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1600" windowHeight="9396" activeTab="2"/>
  </bookViews>
  <sheets>
    <sheet name="总表" sheetId="1" r:id="rId1"/>
    <sheet name="12.12必须支付518" sheetId="3" r:id="rId2"/>
    <sheet name="12.13必须支付" sheetId="4" r:id="rId3"/>
    <sheet name="12.13必须支付 (打印这个)" sheetId="5" r:id="rId4"/>
    <sheet name="Sheet2" sheetId="2" r:id="rId5"/>
  </sheets>
  <externalReferences>
    <externalReference r:id="rId6"/>
    <externalReference r:id="rId7"/>
  </externalReferences>
  <definedNames>
    <definedName name="_xlnm.Print_Area" localSheetId="2">'12.13必须支付'!$A$1:$AN$226</definedName>
    <definedName name="_xlnm.Print_Titles" localSheetId="2">'12.13必须支付'!$1:$4</definedName>
  </definedNames>
  <calcPr calcId="162913"/>
</workbook>
</file>

<file path=xl/calcChain.xml><?xml version="1.0" encoding="utf-8"?>
<calcChain xmlns="http://schemas.openxmlformats.org/spreadsheetml/2006/main">
  <c r="AI222" i="4" l="1"/>
  <c r="AD98" i="4"/>
  <c r="AD55" i="4"/>
  <c r="AD124" i="4" l="1"/>
  <c r="AD50" i="4"/>
  <c r="AD125" i="4"/>
  <c r="AI5" i="4" l="1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45" i="4"/>
  <c r="AI46" i="4"/>
  <c r="AI47" i="4"/>
  <c r="AI48" i="4"/>
  <c r="AI49" i="4"/>
  <c r="AI50" i="4"/>
  <c r="AI51" i="4"/>
  <c r="AI52" i="4"/>
  <c r="AI53" i="4"/>
  <c r="AI54" i="4"/>
  <c r="AI55" i="4"/>
  <c r="AI56" i="4"/>
  <c r="AI57" i="4"/>
  <c r="AI58" i="4"/>
  <c r="AI59" i="4"/>
  <c r="AI60" i="4"/>
  <c r="AI61" i="4"/>
  <c r="AI62" i="4"/>
  <c r="AI63" i="4"/>
  <c r="AI64" i="4"/>
  <c r="AI65" i="4"/>
  <c r="AI66" i="4"/>
  <c r="AI67" i="4"/>
  <c r="AI68" i="4"/>
  <c r="AI69" i="4"/>
  <c r="AI70" i="4"/>
  <c r="AI71" i="4"/>
  <c r="AI72" i="4"/>
  <c r="AI73" i="4"/>
  <c r="AI74" i="4"/>
  <c r="AI75" i="4"/>
  <c r="AI76" i="4"/>
  <c r="AI77" i="4"/>
  <c r="AI78" i="4"/>
  <c r="AI79" i="4"/>
  <c r="AI80" i="4"/>
  <c r="AI81" i="4"/>
  <c r="AI82" i="4"/>
  <c r="AI83" i="4"/>
  <c r="AI84" i="4"/>
  <c r="AI85" i="4"/>
  <c r="AI86" i="4"/>
  <c r="AI87" i="4"/>
  <c r="AI88" i="4"/>
  <c r="AI89" i="4"/>
  <c r="AI90" i="4"/>
  <c r="AI91" i="4"/>
  <c r="AI92" i="4"/>
  <c r="AI93" i="4"/>
  <c r="AI94" i="4"/>
  <c r="AI95" i="4"/>
  <c r="AI96" i="4"/>
  <c r="AI97" i="4"/>
  <c r="AI98" i="4"/>
  <c r="AI99" i="4"/>
  <c r="AI100" i="4"/>
  <c r="AI101" i="4"/>
  <c r="AI102" i="4"/>
  <c r="AI103" i="4"/>
  <c r="AI104" i="4"/>
  <c r="AI105" i="4"/>
  <c r="AI106" i="4"/>
  <c r="AI107" i="4"/>
  <c r="AI108" i="4"/>
  <c r="AI109" i="4"/>
  <c r="AI110" i="4"/>
  <c r="AI111" i="4"/>
  <c r="AI112" i="4"/>
  <c r="AI113" i="4"/>
  <c r="AI114" i="4"/>
  <c r="AI115" i="4"/>
  <c r="AI116" i="4"/>
  <c r="AI117" i="4"/>
  <c r="AI118" i="4"/>
  <c r="AI119" i="4"/>
  <c r="AI120" i="4"/>
  <c r="AI121" i="4"/>
  <c r="AI122" i="4"/>
  <c r="AI123" i="4"/>
  <c r="AI124" i="4"/>
  <c r="AI125" i="4"/>
  <c r="AI126" i="4"/>
  <c r="AI127" i="4"/>
  <c r="AI128" i="4"/>
  <c r="AI129" i="4"/>
  <c r="AI130" i="4"/>
  <c r="AI131" i="4"/>
  <c r="AI132" i="4"/>
  <c r="AI133" i="4"/>
  <c r="AI134" i="4"/>
  <c r="AI139" i="4"/>
  <c r="AI142" i="4"/>
  <c r="AI178" i="4"/>
  <c r="AI177" i="4"/>
  <c r="AI175" i="4"/>
  <c r="AI174" i="4"/>
  <c r="AI173" i="4"/>
  <c r="AI172" i="4"/>
  <c r="AI171" i="4"/>
  <c r="AI170" i="4"/>
  <c r="AI169" i="4"/>
  <c r="AI166" i="4"/>
  <c r="AI164" i="4"/>
  <c r="AI161" i="4"/>
  <c r="AI155" i="4"/>
  <c r="AI135" i="4"/>
  <c r="AI136" i="4"/>
  <c r="AI137" i="4"/>
  <c r="AI138" i="4"/>
  <c r="AI140" i="4"/>
  <c r="AI141" i="4"/>
  <c r="AI143" i="4"/>
  <c r="AI144" i="4"/>
  <c r="AI145" i="4"/>
  <c r="AI146" i="4"/>
  <c r="AI147" i="4"/>
  <c r="AI148" i="4"/>
  <c r="AI149" i="4"/>
  <c r="AI150" i="4"/>
  <c r="AI151" i="4"/>
  <c r="AI152" i="4"/>
  <c r="AI153" i="4"/>
  <c r="AI154" i="4"/>
  <c r="AI156" i="4"/>
  <c r="AI157" i="4"/>
  <c r="AI158" i="4"/>
  <c r="AI159" i="4"/>
  <c r="AI160" i="4"/>
  <c r="AI162" i="4"/>
  <c r="AI163" i="4"/>
  <c r="AI165" i="4"/>
  <c r="AI167" i="4"/>
  <c r="AI168" i="4"/>
  <c r="AI176" i="4"/>
  <c r="AI179" i="4"/>
  <c r="AI180" i="4"/>
  <c r="AI181" i="4"/>
  <c r="AI182" i="4"/>
  <c r="AI183" i="4"/>
  <c r="AI184" i="4"/>
  <c r="AI185" i="4"/>
  <c r="AI186" i="4"/>
  <c r="AI187" i="4"/>
  <c r="AI188" i="4"/>
  <c r="AI189" i="4"/>
  <c r="AI190" i="4"/>
  <c r="AI191" i="4"/>
  <c r="AI192" i="4"/>
  <c r="AI193" i="4"/>
  <c r="AI194" i="4"/>
  <c r="AI195" i="4"/>
  <c r="AI196" i="4"/>
  <c r="AI197" i="4"/>
  <c r="AI198" i="4"/>
  <c r="AI199" i="4"/>
  <c r="AI200" i="4"/>
  <c r="AI201" i="4"/>
  <c r="AI202" i="4"/>
  <c r="AI203" i="4"/>
  <c r="AI204" i="4"/>
  <c r="AI205" i="4"/>
  <c r="AI206" i="4"/>
  <c r="AI207" i="4"/>
  <c r="AI208" i="4"/>
  <c r="AI209" i="4"/>
  <c r="AI210" i="4"/>
  <c r="AI211" i="4"/>
  <c r="AI212" i="4"/>
  <c r="AI213" i="4"/>
  <c r="AI214" i="4"/>
  <c r="AI215" i="4"/>
  <c r="AI216" i="4"/>
  <c r="AI217" i="4"/>
  <c r="AI218" i="4"/>
  <c r="AI219" i="4"/>
  <c r="AI220" i="4"/>
  <c r="AI221" i="4"/>
  <c r="AB171" i="4" l="1"/>
  <c r="AA171" i="4"/>
  <c r="Z171" i="4"/>
  <c r="Y171" i="4"/>
  <c r="X171" i="4"/>
  <c r="W171" i="4"/>
  <c r="V171" i="4"/>
  <c r="U171" i="4"/>
  <c r="T171" i="4"/>
  <c r="S171" i="4"/>
  <c r="R171" i="4"/>
  <c r="Q171" i="4"/>
  <c r="P171" i="4"/>
  <c r="O171" i="4"/>
  <c r="N171" i="4"/>
  <c r="M171" i="4"/>
  <c r="L171" i="4"/>
  <c r="K171" i="4"/>
  <c r="J171" i="4"/>
  <c r="I171" i="4"/>
  <c r="H171" i="4"/>
  <c r="G171" i="4"/>
  <c r="F171" i="4"/>
  <c r="E171" i="4"/>
  <c r="AJ222" i="4"/>
  <c r="E172" i="4"/>
  <c r="F172" i="4"/>
  <c r="G172" i="4"/>
  <c r="H172" i="4"/>
  <c r="I172" i="4"/>
  <c r="J172" i="4"/>
  <c r="K172" i="4"/>
  <c r="L172" i="4"/>
  <c r="M172" i="4"/>
  <c r="N172" i="4"/>
  <c r="O172" i="4"/>
  <c r="P172" i="4"/>
  <c r="Q172" i="4"/>
  <c r="R172" i="4"/>
  <c r="S172" i="4"/>
  <c r="T172" i="4"/>
  <c r="U172" i="4"/>
  <c r="V172" i="4"/>
  <c r="W172" i="4"/>
  <c r="X172" i="4"/>
  <c r="Y172" i="4"/>
  <c r="Z172" i="4"/>
  <c r="AA172" i="4"/>
  <c r="AB172" i="4"/>
  <c r="E173" i="4"/>
  <c r="F173" i="4"/>
  <c r="G173" i="4"/>
  <c r="H173" i="4"/>
  <c r="I173" i="4"/>
  <c r="J173" i="4"/>
  <c r="K173" i="4"/>
  <c r="L173" i="4"/>
  <c r="M173" i="4"/>
  <c r="N173" i="4"/>
  <c r="O173" i="4"/>
  <c r="P173" i="4"/>
  <c r="Q173" i="4"/>
  <c r="R173" i="4"/>
  <c r="S173" i="4"/>
  <c r="T173" i="4"/>
  <c r="U173" i="4"/>
  <c r="V173" i="4"/>
  <c r="W173" i="4"/>
  <c r="X173" i="4"/>
  <c r="Y173" i="4"/>
  <c r="Z173" i="4"/>
  <c r="AA173" i="4"/>
  <c r="AB173" i="4"/>
  <c r="E174" i="4"/>
  <c r="F174" i="4"/>
  <c r="G174" i="4"/>
  <c r="H174" i="4"/>
  <c r="I174" i="4"/>
  <c r="J174" i="4"/>
  <c r="K174" i="4"/>
  <c r="L174" i="4"/>
  <c r="M174" i="4"/>
  <c r="N174" i="4"/>
  <c r="O174" i="4"/>
  <c r="P174" i="4"/>
  <c r="Q174" i="4"/>
  <c r="R174" i="4"/>
  <c r="S174" i="4"/>
  <c r="T174" i="4"/>
  <c r="U174" i="4"/>
  <c r="V174" i="4"/>
  <c r="W174" i="4"/>
  <c r="X174" i="4"/>
  <c r="Y174" i="4"/>
  <c r="Z174" i="4"/>
  <c r="AA174" i="4"/>
  <c r="AB174" i="4"/>
  <c r="E175" i="4"/>
  <c r="F175" i="4"/>
  <c r="G175" i="4"/>
  <c r="H175" i="4"/>
  <c r="I175" i="4"/>
  <c r="J175" i="4"/>
  <c r="K175" i="4"/>
  <c r="L175" i="4"/>
  <c r="M175" i="4"/>
  <c r="N175" i="4"/>
  <c r="O175" i="4"/>
  <c r="P175" i="4"/>
  <c r="Q175" i="4"/>
  <c r="R175" i="4"/>
  <c r="S175" i="4"/>
  <c r="T175" i="4"/>
  <c r="U175" i="4"/>
  <c r="V175" i="4"/>
  <c r="W175" i="4"/>
  <c r="X175" i="4"/>
  <c r="Y175" i="4"/>
  <c r="Z175" i="4"/>
  <c r="AA175" i="4"/>
  <c r="AB175" i="4"/>
  <c r="E176" i="4"/>
  <c r="F176" i="4"/>
  <c r="G176" i="4"/>
  <c r="H176" i="4"/>
  <c r="I176" i="4"/>
  <c r="J176" i="4"/>
  <c r="K176" i="4"/>
  <c r="L176" i="4"/>
  <c r="M176" i="4"/>
  <c r="N176" i="4"/>
  <c r="O176" i="4"/>
  <c r="P176" i="4"/>
  <c r="Q176" i="4"/>
  <c r="R176" i="4"/>
  <c r="S176" i="4"/>
  <c r="T176" i="4"/>
  <c r="U176" i="4"/>
  <c r="V176" i="4"/>
  <c r="W176" i="4"/>
  <c r="X176" i="4"/>
  <c r="Y176" i="4"/>
  <c r="Z176" i="4"/>
  <c r="AA176" i="4"/>
  <c r="AB176" i="4"/>
  <c r="E177" i="4"/>
  <c r="F177" i="4"/>
  <c r="G177" i="4"/>
  <c r="H177" i="4"/>
  <c r="I177" i="4"/>
  <c r="J177" i="4"/>
  <c r="K177" i="4"/>
  <c r="L177" i="4"/>
  <c r="M177" i="4"/>
  <c r="N177" i="4"/>
  <c r="O177" i="4"/>
  <c r="P177" i="4"/>
  <c r="Q177" i="4"/>
  <c r="R177" i="4"/>
  <c r="S177" i="4"/>
  <c r="T177" i="4"/>
  <c r="U177" i="4"/>
  <c r="V177" i="4"/>
  <c r="W177" i="4"/>
  <c r="X177" i="4"/>
  <c r="Y177" i="4"/>
  <c r="Z177" i="4"/>
  <c r="AA177" i="4"/>
  <c r="AB177" i="4"/>
  <c r="E178" i="4"/>
  <c r="F178" i="4"/>
  <c r="G178" i="4"/>
  <c r="H178" i="4"/>
  <c r="I178" i="4"/>
  <c r="J178" i="4"/>
  <c r="K178" i="4"/>
  <c r="L178" i="4"/>
  <c r="M178" i="4"/>
  <c r="N178" i="4"/>
  <c r="O178" i="4"/>
  <c r="P178" i="4"/>
  <c r="Q178" i="4"/>
  <c r="R178" i="4"/>
  <c r="S178" i="4"/>
  <c r="T178" i="4"/>
  <c r="U178" i="4"/>
  <c r="V178" i="4"/>
  <c r="W178" i="4"/>
  <c r="X178" i="4"/>
  <c r="Y178" i="4"/>
  <c r="Z178" i="4"/>
  <c r="AA178" i="4"/>
  <c r="AB178" i="4"/>
  <c r="E179" i="4"/>
  <c r="F179" i="4"/>
  <c r="G179" i="4"/>
  <c r="H179" i="4"/>
  <c r="I179" i="4"/>
  <c r="J179" i="4"/>
  <c r="K179" i="4"/>
  <c r="L179" i="4"/>
  <c r="M179" i="4"/>
  <c r="N179" i="4"/>
  <c r="O179" i="4"/>
  <c r="P179" i="4"/>
  <c r="Q179" i="4"/>
  <c r="R179" i="4"/>
  <c r="S179" i="4"/>
  <c r="T179" i="4"/>
  <c r="U179" i="4"/>
  <c r="V179" i="4"/>
  <c r="W179" i="4"/>
  <c r="X179" i="4"/>
  <c r="Y179" i="4"/>
  <c r="Z179" i="4"/>
  <c r="AA179" i="4"/>
  <c r="AB179" i="4"/>
  <c r="E180" i="4"/>
  <c r="F180" i="4"/>
  <c r="G180" i="4"/>
  <c r="H180" i="4"/>
  <c r="I180" i="4"/>
  <c r="J180" i="4"/>
  <c r="K180" i="4"/>
  <c r="L180" i="4"/>
  <c r="M180" i="4"/>
  <c r="N180" i="4"/>
  <c r="O180" i="4"/>
  <c r="P180" i="4"/>
  <c r="Q180" i="4"/>
  <c r="R180" i="4"/>
  <c r="S180" i="4"/>
  <c r="T180" i="4"/>
  <c r="U180" i="4"/>
  <c r="V180" i="4"/>
  <c r="W180" i="4"/>
  <c r="X180" i="4"/>
  <c r="Y180" i="4"/>
  <c r="Z180" i="4"/>
  <c r="AA180" i="4"/>
  <c r="AB180" i="4"/>
  <c r="E181" i="4"/>
  <c r="F181" i="4"/>
  <c r="G181" i="4"/>
  <c r="H181" i="4"/>
  <c r="I181" i="4"/>
  <c r="J181" i="4"/>
  <c r="K181" i="4"/>
  <c r="L181" i="4"/>
  <c r="M181" i="4"/>
  <c r="N181" i="4"/>
  <c r="O181" i="4"/>
  <c r="P181" i="4"/>
  <c r="Q181" i="4"/>
  <c r="R181" i="4"/>
  <c r="S181" i="4"/>
  <c r="T181" i="4"/>
  <c r="U181" i="4"/>
  <c r="V181" i="4"/>
  <c r="W181" i="4"/>
  <c r="X181" i="4"/>
  <c r="Y181" i="4"/>
  <c r="Z181" i="4"/>
  <c r="AA181" i="4"/>
  <c r="AB181" i="4"/>
  <c r="E182" i="4"/>
  <c r="F182" i="4"/>
  <c r="G182" i="4"/>
  <c r="H182" i="4"/>
  <c r="I182" i="4"/>
  <c r="J182" i="4"/>
  <c r="K182" i="4"/>
  <c r="L182" i="4"/>
  <c r="M182" i="4"/>
  <c r="N182" i="4"/>
  <c r="O182" i="4"/>
  <c r="P182" i="4"/>
  <c r="Q182" i="4"/>
  <c r="R182" i="4"/>
  <c r="S182" i="4"/>
  <c r="T182" i="4"/>
  <c r="U182" i="4"/>
  <c r="V182" i="4"/>
  <c r="W182" i="4"/>
  <c r="X182" i="4"/>
  <c r="Y182" i="4"/>
  <c r="Z182" i="4"/>
  <c r="AA182" i="4"/>
  <c r="AB182" i="4"/>
  <c r="AC171" i="4" l="1"/>
  <c r="AD171" i="4" s="1"/>
  <c r="AC176" i="4"/>
  <c r="AD176" i="4" s="1"/>
  <c r="AC174" i="4"/>
  <c r="AD174" i="4" s="1"/>
  <c r="AC172" i="4"/>
  <c r="AD172" i="4" s="1"/>
  <c r="AC182" i="4"/>
  <c r="AD182" i="4" s="1"/>
  <c r="AC178" i="4"/>
  <c r="AD178" i="4" s="1"/>
  <c r="AC177" i="4"/>
  <c r="AD177" i="4" s="1"/>
  <c r="AH177" i="4" s="1"/>
  <c r="AC175" i="4"/>
  <c r="AD175" i="4" s="1"/>
  <c r="AC173" i="4"/>
  <c r="AD173" i="4" s="1"/>
  <c r="AC180" i="4"/>
  <c r="AD180" i="4" s="1"/>
  <c r="AC181" i="4"/>
  <c r="AD181" i="4" s="1"/>
  <c r="AC179" i="4"/>
  <c r="AD179" i="4" s="1"/>
  <c r="AH252" i="5"/>
  <c r="AH629" i="2" l="1"/>
  <c r="AA629" i="2"/>
  <c r="Z629" i="2"/>
  <c r="Y629" i="2"/>
  <c r="X629" i="2"/>
  <c r="W629" i="2"/>
  <c r="V629" i="2"/>
  <c r="U629" i="2"/>
  <c r="T629" i="2"/>
  <c r="S629" i="2"/>
  <c r="R629" i="2"/>
  <c r="Q629" i="2"/>
  <c r="P629" i="2"/>
  <c r="O629" i="2"/>
  <c r="N629" i="2"/>
  <c r="M629" i="2"/>
  <c r="L629" i="2"/>
  <c r="K629" i="2"/>
  <c r="J629" i="2"/>
  <c r="I629" i="2"/>
  <c r="H629" i="2"/>
  <c r="G629" i="2"/>
  <c r="F629" i="2"/>
  <c r="E629" i="2"/>
  <c r="AB628" i="2"/>
  <c r="AC628" i="2" s="1"/>
  <c r="A628" i="2"/>
  <c r="AC627" i="2"/>
  <c r="AB627" i="2"/>
  <c r="A627" i="2"/>
  <c r="AB626" i="2"/>
  <c r="AC626" i="2" s="1"/>
  <c r="A626" i="2"/>
  <c r="AB625" i="2"/>
  <c r="AC625" i="2" s="1"/>
  <c r="A625" i="2"/>
  <c r="AB624" i="2"/>
  <c r="AC624" i="2" s="1"/>
  <c r="A624" i="2"/>
  <c r="AC623" i="2"/>
  <c r="AB623" i="2"/>
  <c r="A623" i="2"/>
  <c r="AG622" i="2"/>
  <c r="AD622" i="2"/>
  <c r="AB622" i="2"/>
  <c r="AC622" i="2" s="1"/>
  <c r="AE622" i="2" s="1"/>
  <c r="A622" i="2"/>
  <c r="AD621" i="2"/>
  <c r="AB621" i="2"/>
  <c r="AC621" i="2" s="1"/>
  <c r="A621" i="2"/>
  <c r="AD620" i="2"/>
  <c r="AB620" i="2"/>
  <c r="AC620" i="2" s="1"/>
  <c r="A620" i="2"/>
  <c r="AD619" i="2"/>
  <c r="AC619" i="2"/>
  <c r="AB619" i="2"/>
  <c r="A619" i="2"/>
  <c r="AG618" i="2"/>
  <c r="AF618" i="2"/>
  <c r="AD618" i="2"/>
  <c r="AB618" i="2"/>
  <c r="AC618" i="2" s="1"/>
  <c r="AE618" i="2" s="1"/>
  <c r="A618" i="2"/>
  <c r="AD617" i="2"/>
  <c r="AB617" i="2"/>
  <c r="AC617" i="2" s="1"/>
  <c r="A617" i="2"/>
  <c r="AD616" i="2"/>
  <c r="AE616" i="2" s="1"/>
  <c r="AC616" i="2"/>
  <c r="AG616" i="2" s="1"/>
  <c r="AB616" i="2"/>
  <c r="A616" i="2"/>
  <c r="AD615" i="2"/>
  <c r="AG615" i="2" s="1"/>
  <c r="AC615" i="2"/>
  <c r="AB615" i="2"/>
  <c r="A615" i="2"/>
  <c r="AD614" i="2"/>
  <c r="AB614" i="2"/>
  <c r="AC614" i="2" s="1"/>
  <c r="A614" i="2"/>
  <c r="AF613" i="2"/>
  <c r="AE613" i="2"/>
  <c r="AD613" i="2"/>
  <c r="AB613" i="2"/>
  <c r="AC613" i="2" s="1"/>
  <c r="AG613" i="2" s="1"/>
  <c r="A613" i="2"/>
  <c r="AD612" i="2"/>
  <c r="AE612" i="2" s="1"/>
  <c r="AC612" i="2"/>
  <c r="AB612" i="2"/>
  <c r="A612" i="2"/>
  <c r="AG611" i="2"/>
  <c r="AD611" i="2"/>
  <c r="AC611" i="2"/>
  <c r="AB611" i="2"/>
  <c r="A611" i="2"/>
  <c r="AD610" i="2"/>
  <c r="AC610" i="2"/>
  <c r="AB610" i="2"/>
  <c r="A610" i="2"/>
  <c r="AD609" i="2"/>
  <c r="AB609" i="2"/>
  <c r="AC609" i="2" s="1"/>
  <c r="A609" i="2"/>
  <c r="AE608" i="2"/>
  <c r="AD608" i="2"/>
  <c r="AC608" i="2"/>
  <c r="AG608" i="2" s="1"/>
  <c r="AB608" i="2"/>
  <c r="A608" i="2"/>
  <c r="AD607" i="2"/>
  <c r="AC607" i="2"/>
  <c r="AB607" i="2"/>
  <c r="A607" i="2"/>
  <c r="AG606" i="2"/>
  <c r="AF606" i="2"/>
  <c r="AD606" i="2"/>
  <c r="AB606" i="2"/>
  <c r="AC606" i="2" s="1"/>
  <c r="AE606" i="2" s="1"/>
  <c r="A606" i="2"/>
  <c r="AD605" i="2"/>
  <c r="AB605" i="2"/>
  <c r="AC605" i="2" s="1"/>
  <c r="A605" i="2"/>
  <c r="AD604" i="2"/>
  <c r="AE604" i="2" s="1"/>
  <c r="AC604" i="2"/>
  <c r="AB604" i="2"/>
  <c r="A604" i="2"/>
  <c r="AG603" i="2"/>
  <c r="AD603" i="2"/>
  <c r="AC603" i="2"/>
  <c r="AB603" i="2"/>
  <c r="A603" i="2"/>
  <c r="AD602" i="2"/>
  <c r="AC602" i="2"/>
  <c r="AB602" i="2"/>
  <c r="A602" i="2"/>
  <c r="AE601" i="2"/>
  <c r="AD601" i="2"/>
  <c r="AB601" i="2"/>
  <c r="AC601" i="2" s="1"/>
  <c r="A601" i="2"/>
  <c r="AD600" i="2"/>
  <c r="AE600" i="2" s="1"/>
  <c r="AC600" i="2"/>
  <c r="AB600" i="2"/>
  <c r="A600" i="2"/>
  <c r="AG599" i="2"/>
  <c r="AD599" i="2"/>
  <c r="AC599" i="2"/>
  <c r="AB599" i="2"/>
  <c r="A599" i="2"/>
  <c r="AD598" i="2"/>
  <c r="AB598" i="2"/>
  <c r="AC598" i="2" s="1"/>
  <c r="A598" i="2"/>
  <c r="AE597" i="2"/>
  <c r="AF597" i="2" s="1"/>
  <c r="AD597" i="2"/>
  <c r="AB597" i="2"/>
  <c r="AC597" i="2" s="1"/>
  <c r="AG597" i="2" s="1"/>
  <c r="A597" i="2"/>
  <c r="AD596" i="2"/>
  <c r="AE596" i="2" s="1"/>
  <c r="AC596" i="2"/>
  <c r="AB596" i="2"/>
  <c r="A596" i="2"/>
  <c r="AG595" i="2"/>
  <c r="AD595" i="2"/>
  <c r="AC595" i="2"/>
  <c r="AB595" i="2"/>
  <c r="A595" i="2"/>
  <c r="AD594" i="2"/>
  <c r="AC594" i="2"/>
  <c r="AB594" i="2"/>
  <c r="A594" i="2"/>
  <c r="AE593" i="2"/>
  <c r="AD593" i="2"/>
  <c r="AB593" i="2"/>
  <c r="AC593" i="2" s="1"/>
  <c r="AG593" i="2" s="1"/>
  <c r="A593" i="2"/>
  <c r="AE592" i="2"/>
  <c r="AD592" i="2"/>
  <c r="AC592" i="2"/>
  <c r="AG592" i="2" s="1"/>
  <c r="AB592" i="2"/>
  <c r="A592" i="2"/>
  <c r="AD591" i="2"/>
  <c r="AC591" i="2"/>
  <c r="AB591" i="2"/>
  <c r="A591" i="2"/>
  <c r="AG590" i="2"/>
  <c r="AD590" i="2"/>
  <c r="AB590" i="2"/>
  <c r="AC590" i="2" s="1"/>
  <c r="AE590" i="2" s="1"/>
  <c r="A590" i="2"/>
  <c r="AD589" i="2"/>
  <c r="AB589" i="2"/>
  <c r="AC589" i="2" s="1"/>
  <c r="A589" i="2"/>
  <c r="AD588" i="2"/>
  <c r="AE588" i="2" s="1"/>
  <c r="AC588" i="2"/>
  <c r="AB588" i="2"/>
  <c r="A588" i="2"/>
  <c r="AD587" i="2"/>
  <c r="AC587" i="2"/>
  <c r="AB587" i="2"/>
  <c r="A587" i="2"/>
  <c r="AF586" i="2"/>
  <c r="AD586" i="2"/>
  <c r="AC586" i="2"/>
  <c r="AE586" i="2" s="1"/>
  <c r="AB586" i="2"/>
  <c r="A586" i="2"/>
  <c r="AE585" i="2"/>
  <c r="AD585" i="2"/>
  <c r="AB585" i="2"/>
  <c r="AC585" i="2" s="1"/>
  <c r="A585" i="2"/>
  <c r="AE584" i="2"/>
  <c r="AD584" i="2"/>
  <c r="AC584" i="2"/>
  <c r="AB584" i="2"/>
  <c r="A584" i="2"/>
  <c r="AG583" i="2"/>
  <c r="AD583" i="2"/>
  <c r="AC583" i="2"/>
  <c r="AB583" i="2"/>
  <c r="A583" i="2"/>
  <c r="AD582" i="2"/>
  <c r="AC582" i="2"/>
  <c r="AB582" i="2"/>
  <c r="A582" i="2"/>
  <c r="AE581" i="2"/>
  <c r="AF581" i="2" s="1"/>
  <c r="AD581" i="2"/>
  <c r="AB581" i="2"/>
  <c r="AC581" i="2" s="1"/>
  <c r="AG581" i="2" s="1"/>
  <c r="A581" i="2"/>
  <c r="AE580" i="2"/>
  <c r="AD580" i="2"/>
  <c r="AC580" i="2"/>
  <c r="AB580" i="2"/>
  <c r="A580" i="2"/>
  <c r="AD579" i="2"/>
  <c r="AC579" i="2"/>
  <c r="AB579" i="2"/>
  <c r="A579" i="2"/>
  <c r="AD578" i="2"/>
  <c r="AC578" i="2"/>
  <c r="AB578" i="2"/>
  <c r="A578" i="2"/>
  <c r="AE577" i="2"/>
  <c r="AF577" i="2" s="1"/>
  <c r="AD577" i="2"/>
  <c r="AB577" i="2"/>
  <c r="AC577" i="2" s="1"/>
  <c r="AG577" i="2" s="1"/>
  <c r="A577" i="2"/>
  <c r="AE576" i="2"/>
  <c r="AD576" i="2"/>
  <c r="AC576" i="2"/>
  <c r="AG576" i="2" s="1"/>
  <c r="AB576" i="2"/>
  <c r="A576" i="2"/>
  <c r="AD575" i="2"/>
  <c r="AC575" i="2"/>
  <c r="AB575" i="2"/>
  <c r="A575" i="2"/>
  <c r="AD574" i="2"/>
  <c r="AB574" i="2"/>
  <c r="AC574" i="2" s="1"/>
  <c r="A574" i="2"/>
  <c r="AD573" i="2"/>
  <c r="AB573" i="2"/>
  <c r="AC573" i="2" s="1"/>
  <c r="A573" i="2"/>
  <c r="AD572" i="2"/>
  <c r="AE572" i="2" s="1"/>
  <c r="AC572" i="2"/>
  <c r="AG572" i="2" s="1"/>
  <c r="AB572" i="2"/>
  <c r="A572" i="2"/>
  <c r="AD571" i="2"/>
  <c r="AC571" i="2"/>
  <c r="AB571" i="2"/>
  <c r="A571" i="2"/>
  <c r="AD570" i="2"/>
  <c r="AB570" i="2"/>
  <c r="AC570" i="2" s="1"/>
  <c r="A570" i="2"/>
  <c r="AD569" i="2"/>
  <c r="AB569" i="2"/>
  <c r="AC569" i="2" s="1"/>
  <c r="A569" i="2"/>
  <c r="AE568" i="2"/>
  <c r="AD568" i="2"/>
  <c r="AC568" i="2"/>
  <c r="AG568" i="2" s="1"/>
  <c r="AB568" i="2"/>
  <c r="A568" i="2"/>
  <c r="AD567" i="2"/>
  <c r="AG567" i="2" s="1"/>
  <c r="AC567" i="2"/>
  <c r="AB567" i="2"/>
  <c r="A567" i="2"/>
  <c r="AG566" i="2"/>
  <c r="AE566" i="2"/>
  <c r="AD566" i="2"/>
  <c r="AC566" i="2"/>
  <c r="AB566" i="2"/>
  <c r="A566" i="2"/>
  <c r="AD565" i="2"/>
  <c r="AB565" i="2"/>
  <c r="AC565" i="2" s="1"/>
  <c r="A565" i="2"/>
  <c r="AD564" i="2"/>
  <c r="AC564" i="2"/>
  <c r="AB564" i="2"/>
  <c r="A564" i="2"/>
  <c r="AG563" i="2"/>
  <c r="AD563" i="2"/>
  <c r="AB563" i="2"/>
  <c r="AC563" i="2" s="1"/>
  <c r="A563" i="2"/>
  <c r="AG562" i="2"/>
  <c r="AD562" i="2"/>
  <c r="AC562" i="2"/>
  <c r="AB562" i="2"/>
  <c r="A562" i="2"/>
  <c r="AE561" i="2"/>
  <c r="AD561" i="2"/>
  <c r="AB561" i="2"/>
  <c r="AC561" i="2" s="1"/>
  <c r="AG561" i="2" s="1"/>
  <c r="A561" i="2"/>
  <c r="AD560" i="2"/>
  <c r="AG560" i="2" s="1"/>
  <c r="AC560" i="2"/>
  <c r="AB560" i="2"/>
  <c r="A560" i="2"/>
  <c r="AG559" i="2"/>
  <c r="AD559" i="2"/>
  <c r="AB559" i="2"/>
  <c r="AC559" i="2" s="1"/>
  <c r="AE559" i="2" s="1"/>
  <c r="A559" i="2"/>
  <c r="AD558" i="2"/>
  <c r="AC558" i="2"/>
  <c r="AB558" i="2"/>
  <c r="A558" i="2"/>
  <c r="AE557" i="2"/>
  <c r="AF557" i="2" s="1"/>
  <c r="AD557" i="2"/>
  <c r="AB557" i="2"/>
  <c r="AC557" i="2" s="1"/>
  <c r="AG557" i="2" s="1"/>
  <c r="A557" i="2"/>
  <c r="AG556" i="2"/>
  <c r="AD556" i="2"/>
  <c r="AC556" i="2"/>
  <c r="AB556" i="2"/>
  <c r="A556" i="2"/>
  <c r="AD555" i="2"/>
  <c r="AB555" i="2"/>
  <c r="AC555" i="2" s="1"/>
  <c r="A555" i="2"/>
  <c r="AE554" i="2"/>
  <c r="AD554" i="2"/>
  <c r="AC554" i="2"/>
  <c r="AG554" i="2" s="1"/>
  <c r="AB554" i="2"/>
  <c r="A554" i="2"/>
  <c r="AD553" i="2"/>
  <c r="AB553" i="2"/>
  <c r="AC553" i="2" s="1"/>
  <c r="AG553" i="2" s="1"/>
  <c r="A553" i="2"/>
  <c r="AD552" i="2"/>
  <c r="AC552" i="2"/>
  <c r="AB552" i="2"/>
  <c r="A552" i="2"/>
  <c r="AD551" i="2"/>
  <c r="AB551" i="2"/>
  <c r="AC551" i="2" s="1"/>
  <c r="AG551" i="2" s="1"/>
  <c r="A551" i="2"/>
  <c r="AG550" i="2"/>
  <c r="AE550" i="2"/>
  <c r="AD550" i="2"/>
  <c r="AC550" i="2"/>
  <c r="AB550" i="2"/>
  <c r="A550" i="2"/>
  <c r="AD549" i="2"/>
  <c r="AB549" i="2"/>
  <c r="AC549" i="2" s="1"/>
  <c r="A549" i="2"/>
  <c r="AD548" i="2"/>
  <c r="AC548" i="2"/>
  <c r="AB548" i="2"/>
  <c r="A548" i="2"/>
  <c r="AG547" i="2"/>
  <c r="AD547" i="2"/>
  <c r="AB547" i="2"/>
  <c r="AC547" i="2" s="1"/>
  <c r="A547" i="2"/>
  <c r="AG546" i="2"/>
  <c r="AD546" i="2"/>
  <c r="AC546" i="2"/>
  <c r="AB546" i="2"/>
  <c r="A546" i="2"/>
  <c r="AF545" i="2"/>
  <c r="AE545" i="2"/>
  <c r="AD545" i="2"/>
  <c r="AB545" i="2"/>
  <c r="AC545" i="2" s="1"/>
  <c r="AG545" i="2" s="1"/>
  <c r="A545" i="2"/>
  <c r="AD544" i="2"/>
  <c r="AG544" i="2" s="1"/>
  <c r="AC544" i="2"/>
  <c r="AB544" i="2"/>
  <c r="A544" i="2"/>
  <c r="AD543" i="2"/>
  <c r="AG543" i="2" s="1"/>
  <c r="AB543" i="2"/>
  <c r="AC543" i="2" s="1"/>
  <c r="A543" i="2"/>
  <c r="AD542" i="2"/>
  <c r="AC542" i="2"/>
  <c r="AB542" i="2"/>
  <c r="A542" i="2"/>
  <c r="AD541" i="2"/>
  <c r="AB541" i="2"/>
  <c r="AC541" i="2" s="1"/>
  <c r="A541" i="2"/>
  <c r="AD540" i="2"/>
  <c r="AG540" i="2" s="1"/>
  <c r="AC540" i="2"/>
  <c r="AB540" i="2"/>
  <c r="A540" i="2"/>
  <c r="AG539" i="2"/>
  <c r="AD539" i="2"/>
  <c r="AB539" i="2"/>
  <c r="AC539" i="2" s="1"/>
  <c r="A539" i="2"/>
  <c r="AG538" i="2"/>
  <c r="AE538" i="2"/>
  <c r="AD538" i="2"/>
  <c r="AC538" i="2"/>
  <c r="AB538" i="2"/>
  <c r="A538" i="2"/>
  <c r="AD537" i="2"/>
  <c r="AB537" i="2"/>
  <c r="AC537" i="2" s="1"/>
  <c r="A537" i="2"/>
  <c r="AD536" i="2"/>
  <c r="AG536" i="2" s="1"/>
  <c r="AC536" i="2"/>
  <c r="AB536" i="2"/>
  <c r="A536" i="2"/>
  <c r="AD535" i="2"/>
  <c r="AB535" i="2"/>
  <c r="AC535" i="2" s="1"/>
  <c r="A535" i="2"/>
  <c r="AG534" i="2"/>
  <c r="AE534" i="2"/>
  <c r="AD534" i="2"/>
  <c r="AC534" i="2"/>
  <c r="AB534" i="2"/>
  <c r="A534" i="2"/>
  <c r="AE533" i="2"/>
  <c r="AD533" i="2"/>
  <c r="AB533" i="2"/>
  <c r="AC533" i="2" s="1"/>
  <c r="A533" i="2"/>
  <c r="AG532" i="2"/>
  <c r="AD532" i="2"/>
  <c r="AC532" i="2"/>
  <c r="AB532" i="2"/>
  <c r="A532" i="2"/>
  <c r="AD531" i="2"/>
  <c r="AB531" i="2"/>
  <c r="AC531" i="2" s="1"/>
  <c r="A531" i="2"/>
  <c r="AD530" i="2"/>
  <c r="AC530" i="2"/>
  <c r="AB530" i="2"/>
  <c r="A530" i="2"/>
  <c r="AE529" i="2"/>
  <c r="AD529" i="2"/>
  <c r="AB529" i="2"/>
  <c r="AC529" i="2" s="1"/>
  <c r="A529" i="2"/>
  <c r="AG528" i="2"/>
  <c r="AD528" i="2"/>
  <c r="AC528" i="2"/>
  <c r="AB528" i="2"/>
  <c r="A528" i="2"/>
  <c r="AG527" i="2"/>
  <c r="AD527" i="2"/>
  <c r="AB527" i="2"/>
  <c r="AC527" i="2" s="1"/>
  <c r="A527" i="2"/>
  <c r="AD526" i="2"/>
  <c r="AC526" i="2"/>
  <c r="AB526" i="2"/>
  <c r="A526" i="2"/>
  <c r="AD525" i="2"/>
  <c r="AB525" i="2"/>
  <c r="AC525" i="2" s="1"/>
  <c r="A525" i="2"/>
  <c r="AD524" i="2"/>
  <c r="AG524" i="2" s="1"/>
  <c r="AC524" i="2"/>
  <c r="AB524" i="2"/>
  <c r="A524" i="2"/>
  <c r="AG523" i="2"/>
  <c r="AD523" i="2"/>
  <c r="AB523" i="2"/>
  <c r="AC523" i="2" s="1"/>
  <c r="A523" i="2"/>
  <c r="AG522" i="2"/>
  <c r="AE522" i="2"/>
  <c r="AD522" i="2"/>
  <c r="AC522" i="2"/>
  <c r="AB522" i="2"/>
  <c r="A522" i="2"/>
  <c r="AD521" i="2"/>
  <c r="AB521" i="2"/>
  <c r="AC521" i="2" s="1"/>
  <c r="A521" i="2"/>
  <c r="AD520" i="2"/>
  <c r="AG520" i="2" s="1"/>
  <c r="AC520" i="2"/>
  <c r="AB520" i="2"/>
  <c r="A520" i="2"/>
  <c r="AD519" i="2"/>
  <c r="AB519" i="2"/>
  <c r="AC519" i="2" s="1"/>
  <c r="A519" i="2"/>
  <c r="AG518" i="2"/>
  <c r="AE518" i="2"/>
  <c r="AD518" i="2"/>
  <c r="AC518" i="2"/>
  <c r="AB518" i="2"/>
  <c r="A518" i="2"/>
  <c r="AE517" i="2"/>
  <c r="AD517" i="2"/>
  <c r="AB517" i="2"/>
  <c r="AC517" i="2" s="1"/>
  <c r="A517" i="2"/>
  <c r="AG516" i="2"/>
  <c r="AD516" i="2"/>
  <c r="AC516" i="2"/>
  <c r="AB516" i="2"/>
  <c r="A516" i="2"/>
  <c r="AD515" i="2"/>
  <c r="AB515" i="2"/>
  <c r="AC515" i="2" s="1"/>
  <c r="A515" i="2"/>
  <c r="AD514" i="2"/>
  <c r="AC514" i="2"/>
  <c r="AB514" i="2"/>
  <c r="A514" i="2"/>
  <c r="AE513" i="2"/>
  <c r="AD513" i="2"/>
  <c r="AB513" i="2"/>
  <c r="AC513" i="2" s="1"/>
  <c r="A513" i="2"/>
  <c r="AG512" i="2"/>
  <c r="AD512" i="2"/>
  <c r="AC512" i="2"/>
  <c r="AB512" i="2"/>
  <c r="A512" i="2"/>
  <c r="AG511" i="2"/>
  <c r="AD511" i="2"/>
  <c r="AB511" i="2"/>
  <c r="AC511" i="2" s="1"/>
  <c r="A511" i="2"/>
  <c r="AD510" i="2"/>
  <c r="AC510" i="2"/>
  <c r="AB510" i="2"/>
  <c r="A510" i="2"/>
  <c r="AD509" i="2"/>
  <c r="AB509" i="2"/>
  <c r="AC509" i="2" s="1"/>
  <c r="A509" i="2"/>
  <c r="AD508" i="2"/>
  <c r="AG508" i="2" s="1"/>
  <c r="AC508" i="2"/>
  <c r="AB508" i="2"/>
  <c r="A508" i="2"/>
  <c r="AG507" i="2"/>
  <c r="AD507" i="2"/>
  <c r="AB507" i="2"/>
  <c r="AC507" i="2" s="1"/>
  <c r="A507" i="2"/>
  <c r="AG506" i="2"/>
  <c r="AE506" i="2"/>
  <c r="AD506" i="2"/>
  <c r="AC506" i="2"/>
  <c r="AB506" i="2"/>
  <c r="A506" i="2"/>
  <c r="AD505" i="2"/>
  <c r="AB505" i="2"/>
  <c r="AC505" i="2" s="1"/>
  <c r="A505" i="2"/>
  <c r="AD504" i="2"/>
  <c r="AG504" i="2" s="1"/>
  <c r="AC504" i="2"/>
  <c r="AB504" i="2"/>
  <c r="A504" i="2"/>
  <c r="AD503" i="2"/>
  <c r="AB503" i="2"/>
  <c r="AC503" i="2" s="1"/>
  <c r="A503" i="2"/>
  <c r="AG502" i="2"/>
  <c r="AE502" i="2"/>
  <c r="AD502" i="2"/>
  <c r="AC502" i="2"/>
  <c r="AB502" i="2"/>
  <c r="A502" i="2"/>
  <c r="AD501" i="2"/>
  <c r="AB501" i="2"/>
  <c r="AC501" i="2" s="1"/>
  <c r="A501" i="2"/>
  <c r="AG500" i="2"/>
  <c r="AD500" i="2"/>
  <c r="AC500" i="2"/>
  <c r="AB500" i="2"/>
  <c r="A500" i="2"/>
  <c r="AD499" i="2"/>
  <c r="AB499" i="2"/>
  <c r="AC499" i="2" s="1"/>
  <c r="A499" i="2"/>
  <c r="AG498" i="2"/>
  <c r="AE498" i="2"/>
  <c r="AD498" i="2"/>
  <c r="AC498" i="2"/>
  <c r="AB498" i="2"/>
  <c r="A498" i="2"/>
  <c r="AD497" i="2"/>
  <c r="AB497" i="2"/>
  <c r="AC497" i="2" s="1"/>
  <c r="A497" i="2"/>
  <c r="AG496" i="2"/>
  <c r="AD496" i="2"/>
  <c r="AC496" i="2"/>
  <c r="AB496" i="2"/>
  <c r="A496" i="2"/>
  <c r="AD495" i="2"/>
  <c r="AB495" i="2"/>
  <c r="AC495" i="2" s="1"/>
  <c r="A495" i="2"/>
  <c r="AG494" i="2"/>
  <c r="AE494" i="2"/>
  <c r="AD494" i="2"/>
  <c r="AC494" i="2"/>
  <c r="AB494" i="2"/>
  <c r="A494" i="2"/>
  <c r="AD493" i="2"/>
  <c r="AB493" i="2"/>
  <c r="AC493" i="2" s="1"/>
  <c r="A493" i="2"/>
  <c r="AG492" i="2"/>
  <c r="AD492" i="2"/>
  <c r="AC492" i="2"/>
  <c r="AB492" i="2"/>
  <c r="A492" i="2"/>
  <c r="AD491" i="2"/>
  <c r="AB491" i="2"/>
  <c r="AC491" i="2" s="1"/>
  <c r="A491" i="2"/>
  <c r="AG490" i="2"/>
  <c r="AE490" i="2"/>
  <c r="AD490" i="2"/>
  <c r="AC490" i="2"/>
  <c r="AB490" i="2"/>
  <c r="A490" i="2"/>
  <c r="AD489" i="2"/>
  <c r="AB489" i="2"/>
  <c r="AC489" i="2" s="1"/>
  <c r="A489" i="2"/>
  <c r="AG488" i="2"/>
  <c r="AD488" i="2"/>
  <c r="AC488" i="2"/>
  <c r="AB488" i="2"/>
  <c r="A488" i="2"/>
  <c r="AD487" i="2"/>
  <c r="AB487" i="2"/>
  <c r="AC487" i="2" s="1"/>
  <c r="A487" i="2"/>
  <c r="AG486" i="2"/>
  <c r="AE486" i="2"/>
  <c r="AD486" i="2"/>
  <c r="AC486" i="2"/>
  <c r="AB486" i="2"/>
  <c r="A486" i="2"/>
  <c r="AD485" i="2"/>
  <c r="AB485" i="2"/>
  <c r="AC485" i="2" s="1"/>
  <c r="A485" i="2"/>
  <c r="AD484" i="2"/>
  <c r="AC484" i="2"/>
  <c r="AB484" i="2"/>
  <c r="A484" i="2"/>
  <c r="AD483" i="2"/>
  <c r="AB483" i="2"/>
  <c r="AC483" i="2" s="1"/>
  <c r="A483" i="2"/>
  <c r="AG482" i="2"/>
  <c r="AE482" i="2"/>
  <c r="AD482" i="2"/>
  <c r="AC482" i="2"/>
  <c r="AB482" i="2"/>
  <c r="A482" i="2"/>
  <c r="AD481" i="2"/>
  <c r="AB481" i="2"/>
  <c r="AC481" i="2" s="1"/>
  <c r="A481" i="2"/>
  <c r="AG480" i="2"/>
  <c r="AD480" i="2"/>
  <c r="AC480" i="2"/>
  <c r="AB480" i="2"/>
  <c r="A480" i="2"/>
  <c r="AD479" i="2"/>
  <c r="AB479" i="2"/>
  <c r="AC479" i="2" s="1"/>
  <c r="A479" i="2"/>
  <c r="AG478" i="2"/>
  <c r="AE478" i="2"/>
  <c r="AD478" i="2"/>
  <c r="AC478" i="2"/>
  <c r="AB478" i="2"/>
  <c r="A478" i="2"/>
  <c r="AD477" i="2"/>
  <c r="AB477" i="2"/>
  <c r="AC477" i="2" s="1"/>
  <c r="A477" i="2"/>
  <c r="AG476" i="2"/>
  <c r="AD476" i="2"/>
  <c r="AC476" i="2"/>
  <c r="AB476" i="2"/>
  <c r="A476" i="2"/>
  <c r="AD475" i="2"/>
  <c r="AB475" i="2"/>
  <c r="AC475" i="2" s="1"/>
  <c r="A475" i="2"/>
  <c r="AG474" i="2"/>
  <c r="AE474" i="2"/>
  <c r="AD474" i="2"/>
  <c r="AC474" i="2"/>
  <c r="AB474" i="2"/>
  <c r="A474" i="2"/>
  <c r="AD473" i="2"/>
  <c r="AB473" i="2"/>
  <c r="AC473" i="2" s="1"/>
  <c r="A473" i="2"/>
  <c r="AG472" i="2"/>
  <c r="AD472" i="2"/>
  <c r="AC472" i="2"/>
  <c r="AB472" i="2"/>
  <c r="A472" i="2"/>
  <c r="AD471" i="2"/>
  <c r="AB471" i="2"/>
  <c r="AC471" i="2" s="1"/>
  <c r="A471" i="2"/>
  <c r="AG470" i="2"/>
  <c r="AE470" i="2"/>
  <c r="AD470" i="2"/>
  <c r="AC470" i="2"/>
  <c r="AB470" i="2"/>
  <c r="A470" i="2"/>
  <c r="AD469" i="2"/>
  <c r="AB469" i="2"/>
  <c r="AC469" i="2" s="1"/>
  <c r="A469" i="2"/>
  <c r="AG468" i="2"/>
  <c r="AD468" i="2"/>
  <c r="AC468" i="2"/>
  <c r="AB468" i="2"/>
  <c r="A468" i="2"/>
  <c r="AD467" i="2"/>
  <c r="AB467" i="2"/>
  <c r="AC467" i="2" s="1"/>
  <c r="A467" i="2"/>
  <c r="AG466" i="2"/>
  <c r="AE466" i="2"/>
  <c r="AD466" i="2"/>
  <c r="AC466" i="2"/>
  <c r="AB466" i="2"/>
  <c r="A466" i="2"/>
  <c r="AD465" i="2"/>
  <c r="AB465" i="2"/>
  <c r="AC465" i="2" s="1"/>
  <c r="A465" i="2"/>
  <c r="AD464" i="2"/>
  <c r="AB464" i="2"/>
  <c r="AC464" i="2" s="1"/>
  <c r="A464" i="2"/>
  <c r="AD463" i="2"/>
  <c r="AB463" i="2"/>
  <c r="AC463" i="2" s="1"/>
  <c r="A463" i="2"/>
  <c r="AD462" i="2"/>
  <c r="AB462" i="2"/>
  <c r="AC462" i="2" s="1"/>
  <c r="AG462" i="2" s="1"/>
  <c r="A462" i="2"/>
  <c r="AD461" i="2"/>
  <c r="AB461" i="2"/>
  <c r="AC461" i="2" s="1"/>
  <c r="AE461" i="2" s="1"/>
  <c r="A461" i="2"/>
  <c r="AD460" i="2"/>
  <c r="AC460" i="2"/>
  <c r="AB460" i="2"/>
  <c r="A460" i="2"/>
  <c r="AD459" i="2"/>
  <c r="AB459" i="2"/>
  <c r="AC459" i="2" s="1"/>
  <c r="A459" i="2"/>
  <c r="AD458" i="2"/>
  <c r="AB458" i="2"/>
  <c r="AC458" i="2" s="1"/>
  <c r="AG458" i="2" s="1"/>
  <c r="A458" i="2"/>
  <c r="AD457" i="2"/>
  <c r="AB457" i="2"/>
  <c r="AC457" i="2" s="1"/>
  <c r="A457" i="2"/>
  <c r="AD456" i="2"/>
  <c r="AC456" i="2"/>
  <c r="AG456" i="2" s="1"/>
  <c r="AB456" i="2"/>
  <c r="A456" i="2"/>
  <c r="AG455" i="2"/>
  <c r="AD455" i="2"/>
  <c r="AB455" i="2"/>
  <c r="AC455" i="2" s="1"/>
  <c r="A455" i="2"/>
  <c r="AD454" i="2"/>
  <c r="AB454" i="2"/>
  <c r="AC454" i="2" s="1"/>
  <c r="AG454" i="2" s="1"/>
  <c r="A454" i="2"/>
  <c r="AD453" i="2"/>
  <c r="AB453" i="2"/>
  <c r="AC453" i="2" s="1"/>
  <c r="AE453" i="2" s="1"/>
  <c r="A453" i="2"/>
  <c r="AD452" i="2"/>
  <c r="AC452" i="2"/>
  <c r="AB452" i="2"/>
  <c r="A452" i="2"/>
  <c r="AD451" i="2"/>
  <c r="AB451" i="2"/>
  <c r="AC451" i="2" s="1"/>
  <c r="A451" i="2"/>
  <c r="AD450" i="2"/>
  <c r="AB450" i="2"/>
  <c r="AC450" i="2" s="1"/>
  <c r="AG450" i="2" s="1"/>
  <c r="A450" i="2"/>
  <c r="AD449" i="2"/>
  <c r="AB449" i="2"/>
  <c r="AC449" i="2" s="1"/>
  <c r="A449" i="2"/>
  <c r="AD448" i="2"/>
  <c r="AC448" i="2"/>
  <c r="AG448" i="2" s="1"/>
  <c r="AB448" i="2"/>
  <c r="A448" i="2"/>
  <c r="AG447" i="2"/>
  <c r="AD447" i="2"/>
  <c r="AB447" i="2"/>
  <c r="AC447" i="2" s="1"/>
  <c r="A447" i="2"/>
  <c r="AD446" i="2"/>
  <c r="AB446" i="2"/>
  <c r="AC446" i="2" s="1"/>
  <c r="AG446" i="2" s="1"/>
  <c r="A446" i="2"/>
  <c r="AD445" i="2"/>
  <c r="AB445" i="2"/>
  <c r="AC445" i="2" s="1"/>
  <c r="AE445" i="2" s="1"/>
  <c r="A445" i="2"/>
  <c r="AD444" i="2"/>
  <c r="AC444" i="2"/>
  <c r="AB444" i="2"/>
  <c r="A444" i="2"/>
  <c r="AD443" i="2"/>
  <c r="AB443" i="2"/>
  <c r="AC443" i="2" s="1"/>
  <c r="A443" i="2"/>
  <c r="AD442" i="2"/>
  <c r="AB442" i="2"/>
  <c r="AC442" i="2" s="1"/>
  <c r="AG442" i="2" s="1"/>
  <c r="A442" i="2"/>
  <c r="AD441" i="2"/>
  <c r="AB441" i="2"/>
  <c r="AC441" i="2" s="1"/>
  <c r="A441" i="2"/>
  <c r="AD440" i="2"/>
  <c r="AC440" i="2"/>
  <c r="AG440" i="2" s="1"/>
  <c r="AB440" i="2"/>
  <c r="A440" i="2"/>
  <c r="AG439" i="2"/>
  <c r="AD439" i="2"/>
  <c r="AB439" i="2"/>
  <c r="AC439" i="2" s="1"/>
  <c r="A439" i="2"/>
  <c r="AD438" i="2"/>
  <c r="AB438" i="2"/>
  <c r="AC438" i="2" s="1"/>
  <c r="AG438" i="2" s="1"/>
  <c r="A438" i="2"/>
  <c r="AD437" i="2"/>
  <c r="AB437" i="2"/>
  <c r="AC437" i="2" s="1"/>
  <c r="AE437" i="2" s="1"/>
  <c r="A437" i="2"/>
  <c r="AD436" i="2"/>
  <c r="AC436" i="2"/>
  <c r="AB436" i="2"/>
  <c r="A436" i="2"/>
  <c r="AD435" i="2"/>
  <c r="AB435" i="2"/>
  <c r="AC435" i="2" s="1"/>
  <c r="A435" i="2"/>
  <c r="AD434" i="2"/>
  <c r="AB434" i="2"/>
  <c r="AC434" i="2" s="1"/>
  <c r="AG434" i="2" s="1"/>
  <c r="A434" i="2"/>
  <c r="AD433" i="2"/>
  <c r="AB433" i="2"/>
  <c r="AC433" i="2" s="1"/>
  <c r="A433" i="2"/>
  <c r="AD432" i="2"/>
  <c r="AC432" i="2"/>
  <c r="AG432" i="2" s="1"/>
  <c r="AB432" i="2"/>
  <c r="A432" i="2"/>
  <c r="AG431" i="2"/>
  <c r="AD431" i="2"/>
  <c r="AB431" i="2"/>
  <c r="AC431" i="2" s="1"/>
  <c r="A431" i="2"/>
  <c r="AB430" i="2"/>
  <c r="AC430" i="2" s="1"/>
  <c r="A430" i="2"/>
  <c r="AD429" i="2"/>
  <c r="AC429" i="2"/>
  <c r="AB429" i="2"/>
  <c r="A429" i="2"/>
  <c r="AD428" i="2"/>
  <c r="AB428" i="2"/>
  <c r="AC428" i="2" s="1"/>
  <c r="A428" i="2"/>
  <c r="AD427" i="2"/>
  <c r="AB427" i="2"/>
  <c r="AC427" i="2" s="1"/>
  <c r="A427" i="2"/>
  <c r="AD426" i="2"/>
  <c r="AB426" i="2"/>
  <c r="AC426" i="2" s="1"/>
  <c r="A426" i="2"/>
  <c r="AD425" i="2"/>
  <c r="AC425" i="2"/>
  <c r="AB425" i="2"/>
  <c r="A425" i="2"/>
  <c r="AD424" i="2"/>
  <c r="AB424" i="2"/>
  <c r="AC424" i="2" s="1"/>
  <c r="A424" i="2"/>
  <c r="AD423" i="2"/>
  <c r="AB423" i="2"/>
  <c r="AC423" i="2" s="1"/>
  <c r="A423" i="2"/>
  <c r="AD422" i="2"/>
  <c r="AB422" i="2"/>
  <c r="AC422" i="2" s="1"/>
  <c r="A422" i="2"/>
  <c r="AD421" i="2"/>
  <c r="AC421" i="2"/>
  <c r="AB421" i="2"/>
  <c r="A421" i="2"/>
  <c r="AD420" i="2"/>
  <c r="AB420" i="2"/>
  <c r="AC420" i="2" s="1"/>
  <c r="A420" i="2"/>
  <c r="AD419" i="2"/>
  <c r="AB419" i="2"/>
  <c r="AC419" i="2" s="1"/>
  <c r="A419" i="2"/>
  <c r="AD418" i="2"/>
  <c r="AB418" i="2"/>
  <c r="AC418" i="2" s="1"/>
  <c r="A418" i="2"/>
  <c r="AD417" i="2"/>
  <c r="AC417" i="2"/>
  <c r="AB417" i="2"/>
  <c r="A417" i="2"/>
  <c r="AD416" i="2"/>
  <c r="AB416" i="2"/>
  <c r="AC416" i="2" s="1"/>
  <c r="A416" i="2"/>
  <c r="AD415" i="2"/>
  <c r="AB415" i="2"/>
  <c r="AC415" i="2" s="1"/>
  <c r="A415" i="2"/>
  <c r="AD414" i="2"/>
  <c r="AB414" i="2"/>
  <c r="AC414" i="2" s="1"/>
  <c r="A414" i="2"/>
  <c r="AD413" i="2"/>
  <c r="AC413" i="2"/>
  <c r="AB413" i="2"/>
  <c r="A413" i="2"/>
  <c r="AD412" i="2"/>
  <c r="AB412" i="2"/>
  <c r="AC412" i="2" s="1"/>
  <c r="A412" i="2"/>
  <c r="AD411" i="2"/>
  <c r="AB411" i="2"/>
  <c r="AC411" i="2" s="1"/>
  <c r="A411" i="2"/>
  <c r="AD410" i="2"/>
  <c r="AB410" i="2"/>
  <c r="AC410" i="2" s="1"/>
  <c r="A410" i="2"/>
  <c r="AD409" i="2"/>
  <c r="AC409" i="2"/>
  <c r="AB409" i="2"/>
  <c r="A409" i="2"/>
  <c r="AD408" i="2"/>
  <c r="AB408" i="2"/>
  <c r="AC408" i="2" s="1"/>
  <c r="A408" i="2"/>
  <c r="AD407" i="2"/>
  <c r="AB407" i="2"/>
  <c r="AC407" i="2" s="1"/>
  <c r="A407" i="2"/>
  <c r="AD406" i="2"/>
  <c r="AB406" i="2"/>
  <c r="AC406" i="2" s="1"/>
  <c r="A406" i="2"/>
  <c r="AD405" i="2"/>
  <c r="AC405" i="2"/>
  <c r="AB405" i="2"/>
  <c r="A405" i="2"/>
  <c r="AD404" i="2"/>
  <c r="AB404" i="2"/>
  <c r="AC404" i="2" s="1"/>
  <c r="A404" i="2"/>
  <c r="AD403" i="2"/>
  <c r="AB403" i="2"/>
  <c r="AC403" i="2" s="1"/>
  <c r="A403" i="2"/>
  <c r="AD402" i="2"/>
  <c r="AB402" i="2"/>
  <c r="AC402" i="2" s="1"/>
  <c r="A402" i="2"/>
  <c r="AD401" i="2"/>
  <c r="AC401" i="2"/>
  <c r="AB401" i="2"/>
  <c r="A401" i="2"/>
  <c r="AD400" i="2"/>
  <c r="AB400" i="2"/>
  <c r="AC400" i="2" s="1"/>
  <c r="A400" i="2"/>
  <c r="AD399" i="2"/>
  <c r="AB399" i="2"/>
  <c r="AC399" i="2" s="1"/>
  <c r="A399" i="2"/>
  <c r="AD398" i="2"/>
  <c r="AB398" i="2"/>
  <c r="AC398" i="2" s="1"/>
  <c r="A398" i="2"/>
  <c r="AD397" i="2"/>
  <c r="AC397" i="2"/>
  <c r="AB397" i="2"/>
  <c r="A397" i="2"/>
  <c r="AD396" i="2"/>
  <c r="AB396" i="2"/>
  <c r="AC396" i="2" s="1"/>
  <c r="A396" i="2"/>
  <c r="AD395" i="2"/>
  <c r="AB395" i="2"/>
  <c r="AC395" i="2" s="1"/>
  <c r="A395" i="2"/>
  <c r="AD394" i="2"/>
  <c r="AB394" i="2"/>
  <c r="AC394" i="2" s="1"/>
  <c r="A394" i="2"/>
  <c r="AD393" i="2"/>
  <c r="AC393" i="2"/>
  <c r="AB393" i="2"/>
  <c r="A393" i="2"/>
  <c r="AD392" i="2"/>
  <c r="AB392" i="2"/>
  <c r="AC392" i="2" s="1"/>
  <c r="A392" i="2"/>
  <c r="AD391" i="2"/>
  <c r="AB391" i="2"/>
  <c r="AC391" i="2" s="1"/>
  <c r="A391" i="2"/>
  <c r="AD390" i="2"/>
  <c r="AB390" i="2"/>
  <c r="AC390" i="2" s="1"/>
  <c r="A390" i="2"/>
  <c r="AD389" i="2"/>
  <c r="AC389" i="2"/>
  <c r="AB389" i="2"/>
  <c r="A389" i="2"/>
  <c r="AD388" i="2"/>
  <c r="AB388" i="2"/>
  <c r="AC388" i="2" s="1"/>
  <c r="A388" i="2"/>
  <c r="AD387" i="2"/>
  <c r="AB387" i="2"/>
  <c r="AC387" i="2" s="1"/>
  <c r="A387" i="2"/>
  <c r="AD386" i="2"/>
  <c r="AB386" i="2"/>
  <c r="AC386" i="2" s="1"/>
  <c r="A386" i="2"/>
  <c r="AD385" i="2"/>
  <c r="AC385" i="2"/>
  <c r="AB385" i="2"/>
  <c r="A385" i="2"/>
  <c r="AD384" i="2"/>
  <c r="AB384" i="2"/>
  <c r="AC384" i="2" s="1"/>
  <c r="A384" i="2"/>
  <c r="AD383" i="2"/>
  <c r="AB383" i="2"/>
  <c r="AC383" i="2" s="1"/>
  <c r="A383" i="2"/>
  <c r="AD382" i="2"/>
  <c r="AB382" i="2"/>
  <c r="AC382" i="2" s="1"/>
  <c r="A382" i="2"/>
  <c r="AD381" i="2"/>
  <c r="AC381" i="2"/>
  <c r="AB381" i="2"/>
  <c r="A381" i="2"/>
  <c r="AD380" i="2"/>
  <c r="AB380" i="2"/>
  <c r="AC380" i="2" s="1"/>
  <c r="A380" i="2"/>
  <c r="AD379" i="2"/>
  <c r="AB379" i="2"/>
  <c r="AC379" i="2" s="1"/>
  <c r="A379" i="2"/>
  <c r="AD378" i="2"/>
  <c r="AB378" i="2"/>
  <c r="AC378" i="2" s="1"/>
  <c r="A378" i="2"/>
  <c r="AD377" i="2"/>
  <c r="AC377" i="2"/>
  <c r="AB377" i="2"/>
  <c r="A377" i="2"/>
  <c r="AD376" i="2"/>
  <c r="AB376" i="2"/>
  <c r="AC376" i="2" s="1"/>
  <c r="A376" i="2"/>
  <c r="AD375" i="2"/>
  <c r="AB375" i="2"/>
  <c r="AC375" i="2" s="1"/>
  <c r="A375" i="2"/>
  <c r="AD374" i="2"/>
  <c r="AB374" i="2"/>
  <c r="AC374" i="2" s="1"/>
  <c r="A374" i="2"/>
  <c r="AD373" i="2"/>
  <c r="AC373" i="2"/>
  <c r="AB373" i="2"/>
  <c r="A373" i="2"/>
  <c r="AD372" i="2"/>
  <c r="AB372" i="2"/>
  <c r="AC372" i="2" s="1"/>
  <c r="A372" i="2"/>
  <c r="AD371" i="2"/>
  <c r="AB371" i="2"/>
  <c r="AC371" i="2" s="1"/>
  <c r="A371" i="2"/>
  <c r="AD370" i="2"/>
  <c r="AB370" i="2"/>
  <c r="AC370" i="2" s="1"/>
  <c r="A370" i="2"/>
  <c r="AD369" i="2"/>
  <c r="AC369" i="2"/>
  <c r="AB369" i="2"/>
  <c r="A369" i="2"/>
  <c r="AG368" i="2"/>
  <c r="AF368" i="2"/>
  <c r="AD368" i="2"/>
  <c r="AB368" i="2"/>
  <c r="AC368" i="2" s="1"/>
  <c r="AE368" i="2" s="1"/>
  <c r="A368" i="2"/>
  <c r="AD367" i="2"/>
  <c r="AB367" i="2"/>
  <c r="AC367" i="2" s="1"/>
  <c r="A367" i="2"/>
  <c r="AD366" i="2"/>
  <c r="AB366" i="2"/>
  <c r="AC366" i="2" s="1"/>
  <c r="A366" i="2"/>
  <c r="AD365" i="2"/>
  <c r="AC365" i="2"/>
  <c r="AB365" i="2"/>
  <c r="A365" i="2"/>
  <c r="AF364" i="2"/>
  <c r="AD364" i="2"/>
  <c r="AB364" i="2"/>
  <c r="AC364" i="2" s="1"/>
  <c r="AE364" i="2" s="1"/>
  <c r="A364" i="2"/>
  <c r="AD363" i="2"/>
  <c r="AB363" i="2"/>
  <c r="AC363" i="2" s="1"/>
  <c r="A363" i="2"/>
  <c r="AD362" i="2"/>
  <c r="AB362" i="2"/>
  <c r="AC362" i="2" s="1"/>
  <c r="A362" i="2"/>
  <c r="AD361" i="2"/>
  <c r="AC361" i="2"/>
  <c r="AB361" i="2"/>
  <c r="A361" i="2"/>
  <c r="AD360" i="2"/>
  <c r="AB360" i="2"/>
  <c r="AC360" i="2" s="1"/>
  <c r="A360" i="2"/>
  <c r="AD359" i="2"/>
  <c r="AB359" i="2"/>
  <c r="AC359" i="2" s="1"/>
  <c r="A359" i="2"/>
  <c r="AD358" i="2"/>
  <c r="AB358" i="2"/>
  <c r="AC358" i="2" s="1"/>
  <c r="A358" i="2"/>
  <c r="AD357" i="2"/>
  <c r="AC357" i="2"/>
  <c r="AB357" i="2"/>
  <c r="A357" i="2"/>
  <c r="AG356" i="2"/>
  <c r="AD356" i="2"/>
  <c r="AB356" i="2"/>
  <c r="AC356" i="2" s="1"/>
  <c r="AE356" i="2" s="1"/>
  <c r="A356" i="2"/>
  <c r="AD355" i="2"/>
  <c r="AB355" i="2"/>
  <c r="AC355" i="2" s="1"/>
  <c r="A355" i="2"/>
  <c r="AD354" i="2"/>
  <c r="AB354" i="2"/>
  <c r="AC354" i="2" s="1"/>
  <c r="A354" i="2"/>
  <c r="AD353" i="2"/>
  <c r="AC353" i="2"/>
  <c r="AB353" i="2"/>
  <c r="A353" i="2"/>
  <c r="AG352" i="2"/>
  <c r="AF352" i="2"/>
  <c r="AD352" i="2"/>
  <c r="AB352" i="2"/>
  <c r="AC352" i="2" s="1"/>
  <c r="AE352" i="2" s="1"/>
  <c r="A352" i="2"/>
  <c r="AD351" i="2"/>
  <c r="AB351" i="2"/>
  <c r="AC351" i="2" s="1"/>
  <c r="A351" i="2"/>
  <c r="AD350" i="2"/>
  <c r="AB350" i="2"/>
  <c r="AC350" i="2" s="1"/>
  <c r="A350" i="2"/>
  <c r="AD349" i="2"/>
  <c r="AC349" i="2"/>
  <c r="AB349" i="2"/>
  <c r="A349" i="2"/>
  <c r="AF348" i="2"/>
  <c r="AD348" i="2"/>
  <c r="AB348" i="2"/>
  <c r="AC348" i="2" s="1"/>
  <c r="AE348" i="2" s="1"/>
  <c r="A348" i="2"/>
  <c r="AD347" i="2"/>
  <c r="AB347" i="2"/>
  <c r="AC347" i="2" s="1"/>
  <c r="A347" i="2"/>
  <c r="AD346" i="2"/>
  <c r="AB346" i="2"/>
  <c r="AC346" i="2" s="1"/>
  <c r="A346" i="2"/>
  <c r="AD345" i="2"/>
  <c r="AC345" i="2"/>
  <c r="AB345" i="2"/>
  <c r="A345" i="2"/>
  <c r="AD344" i="2"/>
  <c r="AB344" i="2"/>
  <c r="AC344" i="2" s="1"/>
  <c r="A344" i="2"/>
  <c r="AD343" i="2"/>
  <c r="AB343" i="2"/>
  <c r="AC343" i="2" s="1"/>
  <c r="A343" i="2"/>
  <c r="AD342" i="2"/>
  <c r="AB342" i="2"/>
  <c r="AC342" i="2" s="1"/>
  <c r="A342" i="2"/>
  <c r="AD341" i="2"/>
  <c r="AC341" i="2"/>
  <c r="AB341" i="2"/>
  <c r="A341" i="2"/>
  <c r="AG340" i="2"/>
  <c r="AD340" i="2"/>
  <c r="AB340" i="2"/>
  <c r="AC340" i="2" s="1"/>
  <c r="AE340" i="2" s="1"/>
  <c r="A340" i="2"/>
  <c r="AD339" i="2"/>
  <c r="AC339" i="2"/>
  <c r="AB339" i="2"/>
  <c r="A339" i="2"/>
  <c r="AF338" i="2"/>
  <c r="AE338" i="2"/>
  <c r="AD338" i="2"/>
  <c r="AB338" i="2"/>
  <c r="AC338" i="2" s="1"/>
  <c r="A338" i="2"/>
  <c r="AD337" i="2"/>
  <c r="AC337" i="2"/>
  <c r="AB337" i="2"/>
  <c r="A337" i="2"/>
  <c r="AD336" i="2"/>
  <c r="AC336" i="2"/>
  <c r="AB336" i="2"/>
  <c r="A336" i="2"/>
  <c r="AG335" i="2"/>
  <c r="AD335" i="2"/>
  <c r="AC335" i="2"/>
  <c r="AB335" i="2"/>
  <c r="A335" i="2"/>
  <c r="AD334" i="2"/>
  <c r="AB334" i="2"/>
  <c r="AC334" i="2" s="1"/>
  <c r="A334" i="2"/>
  <c r="AD333" i="2"/>
  <c r="AE333" i="2" s="1"/>
  <c r="AC333" i="2"/>
  <c r="AG333" i="2" s="1"/>
  <c r="AB333" i="2"/>
  <c r="A333" i="2"/>
  <c r="AD332" i="2"/>
  <c r="AG332" i="2" s="1"/>
  <c r="AC332" i="2"/>
  <c r="AB332" i="2"/>
  <c r="A332" i="2"/>
  <c r="AD331" i="2"/>
  <c r="AB331" i="2"/>
  <c r="AC331" i="2" s="1"/>
  <c r="AG331" i="2" s="1"/>
  <c r="A331" i="2"/>
  <c r="AE330" i="2"/>
  <c r="AD330" i="2"/>
  <c r="AB330" i="2"/>
  <c r="AC330" i="2" s="1"/>
  <c r="AG330" i="2" s="1"/>
  <c r="A330" i="2"/>
  <c r="AD329" i="2"/>
  <c r="AE329" i="2" s="1"/>
  <c r="AC329" i="2"/>
  <c r="AB329" i="2"/>
  <c r="A329" i="2"/>
  <c r="AG328" i="2"/>
  <c r="AD328" i="2"/>
  <c r="AC328" i="2"/>
  <c r="AB328" i="2"/>
  <c r="A328" i="2"/>
  <c r="AD327" i="2"/>
  <c r="AC327" i="2"/>
  <c r="AB327" i="2"/>
  <c r="A327" i="2"/>
  <c r="AE326" i="2"/>
  <c r="AF326" i="2" s="1"/>
  <c r="AD326" i="2"/>
  <c r="AB326" i="2"/>
  <c r="AC326" i="2" s="1"/>
  <c r="AG326" i="2" s="1"/>
  <c r="A326" i="2"/>
  <c r="AE325" i="2"/>
  <c r="AD325" i="2"/>
  <c r="AC325" i="2"/>
  <c r="AB325" i="2"/>
  <c r="A325" i="2"/>
  <c r="AD324" i="2"/>
  <c r="AC324" i="2"/>
  <c r="AB324" i="2"/>
  <c r="A324" i="2"/>
  <c r="AF323" i="2"/>
  <c r="AD323" i="2"/>
  <c r="AC323" i="2"/>
  <c r="AE323" i="2" s="1"/>
  <c r="AB323" i="2"/>
  <c r="A323" i="2"/>
  <c r="AD322" i="2"/>
  <c r="AB322" i="2"/>
  <c r="AC322" i="2" s="1"/>
  <c r="AG322" i="2" s="1"/>
  <c r="A322" i="2"/>
  <c r="AE321" i="2"/>
  <c r="AD321" i="2"/>
  <c r="AC321" i="2"/>
  <c r="AG321" i="2" s="1"/>
  <c r="AB321" i="2"/>
  <c r="A321" i="2"/>
  <c r="AD320" i="2"/>
  <c r="AC320" i="2"/>
  <c r="AB320" i="2"/>
  <c r="A320" i="2"/>
  <c r="AD319" i="2"/>
  <c r="AB319" i="2"/>
  <c r="AC319" i="2" s="1"/>
  <c r="A319" i="2"/>
  <c r="AD318" i="2"/>
  <c r="AB318" i="2"/>
  <c r="AC318" i="2" s="1"/>
  <c r="A318" i="2"/>
  <c r="AD317" i="2"/>
  <c r="AE317" i="2" s="1"/>
  <c r="AC317" i="2"/>
  <c r="AG317" i="2" s="1"/>
  <c r="AB317" i="2"/>
  <c r="A317" i="2"/>
  <c r="AD316" i="2"/>
  <c r="AG316" i="2" s="1"/>
  <c r="AC316" i="2"/>
  <c r="AB316" i="2"/>
  <c r="A316" i="2"/>
  <c r="AD315" i="2"/>
  <c r="AB315" i="2"/>
  <c r="AC315" i="2" s="1"/>
  <c r="A315" i="2"/>
  <c r="AE314" i="2"/>
  <c r="AD314" i="2"/>
  <c r="AB314" i="2"/>
  <c r="AC314" i="2" s="1"/>
  <c r="AG314" i="2" s="1"/>
  <c r="A314" i="2"/>
  <c r="AD313" i="2"/>
  <c r="AE313" i="2" s="1"/>
  <c r="AC313" i="2"/>
  <c r="AB313" i="2"/>
  <c r="A313" i="2"/>
  <c r="AG312" i="2"/>
  <c r="AD312" i="2"/>
  <c r="AC312" i="2"/>
  <c r="AB312" i="2"/>
  <c r="A312" i="2"/>
  <c r="AD311" i="2"/>
  <c r="AC311" i="2"/>
  <c r="AB311" i="2"/>
  <c r="A311" i="2"/>
  <c r="AE310" i="2"/>
  <c r="AF310" i="2" s="1"/>
  <c r="AD310" i="2"/>
  <c r="AB310" i="2"/>
  <c r="AC310" i="2" s="1"/>
  <c r="AG310" i="2" s="1"/>
  <c r="A310" i="2"/>
  <c r="AE309" i="2"/>
  <c r="AD309" i="2"/>
  <c r="AC309" i="2"/>
  <c r="AB309" i="2"/>
  <c r="A309" i="2"/>
  <c r="AD308" i="2"/>
  <c r="AC308" i="2"/>
  <c r="AB308" i="2"/>
  <c r="A308" i="2"/>
  <c r="AF307" i="2"/>
  <c r="AD307" i="2"/>
  <c r="AC307" i="2"/>
  <c r="AE307" i="2" s="1"/>
  <c r="AB307" i="2"/>
  <c r="A307" i="2"/>
  <c r="AD306" i="2"/>
  <c r="AB306" i="2"/>
  <c r="AC306" i="2" s="1"/>
  <c r="AG306" i="2" s="1"/>
  <c r="A306" i="2"/>
  <c r="AE305" i="2"/>
  <c r="AD305" i="2"/>
  <c r="AC305" i="2"/>
  <c r="AG305" i="2" s="1"/>
  <c r="AB305" i="2"/>
  <c r="A305" i="2"/>
  <c r="AD304" i="2"/>
  <c r="AC304" i="2"/>
  <c r="AB304" i="2"/>
  <c r="A304" i="2"/>
  <c r="AD303" i="2"/>
  <c r="AB303" i="2"/>
  <c r="AC303" i="2" s="1"/>
  <c r="A303" i="2"/>
  <c r="AD302" i="2"/>
  <c r="AB302" i="2"/>
  <c r="AC302" i="2" s="1"/>
  <c r="A302" i="2"/>
  <c r="AD301" i="2"/>
  <c r="AE301" i="2" s="1"/>
  <c r="AC301" i="2"/>
  <c r="AG301" i="2" s="1"/>
  <c r="AB301" i="2"/>
  <c r="A301" i="2"/>
  <c r="AD300" i="2"/>
  <c r="AG300" i="2" s="1"/>
  <c r="AC300" i="2"/>
  <c r="AB300" i="2"/>
  <c r="A300" i="2"/>
  <c r="AD299" i="2"/>
  <c r="AB299" i="2"/>
  <c r="AC299" i="2" s="1"/>
  <c r="A299" i="2"/>
  <c r="AE298" i="2"/>
  <c r="AD298" i="2"/>
  <c r="AB298" i="2"/>
  <c r="AC298" i="2" s="1"/>
  <c r="AG298" i="2" s="1"/>
  <c r="A298" i="2"/>
  <c r="AD297" i="2"/>
  <c r="AE297" i="2" s="1"/>
  <c r="AC297" i="2"/>
  <c r="AB297" i="2"/>
  <c r="A297" i="2"/>
  <c r="AG296" i="2"/>
  <c r="AD296" i="2"/>
  <c r="AC296" i="2"/>
  <c r="AB296" i="2"/>
  <c r="A296" i="2"/>
  <c r="AD295" i="2"/>
  <c r="AC295" i="2"/>
  <c r="AB295" i="2"/>
  <c r="A295" i="2"/>
  <c r="AE294" i="2"/>
  <c r="AF294" i="2" s="1"/>
  <c r="AD294" i="2"/>
  <c r="AB294" i="2"/>
  <c r="AC294" i="2" s="1"/>
  <c r="AG294" i="2" s="1"/>
  <c r="A294" i="2"/>
  <c r="AE293" i="2"/>
  <c r="AD293" i="2"/>
  <c r="AC293" i="2"/>
  <c r="AB293" i="2"/>
  <c r="A293" i="2"/>
  <c r="AD292" i="2"/>
  <c r="AC292" i="2"/>
  <c r="AB292" i="2"/>
  <c r="A292" i="2"/>
  <c r="AF291" i="2"/>
  <c r="AD291" i="2"/>
  <c r="AC291" i="2"/>
  <c r="AE291" i="2" s="1"/>
  <c r="AB291" i="2"/>
  <c r="A291" i="2"/>
  <c r="AD290" i="2"/>
  <c r="AB290" i="2"/>
  <c r="AC290" i="2" s="1"/>
  <c r="AG290" i="2" s="1"/>
  <c r="A290" i="2"/>
  <c r="AE289" i="2"/>
  <c r="AD289" i="2"/>
  <c r="AC289" i="2"/>
  <c r="AG289" i="2" s="1"/>
  <c r="AB289" i="2"/>
  <c r="A289" i="2"/>
  <c r="AD288" i="2"/>
  <c r="AC288" i="2"/>
  <c r="AB288" i="2"/>
  <c r="A288" i="2"/>
  <c r="AD287" i="2"/>
  <c r="AB287" i="2"/>
  <c r="AC287" i="2" s="1"/>
  <c r="A287" i="2"/>
  <c r="AD286" i="2"/>
  <c r="AB286" i="2"/>
  <c r="AC286" i="2" s="1"/>
  <c r="A286" i="2"/>
  <c r="AD285" i="2"/>
  <c r="AE285" i="2" s="1"/>
  <c r="AC285" i="2"/>
  <c r="AB285" i="2"/>
  <c r="A285" i="2"/>
  <c r="AG284" i="2"/>
  <c r="AD284" i="2"/>
  <c r="AB284" i="2"/>
  <c r="AC284" i="2" s="1"/>
  <c r="A284" i="2"/>
  <c r="AE283" i="2"/>
  <c r="AD283" i="2"/>
  <c r="AB283" i="2"/>
  <c r="AC283" i="2" s="1"/>
  <c r="A283" i="2"/>
  <c r="AD282" i="2"/>
  <c r="AB282" i="2"/>
  <c r="AC282" i="2" s="1"/>
  <c r="A282" i="2"/>
  <c r="AD281" i="2"/>
  <c r="AE281" i="2" s="1"/>
  <c r="AC281" i="2"/>
  <c r="AG281" i="2" s="1"/>
  <c r="AB281" i="2"/>
  <c r="A281" i="2"/>
  <c r="AG280" i="2"/>
  <c r="AD280" i="2"/>
  <c r="AB280" i="2"/>
  <c r="AC280" i="2" s="1"/>
  <c r="A280" i="2"/>
  <c r="AE279" i="2"/>
  <c r="AD279" i="2"/>
  <c r="AB279" i="2"/>
  <c r="AC279" i="2" s="1"/>
  <c r="A279" i="2"/>
  <c r="AD278" i="2"/>
  <c r="AB278" i="2"/>
  <c r="AC278" i="2" s="1"/>
  <c r="A278" i="2"/>
  <c r="AD277" i="2"/>
  <c r="AE277" i="2" s="1"/>
  <c r="AC277" i="2"/>
  <c r="AG277" i="2" s="1"/>
  <c r="AB277" i="2"/>
  <c r="A277" i="2"/>
  <c r="AD276" i="2"/>
  <c r="AB276" i="2"/>
  <c r="AC276" i="2" s="1"/>
  <c r="A276" i="2"/>
  <c r="AD275" i="2"/>
  <c r="AB275" i="2"/>
  <c r="AC275" i="2" s="1"/>
  <c r="A275" i="2"/>
  <c r="AD274" i="2"/>
  <c r="AB274" i="2"/>
  <c r="AC274" i="2" s="1"/>
  <c r="A274" i="2"/>
  <c r="AD273" i="2"/>
  <c r="AE273" i="2" s="1"/>
  <c r="AC273" i="2"/>
  <c r="AG273" i="2" s="1"/>
  <c r="AB273" i="2"/>
  <c r="A273" i="2"/>
  <c r="AD272" i="2"/>
  <c r="AB272" i="2"/>
  <c r="AC272" i="2" s="1"/>
  <c r="A272" i="2"/>
  <c r="AD271" i="2"/>
  <c r="AB271" i="2"/>
  <c r="AC271" i="2" s="1"/>
  <c r="A271" i="2"/>
  <c r="AD270" i="2"/>
  <c r="AB270" i="2"/>
  <c r="AC270" i="2" s="1"/>
  <c r="A270" i="2"/>
  <c r="AD269" i="2"/>
  <c r="AE269" i="2" s="1"/>
  <c r="AC269" i="2"/>
  <c r="AB269" i="2"/>
  <c r="A269" i="2"/>
  <c r="AG268" i="2"/>
  <c r="AD268" i="2"/>
  <c r="AC268" i="2"/>
  <c r="AB268" i="2"/>
  <c r="A268" i="2"/>
  <c r="AD267" i="2"/>
  <c r="AB267" i="2"/>
  <c r="AC267" i="2" s="1"/>
  <c r="A267" i="2"/>
  <c r="AD266" i="2"/>
  <c r="AB266" i="2"/>
  <c r="AC266" i="2" s="1"/>
  <c r="A266" i="2"/>
  <c r="AD265" i="2"/>
  <c r="AE265" i="2" s="1"/>
  <c r="AC265" i="2"/>
  <c r="AG265" i="2" s="1"/>
  <c r="AB265" i="2"/>
  <c r="A265" i="2"/>
  <c r="AD264" i="2"/>
  <c r="AC264" i="2"/>
  <c r="AB264" i="2"/>
  <c r="A264" i="2"/>
  <c r="AD263" i="2"/>
  <c r="AB263" i="2"/>
  <c r="AC263" i="2" s="1"/>
  <c r="A263" i="2"/>
  <c r="AD262" i="2"/>
  <c r="AB262" i="2"/>
  <c r="AC262" i="2" s="1"/>
  <c r="A262" i="2"/>
  <c r="AD261" i="2"/>
  <c r="AE261" i="2" s="1"/>
  <c r="AC261" i="2"/>
  <c r="AG261" i="2" s="1"/>
  <c r="AB261" i="2"/>
  <c r="A261" i="2"/>
  <c r="AD260" i="2"/>
  <c r="AC260" i="2"/>
  <c r="AB260" i="2"/>
  <c r="A260" i="2"/>
  <c r="AD259" i="2"/>
  <c r="AB259" i="2"/>
  <c r="AC259" i="2" s="1"/>
  <c r="A259" i="2"/>
  <c r="AE258" i="2"/>
  <c r="AD258" i="2"/>
  <c r="AB258" i="2"/>
  <c r="AC258" i="2" s="1"/>
  <c r="A258" i="2"/>
  <c r="AD257" i="2"/>
  <c r="AE257" i="2" s="1"/>
  <c r="AC257" i="2"/>
  <c r="AG257" i="2" s="1"/>
  <c r="AB257" i="2"/>
  <c r="A257" i="2"/>
  <c r="AD256" i="2"/>
  <c r="AC256" i="2"/>
  <c r="AB256" i="2"/>
  <c r="A256" i="2"/>
  <c r="AD255" i="2"/>
  <c r="AB255" i="2"/>
  <c r="AC255" i="2" s="1"/>
  <c r="A255" i="2"/>
  <c r="AE254" i="2"/>
  <c r="AD254" i="2"/>
  <c r="AB254" i="2"/>
  <c r="AC254" i="2" s="1"/>
  <c r="A254" i="2"/>
  <c r="AD253" i="2"/>
  <c r="AE253" i="2" s="1"/>
  <c r="AC253" i="2"/>
  <c r="AB253" i="2"/>
  <c r="A253" i="2"/>
  <c r="AG252" i="2"/>
  <c r="AD252" i="2"/>
  <c r="AC252" i="2"/>
  <c r="AB252" i="2"/>
  <c r="A252" i="2"/>
  <c r="AD251" i="2"/>
  <c r="AB251" i="2"/>
  <c r="AC251" i="2" s="1"/>
  <c r="A251" i="2"/>
  <c r="AD250" i="2"/>
  <c r="AB250" i="2"/>
  <c r="AC250" i="2" s="1"/>
  <c r="A250" i="2"/>
  <c r="AD249" i="2"/>
  <c r="AE249" i="2" s="1"/>
  <c r="AC249" i="2"/>
  <c r="AG249" i="2" s="1"/>
  <c r="AB249" i="2"/>
  <c r="A249" i="2"/>
  <c r="AD248" i="2"/>
  <c r="AC248" i="2"/>
  <c r="AB248" i="2"/>
  <c r="A248" i="2"/>
  <c r="AD247" i="2"/>
  <c r="AB247" i="2"/>
  <c r="AC247" i="2" s="1"/>
  <c r="A247" i="2"/>
  <c r="AD246" i="2"/>
  <c r="AB246" i="2"/>
  <c r="AC246" i="2" s="1"/>
  <c r="A246" i="2"/>
  <c r="AD245" i="2"/>
  <c r="AE245" i="2" s="1"/>
  <c r="AC245" i="2"/>
  <c r="AG245" i="2" s="1"/>
  <c r="AB245" i="2"/>
  <c r="A245" i="2"/>
  <c r="AD244" i="2"/>
  <c r="AC244" i="2"/>
  <c r="AB244" i="2"/>
  <c r="A244" i="2"/>
  <c r="AD243" i="2"/>
  <c r="AB243" i="2"/>
  <c r="AC243" i="2" s="1"/>
  <c r="A243" i="2"/>
  <c r="AE242" i="2"/>
  <c r="AD242" i="2"/>
  <c r="AB242" i="2"/>
  <c r="AC242" i="2" s="1"/>
  <c r="A242" i="2"/>
  <c r="AD241" i="2"/>
  <c r="AE241" i="2" s="1"/>
  <c r="AC241" i="2"/>
  <c r="AG241" i="2" s="1"/>
  <c r="AB241" i="2"/>
  <c r="A241" i="2"/>
  <c r="AG240" i="2"/>
  <c r="AD240" i="2"/>
  <c r="AC240" i="2"/>
  <c r="AB240" i="2"/>
  <c r="A240" i="2"/>
  <c r="AD239" i="2"/>
  <c r="AB239" i="2"/>
  <c r="AC239" i="2" s="1"/>
  <c r="A239" i="2"/>
  <c r="AE238" i="2"/>
  <c r="AF238" i="2" s="1"/>
  <c r="AC238" i="2"/>
  <c r="AB238" i="2"/>
  <c r="A238" i="2"/>
  <c r="AG237" i="2"/>
  <c r="AD237" i="2"/>
  <c r="AC237" i="2"/>
  <c r="AB237" i="2"/>
  <c r="A237" i="2"/>
  <c r="AD236" i="2"/>
  <c r="AB236" i="2"/>
  <c r="AC236" i="2" s="1"/>
  <c r="A236" i="2"/>
  <c r="AD235" i="2"/>
  <c r="AB235" i="2"/>
  <c r="AC235" i="2" s="1"/>
  <c r="A235" i="2"/>
  <c r="AD234" i="2"/>
  <c r="AE234" i="2" s="1"/>
  <c r="AC234" i="2"/>
  <c r="AG234" i="2" s="1"/>
  <c r="AB234" i="2"/>
  <c r="A234" i="2"/>
  <c r="AJ233" i="2"/>
  <c r="AI233" i="2"/>
  <c r="AE233" i="2"/>
  <c r="AD233" i="2"/>
  <c r="AB233" i="2"/>
  <c r="AC233" i="2" s="1"/>
  <c r="A233" i="2"/>
  <c r="AJ232" i="2"/>
  <c r="AI232" i="2"/>
  <c r="AD232" i="2"/>
  <c r="AB232" i="2"/>
  <c r="AC232" i="2" s="1"/>
  <c r="A232" i="2"/>
  <c r="AI231" i="2"/>
  <c r="AJ231" i="2" s="1"/>
  <c r="AD231" i="2"/>
  <c r="AC231" i="2"/>
  <c r="AB231" i="2"/>
  <c r="A231" i="2"/>
  <c r="AI230" i="2"/>
  <c r="AJ230" i="2" s="1"/>
  <c r="AD230" i="2"/>
  <c r="AE230" i="2" s="1"/>
  <c r="AC230" i="2"/>
  <c r="AB230" i="2"/>
  <c r="A230" i="2"/>
  <c r="AJ229" i="2"/>
  <c r="AI229" i="2"/>
  <c r="AD229" i="2"/>
  <c r="AB229" i="2"/>
  <c r="AC229" i="2" s="1"/>
  <c r="A229" i="2"/>
  <c r="AJ228" i="2"/>
  <c r="AI228" i="2"/>
  <c r="AD228" i="2"/>
  <c r="AB228" i="2"/>
  <c r="AC228" i="2" s="1"/>
  <c r="A228" i="2"/>
  <c r="AI227" i="2"/>
  <c r="AJ227" i="2" s="1"/>
  <c r="AD227" i="2"/>
  <c r="AC227" i="2"/>
  <c r="AB227" i="2"/>
  <c r="A227" i="2"/>
  <c r="AI226" i="2"/>
  <c r="AJ226" i="2" s="1"/>
  <c r="AD226" i="2"/>
  <c r="AE226" i="2" s="1"/>
  <c r="AC226" i="2"/>
  <c r="AG226" i="2" s="1"/>
  <c r="AB226" i="2"/>
  <c r="A226" i="2"/>
  <c r="AJ225" i="2"/>
  <c r="AI225" i="2"/>
  <c r="AD225" i="2"/>
  <c r="AB225" i="2"/>
  <c r="AC225" i="2" s="1"/>
  <c r="A225" i="2"/>
  <c r="AJ224" i="2"/>
  <c r="AI224" i="2"/>
  <c r="AD224" i="2"/>
  <c r="AB224" i="2"/>
  <c r="AC224" i="2" s="1"/>
  <c r="A224" i="2"/>
  <c r="AI223" i="2"/>
  <c r="AJ223" i="2" s="1"/>
  <c r="AG223" i="2"/>
  <c r="AD223" i="2"/>
  <c r="AC223" i="2"/>
  <c r="AB223" i="2"/>
  <c r="A223" i="2"/>
  <c r="AI222" i="2"/>
  <c r="AJ222" i="2" s="1"/>
  <c r="AD222" i="2"/>
  <c r="AE222" i="2" s="1"/>
  <c r="AC222" i="2"/>
  <c r="AG222" i="2" s="1"/>
  <c r="AB222" i="2"/>
  <c r="A222" i="2"/>
  <c r="AJ221" i="2"/>
  <c r="AI221" i="2"/>
  <c r="AE221" i="2"/>
  <c r="AD221" i="2"/>
  <c r="AB221" i="2"/>
  <c r="AC221" i="2" s="1"/>
  <c r="A221" i="2"/>
  <c r="AJ220" i="2"/>
  <c r="AI220" i="2"/>
  <c r="AD220" i="2"/>
  <c r="AB220" i="2"/>
  <c r="AC220" i="2" s="1"/>
  <c r="A220" i="2"/>
  <c r="AI219" i="2"/>
  <c r="AJ219" i="2" s="1"/>
  <c r="AG219" i="2"/>
  <c r="AD219" i="2"/>
  <c r="AC219" i="2"/>
  <c r="AB219" i="2"/>
  <c r="A219" i="2"/>
  <c r="AI218" i="2"/>
  <c r="AJ218" i="2" s="1"/>
  <c r="AD218" i="2"/>
  <c r="AE218" i="2" s="1"/>
  <c r="AC218" i="2"/>
  <c r="AG218" i="2" s="1"/>
  <c r="AB218" i="2"/>
  <c r="A218" i="2"/>
  <c r="AJ217" i="2"/>
  <c r="AI217" i="2"/>
  <c r="AE217" i="2"/>
  <c r="AD217" i="2"/>
  <c r="AB217" i="2"/>
  <c r="AC217" i="2" s="1"/>
  <c r="A217" i="2"/>
  <c r="AJ216" i="2"/>
  <c r="AI216" i="2"/>
  <c r="AD216" i="2"/>
  <c r="AB216" i="2"/>
  <c r="AC216" i="2" s="1"/>
  <c r="A216" i="2"/>
  <c r="AI215" i="2"/>
  <c r="AJ215" i="2" s="1"/>
  <c r="AD215" i="2"/>
  <c r="AC215" i="2"/>
  <c r="AB215" i="2"/>
  <c r="A215" i="2"/>
  <c r="AI214" i="2"/>
  <c r="AJ214" i="2" s="1"/>
  <c r="AD214" i="2"/>
  <c r="AE214" i="2" s="1"/>
  <c r="AC214" i="2"/>
  <c r="AB214" i="2"/>
  <c r="A214" i="2"/>
  <c r="AJ213" i="2"/>
  <c r="AI213" i="2"/>
  <c r="AD213" i="2"/>
  <c r="AB213" i="2"/>
  <c r="AC213" i="2" s="1"/>
  <c r="A213" i="2"/>
  <c r="AJ212" i="2"/>
  <c r="AI212" i="2"/>
  <c r="AD212" i="2"/>
  <c r="AB212" i="2"/>
  <c r="AC212" i="2" s="1"/>
  <c r="A212" i="2"/>
  <c r="AI211" i="2"/>
  <c r="AJ211" i="2" s="1"/>
  <c r="AD211" i="2"/>
  <c r="AC211" i="2"/>
  <c r="AB211" i="2"/>
  <c r="A211" i="2"/>
  <c r="AI210" i="2"/>
  <c r="AJ210" i="2" s="1"/>
  <c r="AD210" i="2"/>
  <c r="AE210" i="2" s="1"/>
  <c r="AC210" i="2"/>
  <c r="AG210" i="2" s="1"/>
  <c r="AB210" i="2"/>
  <c r="A210" i="2"/>
  <c r="AJ209" i="2"/>
  <c r="AI209" i="2"/>
  <c r="AD209" i="2"/>
  <c r="AB209" i="2"/>
  <c r="AC209" i="2" s="1"/>
  <c r="A209" i="2"/>
  <c r="AJ208" i="2"/>
  <c r="AI208" i="2"/>
  <c r="AD208" i="2"/>
  <c r="AB208" i="2"/>
  <c r="AC208" i="2" s="1"/>
  <c r="A208" i="2"/>
  <c r="AI207" i="2"/>
  <c r="AJ207" i="2" s="1"/>
  <c r="AG207" i="2"/>
  <c r="AD207" i="2"/>
  <c r="AC207" i="2"/>
  <c r="AB207" i="2"/>
  <c r="A207" i="2"/>
  <c r="AI206" i="2"/>
  <c r="AJ206" i="2" s="1"/>
  <c r="AD206" i="2"/>
  <c r="AE206" i="2" s="1"/>
  <c r="AC206" i="2"/>
  <c r="AG206" i="2" s="1"/>
  <c r="AB206" i="2"/>
  <c r="A206" i="2"/>
  <c r="AJ205" i="2"/>
  <c r="AI205" i="2"/>
  <c r="AE205" i="2"/>
  <c r="AD205" i="2"/>
  <c r="AB205" i="2"/>
  <c r="AC205" i="2" s="1"/>
  <c r="A205" i="2"/>
  <c r="AJ204" i="2"/>
  <c r="AI204" i="2"/>
  <c r="AD204" i="2"/>
  <c r="AB204" i="2"/>
  <c r="AC204" i="2" s="1"/>
  <c r="A204" i="2"/>
  <c r="AI203" i="2"/>
  <c r="AJ203" i="2" s="1"/>
  <c r="AG203" i="2"/>
  <c r="AD203" i="2"/>
  <c r="AC203" i="2"/>
  <c r="AB203" i="2"/>
  <c r="A203" i="2"/>
  <c r="AI202" i="2"/>
  <c r="AJ202" i="2" s="1"/>
  <c r="AD202" i="2"/>
  <c r="AE202" i="2" s="1"/>
  <c r="AC202" i="2"/>
  <c r="AG202" i="2" s="1"/>
  <c r="AB202" i="2"/>
  <c r="A202" i="2"/>
  <c r="AJ201" i="2"/>
  <c r="AI201" i="2"/>
  <c r="AE201" i="2"/>
  <c r="AD201" i="2"/>
  <c r="AB201" i="2"/>
  <c r="AC201" i="2" s="1"/>
  <c r="A201" i="2"/>
  <c r="AJ200" i="2"/>
  <c r="AI200" i="2"/>
  <c r="AD200" i="2"/>
  <c r="AB200" i="2"/>
  <c r="AC200" i="2" s="1"/>
  <c r="A200" i="2"/>
  <c r="AI199" i="2"/>
  <c r="AJ199" i="2" s="1"/>
  <c r="AD199" i="2"/>
  <c r="AC199" i="2"/>
  <c r="AB199" i="2"/>
  <c r="A199" i="2"/>
  <c r="AI198" i="2"/>
  <c r="AJ198" i="2" s="1"/>
  <c r="AD198" i="2"/>
  <c r="AE198" i="2" s="1"/>
  <c r="AC198" i="2"/>
  <c r="AB198" i="2"/>
  <c r="A198" i="2"/>
  <c r="AJ197" i="2"/>
  <c r="AI197" i="2"/>
  <c r="AD197" i="2"/>
  <c r="AB197" i="2"/>
  <c r="AC197" i="2" s="1"/>
  <c r="A197" i="2"/>
  <c r="AJ196" i="2"/>
  <c r="AI196" i="2"/>
  <c r="AD196" i="2"/>
  <c r="AB196" i="2"/>
  <c r="AC196" i="2" s="1"/>
  <c r="A196" i="2"/>
  <c r="AI195" i="2"/>
  <c r="AJ195" i="2" s="1"/>
  <c r="AD195" i="2"/>
  <c r="AC195" i="2"/>
  <c r="AB195" i="2"/>
  <c r="A195" i="2"/>
  <c r="AI194" i="2"/>
  <c r="AJ194" i="2" s="1"/>
  <c r="AD194" i="2"/>
  <c r="AE194" i="2" s="1"/>
  <c r="AC194" i="2"/>
  <c r="AG194" i="2" s="1"/>
  <c r="AB194" i="2"/>
  <c r="A194" i="2"/>
  <c r="AJ193" i="2"/>
  <c r="AI193" i="2"/>
  <c r="AD193" i="2"/>
  <c r="AB193" i="2"/>
  <c r="AC193" i="2" s="1"/>
  <c r="A193" i="2"/>
  <c r="AJ192" i="2"/>
  <c r="AI192" i="2"/>
  <c r="AD192" i="2"/>
  <c r="AB192" i="2"/>
  <c r="AC192" i="2" s="1"/>
  <c r="A192" i="2"/>
  <c r="AI191" i="2"/>
  <c r="AJ191" i="2" s="1"/>
  <c r="AG191" i="2"/>
  <c r="AD191" i="2"/>
  <c r="AC191" i="2"/>
  <c r="AB191" i="2"/>
  <c r="A191" i="2"/>
  <c r="AI190" i="2"/>
  <c r="AJ190" i="2" s="1"/>
  <c r="AD190" i="2"/>
  <c r="AE190" i="2" s="1"/>
  <c r="AC190" i="2"/>
  <c r="AG190" i="2" s="1"/>
  <c r="AB190" i="2"/>
  <c r="A190" i="2"/>
  <c r="AJ189" i="2"/>
  <c r="AI189" i="2"/>
  <c r="AE189" i="2"/>
  <c r="AD189" i="2"/>
  <c r="AB189" i="2"/>
  <c r="AC189" i="2" s="1"/>
  <c r="A189" i="2"/>
  <c r="AJ188" i="2"/>
  <c r="AI188" i="2"/>
  <c r="AD188" i="2"/>
  <c r="AB188" i="2"/>
  <c r="AC188" i="2" s="1"/>
  <c r="A188" i="2"/>
  <c r="AI187" i="2"/>
  <c r="AJ187" i="2" s="1"/>
  <c r="AG187" i="2"/>
  <c r="AD187" i="2"/>
  <c r="AC187" i="2"/>
  <c r="AB187" i="2"/>
  <c r="A187" i="2"/>
  <c r="AI186" i="2"/>
  <c r="AJ186" i="2" s="1"/>
  <c r="AD186" i="2"/>
  <c r="AE186" i="2" s="1"/>
  <c r="AC186" i="2"/>
  <c r="AG186" i="2" s="1"/>
  <c r="AB186" i="2"/>
  <c r="A186" i="2"/>
  <c r="AJ185" i="2"/>
  <c r="AI185" i="2"/>
  <c r="AE185" i="2"/>
  <c r="AD185" i="2"/>
  <c r="AB185" i="2"/>
  <c r="AC185" i="2" s="1"/>
  <c r="A185" i="2"/>
  <c r="AJ184" i="2"/>
  <c r="AI184" i="2"/>
  <c r="AD184" i="2"/>
  <c r="AB184" i="2"/>
  <c r="AC184" i="2" s="1"/>
  <c r="A184" i="2"/>
  <c r="AI183" i="2"/>
  <c r="AJ183" i="2" s="1"/>
  <c r="AD183" i="2"/>
  <c r="AC183" i="2"/>
  <c r="AB183" i="2"/>
  <c r="A183" i="2"/>
  <c r="AI182" i="2"/>
  <c r="AJ182" i="2" s="1"/>
  <c r="AD182" i="2"/>
  <c r="AE182" i="2" s="1"/>
  <c r="AC182" i="2"/>
  <c r="AB182" i="2"/>
  <c r="A182" i="2"/>
  <c r="AJ181" i="2"/>
  <c r="AI181" i="2"/>
  <c r="AD181" i="2"/>
  <c r="AB181" i="2"/>
  <c r="AC181" i="2" s="1"/>
  <c r="A181" i="2"/>
  <c r="AJ180" i="2"/>
  <c r="AI180" i="2"/>
  <c r="AD180" i="2"/>
  <c r="AB180" i="2"/>
  <c r="AC180" i="2" s="1"/>
  <c r="A180" i="2"/>
  <c r="AI179" i="2"/>
  <c r="AJ179" i="2" s="1"/>
  <c r="AD179" i="2"/>
  <c r="AC179" i="2"/>
  <c r="AB179" i="2"/>
  <c r="A179" i="2"/>
  <c r="AI178" i="2"/>
  <c r="AJ178" i="2" s="1"/>
  <c r="AD178" i="2"/>
  <c r="AE178" i="2" s="1"/>
  <c r="AC178" i="2"/>
  <c r="AG178" i="2" s="1"/>
  <c r="AB178" i="2"/>
  <c r="A178" i="2"/>
  <c r="AJ177" i="2"/>
  <c r="AI177" i="2"/>
  <c r="AD177" i="2"/>
  <c r="AB177" i="2"/>
  <c r="AC177" i="2" s="1"/>
  <c r="A177" i="2"/>
  <c r="AJ176" i="2"/>
  <c r="AI176" i="2"/>
  <c r="AD176" i="2"/>
  <c r="AB176" i="2"/>
  <c r="AC176" i="2" s="1"/>
  <c r="A176" i="2"/>
  <c r="AI175" i="2"/>
  <c r="AJ175" i="2" s="1"/>
  <c r="AD175" i="2"/>
  <c r="AC175" i="2"/>
  <c r="AB175" i="2"/>
  <c r="A175" i="2"/>
  <c r="AI174" i="2"/>
  <c r="AJ174" i="2" s="1"/>
  <c r="AD174" i="2"/>
  <c r="AE174" i="2" s="1"/>
  <c r="AC174" i="2"/>
  <c r="AG174" i="2" s="1"/>
  <c r="AB174" i="2"/>
  <c r="A174" i="2"/>
  <c r="AJ173" i="2"/>
  <c r="AI173" i="2"/>
  <c r="AD173" i="2"/>
  <c r="AB173" i="2"/>
  <c r="AC173" i="2" s="1"/>
  <c r="AG173" i="2" s="1"/>
  <c r="A173" i="2"/>
  <c r="AJ172" i="2"/>
  <c r="AI172" i="2"/>
  <c r="AD172" i="2"/>
  <c r="AB172" i="2"/>
  <c r="AC172" i="2" s="1"/>
  <c r="A172" i="2"/>
  <c r="AI171" i="2"/>
  <c r="AJ171" i="2" s="1"/>
  <c r="AD171" i="2"/>
  <c r="AC171" i="2"/>
  <c r="AB171" i="2"/>
  <c r="A171" i="2"/>
  <c r="AI170" i="2"/>
  <c r="AJ170" i="2" s="1"/>
  <c r="AD170" i="2"/>
  <c r="AE170" i="2" s="1"/>
  <c r="AC170" i="2"/>
  <c r="AG170" i="2" s="1"/>
  <c r="AB170" i="2"/>
  <c r="A170" i="2"/>
  <c r="AJ169" i="2"/>
  <c r="AI169" i="2"/>
  <c r="AD169" i="2"/>
  <c r="AB169" i="2"/>
  <c r="AC169" i="2" s="1"/>
  <c r="AG169" i="2" s="1"/>
  <c r="A169" i="2"/>
  <c r="AJ168" i="2"/>
  <c r="AI168" i="2"/>
  <c r="AD168" i="2"/>
  <c r="AB168" i="2"/>
  <c r="AC168" i="2" s="1"/>
  <c r="A168" i="2"/>
  <c r="AI167" i="2"/>
  <c r="AJ167" i="2" s="1"/>
  <c r="AD167" i="2"/>
  <c r="AC167" i="2"/>
  <c r="AB167" i="2"/>
  <c r="A167" i="2"/>
  <c r="AI166" i="2"/>
  <c r="AJ166" i="2" s="1"/>
  <c r="AD166" i="2"/>
  <c r="AE166" i="2" s="1"/>
  <c r="AC166" i="2"/>
  <c r="AG166" i="2" s="1"/>
  <c r="AB166" i="2"/>
  <c r="A166" i="2"/>
  <c r="AJ165" i="2"/>
  <c r="AI165" i="2"/>
  <c r="AD165" i="2"/>
  <c r="AB165" i="2"/>
  <c r="AC165" i="2" s="1"/>
  <c r="AG165" i="2" s="1"/>
  <c r="A165" i="2"/>
  <c r="AJ164" i="2"/>
  <c r="AI164" i="2"/>
  <c r="AD164" i="2"/>
  <c r="AB164" i="2"/>
  <c r="AC164" i="2" s="1"/>
  <c r="A164" i="2"/>
  <c r="AI163" i="2"/>
  <c r="AJ163" i="2" s="1"/>
  <c r="AD163" i="2"/>
  <c r="AC163" i="2"/>
  <c r="AB163" i="2"/>
  <c r="A163" i="2"/>
  <c r="AI162" i="2"/>
  <c r="AJ162" i="2" s="1"/>
  <c r="AD162" i="2"/>
  <c r="AE162" i="2" s="1"/>
  <c r="AC162" i="2"/>
  <c r="AG162" i="2" s="1"/>
  <c r="AB162" i="2"/>
  <c r="A162" i="2"/>
  <c r="AJ161" i="2"/>
  <c r="AI161" i="2"/>
  <c r="AD161" i="2"/>
  <c r="AB161" i="2"/>
  <c r="AC161" i="2" s="1"/>
  <c r="AG161" i="2" s="1"/>
  <c r="A161" i="2"/>
  <c r="AJ160" i="2"/>
  <c r="AI160" i="2"/>
  <c r="AD160" i="2"/>
  <c r="AB160" i="2"/>
  <c r="AC160" i="2" s="1"/>
  <c r="A160" i="2"/>
  <c r="AI159" i="2"/>
  <c r="AJ159" i="2" s="1"/>
  <c r="AD159" i="2"/>
  <c r="AC159" i="2"/>
  <c r="AB159" i="2"/>
  <c r="A159" i="2"/>
  <c r="AI158" i="2"/>
  <c r="AJ158" i="2" s="1"/>
  <c r="AD158" i="2"/>
  <c r="AE158" i="2" s="1"/>
  <c r="AC158" i="2"/>
  <c r="AG158" i="2" s="1"/>
  <c r="AB158" i="2"/>
  <c r="A158" i="2"/>
  <c r="AJ157" i="2"/>
  <c r="AI157" i="2"/>
  <c r="AC157" i="2"/>
  <c r="AE157" i="2" s="1"/>
  <c r="AB157" i="2"/>
  <c r="A157" i="2"/>
  <c r="AI156" i="2"/>
  <c r="AJ156" i="2" s="1"/>
  <c r="AG156" i="2"/>
  <c r="AD156" i="2"/>
  <c r="AC156" i="2"/>
  <c r="AB156" i="2"/>
  <c r="A156" i="2"/>
  <c r="AI155" i="2"/>
  <c r="AJ155" i="2" s="1"/>
  <c r="AD155" i="2"/>
  <c r="AE155" i="2" s="1"/>
  <c r="AC155" i="2"/>
  <c r="AB155" i="2"/>
  <c r="A155" i="2"/>
  <c r="AJ154" i="2"/>
  <c r="AI154" i="2"/>
  <c r="AE154" i="2"/>
  <c r="AD154" i="2"/>
  <c r="AB154" i="2"/>
  <c r="AC154" i="2" s="1"/>
  <c r="AG154" i="2" s="1"/>
  <c r="A154" i="2"/>
  <c r="AJ153" i="2"/>
  <c r="AI153" i="2"/>
  <c r="AD153" i="2"/>
  <c r="AC153" i="2"/>
  <c r="AE153" i="2" s="1"/>
  <c r="AB153" i="2"/>
  <c r="A153" i="2"/>
  <c r="AI152" i="2"/>
  <c r="AJ152" i="2" s="1"/>
  <c r="AG152" i="2"/>
  <c r="AD152" i="2"/>
  <c r="AC152" i="2"/>
  <c r="AB152" i="2"/>
  <c r="A152" i="2"/>
  <c r="AJ151" i="2"/>
  <c r="AI151" i="2"/>
  <c r="AD151" i="2"/>
  <c r="AE151" i="2" s="1"/>
  <c r="AC151" i="2"/>
  <c r="AB151" i="2"/>
  <c r="A151" i="2"/>
  <c r="AJ150" i="2"/>
  <c r="AI150" i="2"/>
  <c r="AE150" i="2"/>
  <c r="AD150" i="2"/>
  <c r="AB150" i="2"/>
  <c r="AC150" i="2" s="1"/>
  <c r="AG150" i="2" s="1"/>
  <c r="A150" i="2"/>
  <c r="AJ149" i="2"/>
  <c r="AI149" i="2"/>
  <c r="AD149" i="2"/>
  <c r="AC149" i="2"/>
  <c r="AE149" i="2" s="1"/>
  <c r="AB149" i="2"/>
  <c r="A149" i="2"/>
  <c r="AI148" i="2"/>
  <c r="AJ148" i="2" s="1"/>
  <c r="AG148" i="2"/>
  <c r="AD148" i="2"/>
  <c r="AC148" i="2"/>
  <c r="AB148" i="2"/>
  <c r="A148" i="2"/>
  <c r="AJ147" i="2"/>
  <c r="AI147" i="2"/>
  <c r="AD147" i="2"/>
  <c r="AE147" i="2" s="1"/>
  <c r="AC147" i="2"/>
  <c r="AB147" i="2"/>
  <c r="A147" i="2"/>
  <c r="AJ146" i="2"/>
  <c r="AI146" i="2"/>
  <c r="AE146" i="2"/>
  <c r="AD146" i="2"/>
  <c r="AB146" i="2"/>
  <c r="AC146" i="2" s="1"/>
  <c r="AG146" i="2" s="1"/>
  <c r="A146" i="2"/>
  <c r="AJ145" i="2"/>
  <c r="AI145" i="2"/>
  <c r="AD145" i="2"/>
  <c r="AC145" i="2"/>
  <c r="AE145" i="2" s="1"/>
  <c r="AB145" i="2"/>
  <c r="A145" i="2"/>
  <c r="AI144" i="2"/>
  <c r="AJ144" i="2" s="1"/>
  <c r="AG144" i="2"/>
  <c r="AD144" i="2"/>
  <c r="AC144" i="2"/>
  <c r="AB144" i="2"/>
  <c r="A144" i="2"/>
  <c r="AJ143" i="2"/>
  <c r="AI143" i="2"/>
  <c r="AD143" i="2"/>
  <c r="AE143" i="2" s="1"/>
  <c r="AC143" i="2"/>
  <c r="AB143" i="2"/>
  <c r="A143" i="2"/>
  <c r="AJ142" i="2"/>
  <c r="AI142" i="2"/>
  <c r="AE142" i="2"/>
  <c r="AD142" i="2"/>
  <c r="AB142" i="2"/>
  <c r="AC142" i="2" s="1"/>
  <c r="AG142" i="2" s="1"/>
  <c r="A142" i="2"/>
  <c r="AJ141" i="2"/>
  <c r="AI141" i="2"/>
  <c r="AD141" i="2"/>
  <c r="AC141" i="2"/>
  <c r="AE141" i="2" s="1"/>
  <c r="AB141" i="2"/>
  <c r="A141" i="2"/>
  <c r="AI140" i="2"/>
  <c r="AJ140" i="2" s="1"/>
  <c r="AG140" i="2"/>
  <c r="AD140" i="2"/>
  <c r="AC140" i="2"/>
  <c r="AB140" i="2"/>
  <c r="A140" i="2"/>
  <c r="AJ139" i="2"/>
  <c r="AI139" i="2"/>
  <c r="AD139" i="2"/>
  <c r="AE139" i="2" s="1"/>
  <c r="AC139" i="2"/>
  <c r="AB139" i="2"/>
  <c r="A139" i="2"/>
  <c r="AJ138" i="2"/>
  <c r="AI138" i="2"/>
  <c r="AE138" i="2"/>
  <c r="AD138" i="2"/>
  <c r="AB138" i="2"/>
  <c r="AC138" i="2" s="1"/>
  <c r="AG138" i="2" s="1"/>
  <c r="A138" i="2"/>
  <c r="AJ137" i="2"/>
  <c r="AI137" i="2"/>
  <c r="AD137" i="2"/>
  <c r="AC137" i="2"/>
  <c r="AE137" i="2" s="1"/>
  <c r="AB137" i="2"/>
  <c r="A137" i="2"/>
  <c r="AI136" i="2"/>
  <c r="AJ136" i="2" s="1"/>
  <c r="AG136" i="2"/>
  <c r="AD136" i="2"/>
  <c r="AC136" i="2"/>
  <c r="AB136" i="2"/>
  <c r="A136" i="2"/>
  <c r="AJ135" i="2"/>
  <c r="AI135" i="2"/>
  <c r="AD135" i="2"/>
  <c r="AE135" i="2" s="1"/>
  <c r="AC135" i="2"/>
  <c r="AB135" i="2"/>
  <c r="A135" i="2"/>
  <c r="AJ134" i="2"/>
  <c r="AI134" i="2"/>
  <c r="AE134" i="2"/>
  <c r="AD134" i="2"/>
  <c r="AB134" i="2"/>
  <c r="AC134" i="2" s="1"/>
  <c r="AG134" i="2" s="1"/>
  <c r="A134" i="2"/>
  <c r="AJ133" i="2"/>
  <c r="AI133" i="2"/>
  <c r="AD133" i="2"/>
  <c r="AC133" i="2"/>
  <c r="AE133" i="2" s="1"/>
  <c r="AB133" i="2"/>
  <c r="A133" i="2"/>
  <c r="AI132" i="2"/>
  <c r="AJ132" i="2" s="1"/>
  <c r="AG132" i="2"/>
  <c r="AD132" i="2"/>
  <c r="AC132" i="2"/>
  <c r="AB132" i="2"/>
  <c r="A132" i="2"/>
  <c r="AJ131" i="2"/>
  <c r="AI131" i="2"/>
  <c r="AD131" i="2"/>
  <c r="AE131" i="2" s="1"/>
  <c r="AC131" i="2"/>
  <c r="AB131" i="2"/>
  <c r="A131" i="2"/>
  <c r="AJ130" i="2"/>
  <c r="AI130" i="2"/>
  <c r="AE130" i="2"/>
  <c r="AD130" i="2"/>
  <c r="AB130" i="2"/>
  <c r="AC130" i="2" s="1"/>
  <c r="AG130" i="2" s="1"/>
  <c r="A130" i="2"/>
  <c r="AJ129" i="2"/>
  <c r="AI129" i="2"/>
  <c r="AD129" i="2"/>
  <c r="AC129" i="2"/>
  <c r="AE129" i="2" s="1"/>
  <c r="AB129" i="2"/>
  <c r="A129" i="2"/>
  <c r="AI128" i="2"/>
  <c r="AJ128" i="2" s="1"/>
  <c r="AG128" i="2"/>
  <c r="AD128" i="2"/>
  <c r="AC128" i="2"/>
  <c r="AB128" i="2"/>
  <c r="A128" i="2"/>
  <c r="AJ127" i="2"/>
  <c r="AI127" i="2"/>
  <c r="AD127" i="2"/>
  <c r="AE127" i="2" s="1"/>
  <c r="AC127" i="2"/>
  <c r="AB127" i="2"/>
  <c r="A127" i="2"/>
  <c r="AJ126" i="2"/>
  <c r="AI126" i="2"/>
  <c r="AE126" i="2"/>
  <c r="AD126" i="2"/>
  <c r="AB126" i="2"/>
  <c r="AC126" i="2" s="1"/>
  <c r="AG126" i="2" s="1"/>
  <c r="A126" i="2"/>
  <c r="AJ125" i="2"/>
  <c r="AI125" i="2"/>
  <c r="AD125" i="2"/>
  <c r="AC125" i="2"/>
  <c r="AE125" i="2" s="1"/>
  <c r="AB125" i="2"/>
  <c r="A125" i="2"/>
  <c r="AI124" i="2"/>
  <c r="AJ124" i="2" s="1"/>
  <c r="AG124" i="2"/>
  <c r="AD124" i="2"/>
  <c r="AC124" i="2"/>
  <c r="AB124" i="2"/>
  <c r="A124" i="2"/>
  <c r="AJ123" i="2"/>
  <c r="AI123" i="2"/>
  <c r="AD123" i="2"/>
  <c r="AE123" i="2" s="1"/>
  <c r="AC123" i="2"/>
  <c r="AB123" i="2"/>
  <c r="A123" i="2"/>
  <c r="AJ122" i="2"/>
  <c r="AI122" i="2"/>
  <c r="AE122" i="2"/>
  <c r="AD122" i="2"/>
  <c r="AB122" i="2"/>
  <c r="AC122" i="2" s="1"/>
  <c r="AG122" i="2" s="1"/>
  <c r="A122" i="2"/>
  <c r="AJ121" i="2"/>
  <c r="AI121" i="2"/>
  <c r="AD121" i="2"/>
  <c r="AC121" i="2"/>
  <c r="AE121" i="2" s="1"/>
  <c r="AB121" i="2"/>
  <c r="A121" i="2"/>
  <c r="AI120" i="2"/>
  <c r="AJ120" i="2" s="1"/>
  <c r="AG120" i="2"/>
  <c r="AD120" i="2"/>
  <c r="AC120" i="2"/>
  <c r="AB120" i="2"/>
  <c r="A120" i="2"/>
  <c r="AJ119" i="2"/>
  <c r="AI119" i="2"/>
  <c r="AD119" i="2"/>
  <c r="AE119" i="2" s="1"/>
  <c r="AC119" i="2"/>
  <c r="AB119" i="2"/>
  <c r="A119" i="2"/>
  <c r="AJ118" i="2"/>
  <c r="AI118" i="2"/>
  <c r="AE118" i="2"/>
  <c r="AD118" i="2"/>
  <c r="AB118" i="2"/>
  <c r="AC118" i="2" s="1"/>
  <c r="AG118" i="2" s="1"/>
  <c r="A118" i="2"/>
  <c r="AJ117" i="2"/>
  <c r="AI117" i="2"/>
  <c r="AD117" i="2"/>
  <c r="AC117" i="2"/>
  <c r="AE117" i="2" s="1"/>
  <c r="AB117" i="2"/>
  <c r="A117" i="2"/>
  <c r="AI116" i="2"/>
  <c r="AJ116" i="2" s="1"/>
  <c r="AG116" i="2"/>
  <c r="AD116" i="2"/>
  <c r="AC116" i="2"/>
  <c r="AB116" i="2"/>
  <c r="A116" i="2"/>
  <c r="AJ115" i="2"/>
  <c r="AI115" i="2"/>
  <c r="AD115" i="2"/>
  <c r="AE115" i="2" s="1"/>
  <c r="AC115" i="2"/>
  <c r="AB115" i="2"/>
  <c r="A115" i="2"/>
  <c r="AJ114" i="2"/>
  <c r="AI114" i="2"/>
  <c r="AE114" i="2"/>
  <c r="AD114" i="2"/>
  <c r="AB114" i="2"/>
  <c r="AC114" i="2" s="1"/>
  <c r="AG114" i="2" s="1"/>
  <c r="A114" i="2"/>
  <c r="AJ113" i="2"/>
  <c r="AI113" i="2"/>
  <c r="AD113" i="2"/>
  <c r="AC113" i="2"/>
  <c r="AE113" i="2" s="1"/>
  <c r="AB113" i="2"/>
  <c r="A113" i="2"/>
  <c r="AI112" i="2"/>
  <c r="AJ112" i="2" s="1"/>
  <c r="AG112" i="2"/>
  <c r="AD112" i="2"/>
  <c r="AC112" i="2"/>
  <c r="AB112" i="2"/>
  <c r="A112" i="2"/>
  <c r="AJ111" i="2"/>
  <c r="AI111" i="2"/>
  <c r="AD111" i="2"/>
  <c r="AE111" i="2" s="1"/>
  <c r="AC111" i="2"/>
  <c r="AB111" i="2"/>
  <c r="A111" i="2"/>
  <c r="AJ110" i="2"/>
  <c r="AI110" i="2"/>
  <c r="AE110" i="2"/>
  <c r="AD110" i="2"/>
  <c r="AB110" i="2"/>
  <c r="AC110" i="2" s="1"/>
  <c r="AG110" i="2" s="1"/>
  <c r="A110" i="2"/>
  <c r="AJ109" i="2"/>
  <c r="AI109" i="2"/>
  <c r="AD109" i="2"/>
  <c r="AC109" i="2"/>
  <c r="AE109" i="2" s="1"/>
  <c r="AB109" i="2"/>
  <c r="A109" i="2"/>
  <c r="AI108" i="2"/>
  <c r="AJ108" i="2" s="1"/>
  <c r="AG108" i="2"/>
  <c r="AD108" i="2"/>
  <c r="AC108" i="2"/>
  <c r="AB108" i="2"/>
  <c r="A108" i="2"/>
  <c r="AJ107" i="2"/>
  <c r="AI107" i="2"/>
  <c r="AD107" i="2"/>
  <c r="AE107" i="2" s="1"/>
  <c r="AC107" i="2"/>
  <c r="AB107" i="2"/>
  <c r="A107" i="2"/>
  <c r="AJ106" i="2"/>
  <c r="AI106" i="2"/>
  <c r="AE106" i="2"/>
  <c r="AD106" i="2"/>
  <c r="AB106" i="2"/>
  <c r="AC106" i="2" s="1"/>
  <c r="AG106" i="2" s="1"/>
  <c r="A106" i="2"/>
  <c r="AJ105" i="2"/>
  <c r="AI105" i="2"/>
  <c r="AD105" i="2"/>
  <c r="AC105" i="2"/>
  <c r="AE105" i="2" s="1"/>
  <c r="AB105" i="2"/>
  <c r="A105" i="2"/>
  <c r="AI104" i="2"/>
  <c r="AJ104" i="2" s="1"/>
  <c r="AG104" i="2"/>
  <c r="AD104" i="2"/>
  <c r="AC104" i="2"/>
  <c r="AB104" i="2"/>
  <c r="A104" i="2"/>
  <c r="AJ103" i="2"/>
  <c r="AI103" i="2"/>
  <c r="AD103" i="2"/>
  <c r="AE103" i="2" s="1"/>
  <c r="AC103" i="2"/>
  <c r="AB103" i="2"/>
  <c r="A103" i="2"/>
  <c r="AJ102" i="2"/>
  <c r="AI102" i="2"/>
  <c r="AE102" i="2"/>
  <c r="AD102" i="2"/>
  <c r="AB102" i="2"/>
  <c r="AC102" i="2" s="1"/>
  <c r="AG102" i="2" s="1"/>
  <c r="A102" i="2"/>
  <c r="AJ101" i="2"/>
  <c r="AI101" i="2"/>
  <c r="AD101" i="2"/>
  <c r="AC101" i="2"/>
  <c r="AE101" i="2" s="1"/>
  <c r="AB101" i="2"/>
  <c r="A101" i="2"/>
  <c r="AI100" i="2"/>
  <c r="AJ100" i="2" s="1"/>
  <c r="AG100" i="2"/>
  <c r="AD100" i="2"/>
  <c r="AC100" i="2"/>
  <c r="AB100" i="2"/>
  <c r="A100" i="2"/>
  <c r="AJ99" i="2"/>
  <c r="AI99" i="2"/>
  <c r="AD99" i="2"/>
  <c r="AE99" i="2" s="1"/>
  <c r="AC99" i="2"/>
  <c r="AB99" i="2"/>
  <c r="A99" i="2"/>
  <c r="AJ98" i="2"/>
  <c r="AI98" i="2"/>
  <c r="AE98" i="2"/>
  <c r="AD98" i="2"/>
  <c r="AB98" i="2"/>
  <c r="AC98" i="2" s="1"/>
  <c r="AG98" i="2" s="1"/>
  <c r="A98" i="2"/>
  <c r="AJ97" i="2"/>
  <c r="AI97" i="2"/>
  <c r="AD97" i="2"/>
  <c r="AC97" i="2"/>
  <c r="AE97" i="2" s="1"/>
  <c r="AB97" i="2"/>
  <c r="A97" i="2"/>
  <c r="AI96" i="2"/>
  <c r="AJ96" i="2" s="1"/>
  <c r="AG96" i="2"/>
  <c r="AD96" i="2"/>
  <c r="AC96" i="2"/>
  <c r="AB96" i="2"/>
  <c r="A96" i="2"/>
  <c r="AJ95" i="2"/>
  <c r="AI95" i="2"/>
  <c r="AD95" i="2"/>
  <c r="AE95" i="2" s="1"/>
  <c r="AC95" i="2"/>
  <c r="AB95" i="2"/>
  <c r="A95" i="2"/>
  <c r="AJ94" i="2"/>
  <c r="AI94" i="2"/>
  <c r="AE94" i="2"/>
  <c r="AD94" i="2"/>
  <c r="AB94" i="2"/>
  <c r="AC94" i="2" s="1"/>
  <c r="AG94" i="2" s="1"/>
  <c r="A94" i="2"/>
  <c r="AJ93" i="2"/>
  <c r="AI93" i="2"/>
  <c r="AD93" i="2"/>
  <c r="AC93" i="2"/>
  <c r="AE93" i="2" s="1"/>
  <c r="AB93" i="2"/>
  <c r="A93" i="2"/>
  <c r="AI92" i="2"/>
  <c r="AJ92" i="2" s="1"/>
  <c r="AG92" i="2"/>
  <c r="AD92" i="2"/>
  <c r="AC92" i="2"/>
  <c r="AB92" i="2"/>
  <c r="A92" i="2"/>
  <c r="AJ91" i="2"/>
  <c r="AI91" i="2"/>
  <c r="AD91" i="2"/>
  <c r="AE91" i="2" s="1"/>
  <c r="AC91" i="2"/>
  <c r="AB91" i="2"/>
  <c r="A91" i="2"/>
  <c r="AJ90" i="2"/>
  <c r="AI90" i="2"/>
  <c r="AE90" i="2"/>
  <c r="AD90" i="2"/>
  <c r="AB90" i="2"/>
  <c r="AC90" i="2" s="1"/>
  <c r="AG90" i="2" s="1"/>
  <c r="A90" i="2"/>
  <c r="AJ89" i="2"/>
  <c r="AI89" i="2"/>
  <c r="AD89" i="2"/>
  <c r="AC89" i="2"/>
  <c r="AE89" i="2" s="1"/>
  <c r="AB89" i="2"/>
  <c r="A89" i="2"/>
  <c r="AI88" i="2"/>
  <c r="AJ88" i="2" s="1"/>
  <c r="AG88" i="2"/>
  <c r="AD88" i="2"/>
  <c r="AC88" i="2"/>
  <c r="AB88" i="2"/>
  <c r="A88" i="2"/>
  <c r="AJ87" i="2"/>
  <c r="AI87" i="2"/>
  <c r="AD87" i="2"/>
  <c r="AE87" i="2" s="1"/>
  <c r="AC87" i="2"/>
  <c r="AB87" i="2"/>
  <c r="A87" i="2"/>
  <c r="AJ86" i="2"/>
  <c r="AI86" i="2"/>
  <c r="AE86" i="2"/>
  <c r="AD86" i="2"/>
  <c r="AB86" i="2"/>
  <c r="AC86" i="2" s="1"/>
  <c r="AG86" i="2" s="1"/>
  <c r="A86" i="2"/>
  <c r="AJ85" i="2"/>
  <c r="AI85" i="2"/>
  <c r="AD85" i="2"/>
  <c r="AC85" i="2"/>
  <c r="AE85" i="2" s="1"/>
  <c r="AB85" i="2"/>
  <c r="A85" i="2"/>
  <c r="AI84" i="2"/>
  <c r="AJ84" i="2" s="1"/>
  <c r="AG84" i="2"/>
  <c r="AD84" i="2"/>
  <c r="AC84" i="2"/>
  <c r="AB84" i="2"/>
  <c r="A84" i="2"/>
  <c r="AJ83" i="2"/>
  <c r="AI83" i="2"/>
  <c r="AD83" i="2"/>
  <c r="AE83" i="2" s="1"/>
  <c r="AC83" i="2"/>
  <c r="AB83" i="2"/>
  <c r="A83" i="2"/>
  <c r="AJ82" i="2"/>
  <c r="AI82" i="2"/>
  <c r="AE82" i="2"/>
  <c r="AD82" i="2"/>
  <c r="AB82" i="2"/>
  <c r="AC82" i="2" s="1"/>
  <c r="AG82" i="2" s="1"/>
  <c r="A82" i="2"/>
  <c r="AJ81" i="2"/>
  <c r="AI81" i="2"/>
  <c r="AD81" i="2"/>
  <c r="AC81" i="2"/>
  <c r="AE81" i="2" s="1"/>
  <c r="AB81" i="2"/>
  <c r="A81" i="2"/>
  <c r="AI80" i="2"/>
  <c r="AJ80" i="2" s="1"/>
  <c r="AG80" i="2"/>
  <c r="AD80" i="2"/>
  <c r="AC80" i="2"/>
  <c r="AB80" i="2"/>
  <c r="A80" i="2"/>
  <c r="AJ79" i="2"/>
  <c r="AI79" i="2"/>
  <c r="AD79" i="2"/>
  <c r="AE79" i="2" s="1"/>
  <c r="AC79" i="2"/>
  <c r="AB79" i="2"/>
  <c r="A79" i="2"/>
  <c r="AJ78" i="2"/>
  <c r="AI78" i="2"/>
  <c r="AE78" i="2"/>
  <c r="AD78" i="2"/>
  <c r="AB78" i="2"/>
  <c r="AC78" i="2" s="1"/>
  <c r="AG78" i="2" s="1"/>
  <c r="A78" i="2"/>
  <c r="AJ77" i="2"/>
  <c r="AI77" i="2"/>
  <c r="AD77" i="2"/>
  <c r="AC77" i="2"/>
  <c r="AE77" i="2" s="1"/>
  <c r="AB77" i="2"/>
  <c r="A77" i="2"/>
  <c r="AI76" i="2"/>
  <c r="AJ76" i="2" s="1"/>
  <c r="AG76" i="2"/>
  <c r="AD76" i="2"/>
  <c r="AC76" i="2"/>
  <c r="AB76" i="2"/>
  <c r="A76" i="2"/>
  <c r="AJ75" i="2"/>
  <c r="AI75" i="2"/>
  <c r="AD75" i="2"/>
  <c r="AE75" i="2" s="1"/>
  <c r="AC75" i="2"/>
  <c r="AB75" i="2"/>
  <c r="A75" i="2"/>
  <c r="AJ74" i="2"/>
  <c r="AI74" i="2"/>
  <c r="AE74" i="2"/>
  <c r="AD74" i="2"/>
  <c r="AB74" i="2"/>
  <c r="AC74" i="2" s="1"/>
  <c r="AG74" i="2" s="1"/>
  <c r="A74" i="2"/>
  <c r="AJ73" i="2"/>
  <c r="AI73" i="2"/>
  <c r="AD73" i="2"/>
  <c r="AC73" i="2"/>
  <c r="AE73" i="2" s="1"/>
  <c r="AB73" i="2"/>
  <c r="A73" i="2"/>
  <c r="AI72" i="2"/>
  <c r="AJ72" i="2" s="1"/>
  <c r="AG72" i="2"/>
  <c r="AD72" i="2"/>
  <c r="AC72" i="2"/>
  <c r="AB72" i="2"/>
  <c r="A72" i="2"/>
  <c r="AJ71" i="2"/>
  <c r="AI71" i="2"/>
  <c r="AD71" i="2"/>
  <c r="AE71" i="2" s="1"/>
  <c r="AC71" i="2"/>
  <c r="AB71" i="2"/>
  <c r="A71" i="2"/>
  <c r="AJ70" i="2"/>
  <c r="AI70" i="2"/>
  <c r="AE70" i="2"/>
  <c r="AD70" i="2"/>
  <c r="AB70" i="2"/>
  <c r="AC70" i="2" s="1"/>
  <c r="AG70" i="2" s="1"/>
  <c r="A70" i="2"/>
  <c r="AJ69" i="2"/>
  <c r="AI69" i="2"/>
  <c r="AD69" i="2"/>
  <c r="AC69" i="2"/>
  <c r="AE69" i="2" s="1"/>
  <c r="AB69" i="2"/>
  <c r="A69" i="2"/>
  <c r="AI68" i="2"/>
  <c r="AJ68" i="2" s="1"/>
  <c r="AG68" i="2"/>
  <c r="AD68" i="2"/>
  <c r="AC68" i="2"/>
  <c r="AB68" i="2"/>
  <c r="A68" i="2"/>
  <c r="AJ67" i="2"/>
  <c r="AI67" i="2"/>
  <c r="AD67" i="2"/>
  <c r="AE67" i="2" s="1"/>
  <c r="AC67" i="2"/>
  <c r="AB67" i="2"/>
  <c r="A67" i="2"/>
  <c r="AJ66" i="2"/>
  <c r="AI66" i="2"/>
  <c r="AE66" i="2"/>
  <c r="AD66" i="2"/>
  <c r="AB66" i="2"/>
  <c r="AC66" i="2" s="1"/>
  <c r="AG66" i="2" s="1"/>
  <c r="A66" i="2"/>
  <c r="AJ65" i="2"/>
  <c r="AI65" i="2"/>
  <c r="AD65" i="2"/>
  <c r="AC65" i="2"/>
  <c r="AE65" i="2" s="1"/>
  <c r="AB65" i="2"/>
  <c r="A65" i="2"/>
  <c r="AI64" i="2"/>
  <c r="AJ64" i="2" s="1"/>
  <c r="AG64" i="2"/>
  <c r="AD64" i="2"/>
  <c r="AC64" i="2"/>
  <c r="AB64" i="2"/>
  <c r="A64" i="2"/>
  <c r="AJ63" i="2"/>
  <c r="AI63" i="2"/>
  <c r="AD63" i="2"/>
  <c r="AE63" i="2" s="1"/>
  <c r="AC63" i="2"/>
  <c r="AB63" i="2"/>
  <c r="A63" i="2"/>
  <c r="AJ62" i="2"/>
  <c r="AI62" i="2"/>
  <c r="AE62" i="2"/>
  <c r="AD62" i="2"/>
  <c r="AB62" i="2"/>
  <c r="AC62" i="2" s="1"/>
  <c r="AG62" i="2" s="1"/>
  <c r="A62" i="2"/>
  <c r="AJ61" i="2"/>
  <c r="AI61" i="2"/>
  <c r="AD61" i="2"/>
  <c r="AC61" i="2"/>
  <c r="AE61" i="2" s="1"/>
  <c r="AB61" i="2"/>
  <c r="A61" i="2"/>
  <c r="AI60" i="2"/>
  <c r="AJ60" i="2" s="1"/>
  <c r="AG60" i="2"/>
  <c r="AD60" i="2"/>
  <c r="AC60" i="2"/>
  <c r="AB60" i="2"/>
  <c r="A60" i="2"/>
  <c r="AJ59" i="2"/>
  <c r="AI59" i="2"/>
  <c r="AD59" i="2"/>
  <c r="AE59" i="2" s="1"/>
  <c r="AC59" i="2"/>
  <c r="AB59" i="2"/>
  <c r="A59" i="2"/>
  <c r="AJ58" i="2"/>
  <c r="AI58" i="2"/>
  <c r="AE58" i="2"/>
  <c r="AD58" i="2"/>
  <c r="AB58" i="2"/>
  <c r="AC58" i="2" s="1"/>
  <c r="AG58" i="2" s="1"/>
  <c r="A58" i="2"/>
  <c r="AJ57" i="2"/>
  <c r="AI57" i="2"/>
  <c r="AD57" i="2"/>
  <c r="AC57" i="2"/>
  <c r="AE57" i="2" s="1"/>
  <c r="AB57" i="2"/>
  <c r="A57" i="2"/>
  <c r="AI56" i="2"/>
  <c r="AJ56" i="2" s="1"/>
  <c r="AD56" i="2"/>
  <c r="AB56" i="2"/>
  <c r="AC56" i="2" s="1"/>
  <c r="A56" i="2"/>
  <c r="AI55" i="2"/>
  <c r="AJ55" i="2" s="1"/>
  <c r="AG55" i="2"/>
  <c r="AD55" i="2"/>
  <c r="AC55" i="2"/>
  <c r="AB55" i="2"/>
  <c r="A55" i="2"/>
  <c r="AI54" i="2"/>
  <c r="AJ54" i="2" s="1"/>
  <c r="AD54" i="2"/>
  <c r="AB54" i="2"/>
  <c r="AC54" i="2" s="1"/>
  <c r="AG54" i="2" s="1"/>
  <c r="A54" i="2"/>
  <c r="AJ53" i="2"/>
  <c r="AI53" i="2"/>
  <c r="AD53" i="2"/>
  <c r="AB53" i="2"/>
  <c r="AC53" i="2" s="1"/>
  <c r="A53" i="2"/>
  <c r="AI52" i="2"/>
  <c r="AJ52" i="2" s="1"/>
  <c r="AD52" i="2"/>
  <c r="AB52" i="2"/>
  <c r="AC52" i="2" s="1"/>
  <c r="A52" i="2"/>
  <c r="AJ51" i="2"/>
  <c r="AI51" i="2"/>
  <c r="AG51" i="2"/>
  <c r="AE51" i="2"/>
  <c r="AD51" i="2"/>
  <c r="AC51" i="2"/>
  <c r="AB51" i="2"/>
  <c r="A51" i="2"/>
  <c r="AJ50" i="2"/>
  <c r="AI50" i="2"/>
  <c r="AE50" i="2"/>
  <c r="AF50" i="2" s="1"/>
  <c r="AD50" i="2"/>
  <c r="AB50" i="2"/>
  <c r="AC50" i="2" s="1"/>
  <c r="A50" i="2"/>
  <c r="AJ49" i="2"/>
  <c r="AI49" i="2"/>
  <c r="AD49" i="2"/>
  <c r="AB49" i="2"/>
  <c r="AC49" i="2" s="1"/>
  <c r="A49" i="2"/>
  <c r="AI48" i="2"/>
  <c r="AJ48" i="2" s="1"/>
  <c r="AD48" i="2"/>
  <c r="AC48" i="2"/>
  <c r="AG48" i="2" s="1"/>
  <c r="AB48" i="2"/>
  <c r="A48" i="2"/>
  <c r="AJ47" i="2"/>
  <c r="AI47" i="2"/>
  <c r="AD47" i="2"/>
  <c r="AE47" i="2" s="1"/>
  <c r="AC47" i="2"/>
  <c r="AG47" i="2" s="1"/>
  <c r="AB47" i="2"/>
  <c r="A47" i="2"/>
  <c r="AJ46" i="2"/>
  <c r="AI46" i="2"/>
  <c r="AD46" i="2"/>
  <c r="AE46" i="2" s="1"/>
  <c r="AB46" i="2"/>
  <c r="AC46" i="2" s="1"/>
  <c r="AF46" i="2" s="1"/>
  <c r="A46" i="2"/>
  <c r="AJ45" i="2"/>
  <c r="AI45" i="2"/>
  <c r="AE45" i="2"/>
  <c r="AD45" i="2"/>
  <c r="AC45" i="2"/>
  <c r="AG45" i="2" s="1"/>
  <c r="AB45" i="2"/>
  <c r="A45" i="2"/>
  <c r="AI44" i="2"/>
  <c r="AJ44" i="2" s="1"/>
  <c r="AD44" i="2"/>
  <c r="AC44" i="2"/>
  <c r="AE44" i="2" s="1"/>
  <c r="AB44" i="2"/>
  <c r="A44" i="2"/>
  <c r="AI43" i="2"/>
  <c r="AJ43" i="2" s="1"/>
  <c r="AD43" i="2"/>
  <c r="AC43" i="2"/>
  <c r="AB43" i="2"/>
  <c r="A43" i="2"/>
  <c r="AI42" i="2"/>
  <c r="AJ42" i="2" s="1"/>
  <c r="AD42" i="2"/>
  <c r="AB42" i="2"/>
  <c r="AC42" i="2" s="1"/>
  <c r="AG42" i="2" s="1"/>
  <c r="A42" i="2"/>
  <c r="AJ41" i="2"/>
  <c r="AI41" i="2"/>
  <c r="AD41" i="2"/>
  <c r="AC41" i="2"/>
  <c r="AB41" i="2"/>
  <c r="A41" i="2"/>
  <c r="AI40" i="2"/>
  <c r="AJ40" i="2" s="1"/>
  <c r="AD40" i="2"/>
  <c r="AB40" i="2"/>
  <c r="AC40" i="2" s="1"/>
  <c r="A40" i="2"/>
  <c r="AI39" i="2"/>
  <c r="AJ39" i="2" s="1"/>
  <c r="AG39" i="2"/>
  <c r="AD39" i="2"/>
  <c r="AC39" i="2"/>
  <c r="AB39" i="2"/>
  <c r="A39" i="2"/>
  <c r="AI38" i="2"/>
  <c r="AJ38" i="2" s="1"/>
  <c r="AD38" i="2"/>
  <c r="AB38" i="2"/>
  <c r="AC38" i="2" s="1"/>
  <c r="AG38" i="2" s="1"/>
  <c r="A38" i="2"/>
  <c r="AJ37" i="2"/>
  <c r="AI37" i="2"/>
  <c r="AD37" i="2"/>
  <c r="AB37" i="2"/>
  <c r="AC37" i="2" s="1"/>
  <c r="A37" i="2"/>
  <c r="AI36" i="2"/>
  <c r="AJ36" i="2" s="1"/>
  <c r="AD36" i="2"/>
  <c r="AB36" i="2"/>
  <c r="AC36" i="2" s="1"/>
  <c r="A36" i="2"/>
  <c r="AI35" i="2"/>
  <c r="AJ35" i="2" s="1"/>
  <c r="AD35" i="2"/>
  <c r="AC35" i="2"/>
  <c r="AB35" i="2"/>
  <c r="A35" i="2"/>
  <c r="AI34" i="2"/>
  <c r="AJ34" i="2" s="1"/>
  <c r="AD34" i="2"/>
  <c r="AE34" i="2" s="1"/>
  <c r="AC34" i="2"/>
  <c r="AG34" i="2" s="1"/>
  <c r="AB34" i="2"/>
  <c r="A34" i="2"/>
  <c r="AJ33" i="2"/>
  <c r="AI33" i="2"/>
  <c r="AD33" i="2"/>
  <c r="AB33" i="2"/>
  <c r="AC33" i="2" s="1"/>
  <c r="A33" i="2"/>
  <c r="AJ32" i="2"/>
  <c r="AI32" i="2"/>
  <c r="AD32" i="2"/>
  <c r="AB32" i="2"/>
  <c r="AC32" i="2" s="1"/>
  <c r="A32" i="2"/>
  <c r="AI31" i="2"/>
  <c r="AJ31" i="2" s="1"/>
  <c r="AD31" i="2"/>
  <c r="AC31" i="2"/>
  <c r="AB31" i="2"/>
  <c r="A31" i="2"/>
  <c r="AI30" i="2"/>
  <c r="AJ30" i="2" s="1"/>
  <c r="AD30" i="2"/>
  <c r="AE30" i="2" s="1"/>
  <c r="AC30" i="2"/>
  <c r="AG30" i="2" s="1"/>
  <c r="AB30" i="2"/>
  <c r="A30" i="2"/>
  <c r="AJ29" i="2"/>
  <c r="AI29" i="2"/>
  <c r="AD29" i="2"/>
  <c r="AB29" i="2"/>
  <c r="AC29" i="2" s="1"/>
  <c r="A29" i="2"/>
  <c r="AJ28" i="2"/>
  <c r="AI28" i="2"/>
  <c r="AD28" i="2"/>
  <c r="AB28" i="2"/>
  <c r="AC28" i="2" s="1"/>
  <c r="A28" i="2"/>
  <c r="AI27" i="2"/>
  <c r="AJ27" i="2" s="1"/>
  <c r="AD27" i="2"/>
  <c r="AC27" i="2"/>
  <c r="AB27" i="2"/>
  <c r="A27" i="2"/>
  <c r="AI26" i="2"/>
  <c r="AJ26" i="2" s="1"/>
  <c r="AD26" i="2"/>
  <c r="AE26" i="2" s="1"/>
  <c r="AC26" i="2"/>
  <c r="AG26" i="2" s="1"/>
  <c r="AB26" i="2"/>
  <c r="A26" i="2"/>
  <c r="AJ25" i="2"/>
  <c r="AI25" i="2"/>
  <c r="AD25" i="2"/>
  <c r="AB25" i="2"/>
  <c r="AC25" i="2" s="1"/>
  <c r="A25" i="2"/>
  <c r="AJ24" i="2"/>
  <c r="AI24" i="2"/>
  <c r="AD24" i="2"/>
  <c r="AB24" i="2"/>
  <c r="AC24" i="2" s="1"/>
  <c r="A24" i="2"/>
  <c r="AI23" i="2"/>
  <c r="AJ23" i="2" s="1"/>
  <c r="AD23" i="2"/>
  <c r="AC23" i="2"/>
  <c r="AB23" i="2"/>
  <c r="A23" i="2"/>
  <c r="AI22" i="2"/>
  <c r="AJ22" i="2" s="1"/>
  <c r="AD22" i="2"/>
  <c r="AE22" i="2" s="1"/>
  <c r="AC22" i="2"/>
  <c r="AG22" i="2" s="1"/>
  <c r="AB22" i="2"/>
  <c r="A22" i="2"/>
  <c r="AJ21" i="2"/>
  <c r="AI21" i="2"/>
  <c r="AD21" i="2"/>
  <c r="AB21" i="2"/>
  <c r="AC21" i="2" s="1"/>
  <c r="A21" i="2"/>
  <c r="AJ20" i="2"/>
  <c r="AI20" i="2"/>
  <c r="AD20" i="2"/>
  <c r="AB20" i="2"/>
  <c r="AC20" i="2" s="1"/>
  <c r="A20" i="2"/>
  <c r="AI19" i="2"/>
  <c r="AJ19" i="2" s="1"/>
  <c r="AD19" i="2"/>
  <c r="AC19" i="2"/>
  <c r="AB19" i="2"/>
  <c r="A19" i="2"/>
  <c r="AI18" i="2"/>
  <c r="AJ18" i="2" s="1"/>
  <c r="AD18" i="2"/>
  <c r="AE18" i="2" s="1"/>
  <c r="AC18" i="2"/>
  <c r="AG18" i="2" s="1"/>
  <c r="AB18" i="2"/>
  <c r="A18" i="2"/>
  <c r="AJ17" i="2"/>
  <c r="AI17" i="2"/>
  <c r="AD17" i="2"/>
  <c r="AB17" i="2"/>
  <c r="AC17" i="2" s="1"/>
  <c r="A17" i="2"/>
  <c r="AJ16" i="2"/>
  <c r="AI16" i="2"/>
  <c r="AD16" i="2"/>
  <c r="AB16" i="2"/>
  <c r="AC16" i="2" s="1"/>
  <c r="A16" i="2"/>
  <c r="AI15" i="2"/>
  <c r="AJ15" i="2" s="1"/>
  <c r="AD15" i="2"/>
  <c r="AC15" i="2"/>
  <c r="AB15" i="2"/>
  <c r="A15" i="2"/>
  <c r="AI14" i="2"/>
  <c r="AJ14" i="2" s="1"/>
  <c r="AD14" i="2"/>
  <c r="AE14" i="2" s="1"/>
  <c r="AC14" i="2"/>
  <c r="AG14" i="2" s="1"/>
  <c r="AB14" i="2"/>
  <c r="A14" i="2"/>
  <c r="AJ13" i="2"/>
  <c r="AI13" i="2"/>
  <c r="AD13" i="2"/>
  <c r="AB13" i="2"/>
  <c r="AC13" i="2" s="1"/>
  <c r="A13" i="2"/>
  <c r="AJ12" i="2"/>
  <c r="AI12" i="2"/>
  <c r="AD12" i="2"/>
  <c r="AB12" i="2"/>
  <c r="AC12" i="2" s="1"/>
  <c r="A12" i="2"/>
  <c r="AI11" i="2"/>
  <c r="AJ11" i="2" s="1"/>
  <c r="AD11" i="2"/>
  <c r="AC11" i="2"/>
  <c r="AB11" i="2"/>
  <c r="A11" i="2"/>
  <c r="AI10" i="2"/>
  <c r="AJ10" i="2" s="1"/>
  <c r="AD10" i="2"/>
  <c r="AE10" i="2" s="1"/>
  <c r="AC10" i="2"/>
  <c r="AG10" i="2" s="1"/>
  <c r="AB10" i="2"/>
  <c r="A10" i="2"/>
  <c r="AJ9" i="2"/>
  <c r="AI9" i="2"/>
  <c r="AD9" i="2"/>
  <c r="AB9" i="2"/>
  <c r="AC9" i="2" s="1"/>
  <c r="A9" i="2"/>
  <c r="AJ8" i="2"/>
  <c r="AI8" i="2"/>
  <c r="AD8" i="2"/>
  <c r="AB8" i="2"/>
  <c r="AC8" i="2" s="1"/>
  <c r="A8" i="2"/>
  <c r="AI7" i="2"/>
  <c r="AJ7" i="2" s="1"/>
  <c r="AD7" i="2"/>
  <c r="AC7" i="2"/>
  <c r="AB7" i="2"/>
  <c r="A7" i="2"/>
  <c r="AI6" i="2"/>
  <c r="AJ6" i="2" s="1"/>
  <c r="AD6" i="2"/>
  <c r="AE6" i="2" s="1"/>
  <c r="AC6" i="2"/>
  <c r="AG6" i="2" s="1"/>
  <c r="AB6" i="2"/>
  <c r="A6" i="2"/>
  <c r="AJ5" i="2"/>
  <c r="AI5" i="2"/>
  <c r="AD5" i="2"/>
  <c r="AD629" i="2" s="1"/>
  <c r="AB5" i="2"/>
  <c r="A5" i="2"/>
  <c r="AB358" i="5"/>
  <c r="AC358" i="5" s="1"/>
  <c r="AD358" i="5" s="1"/>
  <c r="AB357" i="5"/>
  <c r="AC357" i="5" s="1"/>
  <c r="AD357" i="5" s="1"/>
  <c r="AB356" i="5"/>
  <c r="AC356" i="5" s="1"/>
  <c r="AD356" i="5" s="1"/>
  <c r="E356" i="5"/>
  <c r="AB355" i="5"/>
  <c r="AC355" i="5" s="1"/>
  <c r="E355" i="5"/>
  <c r="AB354" i="5"/>
  <c r="AC354" i="5" s="1"/>
  <c r="AD354" i="5" s="1"/>
  <c r="E354" i="5"/>
  <c r="AB353" i="5"/>
  <c r="AC353" i="5" s="1"/>
  <c r="AD353" i="5" s="1"/>
  <c r="E353" i="5"/>
  <c r="AB352" i="5"/>
  <c r="AC352" i="5" s="1"/>
  <c r="AD352" i="5" s="1"/>
  <c r="E352" i="5"/>
  <c r="AB351" i="5"/>
  <c r="AC351" i="5" s="1"/>
  <c r="AD351" i="5" s="1"/>
  <c r="E351" i="5"/>
  <c r="AB350" i="5"/>
  <c r="AC350" i="5" s="1"/>
  <c r="AD350" i="5" s="1"/>
  <c r="E350" i="5"/>
  <c r="AB349" i="5"/>
  <c r="AC349" i="5" s="1"/>
  <c r="AD349" i="5" s="1"/>
  <c r="E349" i="5"/>
  <c r="AB348" i="5"/>
  <c r="AC348" i="5" s="1"/>
  <c r="AD348" i="5" s="1"/>
  <c r="E348" i="5"/>
  <c r="AB347" i="5"/>
  <c r="AC347" i="5" s="1"/>
  <c r="AD347" i="5" s="1"/>
  <c r="E347" i="5"/>
  <c r="AB346" i="5"/>
  <c r="AC346" i="5" s="1"/>
  <c r="AD346" i="5" s="1"/>
  <c r="E346" i="5"/>
  <c r="AB345" i="5"/>
  <c r="AC345" i="5" s="1"/>
  <c r="AD345" i="5" s="1"/>
  <c r="AB344" i="5"/>
  <c r="AA344" i="5"/>
  <c r="Z344" i="5"/>
  <c r="Y344" i="5"/>
  <c r="X344" i="5"/>
  <c r="W344" i="5"/>
  <c r="V344" i="5"/>
  <c r="U344" i="5"/>
  <c r="T344" i="5"/>
  <c r="S344" i="5"/>
  <c r="R344" i="5"/>
  <c r="Q344" i="5"/>
  <c r="P344" i="5"/>
  <c r="O344" i="5"/>
  <c r="N344" i="5"/>
  <c r="M344" i="5"/>
  <c r="L344" i="5"/>
  <c r="K344" i="5"/>
  <c r="J344" i="5"/>
  <c r="I344" i="5"/>
  <c r="H344" i="5"/>
  <c r="G344" i="5"/>
  <c r="F344" i="5"/>
  <c r="AC344" i="5" s="1"/>
  <c r="AD344" i="5" s="1"/>
  <c r="E344" i="5"/>
  <c r="D344" i="5"/>
  <c r="AB343" i="5"/>
  <c r="AA343" i="5"/>
  <c r="Z343" i="5"/>
  <c r="Y343" i="5"/>
  <c r="X343" i="5"/>
  <c r="W343" i="5"/>
  <c r="V343" i="5"/>
  <c r="U343" i="5"/>
  <c r="T343" i="5"/>
  <c r="S343" i="5"/>
  <c r="R343" i="5"/>
  <c r="Q343" i="5"/>
  <c r="P343" i="5"/>
  <c r="O343" i="5"/>
  <c r="N343" i="5"/>
  <c r="M343" i="5"/>
  <c r="L343" i="5"/>
  <c r="K343" i="5"/>
  <c r="J343" i="5"/>
  <c r="I343" i="5"/>
  <c r="H343" i="5"/>
  <c r="G343" i="5"/>
  <c r="F343" i="5"/>
  <c r="D343" i="5"/>
  <c r="AB342" i="5"/>
  <c r="AA342" i="5"/>
  <c r="Z342" i="5"/>
  <c r="Y342" i="5"/>
  <c r="X342" i="5"/>
  <c r="W342" i="5"/>
  <c r="V342" i="5"/>
  <c r="U342" i="5"/>
  <c r="T342" i="5"/>
  <c r="S342" i="5"/>
  <c r="R342" i="5"/>
  <c r="Q342" i="5"/>
  <c r="P342" i="5"/>
  <c r="O342" i="5"/>
  <c r="N342" i="5"/>
  <c r="M342" i="5"/>
  <c r="L342" i="5"/>
  <c r="K342" i="5"/>
  <c r="J342" i="5"/>
  <c r="I342" i="5"/>
  <c r="H342" i="5"/>
  <c r="G342" i="5"/>
  <c r="F342" i="5"/>
  <c r="D342" i="5"/>
  <c r="AB341" i="5"/>
  <c r="AA341" i="5"/>
  <c r="Z341" i="5"/>
  <c r="Y341" i="5"/>
  <c r="X341" i="5"/>
  <c r="W341" i="5"/>
  <c r="V341" i="5"/>
  <c r="U341" i="5"/>
  <c r="T341" i="5"/>
  <c r="S341" i="5"/>
  <c r="R341" i="5"/>
  <c r="Q341" i="5"/>
  <c r="P341" i="5"/>
  <c r="O341" i="5"/>
  <c r="N341" i="5"/>
  <c r="M341" i="5"/>
  <c r="L341" i="5"/>
  <c r="K341" i="5"/>
  <c r="J341" i="5"/>
  <c r="I341" i="5"/>
  <c r="H341" i="5"/>
  <c r="G341" i="5"/>
  <c r="F341" i="5"/>
  <c r="E341" i="5"/>
  <c r="D341" i="5"/>
  <c r="AB340" i="5"/>
  <c r="AA340" i="5"/>
  <c r="Z340" i="5"/>
  <c r="Y340" i="5"/>
  <c r="X340" i="5"/>
  <c r="W340" i="5"/>
  <c r="V340" i="5"/>
  <c r="U340" i="5"/>
  <c r="T340" i="5"/>
  <c r="S340" i="5"/>
  <c r="R340" i="5"/>
  <c r="Q340" i="5"/>
  <c r="P340" i="5"/>
  <c r="O340" i="5"/>
  <c r="N340" i="5"/>
  <c r="M340" i="5"/>
  <c r="L340" i="5"/>
  <c r="K340" i="5"/>
  <c r="J340" i="5"/>
  <c r="I340" i="5"/>
  <c r="H340" i="5"/>
  <c r="G340" i="5"/>
  <c r="F340" i="5"/>
  <c r="E340" i="5"/>
  <c r="D340" i="5"/>
  <c r="AB339" i="5"/>
  <c r="AA339" i="5"/>
  <c r="Z339" i="5"/>
  <c r="Y339" i="5"/>
  <c r="X339" i="5"/>
  <c r="W339" i="5"/>
  <c r="V339" i="5"/>
  <c r="U339" i="5"/>
  <c r="T339" i="5"/>
  <c r="S339" i="5"/>
  <c r="R339" i="5"/>
  <c r="Q339" i="5"/>
  <c r="P339" i="5"/>
  <c r="O339" i="5"/>
  <c r="N339" i="5"/>
  <c r="M339" i="5"/>
  <c r="L339" i="5"/>
  <c r="K339" i="5"/>
  <c r="J339" i="5"/>
  <c r="I339" i="5"/>
  <c r="H339" i="5"/>
  <c r="G339" i="5"/>
  <c r="F339" i="5"/>
  <c r="E339" i="5"/>
  <c r="D339" i="5"/>
  <c r="AB338" i="5"/>
  <c r="AA338" i="5"/>
  <c r="Z338" i="5"/>
  <c r="Y338" i="5"/>
  <c r="X338" i="5"/>
  <c r="W338" i="5"/>
  <c r="V338" i="5"/>
  <c r="U338" i="5"/>
  <c r="T338" i="5"/>
  <c r="S338" i="5"/>
  <c r="R338" i="5"/>
  <c r="Q338" i="5"/>
  <c r="P338" i="5"/>
  <c r="O338" i="5"/>
  <c r="N338" i="5"/>
  <c r="M338" i="5"/>
  <c r="L338" i="5"/>
  <c r="K338" i="5"/>
  <c r="J338" i="5"/>
  <c r="I338" i="5"/>
  <c r="H338" i="5"/>
  <c r="G338" i="5"/>
  <c r="F338" i="5"/>
  <c r="E338" i="5"/>
  <c r="D338" i="5"/>
  <c r="AB337" i="5"/>
  <c r="AA337" i="5"/>
  <c r="Z337" i="5"/>
  <c r="Y337" i="5"/>
  <c r="X337" i="5"/>
  <c r="W337" i="5"/>
  <c r="V337" i="5"/>
  <c r="U337" i="5"/>
  <c r="T337" i="5"/>
  <c r="S337" i="5"/>
  <c r="R337" i="5"/>
  <c r="Q337" i="5"/>
  <c r="P337" i="5"/>
  <c r="O337" i="5"/>
  <c r="N337" i="5"/>
  <c r="M337" i="5"/>
  <c r="L337" i="5"/>
  <c r="K337" i="5"/>
  <c r="J337" i="5"/>
  <c r="I337" i="5"/>
  <c r="H337" i="5"/>
  <c r="G337" i="5"/>
  <c r="F337" i="5"/>
  <c r="E337" i="5"/>
  <c r="D337" i="5"/>
  <c r="AB336" i="5"/>
  <c r="AA336" i="5"/>
  <c r="Z336" i="5"/>
  <c r="Y336" i="5"/>
  <c r="X336" i="5"/>
  <c r="W336" i="5"/>
  <c r="V336" i="5"/>
  <c r="U336" i="5"/>
  <c r="T336" i="5"/>
  <c r="S336" i="5"/>
  <c r="R336" i="5"/>
  <c r="Q336" i="5"/>
  <c r="P336" i="5"/>
  <c r="O336" i="5"/>
  <c r="N336" i="5"/>
  <c r="M336" i="5"/>
  <c r="L336" i="5"/>
  <c r="K336" i="5"/>
  <c r="J336" i="5"/>
  <c r="I336" i="5"/>
  <c r="H336" i="5"/>
  <c r="G336" i="5"/>
  <c r="F336" i="5"/>
  <c r="E336" i="5"/>
  <c r="D336" i="5"/>
  <c r="AB335" i="5"/>
  <c r="AA335" i="5"/>
  <c r="Z335" i="5"/>
  <c r="Y335" i="5"/>
  <c r="X335" i="5"/>
  <c r="W335" i="5"/>
  <c r="V335" i="5"/>
  <c r="U335" i="5"/>
  <c r="T335" i="5"/>
  <c r="S335" i="5"/>
  <c r="R335" i="5"/>
  <c r="Q335" i="5"/>
  <c r="P335" i="5"/>
  <c r="O335" i="5"/>
  <c r="N335" i="5"/>
  <c r="M335" i="5"/>
  <c r="L335" i="5"/>
  <c r="K335" i="5"/>
  <c r="J335" i="5"/>
  <c r="I335" i="5"/>
  <c r="H335" i="5"/>
  <c r="G335" i="5"/>
  <c r="F335" i="5"/>
  <c r="E335" i="5"/>
  <c r="D335" i="5"/>
  <c r="AB334" i="5"/>
  <c r="AA334" i="5"/>
  <c r="Z334" i="5"/>
  <c r="Y334" i="5"/>
  <c r="X334" i="5"/>
  <c r="W334" i="5"/>
  <c r="V334" i="5"/>
  <c r="U334" i="5"/>
  <c r="T334" i="5"/>
  <c r="S334" i="5"/>
  <c r="R334" i="5"/>
  <c r="Q334" i="5"/>
  <c r="P334" i="5"/>
  <c r="O334" i="5"/>
  <c r="N334" i="5"/>
  <c r="M334" i="5"/>
  <c r="L334" i="5"/>
  <c r="K334" i="5"/>
  <c r="J334" i="5"/>
  <c r="I334" i="5"/>
  <c r="H334" i="5"/>
  <c r="G334" i="5"/>
  <c r="F334" i="5"/>
  <c r="E334" i="5"/>
  <c r="D334" i="5"/>
  <c r="AB333" i="5"/>
  <c r="AA333" i="5"/>
  <c r="Z333" i="5"/>
  <c r="Y333" i="5"/>
  <c r="X333" i="5"/>
  <c r="W333" i="5"/>
  <c r="V333" i="5"/>
  <c r="U333" i="5"/>
  <c r="T333" i="5"/>
  <c r="S333" i="5"/>
  <c r="R333" i="5"/>
  <c r="Q333" i="5"/>
  <c r="P333" i="5"/>
  <c r="O333" i="5"/>
  <c r="N333" i="5"/>
  <c r="M333" i="5"/>
  <c r="L333" i="5"/>
  <c r="K333" i="5"/>
  <c r="J333" i="5"/>
  <c r="I333" i="5"/>
  <c r="H333" i="5"/>
  <c r="G333" i="5"/>
  <c r="F333" i="5"/>
  <c r="E333" i="5"/>
  <c r="D333" i="5"/>
  <c r="AB332" i="5"/>
  <c r="AA332" i="5"/>
  <c r="Z332" i="5"/>
  <c r="Y332" i="5"/>
  <c r="X332" i="5"/>
  <c r="W332" i="5"/>
  <c r="V332" i="5"/>
  <c r="U332" i="5"/>
  <c r="T332" i="5"/>
  <c r="S332" i="5"/>
  <c r="R332" i="5"/>
  <c r="Q332" i="5"/>
  <c r="P332" i="5"/>
  <c r="O332" i="5"/>
  <c r="N332" i="5"/>
  <c r="M332" i="5"/>
  <c r="L332" i="5"/>
  <c r="K332" i="5"/>
  <c r="J332" i="5"/>
  <c r="I332" i="5"/>
  <c r="H332" i="5"/>
  <c r="G332" i="5"/>
  <c r="F332" i="5"/>
  <c r="E332" i="5"/>
  <c r="D332" i="5"/>
  <c r="AB331" i="5"/>
  <c r="AA331" i="5"/>
  <c r="Z331" i="5"/>
  <c r="Y331" i="5"/>
  <c r="X331" i="5"/>
  <c r="W331" i="5"/>
  <c r="V331" i="5"/>
  <c r="U331" i="5"/>
  <c r="T331" i="5"/>
  <c r="S331" i="5"/>
  <c r="R331" i="5"/>
  <c r="Q331" i="5"/>
  <c r="P331" i="5"/>
  <c r="O331" i="5"/>
  <c r="N331" i="5"/>
  <c r="M331" i="5"/>
  <c r="L331" i="5"/>
  <c r="K331" i="5"/>
  <c r="J331" i="5"/>
  <c r="I331" i="5"/>
  <c r="H331" i="5"/>
  <c r="G331" i="5"/>
  <c r="F331" i="5"/>
  <c r="E331" i="5"/>
  <c r="D331" i="5"/>
  <c r="AB330" i="5"/>
  <c r="AA330" i="5"/>
  <c r="Z330" i="5"/>
  <c r="Y330" i="5"/>
  <c r="X330" i="5"/>
  <c r="W330" i="5"/>
  <c r="V330" i="5"/>
  <c r="U330" i="5"/>
  <c r="T330" i="5"/>
  <c r="S330" i="5"/>
  <c r="R330" i="5"/>
  <c r="Q330" i="5"/>
  <c r="P330" i="5"/>
  <c r="O330" i="5"/>
  <c r="N330" i="5"/>
  <c r="M330" i="5"/>
  <c r="L330" i="5"/>
  <c r="K330" i="5"/>
  <c r="J330" i="5"/>
  <c r="I330" i="5"/>
  <c r="H330" i="5"/>
  <c r="G330" i="5"/>
  <c r="F330" i="5"/>
  <c r="E330" i="5"/>
  <c r="D330" i="5"/>
  <c r="AB329" i="5"/>
  <c r="AA329" i="5"/>
  <c r="Z329" i="5"/>
  <c r="Y329" i="5"/>
  <c r="X329" i="5"/>
  <c r="W329" i="5"/>
  <c r="V329" i="5"/>
  <c r="U329" i="5"/>
  <c r="T329" i="5"/>
  <c r="S329" i="5"/>
  <c r="R329" i="5"/>
  <c r="Q329" i="5"/>
  <c r="P329" i="5"/>
  <c r="O329" i="5"/>
  <c r="N329" i="5"/>
  <c r="M329" i="5"/>
  <c r="L329" i="5"/>
  <c r="K329" i="5"/>
  <c r="J329" i="5"/>
  <c r="I329" i="5"/>
  <c r="H329" i="5"/>
  <c r="G329" i="5"/>
  <c r="F329" i="5"/>
  <c r="E329" i="5"/>
  <c r="D329" i="5"/>
  <c r="AB328" i="5"/>
  <c r="AA328" i="5"/>
  <c r="Z328" i="5"/>
  <c r="Y328" i="5"/>
  <c r="X328" i="5"/>
  <c r="W328" i="5"/>
  <c r="V328" i="5"/>
  <c r="U328" i="5"/>
  <c r="T328" i="5"/>
  <c r="S328" i="5"/>
  <c r="R328" i="5"/>
  <c r="Q328" i="5"/>
  <c r="P328" i="5"/>
  <c r="O328" i="5"/>
  <c r="N328" i="5"/>
  <c r="M328" i="5"/>
  <c r="L328" i="5"/>
  <c r="K328" i="5"/>
  <c r="J328" i="5"/>
  <c r="I328" i="5"/>
  <c r="H328" i="5"/>
  <c r="G328" i="5"/>
  <c r="F328" i="5"/>
  <c r="E328" i="5"/>
  <c r="D328" i="5"/>
  <c r="AB327" i="5"/>
  <c r="AA327" i="5"/>
  <c r="Z327" i="5"/>
  <c r="Y327" i="5"/>
  <c r="X327" i="5"/>
  <c r="W327" i="5"/>
  <c r="V327" i="5"/>
  <c r="U327" i="5"/>
  <c r="T327" i="5"/>
  <c r="S327" i="5"/>
  <c r="R327" i="5"/>
  <c r="Q327" i="5"/>
  <c r="P327" i="5"/>
  <c r="O327" i="5"/>
  <c r="N327" i="5"/>
  <c r="M327" i="5"/>
  <c r="L327" i="5"/>
  <c r="K327" i="5"/>
  <c r="J327" i="5"/>
  <c r="I327" i="5"/>
  <c r="H327" i="5"/>
  <c r="G327" i="5"/>
  <c r="F327" i="5"/>
  <c r="E327" i="5"/>
  <c r="D327" i="5"/>
  <c r="AB326" i="5"/>
  <c r="AA326" i="5"/>
  <c r="Z326" i="5"/>
  <c r="Y326" i="5"/>
  <c r="X326" i="5"/>
  <c r="W326" i="5"/>
  <c r="V326" i="5"/>
  <c r="U326" i="5"/>
  <c r="T326" i="5"/>
  <c r="S326" i="5"/>
  <c r="R326" i="5"/>
  <c r="Q326" i="5"/>
  <c r="P326" i="5"/>
  <c r="O326" i="5"/>
  <c r="N326" i="5"/>
  <c r="M326" i="5"/>
  <c r="L326" i="5"/>
  <c r="K326" i="5"/>
  <c r="J326" i="5"/>
  <c r="I326" i="5"/>
  <c r="H326" i="5"/>
  <c r="G326" i="5"/>
  <c r="F326" i="5"/>
  <c r="E326" i="5"/>
  <c r="D326" i="5"/>
  <c r="AB325" i="5"/>
  <c r="AA325" i="5"/>
  <c r="Z325" i="5"/>
  <c r="Y325" i="5"/>
  <c r="X325" i="5"/>
  <c r="W325" i="5"/>
  <c r="V325" i="5"/>
  <c r="U325" i="5"/>
  <c r="T325" i="5"/>
  <c r="S325" i="5"/>
  <c r="R325" i="5"/>
  <c r="Q325" i="5"/>
  <c r="P325" i="5"/>
  <c r="O325" i="5"/>
  <c r="N325" i="5"/>
  <c r="M325" i="5"/>
  <c r="L325" i="5"/>
  <c r="K325" i="5"/>
  <c r="J325" i="5"/>
  <c r="I325" i="5"/>
  <c r="H325" i="5"/>
  <c r="G325" i="5"/>
  <c r="F325" i="5"/>
  <c r="E325" i="5"/>
  <c r="D325" i="5"/>
  <c r="AB324" i="5"/>
  <c r="AA324" i="5"/>
  <c r="Z324" i="5"/>
  <c r="Y324" i="5"/>
  <c r="X324" i="5"/>
  <c r="W324" i="5"/>
  <c r="V324" i="5"/>
  <c r="U324" i="5"/>
  <c r="T324" i="5"/>
  <c r="S324" i="5"/>
  <c r="R324" i="5"/>
  <c r="Q324" i="5"/>
  <c r="P324" i="5"/>
  <c r="O324" i="5"/>
  <c r="N324" i="5"/>
  <c r="M324" i="5"/>
  <c r="L324" i="5"/>
  <c r="K324" i="5"/>
  <c r="J324" i="5"/>
  <c r="I324" i="5"/>
  <c r="H324" i="5"/>
  <c r="G324" i="5"/>
  <c r="F324" i="5"/>
  <c r="E324" i="5"/>
  <c r="D324" i="5"/>
  <c r="AB323" i="5"/>
  <c r="AA323" i="5"/>
  <c r="Z323" i="5"/>
  <c r="Y323" i="5"/>
  <c r="X323" i="5"/>
  <c r="W323" i="5"/>
  <c r="V323" i="5"/>
  <c r="U323" i="5"/>
  <c r="T323" i="5"/>
  <c r="S323" i="5"/>
  <c r="R323" i="5"/>
  <c r="Q323" i="5"/>
  <c r="P323" i="5"/>
  <c r="O323" i="5"/>
  <c r="N323" i="5"/>
  <c r="M323" i="5"/>
  <c r="L323" i="5"/>
  <c r="K323" i="5"/>
  <c r="J323" i="5"/>
  <c r="I323" i="5"/>
  <c r="H323" i="5"/>
  <c r="G323" i="5"/>
  <c r="F323" i="5"/>
  <c r="E323" i="5"/>
  <c r="D323" i="5"/>
  <c r="AB322" i="5"/>
  <c r="AA322" i="5"/>
  <c r="Z322" i="5"/>
  <c r="Y322" i="5"/>
  <c r="X322" i="5"/>
  <c r="W322" i="5"/>
  <c r="V322" i="5"/>
  <c r="U322" i="5"/>
  <c r="T322" i="5"/>
  <c r="S322" i="5"/>
  <c r="R322" i="5"/>
  <c r="Q322" i="5"/>
  <c r="P322" i="5"/>
  <c r="O322" i="5"/>
  <c r="N322" i="5"/>
  <c r="M322" i="5"/>
  <c r="L322" i="5"/>
  <c r="K322" i="5"/>
  <c r="J322" i="5"/>
  <c r="I322" i="5"/>
  <c r="H322" i="5"/>
  <c r="G322" i="5"/>
  <c r="F322" i="5"/>
  <c r="E322" i="5"/>
  <c r="AB321" i="5"/>
  <c r="AA321" i="5"/>
  <c r="Z321" i="5"/>
  <c r="Y321" i="5"/>
  <c r="X321" i="5"/>
  <c r="W321" i="5"/>
  <c r="V321" i="5"/>
  <c r="U321" i="5"/>
  <c r="T321" i="5"/>
  <c r="S321" i="5"/>
  <c r="R321" i="5"/>
  <c r="Q321" i="5"/>
  <c r="P321" i="5"/>
  <c r="O321" i="5"/>
  <c r="N321" i="5"/>
  <c r="M321" i="5"/>
  <c r="L321" i="5"/>
  <c r="K321" i="5"/>
  <c r="J321" i="5"/>
  <c r="I321" i="5"/>
  <c r="H321" i="5"/>
  <c r="G321" i="5"/>
  <c r="F321" i="5"/>
  <c r="E321" i="5"/>
  <c r="AB320" i="5"/>
  <c r="AA320" i="5"/>
  <c r="Z320" i="5"/>
  <c r="Y320" i="5"/>
  <c r="X320" i="5"/>
  <c r="W320" i="5"/>
  <c r="V320" i="5"/>
  <c r="U320" i="5"/>
  <c r="T320" i="5"/>
  <c r="S320" i="5"/>
  <c r="R320" i="5"/>
  <c r="Q320" i="5"/>
  <c r="P320" i="5"/>
  <c r="O320" i="5"/>
  <c r="N320" i="5"/>
  <c r="M320" i="5"/>
  <c r="L320" i="5"/>
  <c r="K320" i="5"/>
  <c r="J320" i="5"/>
  <c r="I320" i="5"/>
  <c r="H320" i="5"/>
  <c r="G320" i="5"/>
  <c r="F320" i="5"/>
  <c r="E320" i="5"/>
  <c r="AB319" i="5"/>
  <c r="AA319" i="5"/>
  <c r="Z319" i="5"/>
  <c r="Y319" i="5"/>
  <c r="X319" i="5"/>
  <c r="W319" i="5"/>
  <c r="V319" i="5"/>
  <c r="U319" i="5"/>
  <c r="T319" i="5"/>
  <c r="S319" i="5"/>
  <c r="R319" i="5"/>
  <c r="Q319" i="5"/>
  <c r="P319" i="5"/>
  <c r="O319" i="5"/>
  <c r="N319" i="5"/>
  <c r="M319" i="5"/>
  <c r="L319" i="5"/>
  <c r="K319" i="5"/>
  <c r="J319" i="5"/>
  <c r="I319" i="5"/>
  <c r="H319" i="5"/>
  <c r="G319" i="5"/>
  <c r="F319" i="5"/>
  <c r="E319" i="5"/>
  <c r="AB318" i="5"/>
  <c r="AA318" i="5"/>
  <c r="Z318" i="5"/>
  <c r="Y318" i="5"/>
  <c r="X318" i="5"/>
  <c r="W318" i="5"/>
  <c r="V318" i="5"/>
  <c r="U318" i="5"/>
  <c r="T318" i="5"/>
  <c r="S318" i="5"/>
  <c r="R318" i="5"/>
  <c r="Q318" i="5"/>
  <c r="P318" i="5"/>
  <c r="O318" i="5"/>
  <c r="N318" i="5"/>
  <c r="M318" i="5"/>
  <c r="L318" i="5"/>
  <c r="K318" i="5"/>
  <c r="J318" i="5"/>
  <c r="I318" i="5"/>
  <c r="H318" i="5"/>
  <c r="G318" i="5"/>
  <c r="F318" i="5"/>
  <c r="E318" i="5"/>
  <c r="AB317" i="5"/>
  <c r="AA317" i="5"/>
  <c r="Z317" i="5"/>
  <c r="Y317" i="5"/>
  <c r="X317" i="5"/>
  <c r="W317" i="5"/>
  <c r="V317" i="5"/>
  <c r="U317" i="5"/>
  <c r="T317" i="5"/>
  <c r="S317" i="5"/>
  <c r="R317" i="5"/>
  <c r="Q317" i="5"/>
  <c r="P317" i="5"/>
  <c r="O317" i="5"/>
  <c r="N317" i="5"/>
  <c r="M317" i="5"/>
  <c r="L317" i="5"/>
  <c r="K317" i="5"/>
  <c r="J317" i="5"/>
  <c r="I317" i="5"/>
  <c r="H317" i="5"/>
  <c r="G317" i="5"/>
  <c r="F317" i="5"/>
  <c r="E317" i="5"/>
  <c r="AB316" i="5"/>
  <c r="AA316" i="5"/>
  <c r="Z316" i="5"/>
  <c r="Y316" i="5"/>
  <c r="X316" i="5"/>
  <c r="W316" i="5"/>
  <c r="V316" i="5"/>
  <c r="U316" i="5"/>
  <c r="T316" i="5"/>
  <c r="S316" i="5"/>
  <c r="R316" i="5"/>
  <c r="Q316" i="5"/>
  <c r="P316" i="5"/>
  <c r="O316" i="5"/>
  <c r="N316" i="5"/>
  <c r="M316" i="5"/>
  <c r="L316" i="5"/>
  <c r="K316" i="5"/>
  <c r="J316" i="5"/>
  <c r="I316" i="5"/>
  <c r="H316" i="5"/>
  <c r="G316" i="5"/>
  <c r="F316" i="5"/>
  <c r="E316" i="5"/>
  <c r="AB315" i="5"/>
  <c r="AA315" i="5"/>
  <c r="Z315" i="5"/>
  <c r="Y315" i="5"/>
  <c r="X315" i="5"/>
  <c r="W315" i="5"/>
  <c r="V315" i="5"/>
  <c r="U315" i="5"/>
  <c r="T315" i="5"/>
  <c r="S315" i="5"/>
  <c r="R315" i="5"/>
  <c r="Q315" i="5"/>
  <c r="P315" i="5"/>
  <c r="O315" i="5"/>
  <c r="N315" i="5"/>
  <c r="M315" i="5"/>
  <c r="L315" i="5"/>
  <c r="K315" i="5"/>
  <c r="J315" i="5"/>
  <c r="I315" i="5"/>
  <c r="H315" i="5"/>
  <c r="G315" i="5"/>
  <c r="F315" i="5"/>
  <c r="E315" i="5"/>
  <c r="AB314" i="5"/>
  <c r="AA314" i="5"/>
  <c r="Z314" i="5"/>
  <c r="Y314" i="5"/>
  <c r="X314" i="5"/>
  <c r="W314" i="5"/>
  <c r="V314" i="5"/>
  <c r="U314" i="5"/>
  <c r="T314" i="5"/>
  <c r="S314" i="5"/>
  <c r="R314" i="5"/>
  <c r="Q314" i="5"/>
  <c r="P314" i="5"/>
  <c r="O314" i="5"/>
  <c r="N314" i="5"/>
  <c r="M314" i="5"/>
  <c r="L314" i="5"/>
  <c r="K314" i="5"/>
  <c r="J314" i="5"/>
  <c r="I314" i="5"/>
  <c r="H314" i="5"/>
  <c r="G314" i="5"/>
  <c r="F314" i="5"/>
  <c r="E314" i="5"/>
  <c r="AB313" i="5"/>
  <c r="AA313" i="5"/>
  <c r="Z313" i="5"/>
  <c r="Y313" i="5"/>
  <c r="X313" i="5"/>
  <c r="W313" i="5"/>
  <c r="V313" i="5"/>
  <c r="U313" i="5"/>
  <c r="T313" i="5"/>
  <c r="S313" i="5"/>
  <c r="R313" i="5"/>
  <c r="Q313" i="5"/>
  <c r="P313" i="5"/>
  <c r="O313" i="5"/>
  <c r="N313" i="5"/>
  <c r="M313" i="5"/>
  <c r="L313" i="5"/>
  <c r="K313" i="5"/>
  <c r="J313" i="5"/>
  <c r="I313" i="5"/>
  <c r="H313" i="5"/>
  <c r="G313" i="5"/>
  <c r="F313" i="5"/>
  <c r="E313" i="5"/>
  <c r="AB312" i="5"/>
  <c r="AA312" i="5"/>
  <c r="Z312" i="5"/>
  <c r="Y312" i="5"/>
  <c r="X312" i="5"/>
  <c r="W312" i="5"/>
  <c r="V312" i="5"/>
  <c r="U312" i="5"/>
  <c r="T312" i="5"/>
  <c r="S312" i="5"/>
  <c r="R312" i="5"/>
  <c r="Q312" i="5"/>
  <c r="P312" i="5"/>
  <c r="O312" i="5"/>
  <c r="N312" i="5"/>
  <c r="M312" i="5"/>
  <c r="L312" i="5"/>
  <c r="K312" i="5"/>
  <c r="J312" i="5"/>
  <c r="I312" i="5"/>
  <c r="H312" i="5"/>
  <c r="G312" i="5"/>
  <c r="F312" i="5"/>
  <c r="E312" i="5"/>
  <c r="AB311" i="5"/>
  <c r="AA311" i="5"/>
  <c r="Z311" i="5"/>
  <c r="Y311" i="5"/>
  <c r="X311" i="5"/>
  <c r="W311" i="5"/>
  <c r="V311" i="5"/>
  <c r="U311" i="5"/>
  <c r="T311" i="5"/>
  <c r="S311" i="5"/>
  <c r="R311" i="5"/>
  <c r="Q311" i="5"/>
  <c r="P311" i="5"/>
  <c r="O311" i="5"/>
  <c r="N311" i="5"/>
  <c r="M311" i="5"/>
  <c r="L311" i="5"/>
  <c r="K311" i="5"/>
  <c r="J311" i="5"/>
  <c r="I311" i="5"/>
  <c r="H311" i="5"/>
  <c r="G311" i="5"/>
  <c r="F311" i="5"/>
  <c r="E311" i="5"/>
  <c r="AB310" i="5"/>
  <c r="AA310" i="5"/>
  <c r="Z310" i="5"/>
  <c r="Y310" i="5"/>
  <c r="X310" i="5"/>
  <c r="W310" i="5"/>
  <c r="V310" i="5"/>
  <c r="U310" i="5"/>
  <c r="T310" i="5"/>
  <c r="S310" i="5"/>
  <c r="R310" i="5"/>
  <c r="Q310" i="5"/>
  <c r="P310" i="5"/>
  <c r="O310" i="5"/>
  <c r="N310" i="5"/>
  <c r="M310" i="5"/>
  <c r="L310" i="5"/>
  <c r="K310" i="5"/>
  <c r="J310" i="5"/>
  <c r="I310" i="5"/>
  <c r="H310" i="5"/>
  <c r="G310" i="5"/>
  <c r="F310" i="5"/>
  <c r="E310" i="5"/>
  <c r="AB309" i="5"/>
  <c r="AA309" i="5"/>
  <c r="Z309" i="5"/>
  <c r="Y309" i="5"/>
  <c r="X309" i="5"/>
  <c r="W309" i="5"/>
  <c r="V309" i="5"/>
  <c r="U309" i="5"/>
  <c r="T309" i="5"/>
  <c r="S309" i="5"/>
  <c r="R309" i="5"/>
  <c r="Q309" i="5"/>
  <c r="P309" i="5"/>
  <c r="O309" i="5"/>
  <c r="N309" i="5"/>
  <c r="M309" i="5"/>
  <c r="L309" i="5"/>
  <c r="K309" i="5"/>
  <c r="J309" i="5"/>
  <c r="I309" i="5"/>
  <c r="H309" i="5"/>
  <c r="G309" i="5"/>
  <c r="F309" i="5"/>
  <c r="E309" i="5"/>
  <c r="AB308" i="5"/>
  <c r="AA308" i="5"/>
  <c r="Z308" i="5"/>
  <c r="Y308" i="5"/>
  <c r="X308" i="5"/>
  <c r="W308" i="5"/>
  <c r="V308" i="5"/>
  <c r="U308" i="5"/>
  <c r="T308" i="5"/>
  <c r="S308" i="5"/>
  <c r="R308" i="5"/>
  <c r="Q308" i="5"/>
  <c r="P308" i="5"/>
  <c r="O308" i="5"/>
  <c r="N308" i="5"/>
  <c r="M308" i="5"/>
  <c r="L308" i="5"/>
  <c r="K308" i="5"/>
  <c r="J308" i="5"/>
  <c r="I308" i="5"/>
  <c r="H308" i="5"/>
  <c r="G308" i="5"/>
  <c r="F308" i="5"/>
  <c r="E308" i="5"/>
  <c r="AB307" i="5"/>
  <c r="AA307" i="5"/>
  <c r="Z307" i="5"/>
  <c r="Y307" i="5"/>
  <c r="X307" i="5"/>
  <c r="W307" i="5"/>
  <c r="V307" i="5"/>
  <c r="U307" i="5"/>
  <c r="T307" i="5"/>
  <c r="S307" i="5"/>
  <c r="R307" i="5"/>
  <c r="Q307" i="5"/>
  <c r="P307" i="5"/>
  <c r="O307" i="5"/>
  <c r="N307" i="5"/>
  <c r="M307" i="5"/>
  <c r="L307" i="5"/>
  <c r="K307" i="5"/>
  <c r="J307" i="5"/>
  <c r="I307" i="5"/>
  <c r="H307" i="5"/>
  <c r="G307" i="5"/>
  <c r="F307" i="5"/>
  <c r="E307" i="5"/>
  <c r="AB306" i="5"/>
  <c r="AA306" i="5"/>
  <c r="Z306" i="5"/>
  <c r="Y306" i="5"/>
  <c r="X306" i="5"/>
  <c r="W306" i="5"/>
  <c r="V306" i="5"/>
  <c r="U306" i="5"/>
  <c r="T306" i="5"/>
  <c r="S306" i="5"/>
  <c r="R306" i="5"/>
  <c r="Q306" i="5"/>
  <c r="P306" i="5"/>
  <c r="O306" i="5"/>
  <c r="N306" i="5"/>
  <c r="M306" i="5"/>
  <c r="L306" i="5"/>
  <c r="K306" i="5"/>
  <c r="J306" i="5"/>
  <c r="I306" i="5"/>
  <c r="H306" i="5"/>
  <c r="G306" i="5"/>
  <c r="F306" i="5"/>
  <c r="E306" i="5"/>
  <c r="AB305" i="5"/>
  <c r="AA305" i="5"/>
  <c r="Z305" i="5"/>
  <c r="Y305" i="5"/>
  <c r="X305" i="5"/>
  <c r="W305" i="5"/>
  <c r="V305" i="5"/>
  <c r="U305" i="5"/>
  <c r="T305" i="5"/>
  <c r="S305" i="5"/>
  <c r="R305" i="5"/>
  <c r="Q305" i="5"/>
  <c r="P305" i="5"/>
  <c r="O305" i="5"/>
  <c r="N305" i="5"/>
  <c r="M305" i="5"/>
  <c r="L305" i="5"/>
  <c r="K305" i="5"/>
  <c r="J305" i="5"/>
  <c r="I305" i="5"/>
  <c r="H305" i="5"/>
  <c r="G305" i="5"/>
  <c r="F305" i="5"/>
  <c r="E305" i="5"/>
  <c r="AB304" i="5"/>
  <c r="AA304" i="5"/>
  <c r="Z304" i="5"/>
  <c r="Y304" i="5"/>
  <c r="X304" i="5"/>
  <c r="W304" i="5"/>
  <c r="V304" i="5"/>
  <c r="U304" i="5"/>
  <c r="T304" i="5"/>
  <c r="S304" i="5"/>
  <c r="R304" i="5"/>
  <c r="Q304" i="5"/>
  <c r="P304" i="5"/>
  <c r="O304" i="5"/>
  <c r="N304" i="5"/>
  <c r="M304" i="5"/>
  <c r="L304" i="5"/>
  <c r="K304" i="5"/>
  <c r="J304" i="5"/>
  <c r="I304" i="5"/>
  <c r="H304" i="5"/>
  <c r="G304" i="5"/>
  <c r="F304" i="5"/>
  <c r="E304" i="5"/>
  <c r="AB303" i="5"/>
  <c r="AA303" i="5"/>
  <c r="Z303" i="5"/>
  <c r="Y303" i="5"/>
  <c r="X303" i="5"/>
  <c r="W303" i="5"/>
  <c r="V303" i="5"/>
  <c r="U303" i="5"/>
  <c r="T303" i="5"/>
  <c r="S303" i="5"/>
  <c r="R303" i="5"/>
  <c r="Q303" i="5"/>
  <c r="P303" i="5"/>
  <c r="O303" i="5"/>
  <c r="N303" i="5"/>
  <c r="M303" i="5"/>
  <c r="L303" i="5"/>
  <c r="K303" i="5"/>
  <c r="J303" i="5"/>
  <c r="I303" i="5"/>
  <c r="H303" i="5"/>
  <c r="G303" i="5"/>
  <c r="F303" i="5"/>
  <c r="E303" i="5"/>
  <c r="AB302" i="5"/>
  <c r="AA302" i="5"/>
  <c r="Z302" i="5"/>
  <c r="Y302" i="5"/>
  <c r="X302" i="5"/>
  <c r="W302" i="5"/>
  <c r="V302" i="5"/>
  <c r="U302" i="5"/>
  <c r="T302" i="5"/>
  <c r="S302" i="5"/>
  <c r="R302" i="5"/>
  <c r="Q302" i="5"/>
  <c r="P302" i="5"/>
  <c r="O302" i="5"/>
  <c r="N302" i="5"/>
  <c r="M302" i="5"/>
  <c r="L302" i="5"/>
  <c r="K302" i="5"/>
  <c r="J302" i="5"/>
  <c r="I302" i="5"/>
  <c r="H302" i="5"/>
  <c r="G302" i="5"/>
  <c r="F302" i="5"/>
  <c r="E302" i="5"/>
  <c r="AB301" i="5"/>
  <c r="AA301" i="5"/>
  <c r="Z301" i="5"/>
  <c r="Y301" i="5"/>
  <c r="X301" i="5"/>
  <c r="W301" i="5"/>
  <c r="V301" i="5"/>
  <c r="U301" i="5"/>
  <c r="T301" i="5"/>
  <c r="S301" i="5"/>
  <c r="R301" i="5"/>
  <c r="Q301" i="5"/>
  <c r="P301" i="5"/>
  <c r="O301" i="5"/>
  <c r="N301" i="5"/>
  <c r="M301" i="5"/>
  <c r="L301" i="5"/>
  <c r="K301" i="5"/>
  <c r="J301" i="5"/>
  <c r="I301" i="5"/>
  <c r="H301" i="5"/>
  <c r="G301" i="5"/>
  <c r="F301" i="5"/>
  <c r="E301" i="5"/>
  <c r="AB300" i="5"/>
  <c r="AA300" i="5"/>
  <c r="Z300" i="5"/>
  <c r="Y300" i="5"/>
  <c r="X300" i="5"/>
  <c r="W300" i="5"/>
  <c r="V300" i="5"/>
  <c r="U300" i="5"/>
  <c r="T300" i="5"/>
  <c r="S300" i="5"/>
  <c r="R300" i="5"/>
  <c r="Q300" i="5"/>
  <c r="P300" i="5"/>
  <c r="O300" i="5"/>
  <c r="N300" i="5"/>
  <c r="M300" i="5"/>
  <c r="L300" i="5"/>
  <c r="K300" i="5"/>
  <c r="J300" i="5"/>
  <c r="I300" i="5"/>
  <c r="H300" i="5"/>
  <c r="G300" i="5"/>
  <c r="F300" i="5"/>
  <c r="E300" i="5"/>
  <c r="AB299" i="5"/>
  <c r="AA299" i="5"/>
  <c r="Z299" i="5"/>
  <c r="Y299" i="5"/>
  <c r="X299" i="5"/>
  <c r="W299" i="5"/>
  <c r="V299" i="5"/>
  <c r="U299" i="5"/>
  <c r="T299" i="5"/>
  <c r="S299" i="5"/>
  <c r="R299" i="5"/>
  <c r="Q299" i="5"/>
  <c r="P299" i="5"/>
  <c r="O299" i="5"/>
  <c r="N299" i="5"/>
  <c r="M299" i="5"/>
  <c r="L299" i="5"/>
  <c r="K299" i="5"/>
  <c r="J299" i="5"/>
  <c r="I299" i="5"/>
  <c r="H299" i="5"/>
  <c r="G299" i="5"/>
  <c r="F299" i="5"/>
  <c r="E299" i="5"/>
  <c r="AB298" i="5"/>
  <c r="AA298" i="5"/>
  <c r="Z298" i="5"/>
  <c r="Y298" i="5"/>
  <c r="X298" i="5"/>
  <c r="W298" i="5"/>
  <c r="V298" i="5"/>
  <c r="U298" i="5"/>
  <c r="T298" i="5"/>
  <c r="S298" i="5"/>
  <c r="R298" i="5"/>
  <c r="Q298" i="5"/>
  <c r="P298" i="5"/>
  <c r="O298" i="5"/>
  <c r="N298" i="5"/>
  <c r="M298" i="5"/>
  <c r="L298" i="5"/>
  <c r="K298" i="5"/>
  <c r="J298" i="5"/>
  <c r="I298" i="5"/>
  <c r="H298" i="5"/>
  <c r="G298" i="5"/>
  <c r="F298" i="5"/>
  <c r="E298" i="5"/>
  <c r="AB297" i="5"/>
  <c r="AA297" i="5"/>
  <c r="Z297" i="5"/>
  <c r="Y297" i="5"/>
  <c r="X297" i="5"/>
  <c r="W297" i="5"/>
  <c r="V297" i="5"/>
  <c r="U297" i="5"/>
  <c r="T297" i="5"/>
  <c r="S297" i="5"/>
  <c r="R297" i="5"/>
  <c r="Q297" i="5"/>
  <c r="P297" i="5"/>
  <c r="O297" i="5"/>
  <c r="N297" i="5"/>
  <c r="M297" i="5"/>
  <c r="L297" i="5"/>
  <c r="K297" i="5"/>
  <c r="J297" i="5"/>
  <c r="I297" i="5"/>
  <c r="H297" i="5"/>
  <c r="G297" i="5"/>
  <c r="F297" i="5"/>
  <c r="E297" i="5"/>
  <c r="AB296" i="5"/>
  <c r="AA296" i="5"/>
  <c r="Z296" i="5"/>
  <c r="Y296" i="5"/>
  <c r="X296" i="5"/>
  <c r="W296" i="5"/>
  <c r="V296" i="5"/>
  <c r="U296" i="5"/>
  <c r="T296" i="5"/>
  <c r="S296" i="5"/>
  <c r="R296" i="5"/>
  <c r="Q296" i="5"/>
  <c r="P296" i="5"/>
  <c r="O296" i="5"/>
  <c r="N296" i="5"/>
  <c r="M296" i="5"/>
  <c r="L296" i="5"/>
  <c r="K296" i="5"/>
  <c r="J296" i="5"/>
  <c r="I296" i="5"/>
  <c r="H296" i="5"/>
  <c r="G296" i="5"/>
  <c r="F296" i="5"/>
  <c r="E296" i="5"/>
  <c r="AB295" i="5"/>
  <c r="AA295" i="5"/>
  <c r="Z295" i="5"/>
  <c r="Y295" i="5"/>
  <c r="X295" i="5"/>
  <c r="W295" i="5"/>
  <c r="V295" i="5"/>
  <c r="U295" i="5"/>
  <c r="T295" i="5"/>
  <c r="S295" i="5"/>
  <c r="R295" i="5"/>
  <c r="Q295" i="5"/>
  <c r="P295" i="5"/>
  <c r="O295" i="5"/>
  <c r="N295" i="5"/>
  <c r="M295" i="5"/>
  <c r="L295" i="5"/>
  <c r="K295" i="5"/>
  <c r="J295" i="5"/>
  <c r="I295" i="5"/>
  <c r="H295" i="5"/>
  <c r="G295" i="5"/>
  <c r="F295" i="5"/>
  <c r="E295" i="5"/>
  <c r="AB294" i="5"/>
  <c r="AA294" i="5"/>
  <c r="Z294" i="5"/>
  <c r="Y294" i="5"/>
  <c r="X294" i="5"/>
  <c r="W294" i="5"/>
  <c r="V294" i="5"/>
  <c r="U294" i="5"/>
  <c r="T294" i="5"/>
  <c r="S294" i="5"/>
  <c r="R294" i="5"/>
  <c r="Q294" i="5"/>
  <c r="P294" i="5"/>
  <c r="O294" i="5"/>
  <c r="N294" i="5"/>
  <c r="M294" i="5"/>
  <c r="L294" i="5"/>
  <c r="K294" i="5"/>
  <c r="J294" i="5"/>
  <c r="I294" i="5"/>
  <c r="H294" i="5"/>
  <c r="G294" i="5"/>
  <c r="F294" i="5"/>
  <c r="E294" i="5"/>
  <c r="AB293" i="5"/>
  <c r="AA293" i="5"/>
  <c r="Z293" i="5"/>
  <c r="Y293" i="5"/>
  <c r="X293" i="5"/>
  <c r="W293" i="5"/>
  <c r="V293" i="5"/>
  <c r="U293" i="5"/>
  <c r="T293" i="5"/>
  <c r="S293" i="5"/>
  <c r="R293" i="5"/>
  <c r="Q293" i="5"/>
  <c r="P293" i="5"/>
  <c r="O293" i="5"/>
  <c r="N293" i="5"/>
  <c r="M293" i="5"/>
  <c r="L293" i="5"/>
  <c r="K293" i="5"/>
  <c r="J293" i="5"/>
  <c r="I293" i="5"/>
  <c r="H293" i="5"/>
  <c r="G293" i="5"/>
  <c r="F293" i="5"/>
  <c r="E293" i="5"/>
  <c r="AB292" i="5"/>
  <c r="AA292" i="5"/>
  <c r="Z292" i="5"/>
  <c r="Y292" i="5"/>
  <c r="X292" i="5"/>
  <c r="W292" i="5"/>
  <c r="V292" i="5"/>
  <c r="U292" i="5"/>
  <c r="T292" i="5"/>
  <c r="S292" i="5"/>
  <c r="R292" i="5"/>
  <c r="Q292" i="5"/>
  <c r="P292" i="5"/>
  <c r="O292" i="5"/>
  <c r="N292" i="5"/>
  <c r="M292" i="5"/>
  <c r="L292" i="5"/>
  <c r="K292" i="5"/>
  <c r="J292" i="5"/>
  <c r="I292" i="5"/>
  <c r="H292" i="5"/>
  <c r="G292" i="5"/>
  <c r="F292" i="5"/>
  <c r="E292" i="5"/>
  <c r="AB291" i="5"/>
  <c r="AA291" i="5"/>
  <c r="Z291" i="5"/>
  <c r="Y291" i="5"/>
  <c r="X291" i="5"/>
  <c r="W291" i="5"/>
  <c r="V291" i="5"/>
  <c r="U291" i="5"/>
  <c r="T291" i="5"/>
  <c r="S291" i="5"/>
  <c r="R291" i="5"/>
  <c r="Q291" i="5"/>
  <c r="P291" i="5"/>
  <c r="O291" i="5"/>
  <c r="N291" i="5"/>
  <c r="M291" i="5"/>
  <c r="L291" i="5"/>
  <c r="K291" i="5"/>
  <c r="J291" i="5"/>
  <c r="I291" i="5"/>
  <c r="H291" i="5"/>
  <c r="G291" i="5"/>
  <c r="F291" i="5"/>
  <c r="E291" i="5"/>
  <c r="AB290" i="5"/>
  <c r="AA290" i="5"/>
  <c r="Z290" i="5"/>
  <c r="Y290" i="5"/>
  <c r="X290" i="5"/>
  <c r="W290" i="5"/>
  <c r="V290" i="5"/>
  <c r="U290" i="5"/>
  <c r="T290" i="5"/>
  <c r="S290" i="5"/>
  <c r="R290" i="5"/>
  <c r="Q290" i="5"/>
  <c r="P290" i="5"/>
  <c r="O290" i="5"/>
  <c r="N290" i="5"/>
  <c r="M290" i="5"/>
  <c r="L290" i="5"/>
  <c r="K290" i="5"/>
  <c r="J290" i="5"/>
  <c r="I290" i="5"/>
  <c r="H290" i="5"/>
  <c r="G290" i="5"/>
  <c r="F290" i="5"/>
  <c r="E290" i="5"/>
  <c r="AB289" i="5"/>
  <c r="AA289" i="5"/>
  <c r="Z289" i="5"/>
  <c r="Y289" i="5"/>
  <c r="X289" i="5"/>
  <c r="W289" i="5"/>
  <c r="V289" i="5"/>
  <c r="U289" i="5"/>
  <c r="T289" i="5"/>
  <c r="S289" i="5"/>
  <c r="R289" i="5"/>
  <c r="Q289" i="5"/>
  <c r="P289" i="5"/>
  <c r="O289" i="5"/>
  <c r="N289" i="5"/>
  <c r="M289" i="5"/>
  <c r="L289" i="5"/>
  <c r="K289" i="5"/>
  <c r="J289" i="5"/>
  <c r="I289" i="5"/>
  <c r="H289" i="5"/>
  <c r="G289" i="5"/>
  <c r="F289" i="5"/>
  <c r="E289" i="5"/>
  <c r="AB288" i="5"/>
  <c r="AA288" i="5"/>
  <c r="Z288" i="5"/>
  <c r="Y288" i="5"/>
  <c r="X288" i="5"/>
  <c r="W288" i="5"/>
  <c r="V288" i="5"/>
  <c r="U288" i="5"/>
  <c r="T288" i="5"/>
  <c r="S288" i="5"/>
  <c r="R288" i="5"/>
  <c r="Q288" i="5"/>
  <c r="P288" i="5"/>
  <c r="O288" i="5"/>
  <c r="N288" i="5"/>
  <c r="M288" i="5"/>
  <c r="L288" i="5"/>
  <c r="K288" i="5"/>
  <c r="J288" i="5"/>
  <c r="I288" i="5"/>
  <c r="H288" i="5"/>
  <c r="G288" i="5"/>
  <c r="F288" i="5"/>
  <c r="E288" i="5"/>
  <c r="AB287" i="5"/>
  <c r="AA287" i="5"/>
  <c r="Z287" i="5"/>
  <c r="Y287" i="5"/>
  <c r="X287" i="5"/>
  <c r="W287" i="5"/>
  <c r="V287" i="5"/>
  <c r="U287" i="5"/>
  <c r="T287" i="5"/>
  <c r="S287" i="5"/>
  <c r="R287" i="5"/>
  <c r="Q287" i="5"/>
  <c r="P287" i="5"/>
  <c r="O287" i="5"/>
  <c r="N287" i="5"/>
  <c r="M287" i="5"/>
  <c r="L287" i="5"/>
  <c r="K287" i="5"/>
  <c r="J287" i="5"/>
  <c r="I287" i="5"/>
  <c r="H287" i="5"/>
  <c r="G287" i="5"/>
  <c r="F287" i="5"/>
  <c r="E287" i="5"/>
  <c r="AB286" i="5"/>
  <c r="AA286" i="5"/>
  <c r="Z286" i="5"/>
  <c r="Y286" i="5"/>
  <c r="X286" i="5"/>
  <c r="W286" i="5"/>
  <c r="V286" i="5"/>
  <c r="U286" i="5"/>
  <c r="T286" i="5"/>
  <c r="S286" i="5"/>
  <c r="R286" i="5"/>
  <c r="Q286" i="5"/>
  <c r="P286" i="5"/>
  <c r="O286" i="5"/>
  <c r="N286" i="5"/>
  <c r="M286" i="5"/>
  <c r="L286" i="5"/>
  <c r="K286" i="5"/>
  <c r="J286" i="5"/>
  <c r="I286" i="5"/>
  <c r="H286" i="5"/>
  <c r="G286" i="5"/>
  <c r="F286" i="5"/>
  <c r="E286" i="5"/>
  <c r="AB285" i="5"/>
  <c r="AA285" i="5"/>
  <c r="Z285" i="5"/>
  <c r="Y285" i="5"/>
  <c r="X285" i="5"/>
  <c r="W285" i="5"/>
  <c r="V285" i="5"/>
  <c r="U285" i="5"/>
  <c r="T285" i="5"/>
  <c r="S285" i="5"/>
  <c r="R285" i="5"/>
  <c r="Q285" i="5"/>
  <c r="P285" i="5"/>
  <c r="O285" i="5"/>
  <c r="N285" i="5"/>
  <c r="M285" i="5"/>
  <c r="L285" i="5"/>
  <c r="K285" i="5"/>
  <c r="J285" i="5"/>
  <c r="I285" i="5"/>
  <c r="H285" i="5"/>
  <c r="G285" i="5"/>
  <c r="F285" i="5"/>
  <c r="E285" i="5"/>
  <c r="AB284" i="5"/>
  <c r="AA284" i="5"/>
  <c r="Z284" i="5"/>
  <c r="Y284" i="5"/>
  <c r="X284" i="5"/>
  <c r="W284" i="5"/>
  <c r="V284" i="5"/>
  <c r="U284" i="5"/>
  <c r="T284" i="5"/>
  <c r="S284" i="5"/>
  <c r="R284" i="5"/>
  <c r="Q284" i="5"/>
  <c r="P284" i="5"/>
  <c r="O284" i="5"/>
  <c r="N284" i="5"/>
  <c r="M284" i="5"/>
  <c r="L284" i="5"/>
  <c r="K284" i="5"/>
  <c r="J284" i="5"/>
  <c r="I284" i="5"/>
  <c r="H284" i="5"/>
  <c r="G284" i="5"/>
  <c r="F284" i="5"/>
  <c r="E284" i="5"/>
  <c r="AB283" i="5"/>
  <c r="AA283" i="5"/>
  <c r="Z283" i="5"/>
  <c r="Y283" i="5"/>
  <c r="X283" i="5"/>
  <c r="W283" i="5"/>
  <c r="V283" i="5"/>
  <c r="U283" i="5"/>
  <c r="T283" i="5"/>
  <c r="S283" i="5"/>
  <c r="R283" i="5"/>
  <c r="Q283" i="5"/>
  <c r="P283" i="5"/>
  <c r="O283" i="5"/>
  <c r="N283" i="5"/>
  <c r="M283" i="5"/>
  <c r="L283" i="5"/>
  <c r="K283" i="5"/>
  <c r="J283" i="5"/>
  <c r="I283" i="5"/>
  <c r="H283" i="5"/>
  <c r="G283" i="5"/>
  <c r="F283" i="5"/>
  <c r="E283" i="5"/>
  <c r="AB282" i="5"/>
  <c r="AA282" i="5"/>
  <c r="Z282" i="5"/>
  <c r="Y282" i="5"/>
  <c r="X282" i="5"/>
  <c r="W282" i="5"/>
  <c r="V282" i="5"/>
  <c r="U282" i="5"/>
  <c r="T282" i="5"/>
  <c r="S282" i="5"/>
  <c r="R282" i="5"/>
  <c r="Q282" i="5"/>
  <c r="P282" i="5"/>
  <c r="O282" i="5"/>
  <c r="N282" i="5"/>
  <c r="M282" i="5"/>
  <c r="L282" i="5"/>
  <c r="K282" i="5"/>
  <c r="J282" i="5"/>
  <c r="I282" i="5"/>
  <c r="H282" i="5"/>
  <c r="G282" i="5"/>
  <c r="F282" i="5"/>
  <c r="E282" i="5"/>
  <c r="AB281" i="5"/>
  <c r="AA281" i="5"/>
  <c r="Z281" i="5"/>
  <c r="Y281" i="5"/>
  <c r="X281" i="5"/>
  <c r="W281" i="5"/>
  <c r="V281" i="5"/>
  <c r="U281" i="5"/>
  <c r="T281" i="5"/>
  <c r="S281" i="5"/>
  <c r="R281" i="5"/>
  <c r="Q281" i="5"/>
  <c r="P281" i="5"/>
  <c r="O281" i="5"/>
  <c r="N281" i="5"/>
  <c r="M281" i="5"/>
  <c r="L281" i="5"/>
  <c r="K281" i="5"/>
  <c r="J281" i="5"/>
  <c r="I281" i="5"/>
  <c r="H281" i="5"/>
  <c r="G281" i="5"/>
  <c r="F281" i="5"/>
  <c r="E281" i="5"/>
  <c r="AB280" i="5"/>
  <c r="AA280" i="5"/>
  <c r="Z280" i="5"/>
  <c r="Y280" i="5"/>
  <c r="X280" i="5"/>
  <c r="W280" i="5"/>
  <c r="V280" i="5"/>
  <c r="U280" i="5"/>
  <c r="T280" i="5"/>
  <c r="S280" i="5"/>
  <c r="R280" i="5"/>
  <c r="Q280" i="5"/>
  <c r="P280" i="5"/>
  <c r="O280" i="5"/>
  <c r="N280" i="5"/>
  <c r="M280" i="5"/>
  <c r="L280" i="5"/>
  <c r="K280" i="5"/>
  <c r="J280" i="5"/>
  <c r="I280" i="5"/>
  <c r="H280" i="5"/>
  <c r="G280" i="5"/>
  <c r="F280" i="5"/>
  <c r="E280" i="5"/>
  <c r="AB279" i="5"/>
  <c r="AA279" i="5"/>
  <c r="Z279" i="5"/>
  <c r="Y279" i="5"/>
  <c r="X279" i="5"/>
  <c r="W279" i="5"/>
  <c r="V279" i="5"/>
  <c r="U279" i="5"/>
  <c r="T279" i="5"/>
  <c r="S279" i="5"/>
  <c r="R279" i="5"/>
  <c r="Q279" i="5"/>
  <c r="P279" i="5"/>
  <c r="O279" i="5"/>
  <c r="N279" i="5"/>
  <c r="M279" i="5"/>
  <c r="L279" i="5"/>
  <c r="K279" i="5"/>
  <c r="J279" i="5"/>
  <c r="I279" i="5"/>
  <c r="H279" i="5"/>
  <c r="G279" i="5"/>
  <c r="F279" i="5"/>
  <c r="E279" i="5"/>
  <c r="AB278" i="5"/>
  <c r="AA278" i="5"/>
  <c r="Z278" i="5"/>
  <c r="Y278" i="5"/>
  <c r="X278" i="5"/>
  <c r="W278" i="5"/>
  <c r="V278" i="5"/>
  <c r="U278" i="5"/>
  <c r="T278" i="5"/>
  <c r="S278" i="5"/>
  <c r="R278" i="5"/>
  <c r="Q278" i="5"/>
  <c r="P278" i="5"/>
  <c r="O278" i="5"/>
  <c r="N278" i="5"/>
  <c r="M278" i="5"/>
  <c r="L278" i="5"/>
  <c r="K278" i="5"/>
  <c r="J278" i="5"/>
  <c r="I278" i="5"/>
  <c r="H278" i="5"/>
  <c r="G278" i="5"/>
  <c r="F278" i="5"/>
  <c r="E278" i="5"/>
  <c r="AB277" i="5"/>
  <c r="AA277" i="5"/>
  <c r="Z277" i="5"/>
  <c r="Y277" i="5"/>
  <c r="X277" i="5"/>
  <c r="W277" i="5"/>
  <c r="V277" i="5"/>
  <c r="U277" i="5"/>
  <c r="T277" i="5"/>
  <c r="S277" i="5"/>
  <c r="R277" i="5"/>
  <c r="Q277" i="5"/>
  <c r="P277" i="5"/>
  <c r="O277" i="5"/>
  <c r="N277" i="5"/>
  <c r="M277" i="5"/>
  <c r="L277" i="5"/>
  <c r="K277" i="5"/>
  <c r="J277" i="5"/>
  <c r="I277" i="5"/>
  <c r="H277" i="5"/>
  <c r="G277" i="5"/>
  <c r="F277" i="5"/>
  <c r="E277" i="5"/>
  <c r="AB276" i="5"/>
  <c r="AA276" i="5"/>
  <c r="Z276" i="5"/>
  <c r="Y276" i="5"/>
  <c r="X276" i="5"/>
  <c r="W276" i="5"/>
  <c r="V276" i="5"/>
  <c r="U276" i="5"/>
  <c r="T276" i="5"/>
  <c r="S276" i="5"/>
  <c r="R276" i="5"/>
  <c r="Q276" i="5"/>
  <c r="P276" i="5"/>
  <c r="O276" i="5"/>
  <c r="N276" i="5"/>
  <c r="M276" i="5"/>
  <c r="L276" i="5"/>
  <c r="K276" i="5"/>
  <c r="J276" i="5"/>
  <c r="I276" i="5"/>
  <c r="H276" i="5"/>
  <c r="G276" i="5"/>
  <c r="F276" i="5"/>
  <c r="E276" i="5"/>
  <c r="AB275" i="5"/>
  <c r="AA275" i="5"/>
  <c r="Z275" i="5"/>
  <c r="Y275" i="5"/>
  <c r="X275" i="5"/>
  <c r="W275" i="5"/>
  <c r="V275" i="5"/>
  <c r="U275" i="5"/>
  <c r="T275" i="5"/>
  <c r="S275" i="5"/>
  <c r="R275" i="5"/>
  <c r="Q275" i="5"/>
  <c r="P275" i="5"/>
  <c r="O275" i="5"/>
  <c r="N275" i="5"/>
  <c r="M275" i="5"/>
  <c r="L275" i="5"/>
  <c r="K275" i="5"/>
  <c r="J275" i="5"/>
  <c r="I275" i="5"/>
  <c r="H275" i="5"/>
  <c r="G275" i="5"/>
  <c r="F275" i="5"/>
  <c r="E275" i="5"/>
  <c r="AB274" i="5"/>
  <c r="AA274" i="5"/>
  <c r="Z274" i="5"/>
  <c r="Y274" i="5"/>
  <c r="X274" i="5"/>
  <c r="W274" i="5"/>
  <c r="V274" i="5"/>
  <c r="U274" i="5"/>
  <c r="T274" i="5"/>
  <c r="S274" i="5"/>
  <c r="R274" i="5"/>
  <c r="Q274" i="5"/>
  <c r="P274" i="5"/>
  <c r="O274" i="5"/>
  <c r="N274" i="5"/>
  <c r="M274" i="5"/>
  <c r="L274" i="5"/>
  <c r="K274" i="5"/>
  <c r="J274" i="5"/>
  <c r="I274" i="5"/>
  <c r="H274" i="5"/>
  <c r="G274" i="5"/>
  <c r="F274" i="5"/>
  <c r="E274" i="5"/>
  <c r="AB273" i="5"/>
  <c r="AA273" i="5"/>
  <c r="Z273" i="5"/>
  <c r="Y273" i="5"/>
  <c r="X273" i="5"/>
  <c r="W273" i="5"/>
  <c r="V273" i="5"/>
  <c r="U273" i="5"/>
  <c r="T273" i="5"/>
  <c r="S273" i="5"/>
  <c r="R273" i="5"/>
  <c r="Q273" i="5"/>
  <c r="P273" i="5"/>
  <c r="O273" i="5"/>
  <c r="N273" i="5"/>
  <c r="M273" i="5"/>
  <c r="L273" i="5"/>
  <c r="K273" i="5"/>
  <c r="J273" i="5"/>
  <c r="I273" i="5"/>
  <c r="H273" i="5"/>
  <c r="G273" i="5"/>
  <c r="F273" i="5"/>
  <c r="E273" i="5"/>
  <c r="AB272" i="5"/>
  <c r="AA272" i="5"/>
  <c r="Z272" i="5"/>
  <c r="Y272" i="5"/>
  <c r="X272" i="5"/>
  <c r="W272" i="5"/>
  <c r="V272" i="5"/>
  <c r="U272" i="5"/>
  <c r="T272" i="5"/>
  <c r="S272" i="5"/>
  <c r="R272" i="5"/>
  <c r="Q272" i="5"/>
  <c r="P272" i="5"/>
  <c r="O272" i="5"/>
  <c r="N272" i="5"/>
  <c r="M272" i="5"/>
  <c r="L272" i="5"/>
  <c r="K272" i="5"/>
  <c r="J272" i="5"/>
  <c r="I272" i="5"/>
  <c r="H272" i="5"/>
  <c r="G272" i="5"/>
  <c r="F272" i="5"/>
  <c r="E272" i="5"/>
  <c r="AB271" i="5"/>
  <c r="AA271" i="5"/>
  <c r="Z271" i="5"/>
  <c r="Y271" i="5"/>
  <c r="X271" i="5"/>
  <c r="W271" i="5"/>
  <c r="V271" i="5"/>
  <c r="U271" i="5"/>
  <c r="T271" i="5"/>
  <c r="S271" i="5"/>
  <c r="R271" i="5"/>
  <c r="Q271" i="5"/>
  <c r="P271" i="5"/>
  <c r="O271" i="5"/>
  <c r="N271" i="5"/>
  <c r="M271" i="5"/>
  <c r="L271" i="5"/>
  <c r="K271" i="5"/>
  <c r="J271" i="5"/>
  <c r="I271" i="5"/>
  <c r="H271" i="5"/>
  <c r="G271" i="5"/>
  <c r="F271" i="5"/>
  <c r="E271" i="5"/>
  <c r="AB270" i="5"/>
  <c r="AA270" i="5"/>
  <c r="Z270" i="5"/>
  <c r="Y270" i="5"/>
  <c r="X270" i="5"/>
  <c r="W270" i="5"/>
  <c r="V270" i="5"/>
  <c r="U270" i="5"/>
  <c r="T270" i="5"/>
  <c r="S270" i="5"/>
  <c r="R270" i="5"/>
  <c r="Q270" i="5"/>
  <c r="P270" i="5"/>
  <c r="O270" i="5"/>
  <c r="N270" i="5"/>
  <c r="M270" i="5"/>
  <c r="L270" i="5"/>
  <c r="K270" i="5"/>
  <c r="J270" i="5"/>
  <c r="I270" i="5"/>
  <c r="H270" i="5"/>
  <c r="G270" i="5"/>
  <c r="F270" i="5"/>
  <c r="E270" i="5"/>
  <c r="AB269" i="5"/>
  <c r="AA269" i="5"/>
  <c r="Z269" i="5"/>
  <c r="Y269" i="5"/>
  <c r="X269" i="5"/>
  <c r="W269" i="5"/>
  <c r="V269" i="5"/>
  <c r="U269" i="5"/>
  <c r="T269" i="5"/>
  <c r="S269" i="5"/>
  <c r="R269" i="5"/>
  <c r="Q269" i="5"/>
  <c r="P269" i="5"/>
  <c r="O269" i="5"/>
  <c r="N269" i="5"/>
  <c r="M269" i="5"/>
  <c r="L269" i="5"/>
  <c r="K269" i="5"/>
  <c r="J269" i="5"/>
  <c r="I269" i="5"/>
  <c r="H269" i="5"/>
  <c r="G269" i="5"/>
  <c r="F269" i="5"/>
  <c r="E269" i="5"/>
  <c r="AB268" i="5"/>
  <c r="AA268" i="5"/>
  <c r="Z268" i="5"/>
  <c r="Y268" i="5"/>
  <c r="X268" i="5"/>
  <c r="W268" i="5"/>
  <c r="V268" i="5"/>
  <c r="U268" i="5"/>
  <c r="T268" i="5"/>
  <c r="S268" i="5"/>
  <c r="R268" i="5"/>
  <c r="Q268" i="5"/>
  <c r="P268" i="5"/>
  <c r="O268" i="5"/>
  <c r="N268" i="5"/>
  <c r="M268" i="5"/>
  <c r="L268" i="5"/>
  <c r="K268" i="5"/>
  <c r="J268" i="5"/>
  <c r="I268" i="5"/>
  <c r="H268" i="5"/>
  <c r="G268" i="5"/>
  <c r="F268" i="5"/>
  <c r="E268" i="5"/>
  <c r="AB267" i="5"/>
  <c r="AA267" i="5"/>
  <c r="Z267" i="5"/>
  <c r="Y267" i="5"/>
  <c r="X267" i="5"/>
  <c r="W267" i="5"/>
  <c r="V267" i="5"/>
  <c r="U267" i="5"/>
  <c r="T267" i="5"/>
  <c r="S267" i="5"/>
  <c r="R267" i="5"/>
  <c r="Q267" i="5"/>
  <c r="P267" i="5"/>
  <c r="O267" i="5"/>
  <c r="N267" i="5"/>
  <c r="M267" i="5"/>
  <c r="L267" i="5"/>
  <c r="K267" i="5"/>
  <c r="J267" i="5"/>
  <c r="I267" i="5"/>
  <c r="H267" i="5"/>
  <c r="G267" i="5"/>
  <c r="F267" i="5"/>
  <c r="E267" i="5"/>
  <c r="AB266" i="5"/>
  <c r="AA266" i="5"/>
  <c r="Z266" i="5"/>
  <c r="Y266" i="5"/>
  <c r="X266" i="5"/>
  <c r="W266" i="5"/>
  <c r="V266" i="5"/>
  <c r="U266" i="5"/>
  <c r="T266" i="5"/>
  <c r="S266" i="5"/>
  <c r="R266" i="5"/>
  <c r="Q266" i="5"/>
  <c r="P266" i="5"/>
  <c r="O266" i="5"/>
  <c r="N266" i="5"/>
  <c r="M266" i="5"/>
  <c r="L266" i="5"/>
  <c r="K266" i="5"/>
  <c r="J266" i="5"/>
  <c r="I266" i="5"/>
  <c r="H266" i="5"/>
  <c r="G266" i="5"/>
  <c r="F266" i="5"/>
  <c r="E266" i="5"/>
  <c r="AB265" i="5"/>
  <c r="AA265" i="5"/>
  <c r="Z265" i="5"/>
  <c r="Y265" i="5"/>
  <c r="X265" i="5"/>
  <c r="W265" i="5"/>
  <c r="V265" i="5"/>
  <c r="U265" i="5"/>
  <c r="T265" i="5"/>
  <c r="S265" i="5"/>
  <c r="R265" i="5"/>
  <c r="Q265" i="5"/>
  <c r="P265" i="5"/>
  <c r="O265" i="5"/>
  <c r="N265" i="5"/>
  <c r="M265" i="5"/>
  <c r="L265" i="5"/>
  <c r="K265" i="5"/>
  <c r="J265" i="5"/>
  <c r="I265" i="5"/>
  <c r="H265" i="5"/>
  <c r="G265" i="5"/>
  <c r="F265" i="5"/>
  <c r="E265" i="5"/>
  <c r="AB264" i="5"/>
  <c r="AA264" i="5"/>
  <c r="Z264" i="5"/>
  <c r="Y264" i="5"/>
  <c r="X264" i="5"/>
  <c r="W264" i="5"/>
  <c r="V264" i="5"/>
  <c r="U264" i="5"/>
  <c r="T264" i="5"/>
  <c r="S264" i="5"/>
  <c r="R264" i="5"/>
  <c r="Q264" i="5"/>
  <c r="P264" i="5"/>
  <c r="O264" i="5"/>
  <c r="N264" i="5"/>
  <c r="M264" i="5"/>
  <c r="L264" i="5"/>
  <c r="K264" i="5"/>
  <c r="J264" i="5"/>
  <c r="I264" i="5"/>
  <c r="H264" i="5"/>
  <c r="G264" i="5"/>
  <c r="F264" i="5"/>
  <c r="E264" i="5"/>
  <c r="AB263" i="5"/>
  <c r="AA263" i="5"/>
  <c r="Z263" i="5"/>
  <c r="Y263" i="5"/>
  <c r="X263" i="5"/>
  <c r="W263" i="5"/>
  <c r="V263" i="5"/>
  <c r="U263" i="5"/>
  <c r="T263" i="5"/>
  <c r="S263" i="5"/>
  <c r="R263" i="5"/>
  <c r="Q263" i="5"/>
  <c r="P263" i="5"/>
  <c r="O263" i="5"/>
  <c r="N263" i="5"/>
  <c r="M263" i="5"/>
  <c r="L263" i="5"/>
  <c r="K263" i="5"/>
  <c r="J263" i="5"/>
  <c r="I263" i="5"/>
  <c r="H263" i="5"/>
  <c r="G263" i="5"/>
  <c r="F263" i="5"/>
  <c r="E263" i="5"/>
  <c r="AB262" i="5"/>
  <c r="AA262" i="5"/>
  <c r="Z262" i="5"/>
  <c r="Y262" i="5"/>
  <c r="X262" i="5"/>
  <c r="W262" i="5"/>
  <c r="V262" i="5"/>
  <c r="U262" i="5"/>
  <c r="T262" i="5"/>
  <c r="S262" i="5"/>
  <c r="R262" i="5"/>
  <c r="Q262" i="5"/>
  <c r="P262" i="5"/>
  <c r="O262" i="5"/>
  <c r="N262" i="5"/>
  <c r="M262" i="5"/>
  <c r="L262" i="5"/>
  <c r="K262" i="5"/>
  <c r="J262" i="5"/>
  <c r="I262" i="5"/>
  <c r="H262" i="5"/>
  <c r="G262" i="5"/>
  <c r="F262" i="5"/>
  <c r="E262" i="5"/>
  <c r="AB261" i="5"/>
  <c r="AA261" i="5"/>
  <c r="Z261" i="5"/>
  <c r="Y261" i="5"/>
  <c r="X261" i="5"/>
  <c r="W261" i="5"/>
  <c r="V261" i="5"/>
  <c r="U261" i="5"/>
  <c r="T261" i="5"/>
  <c r="S261" i="5"/>
  <c r="R261" i="5"/>
  <c r="Q261" i="5"/>
  <c r="P261" i="5"/>
  <c r="O261" i="5"/>
  <c r="N261" i="5"/>
  <c r="M261" i="5"/>
  <c r="L261" i="5"/>
  <c r="K261" i="5"/>
  <c r="J261" i="5"/>
  <c r="I261" i="5"/>
  <c r="H261" i="5"/>
  <c r="G261" i="5"/>
  <c r="F261" i="5"/>
  <c r="AB260" i="5"/>
  <c r="AA260" i="5"/>
  <c r="Z260" i="5"/>
  <c r="Y260" i="5"/>
  <c r="X260" i="5"/>
  <c r="W260" i="5"/>
  <c r="V260" i="5"/>
  <c r="U260" i="5"/>
  <c r="T260" i="5"/>
  <c r="S260" i="5"/>
  <c r="R260" i="5"/>
  <c r="Q260" i="5"/>
  <c r="P260" i="5"/>
  <c r="O260" i="5"/>
  <c r="N260" i="5"/>
  <c r="M260" i="5"/>
  <c r="L260" i="5"/>
  <c r="K260" i="5"/>
  <c r="J260" i="5"/>
  <c r="I260" i="5"/>
  <c r="H260" i="5"/>
  <c r="G260" i="5"/>
  <c r="F260" i="5"/>
  <c r="E260" i="5"/>
  <c r="AB259" i="5"/>
  <c r="AA259" i="5"/>
  <c r="Z259" i="5"/>
  <c r="Y259" i="5"/>
  <c r="X259" i="5"/>
  <c r="W259" i="5"/>
  <c r="V259" i="5"/>
  <c r="U259" i="5"/>
  <c r="T259" i="5"/>
  <c r="S259" i="5"/>
  <c r="R259" i="5"/>
  <c r="Q259" i="5"/>
  <c r="P259" i="5"/>
  <c r="O259" i="5"/>
  <c r="N259" i="5"/>
  <c r="M259" i="5"/>
  <c r="L259" i="5"/>
  <c r="K259" i="5"/>
  <c r="J259" i="5"/>
  <c r="I259" i="5"/>
  <c r="H259" i="5"/>
  <c r="G259" i="5"/>
  <c r="F259" i="5"/>
  <c r="E259" i="5"/>
  <c r="AB258" i="5"/>
  <c r="AA258" i="5"/>
  <c r="Z258" i="5"/>
  <c r="Y258" i="5"/>
  <c r="X258" i="5"/>
  <c r="W258" i="5"/>
  <c r="V258" i="5"/>
  <c r="U258" i="5"/>
  <c r="T258" i="5"/>
  <c r="S258" i="5"/>
  <c r="R258" i="5"/>
  <c r="Q258" i="5"/>
  <c r="P258" i="5"/>
  <c r="O258" i="5"/>
  <c r="N258" i="5"/>
  <c r="M258" i="5"/>
  <c r="L258" i="5"/>
  <c r="K258" i="5"/>
  <c r="J258" i="5"/>
  <c r="I258" i="5"/>
  <c r="H258" i="5"/>
  <c r="G258" i="5"/>
  <c r="F258" i="5"/>
  <c r="E258" i="5"/>
  <c r="AB257" i="5"/>
  <c r="AA257" i="5"/>
  <c r="Z257" i="5"/>
  <c r="Y257" i="5"/>
  <c r="X257" i="5"/>
  <c r="W257" i="5"/>
  <c r="V257" i="5"/>
  <c r="U257" i="5"/>
  <c r="T257" i="5"/>
  <c r="S257" i="5"/>
  <c r="R257" i="5"/>
  <c r="Q257" i="5"/>
  <c r="P257" i="5"/>
  <c r="O257" i="5"/>
  <c r="N257" i="5"/>
  <c r="M257" i="5"/>
  <c r="L257" i="5"/>
  <c r="K257" i="5"/>
  <c r="J257" i="5"/>
  <c r="I257" i="5"/>
  <c r="H257" i="5"/>
  <c r="G257" i="5"/>
  <c r="F257" i="5"/>
  <c r="E257" i="5"/>
  <c r="AH251" i="5"/>
  <c r="AB250" i="5"/>
  <c r="AA250" i="5"/>
  <c r="Z250" i="5"/>
  <c r="Y250" i="5"/>
  <c r="X250" i="5"/>
  <c r="W250" i="5"/>
  <c r="V250" i="5"/>
  <c r="U250" i="5"/>
  <c r="T250" i="5"/>
  <c r="S250" i="5"/>
  <c r="R250" i="5"/>
  <c r="Q250" i="5"/>
  <c r="P250" i="5"/>
  <c r="O250" i="5"/>
  <c r="N250" i="5"/>
  <c r="M250" i="5"/>
  <c r="L250" i="5"/>
  <c r="K250" i="5"/>
  <c r="J250" i="5"/>
  <c r="I250" i="5"/>
  <c r="H250" i="5"/>
  <c r="G250" i="5"/>
  <c r="F250" i="5"/>
  <c r="AB249" i="5"/>
  <c r="AA249" i="5"/>
  <c r="Z249" i="5"/>
  <c r="Y249" i="5"/>
  <c r="X249" i="5"/>
  <c r="W249" i="5"/>
  <c r="V249" i="5"/>
  <c r="U249" i="5"/>
  <c r="T249" i="5"/>
  <c r="S249" i="5"/>
  <c r="R249" i="5"/>
  <c r="Q249" i="5"/>
  <c r="P249" i="5"/>
  <c r="O249" i="5"/>
  <c r="N249" i="5"/>
  <c r="M249" i="5"/>
  <c r="L249" i="5"/>
  <c r="K249" i="5"/>
  <c r="J249" i="5"/>
  <c r="I249" i="5"/>
  <c r="H249" i="5"/>
  <c r="G249" i="5"/>
  <c r="F249" i="5"/>
  <c r="AB248" i="5"/>
  <c r="AA248" i="5"/>
  <c r="Z248" i="5"/>
  <c r="Y248" i="5"/>
  <c r="X248" i="5"/>
  <c r="W248" i="5"/>
  <c r="V248" i="5"/>
  <c r="U248" i="5"/>
  <c r="T248" i="5"/>
  <c r="S248" i="5"/>
  <c r="R248" i="5"/>
  <c r="Q248" i="5"/>
  <c r="P248" i="5"/>
  <c r="O248" i="5"/>
  <c r="N248" i="5"/>
  <c r="M248" i="5"/>
  <c r="L248" i="5"/>
  <c r="K248" i="5"/>
  <c r="J248" i="5"/>
  <c r="I248" i="5"/>
  <c r="H248" i="5"/>
  <c r="G248" i="5"/>
  <c r="F248" i="5"/>
  <c r="AB247" i="5"/>
  <c r="AA247" i="5"/>
  <c r="Z247" i="5"/>
  <c r="Y247" i="5"/>
  <c r="X247" i="5"/>
  <c r="W247" i="5"/>
  <c r="V247" i="5"/>
  <c r="U247" i="5"/>
  <c r="T247" i="5"/>
  <c r="S247" i="5"/>
  <c r="R247" i="5"/>
  <c r="Q247" i="5"/>
  <c r="P247" i="5"/>
  <c r="O247" i="5"/>
  <c r="N247" i="5"/>
  <c r="M247" i="5"/>
  <c r="L247" i="5"/>
  <c r="K247" i="5"/>
  <c r="J247" i="5"/>
  <c r="I247" i="5"/>
  <c r="H247" i="5"/>
  <c r="G247" i="5"/>
  <c r="F247" i="5"/>
  <c r="AB246" i="5"/>
  <c r="AA246" i="5"/>
  <c r="Z246" i="5"/>
  <c r="Y246" i="5"/>
  <c r="X246" i="5"/>
  <c r="W246" i="5"/>
  <c r="V246" i="5"/>
  <c r="U246" i="5"/>
  <c r="T246" i="5"/>
  <c r="S246" i="5"/>
  <c r="R246" i="5"/>
  <c r="Q246" i="5"/>
  <c r="P246" i="5"/>
  <c r="O246" i="5"/>
  <c r="N246" i="5"/>
  <c r="M246" i="5"/>
  <c r="L246" i="5"/>
  <c r="K246" i="5"/>
  <c r="J246" i="5"/>
  <c r="I246" i="5"/>
  <c r="H246" i="5"/>
  <c r="G246" i="5"/>
  <c r="F246" i="5"/>
  <c r="AB245" i="5"/>
  <c r="AA245" i="5"/>
  <c r="Z245" i="5"/>
  <c r="Y245" i="5"/>
  <c r="X245" i="5"/>
  <c r="W245" i="5"/>
  <c r="V245" i="5"/>
  <c r="U245" i="5"/>
  <c r="T245" i="5"/>
  <c r="S245" i="5"/>
  <c r="R245" i="5"/>
  <c r="Q245" i="5"/>
  <c r="P245" i="5"/>
  <c r="O245" i="5"/>
  <c r="N245" i="5"/>
  <c r="M245" i="5"/>
  <c r="L245" i="5"/>
  <c r="K245" i="5"/>
  <c r="J245" i="5"/>
  <c r="I245" i="5"/>
  <c r="H245" i="5"/>
  <c r="G245" i="5"/>
  <c r="F245" i="5"/>
  <c r="AB244" i="5"/>
  <c r="AA244" i="5"/>
  <c r="Z244" i="5"/>
  <c r="Y244" i="5"/>
  <c r="X244" i="5"/>
  <c r="W244" i="5"/>
  <c r="V244" i="5"/>
  <c r="U244" i="5"/>
  <c r="T244" i="5"/>
  <c r="S244" i="5"/>
  <c r="R244" i="5"/>
  <c r="Q244" i="5"/>
  <c r="P244" i="5"/>
  <c r="O244" i="5"/>
  <c r="N244" i="5"/>
  <c r="M244" i="5"/>
  <c r="L244" i="5"/>
  <c r="K244" i="5"/>
  <c r="J244" i="5"/>
  <c r="I244" i="5"/>
  <c r="H244" i="5"/>
  <c r="G244" i="5"/>
  <c r="F244" i="5"/>
  <c r="AB243" i="5"/>
  <c r="AA243" i="5"/>
  <c r="Z243" i="5"/>
  <c r="Y243" i="5"/>
  <c r="X243" i="5"/>
  <c r="W243" i="5"/>
  <c r="V243" i="5"/>
  <c r="U243" i="5"/>
  <c r="T243" i="5"/>
  <c r="S243" i="5"/>
  <c r="R243" i="5"/>
  <c r="Q243" i="5"/>
  <c r="P243" i="5"/>
  <c r="O243" i="5"/>
  <c r="N243" i="5"/>
  <c r="M243" i="5"/>
  <c r="L243" i="5"/>
  <c r="K243" i="5"/>
  <c r="J243" i="5"/>
  <c r="I243" i="5"/>
  <c r="H243" i="5"/>
  <c r="G243" i="5"/>
  <c r="F243" i="5"/>
  <c r="AB242" i="5"/>
  <c r="AA242" i="5"/>
  <c r="Z242" i="5"/>
  <c r="Y242" i="5"/>
  <c r="X242" i="5"/>
  <c r="W242" i="5"/>
  <c r="V242" i="5"/>
  <c r="U242" i="5"/>
  <c r="T242" i="5"/>
  <c r="S242" i="5"/>
  <c r="R242" i="5"/>
  <c r="Q242" i="5"/>
  <c r="P242" i="5"/>
  <c r="O242" i="5"/>
  <c r="N242" i="5"/>
  <c r="M242" i="5"/>
  <c r="L242" i="5"/>
  <c r="K242" i="5"/>
  <c r="J242" i="5"/>
  <c r="I242" i="5"/>
  <c r="H242" i="5"/>
  <c r="G242" i="5"/>
  <c r="F242" i="5"/>
  <c r="AB241" i="5"/>
  <c r="AA241" i="5"/>
  <c r="Z241" i="5"/>
  <c r="Y241" i="5"/>
  <c r="X241" i="5"/>
  <c r="W241" i="5"/>
  <c r="V241" i="5"/>
  <c r="U241" i="5"/>
  <c r="T241" i="5"/>
  <c r="S241" i="5"/>
  <c r="R241" i="5"/>
  <c r="Q241" i="5"/>
  <c r="P241" i="5"/>
  <c r="O241" i="5"/>
  <c r="N241" i="5"/>
  <c r="M241" i="5"/>
  <c r="L241" i="5"/>
  <c r="K241" i="5"/>
  <c r="J241" i="5"/>
  <c r="I241" i="5"/>
  <c r="H241" i="5"/>
  <c r="G241" i="5"/>
  <c r="F241" i="5"/>
  <c r="AE239" i="5"/>
  <c r="AB238" i="5"/>
  <c r="AA238" i="5"/>
  <c r="Z238" i="5"/>
  <c r="Y238" i="5"/>
  <c r="X238" i="5"/>
  <c r="W238" i="5"/>
  <c r="V238" i="5"/>
  <c r="U238" i="5"/>
  <c r="T238" i="5"/>
  <c r="S238" i="5"/>
  <c r="R238" i="5"/>
  <c r="Q238" i="5"/>
  <c r="P238" i="5"/>
  <c r="O238" i="5"/>
  <c r="N238" i="5"/>
  <c r="M238" i="5"/>
  <c r="L238" i="5"/>
  <c r="K238" i="5"/>
  <c r="J238" i="5"/>
  <c r="I238" i="5"/>
  <c r="H238" i="5"/>
  <c r="G238" i="5"/>
  <c r="F238" i="5"/>
  <c r="AB237" i="5"/>
  <c r="AA237" i="5"/>
  <c r="Z237" i="5"/>
  <c r="Y237" i="5"/>
  <c r="X237" i="5"/>
  <c r="W237" i="5"/>
  <c r="V237" i="5"/>
  <c r="U237" i="5"/>
  <c r="T237" i="5"/>
  <c r="S237" i="5"/>
  <c r="R237" i="5"/>
  <c r="Q237" i="5"/>
  <c r="P237" i="5"/>
  <c r="O237" i="5"/>
  <c r="N237" i="5"/>
  <c r="M237" i="5"/>
  <c r="L237" i="5"/>
  <c r="K237" i="5"/>
  <c r="J237" i="5"/>
  <c r="I237" i="5"/>
  <c r="H237" i="5"/>
  <c r="G237" i="5"/>
  <c r="F237" i="5"/>
  <c r="AB236" i="5"/>
  <c r="AA236" i="5"/>
  <c r="Z236" i="5"/>
  <c r="Y236" i="5"/>
  <c r="X236" i="5"/>
  <c r="W236" i="5"/>
  <c r="V236" i="5"/>
  <c r="U236" i="5"/>
  <c r="T236" i="5"/>
  <c r="S236" i="5"/>
  <c r="R236" i="5"/>
  <c r="Q236" i="5"/>
  <c r="P236" i="5"/>
  <c r="O236" i="5"/>
  <c r="N236" i="5"/>
  <c r="M236" i="5"/>
  <c r="L236" i="5"/>
  <c r="K236" i="5"/>
  <c r="J236" i="5"/>
  <c r="I236" i="5"/>
  <c r="H236" i="5"/>
  <c r="G236" i="5"/>
  <c r="F236" i="5"/>
  <c r="AB235" i="5"/>
  <c r="AA235" i="5"/>
  <c r="Z235" i="5"/>
  <c r="Y235" i="5"/>
  <c r="X235" i="5"/>
  <c r="W235" i="5"/>
  <c r="V235" i="5"/>
  <c r="U235" i="5"/>
  <c r="T235" i="5"/>
  <c r="S235" i="5"/>
  <c r="R235" i="5"/>
  <c r="Q235" i="5"/>
  <c r="P235" i="5"/>
  <c r="O235" i="5"/>
  <c r="N235" i="5"/>
  <c r="M235" i="5"/>
  <c r="L235" i="5"/>
  <c r="K235" i="5"/>
  <c r="J235" i="5"/>
  <c r="I235" i="5"/>
  <c r="H235" i="5"/>
  <c r="G235" i="5"/>
  <c r="F235" i="5"/>
  <c r="AB234" i="5"/>
  <c r="AA234" i="5"/>
  <c r="Z234" i="5"/>
  <c r="Y234" i="5"/>
  <c r="X234" i="5"/>
  <c r="W234" i="5"/>
  <c r="V234" i="5"/>
  <c r="U234" i="5"/>
  <c r="T234" i="5"/>
  <c r="S234" i="5"/>
  <c r="R234" i="5"/>
  <c r="Q234" i="5"/>
  <c r="P234" i="5"/>
  <c r="O234" i="5"/>
  <c r="N234" i="5"/>
  <c r="M234" i="5"/>
  <c r="L234" i="5"/>
  <c r="K234" i="5"/>
  <c r="J234" i="5"/>
  <c r="I234" i="5"/>
  <c r="H234" i="5"/>
  <c r="G234" i="5"/>
  <c r="F234" i="5"/>
  <c r="AB233" i="5"/>
  <c r="AA233" i="5"/>
  <c r="Z233" i="5"/>
  <c r="Y233" i="5"/>
  <c r="X233" i="5"/>
  <c r="W233" i="5"/>
  <c r="V233" i="5"/>
  <c r="U233" i="5"/>
  <c r="T233" i="5"/>
  <c r="S233" i="5"/>
  <c r="R233" i="5"/>
  <c r="Q233" i="5"/>
  <c r="P233" i="5"/>
  <c r="O233" i="5"/>
  <c r="N233" i="5"/>
  <c r="M233" i="5"/>
  <c r="L233" i="5"/>
  <c r="K233" i="5"/>
  <c r="J233" i="5"/>
  <c r="I233" i="5"/>
  <c r="H233" i="5"/>
  <c r="G233" i="5"/>
  <c r="F233" i="5"/>
  <c r="AB232" i="5"/>
  <c r="AA232" i="5"/>
  <c r="Z232" i="5"/>
  <c r="Y232" i="5"/>
  <c r="X232" i="5"/>
  <c r="W232" i="5"/>
  <c r="V232" i="5"/>
  <c r="U232" i="5"/>
  <c r="T232" i="5"/>
  <c r="S232" i="5"/>
  <c r="R232" i="5"/>
  <c r="Q232" i="5"/>
  <c r="P232" i="5"/>
  <c r="O232" i="5"/>
  <c r="N232" i="5"/>
  <c r="M232" i="5"/>
  <c r="L232" i="5"/>
  <c r="K232" i="5"/>
  <c r="J232" i="5"/>
  <c r="I232" i="5"/>
  <c r="H232" i="5"/>
  <c r="G232" i="5"/>
  <c r="F232" i="5"/>
  <c r="AB231" i="5"/>
  <c r="AA231" i="5"/>
  <c r="Z231" i="5"/>
  <c r="Y231" i="5"/>
  <c r="X231" i="5"/>
  <c r="W231" i="5"/>
  <c r="V231" i="5"/>
  <c r="U231" i="5"/>
  <c r="T231" i="5"/>
  <c r="S231" i="5"/>
  <c r="R231" i="5"/>
  <c r="Q231" i="5"/>
  <c r="P231" i="5"/>
  <c r="O231" i="5"/>
  <c r="N231" i="5"/>
  <c r="M231" i="5"/>
  <c r="L231" i="5"/>
  <c r="K231" i="5"/>
  <c r="J231" i="5"/>
  <c r="I231" i="5"/>
  <c r="H231" i="5"/>
  <c r="G231" i="5"/>
  <c r="F231" i="5"/>
  <c r="AB230" i="5"/>
  <c r="AA230" i="5"/>
  <c r="Z230" i="5"/>
  <c r="Y230" i="5"/>
  <c r="X230" i="5"/>
  <c r="W230" i="5"/>
  <c r="V230" i="5"/>
  <c r="U230" i="5"/>
  <c r="T230" i="5"/>
  <c r="S230" i="5"/>
  <c r="R230" i="5"/>
  <c r="Q230" i="5"/>
  <c r="P230" i="5"/>
  <c r="O230" i="5"/>
  <c r="N230" i="5"/>
  <c r="M230" i="5"/>
  <c r="L230" i="5"/>
  <c r="K230" i="5"/>
  <c r="J230" i="5"/>
  <c r="I230" i="5"/>
  <c r="H230" i="5"/>
  <c r="G230" i="5"/>
  <c r="F230" i="5"/>
  <c r="AB229" i="5"/>
  <c r="AA229" i="5"/>
  <c r="Z229" i="5"/>
  <c r="Y229" i="5"/>
  <c r="X229" i="5"/>
  <c r="W229" i="5"/>
  <c r="V229" i="5"/>
  <c r="U229" i="5"/>
  <c r="T229" i="5"/>
  <c r="S229" i="5"/>
  <c r="R229" i="5"/>
  <c r="Q229" i="5"/>
  <c r="P229" i="5"/>
  <c r="O229" i="5"/>
  <c r="N229" i="5"/>
  <c r="M229" i="5"/>
  <c r="L229" i="5"/>
  <c r="K229" i="5"/>
  <c r="J229" i="5"/>
  <c r="I229" i="5"/>
  <c r="H229" i="5"/>
  <c r="G229" i="5"/>
  <c r="F229" i="5"/>
  <c r="AB228" i="5"/>
  <c r="AA228" i="5"/>
  <c r="Z228" i="5"/>
  <c r="Y228" i="5"/>
  <c r="X228" i="5"/>
  <c r="W228" i="5"/>
  <c r="V228" i="5"/>
  <c r="U228" i="5"/>
  <c r="T228" i="5"/>
  <c r="S228" i="5"/>
  <c r="R228" i="5"/>
  <c r="Q228" i="5"/>
  <c r="P228" i="5"/>
  <c r="O228" i="5"/>
  <c r="N228" i="5"/>
  <c r="M228" i="5"/>
  <c r="L228" i="5"/>
  <c r="K228" i="5"/>
  <c r="J228" i="5"/>
  <c r="I228" i="5"/>
  <c r="H228" i="5"/>
  <c r="G228" i="5"/>
  <c r="F228" i="5"/>
  <c r="AB227" i="5"/>
  <c r="AA227" i="5"/>
  <c r="Z227" i="5"/>
  <c r="Y227" i="5"/>
  <c r="X227" i="5"/>
  <c r="W227" i="5"/>
  <c r="V227" i="5"/>
  <c r="U227" i="5"/>
  <c r="T227" i="5"/>
  <c r="S227" i="5"/>
  <c r="R227" i="5"/>
  <c r="Q227" i="5"/>
  <c r="P227" i="5"/>
  <c r="O227" i="5"/>
  <c r="N227" i="5"/>
  <c r="M227" i="5"/>
  <c r="L227" i="5"/>
  <c r="K227" i="5"/>
  <c r="J227" i="5"/>
  <c r="I227" i="5"/>
  <c r="H227" i="5"/>
  <c r="G227" i="5"/>
  <c r="F227" i="5"/>
  <c r="AB226" i="5"/>
  <c r="AA226" i="5"/>
  <c r="Z226" i="5"/>
  <c r="Y226" i="5"/>
  <c r="X226" i="5"/>
  <c r="W226" i="5"/>
  <c r="V226" i="5"/>
  <c r="U226" i="5"/>
  <c r="T226" i="5"/>
  <c r="S226" i="5"/>
  <c r="R226" i="5"/>
  <c r="Q226" i="5"/>
  <c r="P226" i="5"/>
  <c r="O226" i="5"/>
  <c r="N226" i="5"/>
  <c r="M226" i="5"/>
  <c r="L226" i="5"/>
  <c r="K226" i="5"/>
  <c r="J226" i="5"/>
  <c r="I226" i="5"/>
  <c r="H226" i="5"/>
  <c r="G226" i="5"/>
  <c r="F226" i="5"/>
  <c r="AB225" i="5"/>
  <c r="AA225" i="5"/>
  <c r="Z225" i="5"/>
  <c r="Y225" i="5"/>
  <c r="X225" i="5"/>
  <c r="W225" i="5"/>
  <c r="V225" i="5"/>
  <c r="U225" i="5"/>
  <c r="T225" i="5"/>
  <c r="S225" i="5"/>
  <c r="R225" i="5"/>
  <c r="Q225" i="5"/>
  <c r="P225" i="5"/>
  <c r="O225" i="5"/>
  <c r="N225" i="5"/>
  <c r="M225" i="5"/>
  <c r="L225" i="5"/>
  <c r="K225" i="5"/>
  <c r="J225" i="5"/>
  <c r="I225" i="5"/>
  <c r="H225" i="5"/>
  <c r="G225" i="5"/>
  <c r="F225" i="5"/>
  <c r="AB224" i="5"/>
  <c r="AA224" i="5"/>
  <c r="Z224" i="5"/>
  <c r="Y224" i="5"/>
  <c r="X224" i="5"/>
  <c r="W224" i="5"/>
  <c r="V224" i="5"/>
  <c r="U224" i="5"/>
  <c r="T224" i="5"/>
  <c r="S224" i="5"/>
  <c r="R224" i="5"/>
  <c r="Q224" i="5"/>
  <c r="P224" i="5"/>
  <c r="O224" i="5"/>
  <c r="N224" i="5"/>
  <c r="M224" i="5"/>
  <c r="L224" i="5"/>
  <c r="K224" i="5"/>
  <c r="J224" i="5"/>
  <c r="I224" i="5"/>
  <c r="H224" i="5"/>
  <c r="G224" i="5"/>
  <c r="F224" i="5"/>
  <c r="AB223" i="5"/>
  <c r="AA223" i="5"/>
  <c r="Z223" i="5"/>
  <c r="Y223" i="5"/>
  <c r="X223" i="5"/>
  <c r="W223" i="5"/>
  <c r="V223" i="5"/>
  <c r="U223" i="5"/>
  <c r="T223" i="5"/>
  <c r="S223" i="5"/>
  <c r="R223" i="5"/>
  <c r="Q223" i="5"/>
  <c r="P223" i="5"/>
  <c r="O223" i="5"/>
  <c r="N223" i="5"/>
  <c r="M223" i="5"/>
  <c r="L223" i="5"/>
  <c r="K223" i="5"/>
  <c r="J223" i="5"/>
  <c r="I223" i="5"/>
  <c r="H223" i="5"/>
  <c r="G223" i="5"/>
  <c r="F223" i="5"/>
  <c r="AB222" i="5"/>
  <c r="AA222" i="5"/>
  <c r="Z222" i="5"/>
  <c r="Y222" i="5"/>
  <c r="X222" i="5"/>
  <c r="W222" i="5"/>
  <c r="V222" i="5"/>
  <c r="U222" i="5"/>
  <c r="T222" i="5"/>
  <c r="S222" i="5"/>
  <c r="R222" i="5"/>
  <c r="Q222" i="5"/>
  <c r="P222" i="5"/>
  <c r="O222" i="5"/>
  <c r="N222" i="5"/>
  <c r="M222" i="5"/>
  <c r="L222" i="5"/>
  <c r="K222" i="5"/>
  <c r="J222" i="5"/>
  <c r="I222" i="5"/>
  <c r="H222" i="5"/>
  <c r="G222" i="5"/>
  <c r="F222" i="5"/>
  <c r="AB221" i="5"/>
  <c r="AA221" i="5"/>
  <c r="Z221" i="5"/>
  <c r="Y221" i="5"/>
  <c r="X221" i="5"/>
  <c r="W221" i="5"/>
  <c r="V221" i="5"/>
  <c r="U221" i="5"/>
  <c r="T221" i="5"/>
  <c r="S221" i="5"/>
  <c r="R221" i="5"/>
  <c r="Q221" i="5"/>
  <c r="P221" i="5"/>
  <c r="O221" i="5"/>
  <c r="N221" i="5"/>
  <c r="M221" i="5"/>
  <c r="L221" i="5"/>
  <c r="K221" i="5"/>
  <c r="J221" i="5"/>
  <c r="I221" i="5"/>
  <c r="H221" i="5"/>
  <c r="G221" i="5"/>
  <c r="F221" i="5"/>
  <c r="AB220" i="5"/>
  <c r="AA220" i="5"/>
  <c r="Z220" i="5"/>
  <c r="Y220" i="5"/>
  <c r="X220" i="5"/>
  <c r="W220" i="5"/>
  <c r="V220" i="5"/>
  <c r="U220" i="5"/>
  <c r="T220" i="5"/>
  <c r="S220" i="5"/>
  <c r="R220" i="5"/>
  <c r="Q220" i="5"/>
  <c r="P220" i="5"/>
  <c r="O220" i="5"/>
  <c r="N220" i="5"/>
  <c r="M220" i="5"/>
  <c r="L220" i="5"/>
  <c r="K220" i="5"/>
  <c r="J220" i="5"/>
  <c r="I220" i="5"/>
  <c r="H220" i="5"/>
  <c r="G220" i="5"/>
  <c r="F220" i="5"/>
  <c r="AB219" i="5"/>
  <c r="AA219" i="5"/>
  <c r="Z219" i="5"/>
  <c r="Y219" i="5"/>
  <c r="X219" i="5"/>
  <c r="W219" i="5"/>
  <c r="V219" i="5"/>
  <c r="U219" i="5"/>
  <c r="T219" i="5"/>
  <c r="S219" i="5"/>
  <c r="R219" i="5"/>
  <c r="Q219" i="5"/>
  <c r="P219" i="5"/>
  <c r="O219" i="5"/>
  <c r="N219" i="5"/>
  <c r="M219" i="5"/>
  <c r="L219" i="5"/>
  <c r="K219" i="5"/>
  <c r="J219" i="5"/>
  <c r="I219" i="5"/>
  <c r="H219" i="5"/>
  <c r="G219" i="5"/>
  <c r="F219" i="5"/>
  <c r="AB218" i="5"/>
  <c r="AA218" i="5"/>
  <c r="Z218" i="5"/>
  <c r="Y218" i="5"/>
  <c r="X218" i="5"/>
  <c r="W218" i="5"/>
  <c r="V218" i="5"/>
  <c r="U218" i="5"/>
  <c r="T218" i="5"/>
  <c r="S218" i="5"/>
  <c r="R218" i="5"/>
  <c r="Q218" i="5"/>
  <c r="P218" i="5"/>
  <c r="O218" i="5"/>
  <c r="N218" i="5"/>
  <c r="M218" i="5"/>
  <c r="L218" i="5"/>
  <c r="K218" i="5"/>
  <c r="J218" i="5"/>
  <c r="I218" i="5"/>
  <c r="H218" i="5"/>
  <c r="G218" i="5"/>
  <c r="F218" i="5"/>
  <c r="AI216" i="5"/>
  <c r="AB215" i="5"/>
  <c r="AA215" i="5"/>
  <c r="Z215" i="5"/>
  <c r="Y215" i="5"/>
  <c r="X215" i="5"/>
  <c r="W215" i="5"/>
  <c r="V215" i="5"/>
  <c r="AF215" i="5" s="1"/>
  <c r="U215" i="5"/>
  <c r="T215" i="5"/>
  <c r="S215" i="5"/>
  <c r="R215" i="5"/>
  <c r="Q215" i="5"/>
  <c r="P215" i="5"/>
  <c r="O215" i="5"/>
  <c r="N215" i="5"/>
  <c r="M215" i="5"/>
  <c r="L215" i="5"/>
  <c r="K215" i="5"/>
  <c r="J215" i="5"/>
  <c r="I215" i="5"/>
  <c r="H215" i="5"/>
  <c r="G215" i="5"/>
  <c r="F215" i="5"/>
  <c r="AB214" i="5"/>
  <c r="AA214" i="5"/>
  <c r="Z214" i="5"/>
  <c r="Y214" i="5"/>
  <c r="X214" i="5"/>
  <c r="W214" i="5"/>
  <c r="V214" i="5"/>
  <c r="U214" i="5"/>
  <c r="T214" i="5"/>
  <c r="S214" i="5"/>
  <c r="R214" i="5"/>
  <c r="Q214" i="5"/>
  <c r="P214" i="5"/>
  <c r="O214" i="5"/>
  <c r="N214" i="5"/>
  <c r="M214" i="5"/>
  <c r="L214" i="5"/>
  <c r="K214" i="5"/>
  <c r="J214" i="5"/>
  <c r="I214" i="5"/>
  <c r="H214" i="5"/>
  <c r="G214" i="5"/>
  <c r="F214" i="5"/>
  <c r="AB213" i="5"/>
  <c r="AA213" i="5"/>
  <c r="Z213" i="5"/>
  <c r="Y213" i="5"/>
  <c r="X213" i="5"/>
  <c r="W213" i="5"/>
  <c r="V213" i="5"/>
  <c r="AF213" i="5" s="1"/>
  <c r="U213" i="5"/>
  <c r="T213" i="5"/>
  <c r="S213" i="5"/>
  <c r="R213" i="5"/>
  <c r="Q213" i="5"/>
  <c r="P213" i="5"/>
  <c r="O213" i="5"/>
  <c r="N213" i="5"/>
  <c r="M213" i="5"/>
  <c r="L213" i="5"/>
  <c r="K213" i="5"/>
  <c r="J213" i="5"/>
  <c r="I213" i="5"/>
  <c r="H213" i="5"/>
  <c r="G213" i="5"/>
  <c r="F213" i="5"/>
  <c r="AB212" i="5"/>
  <c r="AA212" i="5"/>
  <c r="Z212" i="5"/>
  <c r="Y212" i="5"/>
  <c r="X212" i="5"/>
  <c r="W212" i="5"/>
  <c r="V212" i="5"/>
  <c r="U212" i="5"/>
  <c r="T212" i="5"/>
  <c r="S212" i="5"/>
  <c r="R212" i="5"/>
  <c r="Q212" i="5"/>
  <c r="P212" i="5"/>
  <c r="O212" i="5"/>
  <c r="N212" i="5"/>
  <c r="M212" i="5"/>
  <c r="L212" i="5"/>
  <c r="K212" i="5"/>
  <c r="J212" i="5"/>
  <c r="I212" i="5"/>
  <c r="H212" i="5"/>
  <c r="G212" i="5"/>
  <c r="F212" i="5"/>
  <c r="AB211" i="5"/>
  <c r="AA211" i="5"/>
  <c r="Z211" i="5"/>
  <c r="Y211" i="5"/>
  <c r="X211" i="5"/>
  <c r="W211" i="5"/>
  <c r="V211" i="5"/>
  <c r="AF211" i="5" s="1"/>
  <c r="U211" i="5"/>
  <c r="T211" i="5"/>
  <c r="S211" i="5"/>
  <c r="R211" i="5"/>
  <c r="Q211" i="5"/>
  <c r="P211" i="5"/>
  <c r="O211" i="5"/>
  <c r="N211" i="5"/>
  <c r="M211" i="5"/>
  <c r="L211" i="5"/>
  <c r="K211" i="5"/>
  <c r="J211" i="5"/>
  <c r="I211" i="5"/>
  <c r="H211" i="5"/>
  <c r="G211" i="5"/>
  <c r="F211" i="5"/>
  <c r="AB210" i="5"/>
  <c r="AA210" i="5"/>
  <c r="Z210" i="5"/>
  <c r="Y210" i="5"/>
  <c r="X210" i="5"/>
  <c r="W210" i="5"/>
  <c r="V210" i="5"/>
  <c r="AF210" i="5" s="1"/>
  <c r="U210" i="5"/>
  <c r="T210" i="5"/>
  <c r="S210" i="5"/>
  <c r="R210" i="5"/>
  <c r="Q210" i="5"/>
  <c r="P210" i="5"/>
  <c r="O210" i="5"/>
  <c r="N210" i="5"/>
  <c r="M210" i="5"/>
  <c r="L210" i="5"/>
  <c r="K210" i="5"/>
  <c r="J210" i="5"/>
  <c r="I210" i="5"/>
  <c r="H210" i="5"/>
  <c r="AC210" i="5" s="1"/>
  <c r="AD210" i="5" s="1"/>
  <c r="G210" i="5"/>
  <c r="F210" i="5"/>
  <c r="AB209" i="5"/>
  <c r="AA209" i="5"/>
  <c r="Z209" i="5"/>
  <c r="Y209" i="5"/>
  <c r="X209" i="5"/>
  <c r="W209" i="5"/>
  <c r="V209" i="5"/>
  <c r="AF209" i="5" s="1"/>
  <c r="U209" i="5"/>
  <c r="T209" i="5"/>
  <c r="S209" i="5"/>
  <c r="R209" i="5"/>
  <c r="Q209" i="5"/>
  <c r="P209" i="5"/>
  <c r="O209" i="5"/>
  <c r="N209" i="5"/>
  <c r="M209" i="5"/>
  <c r="L209" i="5"/>
  <c r="K209" i="5"/>
  <c r="J209" i="5"/>
  <c r="I209" i="5"/>
  <c r="H209" i="5"/>
  <c r="G209" i="5"/>
  <c r="F209" i="5"/>
  <c r="AB208" i="5"/>
  <c r="AA208" i="5"/>
  <c r="Z208" i="5"/>
  <c r="Y208" i="5"/>
  <c r="X208" i="5"/>
  <c r="W208" i="5"/>
  <c r="V208" i="5"/>
  <c r="U208" i="5"/>
  <c r="T208" i="5"/>
  <c r="S208" i="5"/>
  <c r="R208" i="5"/>
  <c r="Q208" i="5"/>
  <c r="P208" i="5"/>
  <c r="O208" i="5"/>
  <c r="N208" i="5"/>
  <c r="M208" i="5"/>
  <c r="L208" i="5"/>
  <c r="K208" i="5"/>
  <c r="J208" i="5"/>
  <c r="I208" i="5"/>
  <c r="H208" i="5"/>
  <c r="G208" i="5"/>
  <c r="F208" i="5"/>
  <c r="AB207" i="5"/>
  <c r="AA207" i="5"/>
  <c r="Z207" i="5"/>
  <c r="Y207" i="5"/>
  <c r="X207" i="5"/>
  <c r="W207" i="5"/>
  <c r="V207" i="5"/>
  <c r="AF207" i="5" s="1"/>
  <c r="U207" i="5"/>
  <c r="T207" i="5"/>
  <c r="S207" i="5"/>
  <c r="R207" i="5"/>
  <c r="Q207" i="5"/>
  <c r="P207" i="5"/>
  <c r="O207" i="5"/>
  <c r="N207" i="5"/>
  <c r="M207" i="5"/>
  <c r="L207" i="5"/>
  <c r="K207" i="5"/>
  <c r="J207" i="5"/>
  <c r="I207" i="5"/>
  <c r="H207" i="5"/>
  <c r="G207" i="5"/>
  <c r="F207" i="5"/>
  <c r="AB206" i="5"/>
  <c r="AA206" i="5"/>
  <c r="Z206" i="5"/>
  <c r="Y206" i="5"/>
  <c r="X206" i="5"/>
  <c r="W206" i="5"/>
  <c r="V206" i="5"/>
  <c r="U206" i="5"/>
  <c r="T206" i="5"/>
  <c r="S206" i="5"/>
  <c r="R206" i="5"/>
  <c r="Q206" i="5"/>
  <c r="P206" i="5"/>
  <c r="O206" i="5"/>
  <c r="N206" i="5"/>
  <c r="M206" i="5"/>
  <c r="L206" i="5"/>
  <c r="K206" i="5"/>
  <c r="J206" i="5"/>
  <c r="I206" i="5"/>
  <c r="H206" i="5"/>
  <c r="G206" i="5"/>
  <c r="F206" i="5"/>
  <c r="AB205" i="5"/>
  <c r="AA205" i="5"/>
  <c r="Z205" i="5"/>
  <c r="Y205" i="5"/>
  <c r="X205" i="5"/>
  <c r="W205" i="5"/>
  <c r="V205" i="5"/>
  <c r="AF205" i="5" s="1"/>
  <c r="U205" i="5"/>
  <c r="T205" i="5"/>
  <c r="S205" i="5"/>
  <c r="R205" i="5"/>
  <c r="Q205" i="5"/>
  <c r="P205" i="5"/>
  <c r="O205" i="5"/>
  <c r="N205" i="5"/>
  <c r="M205" i="5"/>
  <c r="L205" i="5"/>
  <c r="K205" i="5"/>
  <c r="J205" i="5"/>
  <c r="I205" i="5"/>
  <c r="H205" i="5"/>
  <c r="G205" i="5"/>
  <c r="F205" i="5"/>
  <c r="AB204" i="5"/>
  <c r="AA204" i="5"/>
  <c r="Z204" i="5"/>
  <c r="Y204" i="5"/>
  <c r="X204" i="5"/>
  <c r="W204" i="5"/>
  <c r="V204" i="5"/>
  <c r="U204" i="5"/>
  <c r="T204" i="5"/>
  <c r="S204" i="5"/>
  <c r="R204" i="5"/>
  <c r="Q204" i="5"/>
  <c r="P204" i="5"/>
  <c r="O204" i="5"/>
  <c r="N204" i="5"/>
  <c r="M204" i="5"/>
  <c r="L204" i="5"/>
  <c r="K204" i="5"/>
  <c r="J204" i="5"/>
  <c r="I204" i="5"/>
  <c r="H204" i="5"/>
  <c r="G204" i="5"/>
  <c r="F204" i="5"/>
  <c r="AB203" i="5"/>
  <c r="AA203" i="5"/>
  <c r="Z203" i="5"/>
  <c r="Y203" i="5"/>
  <c r="X203" i="5"/>
  <c r="W203" i="5"/>
  <c r="V203" i="5"/>
  <c r="AF203" i="5" s="1"/>
  <c r="U203" i="5"/>
  <c r="T203" i="5"/>
  <c r="S203" i="5"/>
  <c r="R203" i="5"/>
  <c r="Q203" i="5"/>
  <c r="P203" i="5"/>
  <c r="O203" i="5"/>
  <c r="N203" i="5"/>
  <c r="M203" i="5"/>
  <c r="L203" i="5"/>
  <c r="K203" i="5"/>
  <c r="J203" i="5"/>
  <c r="I203" i="5"/>
  <c r="H203" i="5"/>
  <c r="G203" i="5"/>
  <c r="F203" i="5"/>
  <c r="AB202" i="5"/>
  <c r="AA202" i="5"/>
  <c r="Z202" i="5"/>
  <c r="Y202" i="5"/>
  <c r="X202" i="5"/>
  <c r="W202" i="5"/>
  <c r="V202" i="5"/>
  <c r="AF202" i="5" s="1"/>
  <c r="U202" i="5"/>
  <c r="T202" i="5"/>
  <c r="S202" i="5"/>
  <c r="R202" i="5"/>
  <c r="Q202" i="5"/>
  <c r="P202" i="5"/>
  <c r="O202" i="5"/>
  <c r="N202" i="5"/>
  <c r="M202" i="5"/>
  <c r="L202" i="5"/>
  <c r="K202" i="5"/>
  <c r="J202" i="5"/>
  <c r="I202" i="5"/>
  <c r="H202" i="5"/>
  <c r="G202" i="5"/>
  <c r="F202" i="5"/>
  <c r="AB201" i="5"/>
  <c r="AA201" i="5"/>
  <c r="Z201" i="5"/>
  <c r="Y201" i="5"/>
  <c r="X201" i="5"/>
  <c r="W201" i="5"/>
  <c r="V201" i="5"/>
  <c r="AF201" i="5" s="1"/>
  <c r="U201" i="5"/>
  <c r="T201" i="5"/>
  <c r="S201" i="5"/>
  <c r="R201" i="5"/>
  <c r="Q201" i="5"/>
  <c r="P201" i="5"/>
  <c r="O201" i="5"/>
  <c r="N201" i="5"/>
  <c r="M201" i="5"/>
  <c r="L201" i="5"/>
  <c r="K201" i="5"/>
  <c r="J201" i="5"/>
  <c r="I201" i="5"/>
  <c r="H201" i="5"/>
  <c r="G201" i="5"/>
  <c r="F201" i="5"/>
  <c r="AB200" i="5"/>
  <c r="AA200" i="5"/>
  <c r="Z200" i="5"/>
  <c r="Y200" i="5"/>
  <c r="X200" i="5"/>
  <c r="W200" i="5"/>
  <c r="V200" i="5"/>
  <c r="U200" i="5"/>
  <c r="T200" i="5"/>
  <c r="S200" i="5"/>
  <c r="R200" i="5"/>
  <c r="Q200" i="5"/>
  <c r="P200" i="5"/>
  <c r="O200" i="5"/>
  <c r="N200" i="5"/>
  <c r="M200" i="5"/>
  <c r="L200" i="5"/>
  <c r="K200" i="5"/>
  <c r="J200" i="5"/>
  <c r="I200" i="5"/>
  <c r="H200" i="5"/>
  <c r="G200" i="5"/>
  <c r="F200" i="5"/>
  <c r="AB199" i="5"/>
  <c r="AA199" i="5"/>
  <c r="Z199" i="5"/>
  <c r="Y199" i="5"/>
  <c r="X199" i="5"/>
  <c r="W199" i="5"/>
  <c r="V199" i="5"/>
  <c r="AF199" i="5" s="1"/>
  <c r="U199" i="5"/>
  <c r="T199" i="5"/>
  <c r="S199" i="5"/>
  <c r="R199" i="5"/>
  <c r="Q199" i="5"/>
  <c r="P199" i="5"/>
  <c r="O199" i="5"/>
  <c r="N199" i="5"/>
  <c r="M199" i="5"/>
  <c r="L199" i="5"/>
  <c r="K199" i="5"/>
  <c r="J199" i="5"/>
  <c r="I199" i="5"/>
  <c r="H199" i="5"/>
  <c r="G199" i="5"/>
  <c r="F199" i="5"/>
  <c r="AB198" i="5"/>
  <c r="AA198" i="5"/>
  <c r="Z198" i="5"/>
  <c r="Y198" i="5"/>
  <c r="X198" i="5"/>
  <c r="W198" i="5"/>
  <c r="V198" i="5"/>
  <c r="AF198" i="5" s="1"/>
  <c r="U198" i="5"/>
  <c r="T198" i="5"/>
  <c r="S198" i="5"/>
  <c r="R198" i="5"/>
  <c r="Q198" i="5"/>
  <c r="P198" i="5"/>
  <c r="O198" i="5"/>
  <c r="N198" i="5"/>
  <c r="M198" i="5"/>
  <c r="L198" i="5"/>
  <c r="K198" i="5"/>
  <c r="J198" i="5"/>
  <c r="I198" i="5"/>
  <c r="H198" i="5"/>
  <c r="G198" i="5"/>
  <c r="F198" i="5"/>
  <c r="AB197" i="5"/>
  <c r="AA197" i="5"/>
  <c r="Z197" i="5"/>
  <c r="Y197" i="5"/>
  <c r="X197" i="5"/>
  <c r="W197" i="5"/>
  <c r="V197" i="5"/>
  <c r="AF197" i="5" s="1"/>
  <c r="U197" i="5"/>
  <c r="T197" i="5"/>
  <c r="S197" i="5"/>
  <c r="R197" i="5"/>
  <c r="Q197" i="5"/>
  <c r="P197" i="5"/>
  <c r="O197" i="5"/>
  <c r="N197" i="5"/>
  <c r="M197" i="5"/>
  <c r="L197" i="5"/>
  <c r="K197" i="5"/>
  <c r="J197" i="5"/>
  <c r="I197" i="5"/>
  <c r="H197" i="5"/>
  <c r="G197" i="5"/>
  <c r="F197" i="5"/>
  <c r="AB196" i="5"/>
  <c r="AA196" i="5"/>
  <c r="Z196" i="5"/>
  <c r="Y196" i="5"/>
  <c r="X196" i="5"/>
  <c r="W196" i="5"/>
  <c r="V196" i="5"/>
  <c r="U196" i="5"/>
  <c r="T196" i="5"/>
  <c r="S196" i="5"/>
  <c r="R196" i="5"/>
  <c r="Q196" i="5"/>
  <c r="P196" i="5"/>
  <c r="O196" i="5"/>
  <c r="N196" i="5"/>
  <c r="M196" i="5"/>
  <c r="L196" i="5"/>
  <c r="K196" i="5"/>
  <c r="J196" i="5"/>
  <c r="I196" i="5"/>
  <c r="H196" i="5"/>
  <c r="G196" i="5"/>
  <c r="F196" i="5"/>
  <c r="AB195" i="5"/>
  <c r="AA195" i="5"/>
  <c r="Z195" i="5"/>
  <c r="Y195" i="5"/>
  <c r="X195" i="5"/>
  <c r="W195" i="5"/>
  <c r="V195" i="5"/>
  <c r="AF195" i="5" s="1"/>
  <c r="U195" i="5"/>
  <c r="T195" i="5"/>
  <c r="S195" i="5"/>
  <c r="R195" i="5"/>
  <c r="Q195" i="5"/>
  <c r="P195" i="5"/>
  <c r="O195" i="5"/>
  <c r="N195" i="5"/>
  <c r="M195" i="5"/>
  <c r="L195" i="5"/>
  <c r="K195" i="5"/>
  <c r="J195" i="5"/>
  <c r="I195" i="5"/>
  <c r="H195" i="5"/>
  <c r="G195" i="5"/>
  <c r="F195" i="5"/>
  <c r="AB194" i="5"/>
  <c r="AA194" i="5"/>
  <c r="Z194" i="5"/>
  <c r="Y194" i="5"/>
  <c r="X194" i="5"/>
  <c r="W194" i="5"/>
  <c r="V194" i="5"/>
  <c r="AF194" i="5" s="1"/>
  <c r="U194" i="5"/>
  <c r="T194" i="5"/>
  <c r="S194" i="5"/>
  <c r="R194" i="5"/>
  <c r="Q194" i="5"/>
  <c r="P194" i="5"/>
  <c r="O194" i="5"/>
  <c r="N194" i="5"/>
  <c r="M194" i="5"/>
  <c r="L194" i="5"/>
  <c r="K194" i="5"/>
  <c r="J194" i="5"/>
  <c r="I194" i="5"/>
  <c r="H194" i="5"/>
  <c r="AC194" i="5" s="1"/>
  <c r="AD194" i="5" s="1"/>
  <c r="G194" i="5"/>
  <c r="F194" i="5"/>
  <c r="AB193" i="5"/>
  <c r="AA193" i="5"/>
  <c r="Z193" i="5"/>
  <c r="Y193" i="5"/>
  <c r="X193" i="5"/>
  <c r="W193" i="5"/>
  <c r="V193" i="5"/>
  <c r="AF193" i="5" s="1"/>
  <c r="U193" i="5"/>
  <c r="T193" i="5"/>
  <c r="S193" i="5"/>
  <c r="R193" i="5"/>
  <c r="Q193" i="5"/>
  <c r="P193" i="5"/>
  <c r="O193" i="5"/>
  <c r="N193" i="5"/>
  <c r="M193" i="5"/>
  <c r="L193" i="5"/>
  <c r="K193" i="5"/>
  <c r="J193" i="5"/>
  <c r="I193" i="5"/>
  <c r="H193" i="5"/>
  <c r="G193" i="5"/>
  <c r="F193" i="5"/>
  <c r="AB192" i="5"/>
  <c r="AA192" i="5"/>
  <c r="Z192" i="5"/>
  <c r="Y192" i="5"/>
  <c r="X192" i="5"/>
  <c r="W192" i="5"/>
  <c r="V192" i="5"/>
  <c r="AF192" i="5" s="1"/>
  <c r="U192" i="5"/>
  <c r="T192" i="5"/>
  <c r="S192" i="5"/>
  <c r="R192" i="5"/>
  <c r="Q192" i="5"/>
  <c r="P192" i="5"/>
  <c r="O192" i="5"/>
  <c r="N192" i="5"/>
  <c r="M192" i="5"/>
  <c r="L192" i="5"/>
  <c r="K192" i="5"/>
  <c r="J192" i="5"/>
  <c r="I192" i="5"/>
  <c r="H192" i="5"/>
  <c r="G192" i="5"/>
  <c r="F192" i="5"/>
  <c r="AB191" i="5"/>
  <c r="AA191" i="5"/>
  <c r="Z191" i="5"/>
  <c r="Y191" i="5"/>
  <c r="X191" i="5"/>
  <c r="W191" i="5"/>
  <c r="V191" i="5"/>
  <c r="U191" i="5"/>
  <c r="T191" i="5"/>
  <c r="S191" i="5"/>
  <c r="R191" i="5"/>
  <c r="Q191" i="5"/>
  <c r="P191" i="5"/>
  <c r="O191" i="5"/>
  <c r="N191" i="5"/>
  <c r="M191" i="5"/>
  <c r="L191" i="5"/>
  <c r="K191" i="5"/>
  <c r="J191" i="5"/>
  <c r="I191" i="5"/>
  <c r="H191" i="5"/>
  <c r="G191" i="5"/>
  <c r="F191" i="5"/>
  <c r="AB190" i="5"/>
  <c r="AA190" i="5"/>
  <c r="Z190" i="5"/>
  <c r="Y190" i="5"/>
  <c r="X190" i="5"/>
  <c r="W190" i="5"/>
  <c r="V190" i="5"/>
  <c r="AF190" i="5" s="1"/>
  <c r="U190" i="5"/>
  <c r="T190" i="5"/>
  <c r="S190" i="5"/>
  <c r="R190" i="5"/>
  <c r="Q190" i="5"/>
  <c r="P190" i="5"/>
  <c r="O190" i="5"/>
  <c r="N190" i="5"/>
  <c r="M190" i="5"/>
  <c r="L190" i="5"/>
  <c r="K190" i="5"/>
  <c r="J190" i="5"/>
  <c r="I190" i="5"/>
  <c r="H190" i="5"/>
  <c r="G190" i="5"/>
  <c r="F190" i="5"/>
  <c r="AB189" i="5"/>
  <c r="AA189" i="5"/>
  <c r="Z189" i="5"/>
  <c r="Y189" i="5"/>
  <c r="X189" i="5"/>
  <c r="W189" i="5"/>
  <c r="V189" i="5"/>
  <c r="AF189" i="5" s="1"/>
  <c r="U189" i="5"/>
  <c r="T189" i="5"/>
  <c r="S189" i="5"/>
  <c r="R189" i="5"/>
  <c r="Q189" i="5"/>
  <c r="P189" i="5"/>
  <c r="O189" i="5"/>
  <c r="N189" i="5"/>
  <c r="M189" i="5"/>
  <c r="L189" i="5"/>
  <c r="K189" i="5"/>
  <c r="J189" i="5"/>
  <c r="I189" i="5"/>
  <c r="H189" i="5"/>
  <c r="G189" i="5"/>
  <c r="F189" i="5"/>
  <c r="AB188" i="5"/>
  <c r="AA188" i="5"/>
  <c r="Z188" i="5"/>
  <c r="Y188" i="5"/>
  <c r="X188" i="5"/>
  <c r="W188" i="5"/>
  <c r="V188" i="5"/>
  <c r="AF188" i="5" s="1"/>
  <c r="U188" i="5"/>
  <c r="T188" i="5"/>
  <c r="S188" i="5"/>
  <c r="R188" i="5"/>
  <c r="Q188" i="5"/>
  <c r="P188" i="5"/>
  <c r="O188" i="5"/>
  <c r="N188" i="5"/>
  <c r="M188" i="5"/>
  <c r="L188" i="5"/>
  <c r="K188" i="5"/>
  <c r="J188" i="5"/>
  <c r="I188" i="5"/>
  <c r="H188" i="5"/>
  <c r="G188" i="5"/>
  <c r="F188" i="5"/>
  <c r="AB187" i="5"/>
  <c r="AA187" i="5"/>
  <c r="Z187" i="5"/>
  <c r="Y187" i="5"/>
  <c r="X187" i="5"/>
  <c r="W187" i="5"/>
  <c r="V187" i="5"/>
  <c r="U187" i="5"/>
  <c r="T187" i="5"/>
  <c r="S187" i="5"/>
  <c r="R187" i="5"/>
  <c r="Q187" i="5"/>
  <c r="P187" i="5"/>
  <c r="O187" i="5"/>
  <c r="N187" i="5"/>
  <c r="M187" i="5"/>
  <c r="L187" i="5"/>
  <c r="K187" i="5"/>
  <c r="J187" i="5"/>
  <c r="I187" i="5"/>
  <c r="H187" i="5"/>
  <c r="G187" i="5"/>
  <c r="F187" i="5"/>
  <c r="AB186" i="5"/>
  <c r="AA186" i="5"/>
  <c r="Z186" i="5"/>
  <c r="Y186" i="5"/>
  <c r="X186" i="5"/>
  <c r="W186" i="5"/>
  <c r="V186" i="5"/>
  <c r="AF186" i="5" s="1"/>
  <c r="U186" i="5"/>
  <c r="T186" i="5"/>
  <c r="S186" i="5"/>
  <c r="R186" i="5"/>
  <c r="Q186" i="5"/>
  <c r="P186" i="5"/>
  <c r="O186" i="5"/>
  <c r="N186" i="5"/>
  <c r="M186" i="5"/>
  <c r="L186" i="5"/>
  <c r="K186" i="5"/>
  <c r="J186" i="5"/>
  <c r="I186" i="5"/>
  <c r="H186" i="5"/>
  <c r="G186" i="5"/>
  <c r="F186" i="5"/>
  <c r="AB185" i="5"/>
  <c r="AA185" i="5"/>
  <c r="Z185" i="5"/>
  <c r="Y185" i="5"/>
  <c r="X185" i="5"/>
  <c r="W185" i="5"/>
  <c r="V185" i="5"/>
  <c r="AF185" i="5" s="1"/>
  <c r="U185" i="5"/>
  <c r="T185" i="5"/>
  <c r="S185" i="5"/>
  <c r="R185" i="5"/>
  <c r="Q185" i="5"/>
  <c r="P185" i="5"/>
  <c r="O185" i="5"/>
  <c r="N185" i="5"/>
  <c r="M185" i="5"/>
  <c r="L185" i="5"/>
  <c r="K185" i="5"/>
  <c r="J185" i="5"/>
  <c r="I185" i="5"/>
  <c r="H185" i="5"/>
  <c r="G185" i="5"/>
  <c r="F185" i="5"/>
  <c r="AB184" i="5"/>
  <c r="AA184" i="5"/>
  <c r="Z184" i="5"/>
  <c r="Y184" i="5"/>
  <c r="X184" i="5"/>
  <c r="W184" i="5"/>
  <c r="V184" i="5"/>
  <c r="AF184" i="5" s="1"/>
  <c r="U184" i="5"/>
  <c r="T184" i="5"/>
  <c r="S184" i="5"/>
  <c r="R184" i="5"/>
  <c r="Q184" i="5"/>
  <c r="P184" i="5"/>
  <c r="O184" i="5"/>
  <c r="N184" i="5"/>
  <c r="M184" i="5"/>
  <c r="L184" i="5"/>
  <c r="K184" i="5"/>
  <c r="J184" i="5"/>
  <c r="I184" i="5"/>
  <c r="H184" i="5"/>
  <c r="G184" i="5"/>
  <c r="F184" i="5"/>
  <c r="AB183" i="5"/>
  <c r="AA183" i="5"/>
  <c r="Z183" i="5"/>
  <c r="Y183" i="5"/>
  <c r="X183" i="5"/>
  <c r="W183" i="5"/>
  <c r="V183" i="5"/>
  <c r="U183" i="5"/>
  <c r="T183" i="5"/>
  <c r="S183" i="5"/>
  <c r="R183" i="5"/>
  <c r="Q183" i="5"/>
  <c r="P183" i="5"/>
  <c r="O183" i="5"/>
  <c r="N183" i="5"/>
  <c r="M183" i="5"/>
  <c r="L183" i="5"/>
  <c r="K183" i="5"/>
  <c r="J183" i="5"/>
  <c r="I183" i="5"/>
  <c r="H183" i="5"/>
  <c r="G183" i="5"/>
  <c r="F183" i="5"/>
  <c r="AB182" i="5"/>
  <c r="AA182" i="5"/>
  <c r="Z182" i="5"/>
  <c r="Y182" i="5"/>
  <c r="X182" i="5"/>
  <c r="W182" i="5"/>
  <c r="V182" i="5"/>
  <c r="AF182" i="5" s="1"/>
  <c r="U182" i="5"/>
  <c r="T182" i="5"/>
  <c r="S182" i="5"/>
  <c r="R182" i="5"/>
  <c r="Q182" i="5"/>
  <c r="P182" i="5"/>
  <c r="O182" i="5"/>
  <c r="N182" i="5"/>
  <c r="M182" i="5"/>
  <c r="L182" i="5"/>
  <c r="K182" i="5"/>
  <c r="J182" i="5"/>
  <c r="I182" i="5"/>
  <c r="H182" i="5"/>
  <c r="G182" i="5"/>
  <c r="F182" i="5"/>
  <c r="AB181" i="5"/>
  <c r="AA181" i="5"/>
  <c r="Z181" i="5"/>
  <c r="Y181" i="5"/>
  <c r="X181" i="5"/>
  <c r="W181" i="5"/>
  <c r="V181" i="5"/>
  <c r="AF181" i="5" s="1"/>
  <c r="U181" i="5"/>
  <c r="T181" i="5"/>
  <c r="S181" i="5"/>
  <c r="R181" i="5"/>
  <c r="Q181" i="5"/>
  <c r="P181" i="5"/>
  <c r="O181" i="5"/>
  <c r="N181" i="5"/>
  <c r="M181" i="5"/>
  <c r="L181" i="5"/>
  <c r="K181" i="5"/>
  <c r="J181" i="5"/>
  <c r="I181" i="5"/>
  <c r="H181" i="5"/>
  <c r="G181" i="5"/>
  <c r="F181" i="5"/>
  <c r="AB180" i="5"/>
  <c r="AA180" i="5"/>
  <c r="Z180" i="5"/>
  <c r="Y180" i="5"/>
  <c r="X180" i="5"/>
  <c r="W180" i="5"/>
  <c r="V180" i="5"/>
  <c r="AF180" i="5" s="1"/>
  <c r="U180" i="5"/>
  <c r="T180" i="5"/>
  <c r="S180" i="5"/>
  <c r="R180" i="5"/>
  <c r="Q180" i="5"/>
  <c r="P180" i="5"/>
  <c r="O180" i="5"/>
  <c r="N180" i="5"/>
  <c r="M180" i="5"/>
  <c r="L180" i="5"/>
  <c r="K180" i="5"/>
  <c r="J180" i="5"/>
  <c r="I180" i="5"/>
  <c r="H180" i="5"/>
  <c r="G180" i="5"/>
  <c r="F180" i="5"/>
  <c r="AB179" i="5"/>
  <c r="AA179" i="5"/>
  <c r="Z179" i="5"/>
  <c r="Y179" i="5"/>
  <c r="X179" i="5"/>
  <c r="W179" i="5"/>
  <c r="V179" i="5"/>
  <c r="U179" i="5"/>
  <c r="T179" i="5"/>
  <c r="S179" i="5"/>
  <c r="R179" i="5"/>
  <c r="Q179" i="5"/>
  <c r="P179" i="5"/>
  <c r="O179" i="5"/>
  <c r="N179" i="5"/>
  <c r="M179" i="5"/>
  <c r="L179" i="5"/>
  <c r="K179" i="5"/>
  <c r="J179" i="5"/>
  <c r="I179" i="5"/>
  <c r="H179" i="5"/>
  <c r="G179" i="5"/>
  <c r="F179" i="5"/>
  <c r="AF178" i="5"/>
  <c r="AB178" i="5"/>
  <c r="AA178" i="5"/>
  <c r="Z178" i="5"/>
  <c r="Y178" i="5"/>
  <c r="X178" i="5"/>
  <c r="W178" i="5"/>
  <c r="V178" i="5"/>
  <c r="U178" i="5"/>
  <c r="T178" i="5"/>
  <c r="S178" i="5"/>
  <c r="R178" i="5"/>
  <c r="Q178" i="5"/>
  <c r="P178" i="5"/>
  <c r="O178" i="5"/>
  <c r="N178" i="5"/>
  <c r="M178" i="5"/>
  <c r="L178" i="5"/>
  <c r="K178" i="5"/>
  <c r="J178" i="5"/>
  <c r="I178" i="5"/>
  <c r="H178" i="5"/>
  <c r="G178" i="5"/>
  <c r="F178" i="5"/>
  <c r="AB176" i="5"/>
  <c r="AA176" i="5"/>
  <c r="Z176" i="5"/>
  <c r="Y176" i="5"/>
  <c r="X176" i="5"/>
  <c r="W176" i="5"/>
  <c r="V176" i="5"/>
  <c r="AF176" i="5" s="1"/>
  <c r="U176" i="5"/>
  <c r="T176" i="5"/>
  <c r="S176" i="5"/>
  <c r="R176" i="5"/>
  <c r="Q176" i="5"/>
  <c r="P176" i="5"/>
  <c r="O176" i="5"/>
  <c r="N176" i="5"/>
  <c r="M176" i="5"/>
  <c r="L176" i="5"/>
  <c r="K176" i="5"/>
  <c r="J176" i="5"/>
  <c r="I176" i="5"/>
  <c r="H176" i="5"/>
  <c r="G176" i="5"/>
  <c r="F176" i="5"/>
  <c r="AB175" i="5"/>
  <c r="AA175" i="5"/>
  <c r="Z175" i="5"/>
  <c r="Y175" i="5"/>
  <c r="X175" i="5"/>
  <c r="W175" i="5"/>
  <c r="V175" i="5"/>
  <c r="AF175" i="5" s="1"/>
  <c r="U175" i="5"/>
  <c r="T175" i="5"/>
  <c r="S175" i="5"/>
  <c r="R175" i="5"/>
  <c r="Q175" i="5"/>
  <c r="P175" i="5"/>
  <c r="O175" i="5"/>
  <c r="N175" i="5"/>
  <c r="M175" i="5"/>
  <c r="L175" i="5"/>
  <c r="K175" i="5"/>
  <c r="J175" i="5"/>
  <c r="I175" i="5"/>
  <c r="H175" i="5"/>
  <c r="G175" i="5"/>
  <c r="F175" i="5"/>
  <c r="AB174" i="5"/>
  <c r="AA174" i="5"/>
  <c r="Z174" i="5"/>
  <c r="Y174" i="5"/>
  <c r="X174" i="5"/>
  <c r="W174" i="5"/>
  <c r="V174" i="5"/>
  <c r="AF174" i="5" s="1"/>
  <c r="U174" i="5"/>
  <c r="T174" i="5"/>
  <c r="S174" i="5"/>
  <c r="R174" i="5"/>
  <c r="Q174" i="5"/>
  <c r="P174" i="5"/>
  <c r="O174" i="5"/>
  <c r="N174" i="5"/>
  <c r="M174" i="5"/>
  <c r="L174" i="5"/>
  <c r="K174" i="5"/>
  <c r="J174" i="5"/>
  <c r="I174" i="5"/>
  <c r="H174" i="5"/>
  <c r="G174" i="5"/>
  <c r="F174" i="5"/>
  <c r="AB173" i="5"/>
  <c r="AA173" i="5"/>
  <c r="Z173" i="5"/>
  <c r="Y173" i="5"/>
  <c r="X173" i="5"/>
  <c r="W173" i="5"/>
  <c r="V173" i="5"/>
  <c r="AF173" i="5" s="1"/>
  <c r="U173" i="5"/>
  <c r="T173" i="5"/>
  <c r="S173" i="5"/>
  <c r="R173" i="5"/>
  <c r="Q173" i="5"/>
  <c r="P173" i="5"/>
  <c r="O173" i="5"/>
  <c r="N173" i="5"/>
  <c r="M173" i="5"/>
  <c r="L173" i="5"/>
  <c r="K173" i="5"/>
  <c r="J173" i="5"/>
  <c r="I173" i="5"/>
  <c r="H173" i="5"/>
  <c r="G173" i="5"/>
  <c r="F173" i="5"/>
  <c r="AB172" i="5"/>
  <c r="AA172" i="5"/>
  <c r="Z172" i="5"/>
  <c r="Y172" i="5"/>
  <c r="X172" i="5"/>
  <c r="W172" i="5"/>
  <c r="V172" i="5"/>
  <c r="AF172" i="5" s="1"/>
  <c r="U172" i="5"/>
  <c r="T172" i="5"/>
  <c r="S172" i="5"/>
  <c r="R172" i="5"/>
  <c r="Q172" i="5"/>
  <c r="P172" i="5"/>
  <c r="O172" i="5"/>
  <c r="N172" i="5"/>
  <c r="M172" i="5"/>
  <c r="L172" i="5"/>
  <c r="K172" i="5"/>
  <c r="J172" i="5"/>
  <c r="I172" i="5"/>
  <c r="H172" i="5"/>
  <c r="G172" i="5"/>
  <c r="F172" i="5"/>
  <c r="AB171" i="5"/>
  <c r="AA171" i="5"/>
  <c r="Z171" i="5"/>
  <c r="Y171" i="5"/>
  <c r="X171" i="5"/>
  <c r="W171" i="5"/>
  <c r="V171" i="5"/>
  <c r="U171" i="5"/>
  <c r="T171" i="5"/>
  <c r="S171" i="5"/>
  <c r="R171" i="5"/>
  <c r="Q171" i="5"/>
  <c r="P171" i="5"/>
  <c r="O171" i="5"/>
  <c r="N171" i="5"/>
  <c r="M171" i="5"/>
  <c r="L171" i="5"/>
  <c r="K171" i="5"/>
  <c r="J171" i="5"/>
  <c r="I171" i="5"/>
  <c r="H171" i="5"/>
  <c r="G171" i="5"/>
  <c r="F171" i="5"/>
  <c r="AB170" i="5"/>
  <c r="AA170" i="5"/>
  <c r="Z170" i="5"/>
  <c r="Y170" i="5"/>
  <c r="X170" i="5"/>
  <c r="W170" i="5"/>
  <c r="V170" i="5"/>
  <c r="AF170" i="5" s="1"/>
  <c r="U170" i="5"/>
  <c r="T170" i="5"/>
  <c r="S170" i="5"/>
  <c r="R170" i="5"/>
  <c r="Q170" i="5"/>
  <c r="P170" i="5"/>
  <c r="O170" i="5"/>
  <c r="N170" i="5"/>
  <c r="M170" i="5"/>
  <c r="L170" i="5"/>
  <c r="K170" i="5"/>
  <c r="J170" i="5"/>
  <c r="I170" i="5"/>
  <c r="H170" i="5"/>
  <c r="G170" i="5"/>
  <c r="F170" i="5"/>
  <c r="AB169" i="5"/>
  <c r="AA169" i="5"/>
  <c r="Z169" i="5"/>
  <c r="Y169" i="5"/>
  <c r="X169" i="5"/>
  <c r="W169" i="5"/>
  <c r="V169" i="5"/>
  <c r="AF169" i="5" s="1"/>
  <c r="U169" i="5"/>
  <c r="T169" i="5"/>
  <c r="S169" i="5"/>
  <c r="R169" i="5"/>
  <c r="Q169" i="5"/>
  <c r="P169" i="5"/>
  <c r="O169" i="5"/>
  <c r="N169" i="5"/>
  <c r="M169" i="5"/>
  <c r="L169" i="5"/>
  <c r="K169" i="5"/>
  <c r="J169" i="5"/>
  <c r="I169" i="5"/>
  <c r="H169" i="5"/>
  <c r="G169" i="5"/>
  <c r="F169" i="5"/>
  <c r="AB168" i="5"/>
  <c r="AA168" i="5"/>
  <c r="Z168" i="5"/>
  <c r="Y168" i="5"/>
  <c r="X168" i="5"/>
  <c r="W168" i="5"/>
  <c r="V168" i="5"/>
  <c r="AF168" i="5" s="1"/>
  <c r="U168" i="5"/>
  <c r="T168" i="5"/>
  <c r="S168" i="5"/>
  <c r="R168" i="5"/>
  <c r="Q168" i="5"/>
  <c r="P168" i="5"/>
  <c r="O168" i="5"/>
  <c r="N168" i="5"/>
  <c r="M168" i="5"/>
  <c r="L168" i="5"/>
  <c r="K168" i="5"/>
  <c r="J168" i="5"/>
  <c r="I168" i="5"/>
  <c r="H168" i="5"/>
  <c r="G168" i="5"/>
  <c r="F168" i="5"/>
  <c r="AB167" i="5"/>
  <c r="AA167" i="5"/>
  <c r="Z167" i="5"/>
  <c r="Y167" i="5"/>
  <c r="X167" i="5"/>
  <c r="W167" i="5"/>
  <c r="V167" i="5"/>
  <c r="AF167" i="5" s="1"/>
  <c r="U167" i="5"/>
  <c r="T167" i="5"/>
  <c r="S167" i="5"/>
  <c r="R167" i="5"/>
  <c r="Q167" i="5"/>
  <c r="P167" i="5"/>
  <c r="O167" i="5"/>
  <c r="N167" i="5"/>
  <c r="M167" i="5"/>
  <c r="L167" i="5"/>
  <c r="K167" i="5"/>
  <c r="J167" i="5"/>
  <c r="I167" i="5"/>
  <c r="H167" i="5"/>
  <c r="G167" i="5"/>
  <c r="F167" i="5"/>
  <c r="AB166" i="5"/>
  <c r="AA166" i="5"/>
  <c r="Z166" i="5"/>
  <c r="Y166" i="5"/>
  <c r="X166" i="5"/>
  <c r="W166" i="5"/>
  <c r="V166" i="5"/>
  <c r="AF166" i="5" s="1"/>
  <c r="U166" i="5"/>
  <c r="T166" i="5"/>
  <c r="S166" i="5"/>
  <c r="R166" i="5"/>
  <c r="Q166" i="5"/>
  <c r="P166" i="5"/>
  <c r="O166" i="5"/>
  <c r="N166" i="5"/>
  <c r="M166" i="5"/>
  <c r="L166" i="5"/>
  <c r="K166" i="5"/>
  <c r="J166" i="5"/>
  <c r="I166" i="5"/>
  <c r="H166" i="5"/>
  <c r="G166" i="5"/>
  <c r="F166" i="5"/>
  <c r="AB165" i="5"/>
  <c r="AA165" i="5"/>
  <c r="Z165" i="5"/>
  <c r="Y165" i="5"/>
  <c r="X165" i="5"/>
  <c r="W165" i="5"/>
  <c r="V165" i="5"/>
  <c r="AF165" i="5" s="1"/>
  <c r="U165" i="5"/>
  <c r="T165" i="5"/>
  <c r="S165" i="5"/>
  <c r="R165" i="5"/>
  <c r="Q165" i="5"/>
  <c r="P165" i="5"/>
  <c r="O165" i="5"/>
  <c r="N165" i="5"/>
  <c r="M165" i="5"/>
  <c r="L165" i="5"/>
  <c r="K165" i="5"/>
  <c r="J165" i="5"/>
  <c r="I165" i="5"/>
  <c r="H165" i="5"/>
  <c r="G165" i="5"/>
  <c r="F165" i="5"/>
  <c r="AB164" i="5"/>
  <c r="AA164" i="5"/>
  <c r="Z164" i="5"/>
  <c r="Y164" i="5"/>
  <c r="X164" i="5"/>
  <c r="W164" i="5"/>
  <c r="V164" i="5"/>
  <c r="AF164" i="5" s="1"/>
  <c r="U164" i="5"/>
  <c r="T164" i="5"/>
  <c r="S164" i="5"/>
  <c r="R164" i="5"/>
  <c r="Q164" i="5"/>
  <c r="P164" i="5"/>
  <c r="O164" i="5"/>
  <c r="N164" i="5"/>
  <c r="M164" i="5"/>
  <c r="L164" i="5"/>
  <c r="K164" i="5"/>
  <c r="J164" i="5"/>
  <c r="I164" i="5"/>
  <c r="H164" i="5"/>
  <c r="G164" i="5"/>
  <c r="F164" i="5"/>
  <c r="AB163" i="5"/>
  <c r="AA163" i="5"/>
  <c r="Z163" i="5"/>
  <c r="Y163" i="5"/>
  <c r="X163" i="5"/>
  <c r="W163" i="5"/>
  <c r="V163" i="5"/>
  <c r="AF163" i="5" s="1"/>
  <c r="U163" i="5"/>
  <c r="T163" i="5"/>
  <c r="S163" i="5"/>
  <c r="R163" i="5"/>
  <c r="Q163" i="5"/>
  <c r="P163" i="5"/>
  <c r="O163" i="5"/>
  <c r="N163" i="5"/>
  <c r="M163" i="5"/>
  <c r="L163" i="5"/>
  <c r="K163" i="5"/>
  <c r="J163" i="5"/>
  <c r="I163" i="5"/>
  <c r="H163" i="5"/>
  <c r="G163" i="5"/>
  <c r="F163" i="5"/>
  <c r="AB162" i="5"/>
  <c r="AA162" i="5"/>
  <c r="Z162" i="5"/>
  <c r="Y162" i="5"/>
  <c r="X162" i="5"/>
  <c r="W162" i="5"/>
  <c r="V162" i="5"/>
  <c r="AF162" i="5" s="1"/>
  <c r="U162" i="5"/>
  <c r="T162" i="5"/>
  <c r="S162" i="5"/>
  <c r="R162" i="5"/>
  <c r="Q162" i="5"/>
  <c r="P162" i="5"/>
  <c r="O162" i="5"/>
  <c r="N162" i="5"/>
  <c r="M162" i="5"/>
  <c r="L162" i="5"/>
  <c r="K162" i="5"/>
  <c r="J162" i="5"/>
  <c r="I162" i="5"/>
  <c r="H162" i="5"/>
  <c r="G162" i="5"/>
  <c r="F162" i="5"/>
  <c r="AB161" i="5"/>
  <c r="AA161" i="5"/>
  <c r="Z161" i="5"/>
  <c r="Y161" i="5"/>
  <c r="X161" i="5"/>
  <c r="W161" i="5"/>
  <c r="V161" i="5"/>
  <c r="AF161" i="5" s="1"/>
  <c r="U161" i="5"/>
  <c r="T161" i="5"/>
  <c r="S161" i="5"/>
  <c r="R161" i="5"/>
  <c r="Q161" i="5"/>
  <c r="P161" i="5"/>
  <c r="O161" i="5"/>
  <c r="N161" i="5"/>
  <c r="M161" i="5"/>
  <c r="L161" i="5"/>
  <c r="K161" i="5"/>
  <c r="J161" i="5"/>
  <c r="I161" i="5"/>
  <c r="H161" i="5"/>
  <c r="G161" i="5"/>
  <c r="F161" i="5"/>
  <c r="AB160" i="5"/>
  <c r="AA160" i="5"/>
  <c r="Z160" i="5"/>
  <c r="Y160" i="5"/>
  <c r="X160" i="5"/>
  <c r="W160" i="5"/>
  <c r="V160" i="5"/>
  <c r="AF160" i="5" s="1"/>
  <c r="U160" i="5"/>
  <c r="T160" i="5"/>
  <c r="S160" i="5"/>
  <c r="R160" i="5"/>
  <c r="Q160" i="5"/>
  <c r="P160" i="5"/>
  <c r="O160" i="5"/>
  <c r="N160" i="5"/>
  <c r="M160" i="5"/>
  <c r="L160" i="5"/>
  <c r="K160" i="5"/>
  <c r="J160" i="5"/>
  <c r="I160" i="5"/>
  <c r="H160" i="5"/>
  <c r="G160" i="5"/>
  <c r="F160" i="5"/>
  <c r="AB159" i="5"/>
  <c r="AA159" i="5"/>
  <c r="Z159" i="5"/>
  <c r="Y159" i="5"/>
  <c r="X159" i="5"/>
  <c r="W159" i="5"/>
  <c r="V159" i="5"/>
  <c r="AF159" i="5" s="1"/>
  <c r="U159" i="5"/>
  <c r="T159" i="5"/>
  <c r="S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F159" i="5"/>
  <c r="AB158" i="5"/>
  <c r="AA158" i="5"/>
  <c r="Z158" i="5"/>
  <c r="Y158" i="5"/>
  <c r="X158" i="5"/>
  <c r="W158" i="5"/>
  <c r="V158" i="5"/>
  <c r="AF158" i="5" s="1"/>
  <c r="U158" i="5"/>
  <c r="T158" i="5"/>
  <c r="S158" i="5"/>
  <c r="R158" i="5"/>
  <c r="Q158" i="5"/>
  <c r="P158" i="5"/>
  <c r="O158" i="5"/>
  <c r="N158" i="5"/>
  <c r="M158" i="5"/>
  <c r="L158" i="5"/>
  <c r="K158" i="5"/>
  <c r="J158" i="5"/>
  <c r="I158" i="5"/>
  <c r="AC158" i="5" s="1"/>
  <c r="AD158" i="5" s="1"/>
  <c r="H158" i="5"/>
  <c r="G158" i="5"/>
  <c r="F158" i="5"/>
  <c r="AF157" i="5"/>
  <c r="AB157" i="5"/>
  <c r="AA157" i="5"/>
  <c r="Z157" i="5"/>
  <c r="Y157" i="5"/>
  <c r="X157" i="5"/>
  <c r="W157" i="5"/>
  <c r="V157" i="5"/>
  <c r="U157" i="5"/>
  <c r="T157" i="5"/>
  <c r="S157" i="5"/>
  <c r="R157" i="5"/>
  <c r="Q157" i="5"/>
  <c r="P157" i="5"/>
  <c r="O157" i="5"/>
  <c r="N157" i="5"/>
  <c r="M157" i="5"/>
  <c r="L157" i="5"/>
  <c r="K157" i="5"/>
  <c r="J157" i="5"/>
  <c r="I157" i="5"/>
  <c r="H157" i="5"/>
  <c r="G157" i="5"/>
  <c r="F157" i="5"/>
  <c r="AF156" i="5"/>
  <c r="AB156" i="5"/>
  <c r="AA156" i="5"/>
  <c r="Z156" i="5"/>
  <c r="Y156" i="5"/>
  <c r="X156" i="5"/>
  <c r="W156" i="5"/>
  <c r="V156" i="5"/>
  <c r="U156" i="5"/>
  <c r="T156" i="5"/>
  <c r="S156" i="5"/>
  <c r="R156" i="5"/>
  <c r="Q156" i="5"/>
  <c r="P156" i="5"/>
  <c r="O156" i="5"/>
  <c r="N156" i="5"/>
  <c r="M156" i="5"/>
  <c r="L156" i="5"/>
  <c r="K156" i="5"/>
  <c r="J156" i="5"/>
  <c r="I156" i="5"/>
  <c r="H156" i="5"/>
  <c r="G156" i="5"/>
  <c r="F156" i="5"/>
  <c r="AB155" i="5"/>
  <c r="AA155" i="5"/>
  <c r="Z155" i="5"/>
  <c r="Y155" i="5"/>
  <c r="X155" i="5"/>
  <c r="W155" i="5"/>
  <c r="V155" i="5"/>
  <c r="U155" i="5"/>
  <c r="T155" i="5"/>
  <c r="S155" i="5"/>
  <c r="R155" i="5"/>
  <c r="Q155" i="5"/>
  <c r="P155" i="5"/>
  <c r="O155" i="5"/>
  <c r="N155" i="5"/>
  <c r="M155" i="5"/>
  <c r="L155" i="5"/>
  <c r="K155" i="5"/>
  <c r="J155" i="5"/>
  <c r="I155" i="5"/>
  <c r="H155" i="5"/>
  <c r="G155" i="5"/>
  <c r="F155" i="5"/>
  <c r="AB154" i="5"/>
  <c r="AA154" i="5"/>
  <c r="Z154" i="5"/>
  <c r="Y154" i="5"/>
  <c r="X154" i="5"/>
  <c r="W154" i="5"/>
  <c r="V154" i="5"/>
  <c r="AF154" i="5" s="1"/>
  <c r="U154" i="5"/>
  <c r="T154" i="5"/>
  <c r="S154" i="5"/>
  <c r="AE154" i="5" s="1"/>
  <c r="R154" i="5"/>
  <c r="Q154" i="5"/>
  <c r="P154" i="5"/>
  <c r="O154" i="5"/>
  <c r="N154" i="5"/>
  <c r="M154" i="5"/>
  <c r="L154" i="5"/>
  <c r="K154" i="5"/>
  <c r="J154" i="5"/>
  <c r="I154" i="5"/>
  <c r="H154" i="5"/>
  <c r="G154" i="5"/>
  <c r="AC154" i="5" s="1"/>
  <c r="AD154" i="5" s="1"/>
  <c r="F154" i="5"/>
  <c r="AB153" i="5"/>
  <c r="AA153" i="5"/>
  <c r="Z153" i="5"/>
  <c r="Y153" i="5"/>
  <c r="X153" i="5"/>
  <c r="W153" i="5"/>
  <c r="V153" i="5"/>
  <c r="AF153" i="5" s="1"/>
  <c r="U153" i="5"/>
  <c r="T153" i="5"/>
  <c r="S153" i="5"/>
  <c r="R153" i="5"/>
  <c r="Q153" i="5"/>
  <c r="P153" i="5"/>
  <c r="O153" i="5"/>
  <c r="N153" i="5"/>
  <c r="M153" i="5"/>
  <c r="L153" i="5"/>
  <c r="K153" i="5"/>
  <c r="J153" i="5"/>
  <c r="I153" i="5"/>
  <c r="H153" i="5"/>
  <c r="G153" i="5"/>
  <c r="F153" i="5"/>
  <c r="AB152" i="5"/>
  <c r="AA152" i="5"/>
  <c r="Z152" i="5"/>
  <c r="Y152" i="5"/>
  <c r="X152" i="5"/>
  <c r="W152" i="5"/>
  <c r="V152" i="5"/>
  <c r="AF152" i="5" s="1"/>
  <c r="U152" i="5"/>
  <c r="T152" i="5"/>
  <c r="S152" i="5"/>
  <c r="R152" i="5"/>
  <c r="Q152" i="5"/>
  <c r="P152" i="5"/>
  <c r="O152" i="5"/>
  <c r="N152" i="5"/>
  <c r="M152" i="5"/>
  <c r="L152" i="5"/>
  <c r="K152" i="5"/>
  <c r="J152" i="5"/>
  <c r="I152" i="5"/>
  <c r="H152" i="5"/>
  <c r="G152" i="5"/>
  <c r="F152" i="5"/>
  <c r="AB151" i="5"/>
  <c r="AA151" i="5"/>
  <c r="Z151" i="5"/>
  <c r="Y151" i="5"/>
  <c r="X151" i="5"/>
  <c r="W151" i="5"/>
  <c r="V151" i="5"/>
  <c r="U151" i="5"/>
  <c r="T151" i="5"/>
  <c r="S151" i="5"/>
  <c r="R151" i="5"/>
  <c r="Q151" i="5"/>
  <c r="P151" i="5"/>
  <c r="O151" i="5"/>
  <c r="N151" i="5"/>
  <c r="M151" i="5"/>
  <c r="L151" i="5"/>
  <c r="K151" i="5"/>
  <c r="J151" i="5"/>
  <c r="I151" i="5"/>
  <c r="H151" i="5"/>
  <c r="G151" i="5"/>
  <c r="F151" i="5"/>
  <c r="AB150" i="5"/>
  <c r="AA150" i="5"/>
  <c r="Z150" i="5"/>
  <c r="Y150" i="5"/>
  <c r="X150" i="5"/>
  <c r="W150" i="5"/>
  <c r="V150" i="5"/>
  <c r="AF150" i="5" s="1"/>
  <c r="U150" i="5"/>
  <c r="T150" i="5"/>
  <c r="S150" i="5"/>
  <c r="R150" i="5"/>
  <c r="Q150" i="5"/>
  <c r="P150" i="5"/>
  <c r="O150" i="5"/>
  <c r="N150" i="5"/>
  <c r="M150" i="5"/>
  <c r="L150" i="5"/>
  <c r="K150" i="5"/>
  <c r="J150" i="5"/>
  <c r="I150" i="5"/>
  <c r="H150" i="5"/>
  <c r="G150" i="5"/>
  <c r="F150" i="5"/>
  <c r="AB149" i="5"/>
  <c r="AA149" i="5"/>
  <c r="Z149" i="5"/>
  <c r="Y149" i="5"/>
  <c r="X149" i="5"/>
  <c r="W149" i="5"/>
  <c r="V149" i="5"/>
  <c r="AF149" i="5" s="1"/>
  <c r="U149" i="5"/>
  <c r="T149" i="5"/>
  <c r="S149" i="5"/>
  <c r="R149" i="5"/>
  <c r="Q149" i="5"/>
  <c r="P149" i="5"/>
  <c r="O149" i="5"/>
  <c r="N149" i="5"/>
  <c r="M149" i="5"/>
  <c r="L149" i="5"/>
  <c r="K149" i="5"/>
  <c r="J149" i="5"/>
  <c r="I149" i="5"/>
  <c r="H149" i="5"/>
  <c r="G149" i="5"/>
  <c r="F149" i="5"/>
  <c r="AB148" i="5"/>
  <c r="AA148" i="5"/>
  <c r="Z148" i="5"/>
  <c r="Y148" i="5"/>
  <c r="X148" i="5"/>
  <c r="W148" i="5"/>
  <c r="V148" i="5"/>
  <c r="AF148" i="5" s="1"/>
  <c r="U148" i="5"/>
  <c r="T148" i="5"/>
  <c r="S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AB147" i="5"/>
  <c r="AA147" i="5"/>
  <c r="Z147" i="5"/>
  <c r="Y147" i="5"/>
  <c r="X147" i="5"/>
  <c r="W147" i="5"/>
  <c r="V147" i="5"/>
  <c r="U147" i="5"/>
  <c r="T147" i="5"/>
  <c r="S147" i="5"/>
  <c r="R147" i="5"/>
  <c r="Q147" i="5"/>
  <c r="P147" i="5"/>
  <c r="O147" i="5"/>
  <c r="N147" i="5"/>
  <c r="M147" i="5"/>
  <c r="L147" i="5"/>
  <c r="K147" i="5"/>
  <c r="J147" i="5"/>
  <c r="I147" i="5"/>
  <c r="H147" i="5"/>
  <c r="G147" i="5"/>
  <c r="F147" i="5"/>
  <c r="AB146" i="5"/>
  <c r="AA146" i="5"/>
  <c r="Z146" i="5"/>
  <c r="Y146" i="5"/>
  <c r="X146" i="5"/>
  <c r="W146" i="5"/>
  <c r="V146" i="5"/>
  <c r="AF146" i="5" s="1"/>
  <c r="U146" i="5"/>
  <c r="T146" i="5"/>
  <c r="S146" i="5"/>
  <c r="R146" i="5"/>
  <c r="Q146" i="5"/>
  <c r="P146" i="5"/>
  <c r="O146" i="5"/>
  <c r="N146" i="5"/>
  <c r="M146" i="5"/>
  <c r="L146" i="5"/>
  <c r="K146" i="5"/>
  <c r="J146" i="5"/>
  <c r="I146" i="5"/>
  <c r="H146" i="5"/>
  <c r="G146" i="5"/>
  <c r="F146" i="5"/>
  <c r="AB145" i="5"/>
  <c r="AA145" i="5"/>
  <c r="Z145" i="5"/>
  <c r="Y145" i="5"/>
  <c r="X145" i="5"/>
  <c r="W145" i="5"/>
  <c r="V145" i="5"/>
  <c r="AF145" i="5" s="1"/>
  <c r="U145" i="5"/>
  <c r="T145" i="5"/>
  <c r="S145" i="5"/>
  <c r="R145" i="5"/>
  <c r="Q145" i="5"/>
  <c r="P145" i="5"/>
  <c r="O145" i="5"/>
  <c r="N145" i="5"/>
  <c r="M145" i="5"/>
  <c r="L145" i="5"/>
  <c r="K145" i="5"/>
  <c r="J145" i="5"/>
  <c r="I145" i="5"/>
  <c r="H145" i="5"/>
  <c r="G145" i="5"/>
  <c r="F145" i="5"/>
  <c r="AB144" i="5"/>
  <c r="AA144" i="5"/>
  <c r="Z144" i="5"/>
  <c r="Y144" i="5"/>
  <c r="X144" i="5"/>
  <c r="W144" i="5"/>
  <c r="V144" i="5"/>
  <c r="AF144" i="5" s="1"/>
  <c r="U144" i="5"/>
  <c r="T144" i="5"/>
  <c r="S144" i="5"/>
  <c r="R144" i="5"/>
  <c r="Q144" i="5"/>
  <c r="P144" i="5"/>
  <c r="O144" i="5"/>
  <c r="N144" i="5"/>
  <c r="M144" i="5"/>
  <c r="L144" i="5"/>
  <c r="K144" i="5"/>
  <c r="J144" i="5"/>
  <c r="I144" i="5"/>
  <c r="H144" i="5"/>
  <c r="G144" i="5"/>
  <c r="F144" i="5"/>
  <c r="AB143" i="5"/>
  <c r="AA143" i="5"/>
  <c r="Z143" i="5"/>
  <c r="Y143" i="5"/>
  <c r="X143" i="5"/>
  <c r="W143" i="5"/>
  <c r="V143" i="5"/>
  <c r="U143" i="5"/>
  <c r="T143" i="5"/>
  <c r="S143" i="5"/>
  <c r="R143" i="5"/>
  <c r="Q143" i="5"/>
  <c r="P143" i="5"/>
  <c r="O143" i="5"/>
  <c r="N143" i="5"/>
  <c r="M143" i="5"/>
  <c r="L143" i="5"/>
  <c r="K143" i="5"/>
  <c r="J143" i="5"/>
  <c r="I143" i="5"/>
  <c r="H143" i="5"/>
  <c r="G143" i="5"/>
  <c r="F143" i="5"/>
  <c r="AI141" i="5"/>
  <c r="AB140" i="5"/>
  <c r="AA140" i="5"/>
  <c r="Z140" i="5"/>
  <c r="Y140" i="5"/>
  <c r="X140" i="5"/>
  <c r="W140" i="5"/>
  <c r="AF140" i="5" s="1"/>
  <c r="V140" i="5"/>
  <c r="U140" i="5"/>
  <c r="T140" i="5"/>
  <c r="S140" i="5"/>
  <c r="R140" i="5"/>
  <c r="Q140" i="5"/>
  <c r="P140" i="5"/>
  <c r="O140" i="5"/>
  <c r="N140" i="5"/>
  <c r="M140" i="5"/>
  <c r="L140" i="5"/>
  <c r="K140" i="5"/>
  <c r="J140" i="5"/>
  <c r="I140" i="5"/>
  <c r="H140" i="5"/>
  <c r="G140" i="5"/>
  <c r="F140" i="5"/>
  <c r="AB139" i="5"/>
  <c r="AA139" i="5"/>
  <c r="Z139" i="5"/>
  <c r="Y139" i="5"/>
  <c r="X139" i="5"/>
  <c r="W139" i="5"/>
  <c r="AF139" i="5" s="1"/>
  <c r="V139" i="5"/>
  <c r="U139" i="5"/>
  <c r="T139" i="5"/>
  <c r="S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F139" i="5"/>
  <c r="AB138" i="5"/>
  <c r="AA138" i="5"/>
  <c r="Z138" i="5"/>
  <c r="Y138" i="5"/>
  <c r="X138" i="5"/>
  <c r="W138" i="5"/>
  <c r="AF138" i="5" s="1"/>
  <c r="V138" i="5"/>
  <c r="U138" i="5"/>
  <c r="T138" i="5"/>
  <c r="S138" i="5"/>
  <c r="R138" i="5"/>
  <c r="Q138" i="5"/>
  <c r="P138" i="5"/>
  <c r="O138" i="5"/>
  <c r="N138" i="5"/>
  <c r="M138" i="5"/>
  <c r="L138" i="5"/>
  <c r="K138" i="5"/>
  <c r="J138" i="5"/>
  <c r="I138" i="5"/>
  <c r="H138" i="5"/>
  <c r="G138" i="5"/>
  <c r="F138" i="5"/>
  <c r="AB137" i="5"/>
  <c r="AA137" i="5"/>
  <c r="Z137" i="5"/>
  <c r="Y137" i="5"/>
  <c r="X137" i="5"/>
  <c r="W137" i="5"/>
  <c r="AF137" i="5" s="1"/>
  <c r="V137" i="5"/>
  <c r="U137" i="5"/>
  <c r="T137" i="5"/>
  <c r="S137" i="5"/>
  <c r="R137" i="5"/>
  <c r="Q137" i="5"/>
  <c r="P137" i="5"/>
  <c r="O137" i="5"/>
  <c r="N137" i="5"/>
  <c r="M137" i="5"/>
  <c r="L137" i="5"/>
  <c r="K137" i="5"/>
  <c r="J137" i="5"/>
  <c r="I137" i="5"/>
  <c r="H137" i="5"/>
  <c r="G137" i="5"/>
  <c r="F137" i="5"/>
  <c r="AB136" i="5"/>
  <c r="AA136" i="5"/>
  <c r="Z136" i="5"/>
  <c r="Y136" i="5"/>
  <c r="X136" i="5"/>
  <c r="W136" i="5"/>
  <c r="AF136" i="5" s="1"/>
  <c r="V136" i="5"/>
  <c r="U136" i="5"/>
  <c r="T136" i="5"/>
  <c r="S136" i="5"/>
  <c r="R136" i="5"/>
  <c r="Q136" i="5"/>
  <c r="P136" i="5"/>
  <c r="O136" i="5"/>
  <c r="N136" i="5"/>
  <c r="M136" i="5"/>
  <c r="L136" i="5"/>
  <c r="K136" i="5"/>
  <c r="J136" i="5"/>
  <c r="I136" i="5"/>
  <c r="H136" i="5"/>
  <c r="G136" i="5"/>
  <c r="F136" i="5"/>
  <c r="AB135" i="5"/>
  <c r="AA135" i="5"/>
  <c r="Z135" i="5"/>
  <c r="Y135" i="5"/>
  <c r="X135" i="5"/>
  <c r="W135" i="5"/>
  <c r="AF135" i="5" s="1"/>
  <c r="V135" i="5"/>
  <c r="U135" i="5"/>
  <c r="T135" i="5"/>
  <c r="S135" i="5"/>
  <c r="R135" i="5"/>
  <c r="Q135" i="5"/>
  <c r="P135" i="5"/>
  <c r="O135" i="5"/>
  <c r="N135" i="5"/>
  <c r="M135" i="5"/>
  <c r="L135" i="5"/>
  <c r="K135" i="5"/>
  <c r="J135" i="5"/>
  <c r="I135" i="5"/>
  <c r="H135" i="5"/>
  <c r="G135" i="5"/>
  <c r="F135" i="5"/>
  <c r="AB134" i="5"/>
  <c r="AA134" i="5"/>
  <c r="Z134" i="5"/>
  <c r="Y134" i="5"/>
  <c r="X134" i="5"/>
  <c r="W134" i="5"/>
  <c r="AF134" i="5" s="1"/>
  <c r="V134" i="5"/>
  <c r="U134" i="5"/>
  <c r="T134" i="5"/>
  <c r="S134" i="5"/>
  <c r="R134" i="5"/>
  <c r="Q134" i="5"/>
  <c r="P134" i="5"/>
  <c r="O134" i="5"/>
  <c r="N134" i="5"/>
  <c r="M134" i="5"/>
  <c r="L134" i="5"/>
  <c r="K134" i="5"/>
  <c r="J134" i="5"/>
  <c r="I134" i="5"/>
  <c r="H134" i="5"/>
  <c r="G134" i="5"/>
  <c r="F134" i="5"/>
  <c r="AB133" i="5"/>
  <c r="AA133" i="5"/>
  <c r="Z133" i="5"/>
  <c r="Y133" i="5"/>
  <c r="X133" i="5"/>
  <c r="W133" i="5"/>
  <c r="AF133" i="5" s="1"/>
  <c r="V133" i="5"/>
  <c r="U133" i="5"/>
  <c r="T133" i="5"/>
  <c r="AE133" i="5" s="1"/>
  <c r="S133" i="5"/>
  <c r="R133" i="5"/>
  <c r="Q133" i="5"/>
  <c r="P133" i="5"/>
  <c r="O133" i="5"/>
  <c r="N133" i="5"/>
  <c r="M133" i="5"/>
  <c r="L133" i="5"/>
  <c r="K133" i="5"/>
  <c r="J133" i="5"/>
  <c r="I133" i="5"/>
  <c r="H133" i="5"/>
  <c r="G133" i="5"/>
  <c r="F133" i="5"/>
  <c r="AB132" i="5"/>
  <c r="AA132" i="5"/>
  <c r="Z132" i="5"/>
  <c r="Y132" i="5"/>
  <c r="X132" i="5"/>
  <c r="W132" i="5"/>
  <c r="AF132" i="5" s="1"/>
  <c r="V132" i="5"/>
  <c r="U132" i="5"/>
  <c r="T132" i="5"/>
  <c r="S132" i="5"/>
  <c r="AE132" i="5" s="1"/>
  <c r="R132" i="5"/>
  <c r="Q132" i="5"/>
  <c r="P132" i="5"/>
  <c r="O132" i="5"/>
  <c r="N132" i="5"/>
  <c r="M132" i="5"/>
  <c r="L132" i="5"/>
  <c r="K132" i="5"/>
  <c r="J132" i="5"/>
  <c r="I132" i="5"/>
  <c r="H132" i="5"/>
  <c r="G132" i="5"/>
  <c r="F132" i="5"/>
  <c r="AB131" i="5"/>
  <c r="AA131" i="5"/>
  <c r="Z131" i="5"/>
  <c r="Y131" i="5"/>
  <c r="X131" i="5"/>
  <c r="W131" i="5"/>
  <c r="AF131" i="5" s="1"/>
  <c r="V131" i="5"/>
  <c r="U131" i="5"/>
  <c r="T131" i="5"/>
  <c r="S131" i="5"/>
  <c r="R131" i="5"/>
  <c r="Q131" i="5"/>
  <c r="P131" i="5"/>
  <c r="O131" i="5"/>
  <c r="N131" i="5"/>
  <c r="M131" i="5"/>
  <c r="L131" i="5"/>
  <c r="K131" i="5"/>
  <c r="J131" i="5"/>
  <c r="I131" i="5"/>
  <c r="H131" i="5"/>
  <c r="G131" i="5"/>
  <c r="F131" i="5"/>
  <c r="AB130" i="5"/>
  <c r="AA130" i="5"/>
  <c r="Z130" i="5"/>
  <c r="Y130" i="5"/>
  <c r="X130" i="5"/>
  <c r="W130" i="5"/>
  <c r="AF130" i="5" s="1"/>
  <c r="V130" i="5"/>
  <c r="U130" i="5"/>
  <c r="T130" i="5"/>
  <c r="S130" i="5"/>
  <c r="R130" i="5"/>
  <c r="Q130" i="5"/>
  <c r="P130" i="5"/>
  <c r="O130" i="5"/>
  <c r="N130" i="5"/>
  <c r="M130" i="5"/>
  <c r="L130" i="5"/>
  <c r="K130" i="5"/>
  <c r="J130" i="5"/>
  <c r="I130" i="5"/>
  <c r="H130" i="5"/>
  <c r="G130" i="5"/>
  <c r="F130" i="5"/>
  <c r="AB129" i="5"/>
  <c r="AA129" i="5"/>
  <c r="Z129" i="5"/>
  <c r="Y129" i="5"/>
  <c r="X129" i="5"/>
  <c r="W129" i="5"/>
  <c r="AF129" i="5" s="1"/>
  <c r="V129" i="5"/>
  <c r="U129" i="5"/>
  <c r="T129" i="5"/>
  <c r="S129" i="5"/>
  <c r="R129" i="5"/>
  <c r="Q129" i="5"/>
  <c r="P129" i="5"/>
  <c r="O129" i="5"/>
  <c r="N129" i="5"/>
  <c r="M129" i="5"/>
  <c r="L129" i="5"/>
  <c r="K129" i="5"/>
  <c r="J129" i="5"/>
  <c r="I129" i="5"/>
  <c r="H129" i="5"/>
  <c r="G129" i="5"/>
  <c r="F129" i="5"/>
  <c r="AB128" i="5"/>
  <c r="AA128" i="5"/>
  <c r="Z128" i="5"/>
  <c r="Y128" i="5"/>
  <c r="X128" i="5"/>
  <c r="W128" i="5"/>
  <c r="AF128" i="5" s="1"/>
  <c r="V128" i="5"/>
  <c r="U128" i="5"/>
  <c r="T128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AB127" i="5"/>
  <c r="AA127" i="5"/>
  <c r="Z127" i="5"/>
  <c r="Y127" i="5"/>
  <c r="X127" i="5"/>
  <c r="W127" i="5"/>
  <c r="AF127" i="5" s="1"/>
  <c r="V127" i="5"/>
  <c r="U127" i="5"/>
  <c r="T127" i="5"/>
  <c r="S127" i="5"/>
  <c r="R127" i="5"/>
  <c r="Q127" i="5"/>
  <c r="P127" i="5"/>
  <c r="O127" i="5"/>
  <c r="N127" i="5"/>
  <c r="M127" i="5"/>
  <c r="L127" i="5"/>
  <c r="K127" i="5"/>
  <c r="J127" i="5"/>
  <c r="I127" i="5"/>
  <c r="H127" i="5"/>
  <c r="G127" i="5"/>
  <c r="F127" i="5"/>
  <c r="AB126" i="5"/>
  <c r="AA126" i="5"/>
  <c r="Z126" i="5"/>
  <c r="Y126" i="5"/>
  <c r="X126" i="5"/>
  <c r="W126" i="5"/>
  <c r="AF126" i="5" s="1"/>
  <c r="V126" i="5"/>
  <c r="U126" i="5"/>
  <c r="T126" i="5"/>
  <c r="S126" i="5"/>
  <c r="R126" i="5"/>
  <c r="Q126" i="5"/>
  <c r="P126" i="5"/>
  <c r="O126" i="5"/>
  <c r="N126" i="5"/>
  <c r="M126" i="5"/>
  <c r="L126" i="5"/>
  <c r="K126" i="5"/>
  <c r="J126" i="5"/>
  <c r="I126" i="5"/>
  <c r="H126" i="5"/>
  <c r="G126" i="5"/>
  <c r="F126" i="5"/>
  <c r="AB125" i="5"/>
  <c r="AA125" i="5"/>
  <c r="Z125" i="5"/>
  <c r="Y125" i="5"/>
  <c r="X125" i="5"/>
  <c r="W125" i="5"/>
  <c r="AF125" i="5" s="1"/>
  <c r="V125" i="5"/>
  <c r="U125" i="5"/>
  <c r="T125" i="5"/>
  <c r="S125" i="5"/>
  <c r="R125" i="5"/>
  <c r="Q125" i="5"/>
  <c r="P125" i="5"/>
  <c r="O125" i="5"/>
  <c r="N125" i="5"/>
  <c r="M125" i="5"/>
  <c r="L125" i="5"/>
  <c r="K125" i="5"/>
  <c r="J125" i="5"/>
  <c r="I125" i="5"/>
  <c r="H125" i="5"/>
  <c r="G125" i="5"/>
  <c r="F125" i="5"/>
  <c r="AB124" i="5"/>
  <c r="AA124" i="5"/>
  <c r="Z124" i="5"/>
  <c r="Y124" i="5"/>
  <c r="X124" i="5"/>
  <c r="W124" i="5"/>
  <c r="AF124" i="5" s="1"/>
  <c r="V124" i="5"/>
  <c r="U124" i="5"/>
  <c r="T124" i="5"/>
  <c r="S124" i="5"/>
  <c r="R124" i="5"/>
  <c r="Q124" i="5"/>
  <c r="P124" i="5"/>
  <c r="O124" i="5"/>
  <c r="N124" i="5"/>
  <c r="M124" i="5"/>
  <c r="L124" i="5"/>
  <c r="K124" i="5"/>
  <c r="J124" i="5"/>
  <c r="I124" i="5"/>
  <c r="H124" i="5"/>
  <c r="G124" i="5"/>
  <c r="F124" i="5"/>
  <c r="AB123" i="5"/>
  <c r="AA123" i="5"/>
  <c r="Z123" i="5"/>
  <c r="Y123" i="5"/>
  <c r="X123" i="5"/>
  <c r="W123" i="5"/>
  <c r="AF123" i="5" s="1"/>
  <c r="V123" i="5"/>
  <c r="U123" i="5"/>
  <c r="T123" i="5"/>
  <c r="S123" i="5"/>
  <c r="R123" i="5"/>
  <c r="Q123" i="5"/>
  <c r="P123" i="5"/>
  <c r="O123" i="5"/>
  <c r="N123" i="5"/>
  <c r="M123" i="5"/>
  <c r="L123" i="5"/>
  <c r="K123" i="5"/>
  <c r="J123" i="5"/>
  <c r="I123" i="5"/>
  <c r="H123" i="5"/>
  <c r="G123" i="5"/>
  <c r="F123" i="5"/>
  <c r="AB122" i="5"/>
  <c r="AA122" i="5"/>
  <c r="Z122" i="5"/>
  <c r="Y122" i="5"/>
  <c r="X122" i="5"/>
  <c r="W122" i="5"/>
  <c r="AF122" i="5" s="1"/>
  <c r="V122" i="5"/>
  <c r="U122" i="5"/>
  <c r="T122" i="5"/>
  <c r="S122" i="5"/>
  <c r="R122" i="5"/>
  <c r="Q122" i="5"/>
  <c r="P122" i="5"/>
  <c r="O122" i="5"/>
  <c r="N122" i="5"/>
  <c r="M122" i="5"/>
  <c r="L122" i="5"/>
  <c r="K122" i="5"/>
  <c r="J122" i="5"/>
  <c r="I122" i="5"/>
  <c r="H122" i="5"/>
  <c r="G122" i="5"/>
  <c r="F122" i="5"/>
  <c r="AF121" i="5"/>
  <c r="AB121" i="5"/>
  <c r="AA121" i="5"/>
  <c r="Z121" i="5"/>
  <c r="Y121" i="5"/>
  <c r="X121" i="5"/>
  <c r="W121" i="5"/>
  <c r="V121" i="5"/>
  <c r="U121" i="5"/>
  <c r="T121" i="5"/>
  <c r="S121" i="5"/>
  <c r="R121" i="5"/>
  <c r="Q121" i="5"/>
  <c r="P121" i="5"/>
  <c r="O121" i="5"/>
  <c r="N121" i="5"/>
  <c r="M121" i="5"/>
  <c r="L121" i="5"/>
  <c r="K121" i="5"/>
  <c r="J121" i="5"/>
  <c r="I121" i="5"/>
  <c r="H121" i="5"/>
  <c r="G121" i="5"/>
  <c r="F121" i="5"/>
  <c r="AF120" i="5"/>
  <c r="AB120" i="5"/>
  <c r="AA120" i="5"/>
  <c r="Z120" i="5"/>
  <c r="Y120" i="5"/>
  <c r="X120" i="5"/>
  <c r="W120" i="5"/>
  <c r="V120" i="5"/>
  <c r="U120" i="5"/>
  <c r="T120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AB119" i="5"/>
  <c r="AA119" i="5"/>
  <c r="Z119" i="5"/>
  <c r="Y119" i="5"/>
  <c r="X119" i="5"/>
  <c r="W119" i="5"/>
  <c r="AF119" i="5" s="1"/>
  <c r="V119" i="5"/>
  <c r="U119" i="5"/>
  <c r="T119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AB118" i="5"/>
  <c r="AA118" i="5"/>
  <c r="Z118" i="5"/>
  <c r="Y118" i="5"/>
  <c r="X118" i="5"/>
  <c r="W118" i="5"/>
  <c r="AF118" i="5" s="1"/>
  <c r="V118" i="5"/>
  <c r="U118" i="5"/>
  <c r="T118" i="5"/>
  <c r="S118" i="5"/>
  <c r="R118" i="5"/>
  <c r="Q118" i="5"/>
  <c r="P118" i="5"/>
  <c r="O118" i="5"/>
  <c r="N118" i="5"/>
  <c r="M118" i="5"/>
  <c r="L118" i="5"/>
  <c r="K118" i="5"/>
  <c r="J118" i="5"/>
  <c r="I118" i="5"/>
  <c r="H118" i="5"/>
  <c r="G118" i="5"/>
  <c r="F118" i="5"/>
  <c r="AB117" i="5"/>
  <c r="AA117" i="5"/>
  <c r="Z117" i="5"/>
  <c r="Y117" i="5"/>
  <c r="X117" i="5"/>
  <c r="W117" i="5"/>
  <c r="AF117" i="5" s="1"/>
  <c r="V117" i="5"/>
  <c r="U117" i="5"/>
  <c r="T117" i="5"/>
  <c r="S117" i="5"/>
  <c r="R117" i="5"/>
  <c r="Q117" i="5"/>
  <c r="P117" i="5"/>
  <c r="O117" i="5"/>
  <c r="N117" i="5"/>
  <c r="M117" i="5"/>
  <c r="L117" i="5"/>
  <c r="K117" i="5"/>
  <c r="J117" i="5"/>
  <c r="I117" i="5"/>
  <c r="H117" i="5"/>
  <c r="G117" i="5"/>
  <c r="F117" i="5"/>
  <c r="AB116" i="5"/>
  <c r="AA116" i="5"/>
  <c r="Z116" i="5"/>
  <c r="Y116" i="5"/>
  <c r="X116" i="5"/>
  <c r="W116" i="5"/>
  <c r="AF116" i="5" s="1"/>
  <c r="V116" i="5"/>
  <c r="U116" i="5"/>
  <c r="T116" i="5"/>
  <c r="S116" i="5"/>
  <c r="R116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AB115" i="5"/>
  <c r="AA115" i="5"/>
  <c r="Z115" i="5"/>
  <c r="Y115" i="5"/>
  <c r="X115" i="5"/>
  <c r="W115" i="5"/>
  <c r="AF115" i="5" s="1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AB114" i="5"/>
  <c r="AA114" i="5"/>
  <c r="Z114" i="5"/>
  <c r="Y114" i="5"/>
  <c r="X114" i="5"/>
  <c r="W114" i="5"/>
  <c r="AF114" i="5" s="1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AB113" i="5"/>
  <c r="AA113" i="5"/>
  <c r="Z113" i="5"/>
  <c r="Y113" i="5"/>
  <c r="X113" i="5"/>
  <c r="W113" i="5"/>
  <c r="AF113" i="5" s="1"/>
  <c r="V113" i="5"/>
  <c r="U113" i="5"/>
  <c r="T113" i="5"/>
  <c r="S113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AB112" i="5"/>
  <c r="AA112" i="5"/>
  <c r="Z112" i="5"/>
  <c r="Y112" i="5"/>
  <c r="X112" i="5"/>
  <c r="W112" i="5"/>
  <c r="AF112" i="5" s="1"/>
  <c r="V112" i="5"/>
  <c r="U112" i="5"/>
  <c r="T112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AB111" i="5"/>
  <c r="AA111" i="5"/>
  <c r="Z111" i="5"/>
  <c r="Y111" i="5"/>
  <c r="X111" i="5"/>
  <c r="W111" i="5"/>
  <c r="AF111" i="5" s="1"/>
  <c r="V111" i="5"/>
  <c r="U111" i="5"/>
  <c r="T111" i="5"/>
  <c r="S111" i="5"/>
  <c r="R111" i="5"/>
  <c r="Q111" i="5"/>
  <c r="P111" i="5"/>
  <c r="O111" i="5"/>
  <c r="N111" i="5"/>
  <c r="M111" i="5"/>
  <c r="L111" i="5"/>
  <c r="K111" i="5"/>
  <c r="J111" i="5"/>
  <c r="I111" i="5"/>
  <c r="H111" i="5"/>
  <c r="G111" i="5"/>
  <c r="F111" i="5"/>
  <c r="AB110" i="5"/>
  <c r="AA110" i="5"/>
  <c r="Z110" i="5"/>
  <c r="Y110" i="5"/>
  <c r="X110" i="5"/>
  <c r="W110" i="5"/>
  <c r="AF110" i="5" s="1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AB108" i="5"/>
  <c r="AA108" i="5"/>
  <c r="Z108" i="5"/>
  <c r="Y108" i="5"/>
  <c r="X108" i="5"/>
  <c r="W108" i="5"/>
  <c r="AF108" i="5" s="1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AB107" i="5"/>
  <c r="AA107" i="5"/>
  <c r="Z107" i="5"/>
  <c r="Y107" i="5"/>
  <c r="X107" i="5"/>
  <c r="W107" i="5"/>
  <c r="AF107" i="5" s="1"/>
  <c r="V107" i="5"/>
  <c r="U107" i="5"/>
  <c r="T107" i="5"/>
  <c r="S107" i="5"/>
  <c r="R107" i="5"/>
  <c r="Q107" i="5"/>
  <c r="P107" i="5"/>
  <c r="O107" i="5"/>
  <c r="N107" i="5"/>
  <c r="M107" i="5"/>
  <c r="L107" i="5"/>
  <c r="K107" i="5"/>
  <c r="J107" i="5"/>
  <c r="I107" i="5"/>
  <c r="H107" i="5"/>
  <c r="G107" i="5"/>
  <c r="F107" i="5"/>
  <c r="AB106" i="5"/>
  <c r="AA106" i="5"/>
  <c r="Z106" i="5"/>
  <c r="Y106" i="5"/>
  <c r="X106" i="5"/>
  <c r="W106" i="5"/>
  <c r="AF106" i="5" s="1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AB105" i="5"/>
  <c r="AA105" i="5"/>
  <c r="Z105" i="5"/>
  <c r="Y105" i="5"/>
  <c r="X105" i="5"/>
  <c r="W105" i="5"/>
  <c r="AF105" i="5" s="1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AB104" i="5"/>
  <c r="AA104" i="5"/>
  <c r="Z104" i="5"/>
  <c r="Y104" i="5"/>
  <c r="X104" i="5"/>
  <c r="W104" i="5"/>
  <c r="AF104" i="5" s="1"/>
  <c r="V104" i="5"/>
  <c r="U104" i="5"/>
  <c r="T104" i="5"/>
  <c r="S104" i="5"/>
  <c r="R104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AB103" i="5"/>
  <c r="AA103" i="5"/>
  <c r="Z103" i="5"/>
  <c r="Y103" i="5"/>
  <c r="X103" i="5"/>
  <c r="W103" i="5"/>
  <c r="AF103" i="5" s="1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AB102" i="5"/>
  <c r="AA102" i="5"/>
  <c r="Z102" i="5"/>
  <c r="Y102" i="5"/>
  <c r="X102" i="5"/>
  <c r="W102" i="5"/>
  <c r="AF102" i="5" s="1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AB101" i="5"/>
  <c r="AA101" i="5"/>
  <c r="Z101" i="5"/>
  <c r="Y101" i="5"/>
  <c r="X101" i="5"/>
  <c r="W101" i="5"/>
  <c r="AF101" i="5" s="1"/>
  <c r="V101" i="5"/>
  <c r="U101" i="5"/>
  <c r="T101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AB100" i="5"/>
  <c r="AA100" i="5"/>
  <c r="Z100" i="5"/>
  <c r="Y100" i="5"/>
  <c r="X100" i="5"/>
  <c r="W100" i="5"/>
  <c r="AF100" i="5" s="1"/>
  <c r="V100" i="5"/>
  <c r="U100" i="5"/>
  <c r="T100" i="5"/>
  <c r="S100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AB99" i="5"/>
  <c r="AA99" i="5"/>
  <c r="Z99" i="5"/>
  <c r="Y99" i="5"/>
  <c r="X99" i="5"/>
  <c r="W99" i="5"/>
  <c r="AF99" i="5" s="1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AB98" i="5"/>
  <c r="AA98" i="5"/>
  <c r="Z98" i="5"/>
  <c r="Y98" i="5"/>
  <c r="X98" i="5"/>
  <c r="W98" i="5"/>
  <c r="AF98" i="5" s="1"/>
  <c r="V98" i="5"/>
  <c r="U98" i="5"/>
  <c r="T98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AB97" i="5"/>
  <c r="AA97" i="5"/>
  <c r="Z97" i="5"/>
  <c r="Y97" i="5"/>
  <c r="X97" i="5"/>
  <c r="W97" i="5"/>
  <c r="AF97" i="5" s="1"/>
  <c r="V97" i="5"/>
  <c r="U97" i="5"/>
  <c r="T97" i="5"/>
  <c r="S97" i="5"/>
  <c r="R97" i="5"/>
  <c r="Q97" i="5"/>
  <c r="P97" i="5"/>
  <c r="O97" i="5"/>
  <c r="N97" i="5"/>
  <c r="M97" i="5"/>
  <c r="L97" i="5"/>
  <c r="K97" i="5"/>
  <c r="J97" i="5"/>
  <c r="I97" i="5"/>
  <c r="H97" i="5"/>
  <c r="G97" i="5"/>
  <c r="F97" i="5"/>
  <c r="AB96" i="5"/>
  <c r="AA96" i="5"/>
  <c r="Z96" i="5"/>
  <c r="Y96" i="5"/>
  <c r="X96" i="5"/>
  <c r="W96" i="5"/>
  <c r="AF96" i="5" s="1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AB95" i="5"/>
  <c r="AA95" i="5"/>
  <c r="Z95" i="5"/>
  <c r="Y95" i="5"/>
  <c r="X95" i="5"/>
  <c r="W95" i="5"/>
  <c r="AF95" i="5" s="1"/>
  <c r="V95" i="5"/>
  <c r="U95" i="5"/>
  <c r="T95" i="5"/>
  <c r="S95" i="5"/>
  <c r="R95" i="5"/>
  <c r="Q95" i="5"/>
  <c r="P95" i="5"/>
  <c r="O95" i="5"/>
  <c r="N95" i="5"/>
  <c r="M95" i="5"/>
  <c r="L95" i="5"/>
  <c r="K95" i="5"/>
  <c r="J95" i="5"/>
  <c r="I95" i="5"/>
  <c r="H95" i="5"/>
  <c r="G95" i="5"/>
  <c r="F95" i="5"/>
  <c r="AB94" i="5"/>
  <c r="AA94" i="5"/>
  <c r="Z94" i="5"/>
  <c r="Y94" i="5"/>
  <c r="X94" i="5"/>
  <c r="W94" i="5"/>
  <c r="AF94" i="5" s="1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AB93" i="5"/>
  <c r="AA93" i="5"/>
  <c r="Z93" i="5"/>
  <c r="Y93" i="5"/>
  <c r="X93" i="5"/>
  <c r="W93" i="5"/>
  <c r="AF93" i="5" s="1"/>
  <c r="V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F93" i="5"/>
  <c r="AF92" i="5"/>
  <c r="AB92" i="5"/>
  <c r="AA92" i="5"/>
  <c r="Z92" i="5"/>
  <c r="Y92" i="5"/>
  <c r="X92" i="5"/>
  <c r="W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AF91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AB90" i="5"/>
  <c r="AA90" i="5"/>
  <c r="Z90" i="5"/>
  <c r="Y90" i="5"/>
  <c r="X90" i="5"/>
  <c r="W90" i="5"/>
  <c r="AF90" i="5" s="1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AB89" i="5"/>
  <c r="AA89" i="5"/>
  <c r="Z89" i="5"/>
  <c r="Y89" i="5"/>
  <c r="X89" i="5"/>
  <c r="W89" i="5"/>
  <c r="AF89" i="5" s="1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AB88" i="5"/>
  <c r="AA88" i="5"/>
  <c r="Z88" i="5"/>
  <c r="Y88" i="5"/>
  <c r="X88" i="5"/>
  <c r="W88" i="5"/>
  <c r="AF88" i="5" s="1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AB87" i="5"/>
  <c r="AA87" i="5"/>
  <c r="Z87" i="5"/>
  <c r="Y87" i="5"/>
  <c r="X87" i="5"/>
  <c r="W87" i="5"/>
  <c r="AF87" i="5" s="1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I87" i="5"/>
  <c r="H87" i="5"/>
  <c r="G87" i="5"/>
  <c r="F87" i="5"/>
  <c r="AB86" i="5"/>
  <c r="AA86" i="5"/>
  <c r="Z86" i="5"/>
  <c r="Y86" i="5"/>
  <c r="X86" i="5"/>
  <c r="W86" i="5"/>
  <c r="AF86" i="5" s="1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AB85" i="5"/>
  <c r="AA85" i="5"/>
  <c r="Z85" i="5"/>
  <c r="Y85" i="5"/>
  <c r="X85" i="5"/>
  <c r="W85" i="5"/>
  <c r="AF85" i="5" s="1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AB84" i="5"/>
  <c r="AA84" i="5"/>
  <c r="Z84" i="5"/>
  <c r="Y84" i="5"/>
  <c r="X84" i="5"/>
  <c r="W84" i="5"/>
  <c r="AF84" i="5" s="1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AB83" i="5"/>
  <c r="AA83" i="5"/>
  <c r="Z83" i="5"/>
  <c r="Y83" i="5"/>
  <c r="X83" i="5"/>
  <c r="W83" i="5"/>
  <c r="AF83" i="5" s="1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AB82" i="5"/>
  <c r="AA82" i="5"/>
  <c r="Z82" i="5"/>
  <c r="Y82" i="5"/>
  <c r="X82" i="5"/>
  <c r="W82" i="5"/>
  <c r="AF82" i="5" s="1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AB81" i="5"/>
  <c r="AA81" i="5"/>
  <c r="Z81" i="5"/>
  <c r="Y81" i="5"/>
  <c r="X81" i="5"/>
  <c r="W81" i="5"/>
  <c r="AF81" i="5" s="1"/>
  <c r="V81" i="5"/>
  <c r="U81" i="5"/>
  <c r="T81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F81" i="5"/>
  <c r="AB80" i="5"/>
  <c r="AA80" i="5"/>
  <c r="Z80" i="5"/>
  <c r="Y80" i="5"/>
  <c r="X80" i="5"/>
  <c r="W80" i="5"/>
  <c r="AF80" i="5" s="1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AB79" i="5"/>
  <c r="AA79" i="5"/>
  <c r="Z79" i="5"/>
  <c r="Y79" i="5"/>
  <c r="X79" i="5"/>
  <c r="W79" i="5"/>
  <c r="AF79" i="5" s="1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AB78" i="5"/>
  <c r="AA78" i="5"/>
  <c r="Z78" i="5"/>
  <c r="Y78" i="5"/>
  <c r="X78" i="5"/>
  <c r="W78" i="5"/>
  <c r="AF78" i="5" s="1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AB77" i="5"/>
  <c r="AA77" i="5"/>
  <c r="Z77" i="5"/>
  <c r="Y77" i="5"/>
  <c r="X77" i="5"/>
  <c r="W77" i="5"/>
  <c r="AF77" i="5" s="1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AB76" i="5"/>
  <c r="AA76" i="5"/>
  <c r="Z76" i="5"/>
  <c r="Y76" i="5"/>
  <c r="X76" i="5"/>
  <c r="W76" i="5"/>
  <c r="AF76" i="5" s="1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AI73" i="5"/>
  <c r="AB72" i="5"/>
  <c r="AA72" i="5"/>
  <c r="Z72" i="5"/>
  <c r="Y72" i="5"/>
  <c r="X72" i="5"/>
  <c r="W72" i="5"/>
  <c r="AF72" i="5" s="1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AB71" i="5"/>
  <c r="AA71" i="5"/>
  <c r="Z71" i="5"/>
  <c r="Y71" i="5"/>
  <c r="X71" i="5"/>
  <c r="W71" i="5"/>
  <c r="AF71" i="5" s="1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AB70" i="5"/>
  <c r="AA70" i="5"/>
  <c r="Z70" i="5"/>
  <c r="Y70" i="5"/>
  <c r="X70" i="5"/>
  <c r="W70" i="5"/>
  <c r="AF70" i="5" s="1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AC70" i="5" s="1"/>
  <c r="AD70" i="5" s="1"/>
  <c r="AB69" i="5"/>
  <c r="AA69" i="5"/>
  <c r="Z69" i="5"/>
  <c r="Y69" i="5"/>
  <c r="X69" i="5"/>
  <c r="W69" i="5"/>
  <c r="AF69" i="5" s="1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AB68" i="5"/>
  <c r="AA68" i="5"/>
  <c r="Z68" i="5"/>
  <c r="Y68" i="5"/>
  <c r="X68" i="5"/>
  <c r="W68" i="5"/>
  <c r="AF68" i="5" s="1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AB67" i="5"/>
  <c r="AA67" i="5"/>
  <c r="Z67" i="5"/>
  <c r="Y67" i="5"/>
  <c r="X67" i="5"/>
  <c r="W67" i="5"/>
  <c r="AF67" i="5" s="1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AB66" i="5"/>
  <c r="AA66" i="5"/>
  <c r="Z66" i="5"/>
  <c r="Y66" i="5"/>
  <c r="X66" i="5"/>
  <c r="W66" i="5"/>
  <c r="AF66" i="5" s="1"/>
  <c r="V66" i="5"/>
  <c r="U66" i="5"/>
  <c r="T66" i="5"/>
  <c r="AE66" i="5" s="1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AB65" i="5"/>
  <c r="AA65" i="5"/>
  <c r="Z65" i="5"/>
  <c r="Y65" i="5"/>
  <c r="X65" i="5"/>
  <c r="W65" i="5"/>
  <c r="AF65" i="5" s="1"/>
  <c r="V65" i="5"/>
  <c r="U65" i="5"/>
  <c r="T65" i="5"/>
  <c r="AE65" i="5" s="1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AB64" i="5"/>
  <c r="AA64" i="5"/>
  <c r="Z64" i="5"/>
  <c r="Y64" i="5"/>
  <c r="X64" i="5"/>
  <c r="W64" i="5"/>
  <c r="AF64" i="5" s="1"/>
  <c r="V64" i="5"/>
  <c r="U64" i="5"/>
  <c r="T64" i="5"/>
  <c r="AE64" i="5" s="1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AB63" i="5"/>
  <c r="AA63" i="5"/>
  <c r="Z63" i="5"/>
  <c r="Y63" i="5"/>
  <c r="X63" i="5"/>
  <c r="W63" i="5"/>
  <c r="AF63" i="5" s="1"/>
  <c r="V63" i="5"/>
  <c r="U63" i="5"/>
  <c r="T63" i="5"/>
  <c r="AE63" i="5" s="1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AB62" i="5"/>
  <c r="AA62" i="5"/>
  <c r="Z62" i="5"/>
  <c r="Y62" i="5"/>
  <c r="X62" i="5"/>
  <c r="W62" i="5"/>
  <c r="AF62" i="5" s="1"/>
  <c r="V62" i="5"/>
  <c r="U62" i="5"/>
  <c r="T62" i="5"/>
  <c r="S62" i="5"/>
  <c r="AE62" i="5" s="1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AB61" i="5"/>
  <c r="AA61" i="5"/>
  <c r="Z61" i="5"/>
  <c r="Y61" i="5"/>
  <c r="X61" i="5"/>
  <c r="W61" i="5"/>
  <c r="AF61" i="5" s="1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AC61" i="5" s="1"/>
  <c r="AD61" i="5" s="1"/>
  <c r="AH61" i="5" s="1"/>
  <c r="AB60" i="5"/>
  <c r="AA60" i="5"/>
  <c r="Z60" i="5"/>
  <c r="Y60" i="5"/>
  <c r="X60" i="5"/>
  <c r="W60" i="5"/>
  <c r="AF60" i="5" s="1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AF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AC59" i="5" s="1"/>
  <c r="AD59" i="5" s="1"/>
  <c r="H59" i="5"/>
  <c r="G59" i="5"/>
  <c r="F59" i="5"/>
  <c r="AF58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AB57" i="5"/>
  <c r="AA57" i="5"/>
  <c r="Z57" i="5"/>
  <c r="Y57" i="5"/>
  <c r="X57" i="5"/>
  <c r="W57" i="5"/>
  <c r="AF57" i="5" s="1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AB56" i="5"/>
  <c r="AA56" i="5"/>
  <c r="Z56" i="5"/>
  <c r="Y56" i="5"/>
  <c r="X56" i="5"/>
  <c r="W56" i="5"/>
  <c r="AF56" i="5" s="1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AB55" i="5"/>
  <c r="AA55" i="5"/>
  <c r="Z55" i="5"/>
  <c r="Y55" i="5"/>
  <c r="X55" i="5"/>
  <c r="W55" i="5"/>
  <c r="AF55" i="5" s="1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AB53" i="5"/>
  <c r="AA53" i="5"/>
  <c r="Z53" i="5"/>
  <c r="Y53" i="5"/>
  <c r="X53" i="5"/>
  <c r="W53" i="5"/>
  <c r="AF53" i="5" s="1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AB52" i="5"/>
  <c r="AA52" i="5"/>
  <c r="Z52" i="5"/>
  <c r="Y52" i="5"/>
  <c r="X52" i="5"/>
  <c r="W52" i="5"/>
  <c r="AF52" i="5" s="1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AB51" i="5"/>
  <c r="AA51" i="5"/>
  <c r="Z51" i="5"/>
  <c r="Y51" i="5"/>
  <c r="X51" i="5"/>
  <c r="W51" i="5"/>
  <c r="AF51" i="5" s="1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AB50" i="5"/>
  <c r="AA50" i="5"/>
  <c r="Z50" i="5"/>
  <c r="Y50" i="5"/>
  <c r="X50" i="5"/>
  <c r="W50" i="5"/>
  <c r="AF50" i="5" s="1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AB49" i="5"/>
  <c r="AA49" i="5"/>
  <c r="Z49" i="5"/>
  <c r="Y49" i="5"/>
  <c r="X49" i="5"/>
  <c r="W49" i="5"/>
  <c r="AF49" i="5" s="1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AB48" i="5"/>
  <c r="AA48" i="5"/>
  <c r="Z48" i="5"/>
  <c r="Y48" i="5"/>
  <c r="X48" i="5"/>
  <c r="W48" i="5"/>
  <c r="AF48" i="5" s="1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AB47" i="5"/>
  <c r="AA47" i="5"/>
  <c r="Z47" i="5"/>
  <c r="Y47" i="5"/>
  <c r="X47" i="5"/>
  <c r="W47" i="5"/>
  <c r="AF47" i="5" s="1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AB46" i="5"/>
  <c r="AA46" i="5"/>
  <c r="Z46" i="5"/>
  <c r="Y46" i="5"/>
  <c r="X46" i="5"/>
  <c r="W46" i="5"/>
  <c r="AF46" i="5" s="1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AB45" i="5"/>
  <c r="AA45" i="5"/>
  <c r="Z45" i="5"/>
  <c r="Y45" i="5"/>
  <c r="X45" i="5"/>
  <c r="W45" i="5"/>
  <c r="AF45" i="5" s="1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AB44" i="5"/>
  <c r="AA44" i="5"/>
  <c r="Z44" i="5"/>
  <c r="Y44" i="5"/>
  <c r="X44" i="5"/>
  <c r="W44" i="5"/>
  <c r="AF44" i="5" s="1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AB43" i="5"/>
  <c r="AA43" i="5"/>
  <c r="Z43" i="5"/>
  <c r="Y43" i="5"/>
  <c r="X43" i="5"/>
  <c r="W43" i="5"/>
  <c r="AF43" i="5" s="1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AF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AF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AF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AB39" i="5"/>
  <c r="AA39" i="5"/>
  <c r="Z39" i="5"/>
  <c r="Y39" i="5"/>
  <c r="X39" i="5"/>
  <c r="W39" i="5"/>
  <c r="AF39" i="5" s="1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AB38" i="5"/>
  <c r="AA38" i="5"/>
  <c r="Z38" i="5"/>
  <c r="Y38" i="5"/>
  <c r="X38" i="5"/>
  <c r="W38" i="5"/>
  <c r="AF38" i="5" s="1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AB37" i="5"/>
  <c r="AA37" i="5"/>
  <c r="Z37" i="5"/>
  <c r="Y37" i="5"/>
  <c r="X37" i="5"/>
  <c r="W37" i="5"/>
  <c r="AF37" i="5" s="1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AB36" i="5"/>
  <c r="AA36" i="5"/>
  <c r="Z36" i="5"/>
  <c r="Y36" i="5"/>
  <c r="X36" i="5"/>
  <c r="W36" i="5"/>
  <c r="AF36" i="5" s="1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AB35" i="5"/>
  <c r="AA35" i="5"/>
  <c r="Z35" i="5"/>
  <c r="Y35" i="5"/>
  <c r="X35" i="5"/>
  <c r="W35" i="5"/>
  <c r="AF35" i="5" s="1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AB34" i="5"/>
  <c r="AA34" i="5"/>
  <c r="Z34" i="5"/>
  <c r="Y34" i="5"/>
  <c r="X34" i="5"/>
  <c r="W34" i="5"/>
  <c r="AF34" i="5" s="1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AB33" i="5"/>
  <c r="AA33" i="5"/>
  <c r="Z33" i="5"/>
  <c r="Y33" i="5"/>
  <c r="X33" i="5"/>
  <c r="W33" i="5"/>
  <c r="AF33" i="5" s="1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AB32" i="5"/>
  <c r="AA32" i="5"/>
  <c r="Z32" i="5"/>
  <c r="Y32" i="5"/>
  <c r="X32" i="5"/>
  <c r="W32" i="5"/>
  <c r="AF32" i="5" s="1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AI29" i="5"/>
  <c r="AH29" i="5"/>
  <c r="AG29" i="5"/>
  <c r="AB28" i="5"/>
  <c r="AA28" i="5"/>
  <c r="Z28" i="5"/>
  <c r="Y28" i="5"/>
  <c r="X28" i="5"/>
  <c r="W28" i="5"/>
  <c r="AF28" i="5" s="1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AB27" i="5"/>
  <c r="AA27" i="5"/>
  <c r="Z27" i="5"/>
  <c r="Y27" i="5"/>
  <c r="X27" i="5"/>
  <c r="W27" i="5"/>
  <c r="AF27" i="5" s="1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AB26" i="5"/>
  <c r="AA26" i="5"/>
  <c r="Z26" i="5"/>
  <c r="Y26" i="5"/>
  <c r="X26" i="5"/>
  <c r="W26" i="5"/>
  <c r="AF26" i="5" s="1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AB25" i="5"/>
  <c r="AA25" i="5"/>
  <c r="Z25" i="5"/>
  <c r="Y25" i="5"/>
  <c r="X25" i="5"/>
  <c r="W25" i="5"/>
  <c r="AF25" i="5" s="1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AF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AC24" i="5" s="1"/>
  <c r="AD24" i="5" s="1"/>
  <c r="AB23" i="5"/>
  <c r="AA23" i="5"/>
  <c r="Z23" i="5"/>
  <c r="Y23" i="5"/>
  <c r="X23" i="5"/>
  <c r="W23" i="5"/>
  <c r="AF23" i="5" s="1"/>
  <c r="V23" i="5"/>
  <c r="U23" i="5"/>
  <c r="AE23" i="5" s="1"/>
  <c r="T23" i="5"/>
  <c r="S23" i="5"/>
  <c r="R23" i="5"/>
  <c r="Q23" i="5"/>
  <c r="P23" i="5"/>
  <c r="O23" i="5"/>
  <c r="N23" i="5"/>
  <c r="M23" i="5"/>
  <c r="L23" i="5"/>
  <c r="K23" i="5"/>
  <c r="J23" i="5"/>
  <c r="I23" i="5"/>
  <c r="AC23" i="5" s="1"/>
  <c r="AD23" i="5" s="1"/>
  <c r="H23" i="5"/>
  <c r="G23" i="5"/>
  <c r="F23" i="5"/>
  <c r="AF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AB21" i="5"/>
  <c r="AA21" i="5"/>
  <c r="Z21" i="5"/>
  <c r="Y21" i="5"/>
  <c r="X21" i="5"/>
  <c r="W21" i="5"/>
  <c r="AF21" i="5" s="1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AB20" i="5"/>
  <c r="AA20" i="5"/>
  <c r="Z20" i="5"/>
  <c r="Y20" i="5"/>
  <c r="X20" i="5"/>
  <c r="W20" i="5"/>
  <c r="AF20" i="5" s="1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AB19" i="5"/>
  <c r="AA19" i="5"/>
  <c r="Z19" i="5"/>
  <c r="Y19" i="5"/>
  <c r="X19" i="5"/>
  <c r="W19" i="5"/>
  <c r="AF19" i="5" s="1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AB18" i="5"/>
  <c r="AA18" i="5"/>
  <c r="Z18" i="5"/>
  <c r="Y18" i="5"/>
  <c r="X18" i="5"/>
  <c r="W18" i="5"/>
  <c r="AF18" i="5" s="1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AB17" i="5"/>
  <c r="AA17" i="5"/>
  <c r="Z17" i="5"/>
  <c r="Y17" i="5"/>
  <c r="X17" i="5"/>
  <c r="W17" i="5"/>
  <c r="AF17" i="5" s="1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AB16" i="5"/>
  <c r="AA16" i="5"/>
  <c r="Z16" i="5"/>
  <c r="Y16" i="5"/>
  <c r="X16" i="5"/>
  <c r="W16" i="5"/>
  <c r="AF16" i="5" s="1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AB15" i="5"/>
  <c r="AA15" i="5"/>
  <c r="Z15" i="5"/>
  <c r="Y15" i="5"/>
  <c r="X15" i="5"/>
  <c r="W15" i="5"/>
  <c r="AF15" i="5" s="1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AB14" i="5"/>
  <c r="AA14" i="5"/>
  <c r="Z14" i="5"/>
  <c r="Y14" i="5"/>
  <c r="X14" i="5"/>
  <c r="W14" i="5"/>
  <c r="AF14" i="5" s="1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AB13" i="5"/>
  <c r="AA13" i="5"/>
  <c r="Z13" i="5"/>
  <c r="Y13" i="5"/>
  <c r="X13" i="5"/>
  <c r="W13" i="5"/>
  <c r="AF13" i="5" s="1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AB12" i="5"/>
  <c r="AA12" i="5"/>
  <c r="Z12" i="5"/>
  <c r="Y12" i="5"/>
  <c r="X12" i="5"/>
  <c r="W12" i="5"/>
  <c r="AF12" i="5" s="1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AB11" i="5"/>
  <c r="AA11" i="5"/>
  <c r="Z11" i="5"/>
  <c r="Y11" i="5"/>
  <c r="X11" i="5"/>
  <c r="W11" i="5"/>
  <c r="AF11" i="5" s="1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AB10" i="5"/>
  <c r="AA10" i="5"/>
  <c r="Z10" i="5"/>
  <c r="Y10" i="5"/>
  <c r="X10" i="5"/>
  <c r="W10" i="5"/>
  <c r="AF10" i="5" s="1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AB9" i="5"/>
  <c r="AA9" i="5"/>
  <c r="Z9" i="5"/>
  <c r="Y9" i="5"/>
  <c r="X9" i="5"/>
  <c r="W9" i="5"/>
  <c r="AF9" i="5" s="1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AF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AC8" i="5" s="1"/>
  <c r="AD8" i="5" s="1"/>
  <c r="AB7" i="5"/>
  <c r="AA7" i="5"/>
  <c r="Z7" i="5"/>
  <c r="Y7" i="5"/>
  <c r="X7" i="5"/>
  <c r="W7" i="5"/>
  <c r="AF7" i="5" s="1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AF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AB221" i="4"/>
  <c r="AC221" i="4" s="1"/>
  <c r="AD221" i="4" s="1"/>
  <c r="AB220" i="4"/>
  <c r="AC220" i="4" s="1"/>
  <c r="AD220" i="4" s="1"/>
  <c r="AB219" i="4"/>
  <c r="AC219" i="4" s="1"/>
  <c r="AD219" i="4" s="1"/>
  <c r="E219" i="4"/>
  <c r="AB218" i="4"/>
  <c r="AC218" i="4" s="1"/>
  <c r="E218" i="4"/>
  <c r="AB217" i="4"/>
  <c r="AC217" i="4" s="1"/>
  <c r="AD217" i="4" s="1"/>
  <c r="E217" i="4"/>
  <c r="AB216" i="4"/>
  <c r="AC216" i="4" s="1"/>
  <c r="AD216" i="4" s="1"/>
  <c r="E216" i="4"/>
  <c r="AB215" i="4"/>
  <c r="AC215" i="4" s="1"/>
  <c r="AD215" i="4" s="1"/>
  <c r="E215" i="4"/>
  <c r="AB214" i="4"/>
  <c r="AC214" i="4" s="1"/>
  <c r="AD214" i="4" s="1"/>
  <c r="E214" i="4"/>
  <c r="AB213" i="4"/>
  <c r="AC213" i="4" s="1"/>
  <c r="AD213" i="4" s="1"/>
  <c r="E213" i="4"/>
  <c r="AB212" i="4"/>
  <c r="AC212" i="4" s="1"/>
  <c r="AD212" i="4" s="1"/>
  <c r="E212" i="4"/>
  <c r="AB211" i="4"/>
  <c r="AC211" i="4" s="1"/>
  <c r="AD211" i="4" s="1"/>
  <c r="E211" i="4"/>
  <c r="AB210" i="4"/>
  <c r="AC210" i="4" s="1"/>
  <c r="AD210" i="4" s="1"/>
  <c r="E210" i="4"/>
  <c r="AB209" i="4"/>
  <c r="AC209" i="4" s="1"/>
  <c r="AD209" i="4" s="1"/>
  <c r="E209" i="4"/>
  <c r="AB208" i="4"/>
  <c r="AC208" i="4" s="1"/>
  <c r="AD208" i="4" s="1"/>
  <c r="AB207" i="4"/>
  <c r="AA207" i="4"/>
  <c r="Z207" i="4"/>
  <c r="Y207" i="4"/>
  <c r="X207" i="4"/>
  <c r="W207" i="4"/>
  <c r="V207" i="4"/>
  <c r="U207" i="4"/>
  <c r="T207" i="4"/>
  <c r="S207" i="4"/>
  <c r="R207" i="4"/>
  <c r="Q207" i="4"/>
  <c r="P207" i="4"/>
  <c r="O207" i="4"/>
  <c r="N207" i="4"/>
  <c r="M207" i="4"/>
  <c r="L207" i="4"/>
  <c r="K207" i="4"/>
  <c r="J207" i="4"/>
  <c r="I207" i="4"/>
  <c r="H207" i="4"/>
  <c r="G207" i="4"/>
  <c r="F207" i="4"/>
  <c r="E207" i="4"/>
  <c r="D207" i="4"/>
  <c r="AB206" i="4"/>
  <c r="AA206" i="4"/>
  <c r="Z206" i="4"/>
  <c r="Y206" i="4"/>
  <c r="X206" i="4"/>
  <c r="W206" i="4"/>
  <c r="V206" i="4"/>
  <c r="U206" i="4"/>
  <c r="T206" i="4"/>
  <c r="S206" i="4"/>
  <c r="R206" i="4"/>
  <c r="Q206" i="4"/>
  <c r="P206" i="4"/>
  <c r="O206" i="4"/>
  <c r="N206" i="4"/>
  <c r="M206" i="4"/>
  <c r="L206" i="4"/>
  <c r="K206" i="4"/>
  <c r="J206" i="4"/>
  <c r="I206" i="4"/>
  <c r="H206" i="4"/>
  <c r="G206" i="4"/>
  <c r="F206" i="4"/>
  <c r="D206" i="4"/>
  <c r="AB205" i="4"/>
  <c r="AA205" i="4"/>
  <c r="Z205" i="4"/>
  <c r="Y205" i="4"/>
  <c r="X205" i="4"/>
  <c r="W205" i="4"/>
  <c r="V205" i="4"/>
  <c r="U205" i="4"/>
  <c r="T205" i="4"/>
  <c r="S205" i="4"/>
  <c r="R205" i="4"/>
  <c r="Q205" i="4"/>
  <c r="P205" i="4"/>
  <c r="O205" i="4"/>
  <c r="N205" i="4"/>
  <c r="M205" i="4"/>
  <c r="L205" i="4"/>
  <c r="K205" i="4"/>
  <c r="J205" i="4"/>
  <c r="I205" i="4"/>
  <c r="H205" i="4"/>
  <c r="G205" i="4"/>
  <c r="F205" i="4"/>
  <c r="D205" i="4"/>
  <c r="AB204" i="4"/>
  <c r="AA204" i="4"/>
  <c r="Z204" i="4"/>
  <c r="Y204" i="4"/>
  <c r="X204" i="4"/>
  <c r="W204" i="4"/>
  <c r="V204" i="4"/>
  <c r="U204" i="4"/>
  <c r="T204" i="4"/>
  <c r="S204" i="4"/>
  <c r="R204" i="4"/>
  <c r="Q204" i="4"/>
  <c r="P204" i="4"/>
  <c r="O204" i="4"/>
  <c r="N204" i="4"/>
  <c r="M204" i="4"/>
  <c r="L204" i="4"/>
  <c r="K204" i="4"/>
  <c r="J204" i="4"/>
  <c r="I204" i="4"/>
  <c r="H204" i="4"/>
  <c r="G204" i="4"/>
  <c r="F204" i="4"/>
  <c r="E204" i="4"/>
  <c r="D204" i="4"/>
  <c r="AB203" i="4"/>
  <c r="AA203" i="4"/>
  <c r="Z203" i="4"/>
  <c r="Y203" i="4"/>
  <c r="X203" i="4"/>
  <c r="W203" i="4"/>
  <c r="V203" i="4"/>
  <c r="U203" i="4"/>
  <c r="T203" i="4"/>
  <c r="S203" i="4"/>
  <c r="R203" i="4"/>
  <c r="Q203" i="4"/>
  <c r="P203" i="4"/>
  <c r="O203" i="4"/>
  <c r="N203" i="4"/>
  <c r="M203" i="4"/>
  <c r="L203" i="4"/>
  <c r="K203" i="4"/>
  <c r="J203" i="4"/>
  <c r="I203" i="4"/>
  <c r="H203" i="4"/>
  <c r="G203" i="4"/>
  <c r="F203" i="4"/>
  <c r="E203" i="4"/>
  <c r="D203" i="4"/>
  <c r="AB202" i="4"/>
  <c r="AA202" i="4"/>
  <c r="Z202" i="4"/>
  <c r="Y202" i="4"/>
  <c r="X202" i="4"/>
  <c r="W202" i="4"/>
  <c r="V202" i="4"/>
  <c r="U202" i="4"/>
  <c r="T202" i="4"/>
  <c r="S202" i="4"/>
  <c r="R202" i="4"/>
  <c r="Q202" i="4"/>
  <c r="P202" i="4"/>
  <c r="O202" i="4"/>
  <c r="N202" i="4"/>
  <c r="M202" i="4"/>
  <c r="L202" i="4"/>
  <c r="K202" i="4"/>
  <c r="J202" i="4"/>
  <c r="I202" i="4"/>
  <c r="H202" i="4"/>
  <c r="G202" i="4"/>
  <c r="F202" i="4"/>
  <c r="E202" i="4"/>
  <c r="D202" i="4"/>
  <c r="AB201" i="4"/>
  <c r="AA201" i="4"/>
  <c r="Z201" i="4"/>
  <c r="Y201" i="4"/>
  <c r="X201" i="4"/>
  <c r="W201" i="4"/>
  <c r="V201" i="4"/>
  <c r="U201" i="4"/>
  <c r="T201" i="4"/>
  <c r="S201" i="4"/>
  <c r="R201" i="4"/>
  <c r="Q201" i="4"/>
  <c r="P201" i="4"/>
  <c r="O201" i="4"/>
  <c r="N201" i="4"/>
  <c r="M201" i="4"/>
  <c r="L201" i="4"/>
  <c r="K201" i="4"/>
  <c r="J201" i="4"/>
  <c r="I201" i="4"/>
  <c r="H201" i="4"/>
  <c r="G201" i="4"/>
  <c r="F201" i="4"/>
  <c r="E201" i="4"/>
  <c r="D201" i="4"/>
  <c r="AB200" i="4"/>
  <c r="AA200" i="4"/>
  <c r="Z200" i="4"/>
  <c r="Y200" i="4"/>
  <c r="X200" i="4"/>
  <c r="W200" i="4"/>
  <c r="V200" i="4"/>
  <c r="U200" i="4"/>
  <c r="T200" i="4"/>
  <c r="S200" i="4"/>
  <c r="R200" i="4"/>
  <c r="Q200" i="4"/>
  <c r="P200" i="4"/>
  <c r="O200" i="4"/>
  <c r="N200" i="4"/>
  <c r="M200" i="4"/>
  <c r="L200" i="4"/>
  <c r="K200" i="4"/>
  <c r="J200" i="4"/>
  <c r="I200" i="4"/>
  <c r="H200" i="4"/>
  <c r="G200" i="4"/>
  <c r="F200" i="4"/>
  <c r="E200" i="4"/>
  <c r="D200" i="4"/>
  <c r="AB199" i="4"/>
  <c r="AA199" i="4"/>
  <c r="Z199" i="4"/>
  <c r="Y199" i="4"/>
  <c r="X199" i="4"/>
  <c r="W199" i="4"/>
  <c r="V199" i="4"/>
  <c r="U199" i="4"/>
  <c r="T199" i="4"/>
  <c r="S199" i="4"/>
  <c r="R199" i="4"/>
  <c r="Q199" i="4"/>
  <c r="P199" i="4"/>
  <c r="O199" i="4"/>
  <c r="N199" i="4"/>
  <c r="M199" i="4"/>
  <c r="L199" i="4"/>
  <c r="K199" i="4"/>
  <c r="J199" i="4"/>
  <c r="I199" i="4"/>
  <c r="H199" i="4"/>
  <c r="G199" i="4"/>
  <c r="F199" i="4"/>
  <c r="E199" i="4"/>
  <c r="D199" i="4"/>
  <c r="AB198" i="4"/>
  <c r="AA198" i="4"/>
  <c r="Z198" i="4"/>
  <c r="Y198" i="4"/>
  <c r="X198" i="4"/>
  <c r="W198" i="4"/>
  <c r="V198" i="4"/>
  <c r="U198" i="4"/>
  <c r="T198" i="4"/>
  <c r="S198" i="4"/>
  <c r="R198" i="4"/>
  <c r="Q198" i="4"/>
  <c r="P198" i="4"/>
  <c r="O198" i="4"/>
  <c r="N198" i="4"/>
  <c r="M198" i="4"/>
  <c r="L198" i="4"/>
  <c r="K198" i="4"/>
  <c r="J198" i="4"/>
  <c r="I198" i="4"/>
  <c r="H198" i="4"/>
  <c r="G198" i="4"/>
  <c r="F198" i="4"/>
  <c r="E198" i="4"/>
  <c r="D198" i="4"/>
  <c r="AB197" i="4"/>
  <c r="AA197" i="4"/>
  <c r="Z197" i="4"/>
  <c r="Y197" i="4"/>
  <c r="X197" i="4"/>
  <c r="W197" i="4"/>
  <c r="V197" i="4"/>
  <c r="U197" i="4"/>
  <c r="T197" i="4"/>
  <c r="S197" i="4"/>
  <c r="R197" i="4"/>
  <c r="Q197" i="4"/>
  <c r="P197" i="4"/>
  <c r="O197" i="4"/>
  <c r="N197" i="4"/>
  <c r="M197" i="4"/>
  <c r="L197" i="4"/>
  <c r="K197" i="4"/>
  <c r="J197" i="4"/>
  <c r="I197" i="4"/>
  <c r="H197" i="4"/>
  <c r="G197" i="4"/>
  <c r="F197" i="4"/>
  <c r="E197" i="4"/>
  <c r="D197" i="4"/>
  <c r="AB196" i="4"/>
  <c r="AA196" i="4"/>
  <c r="Z196" i="4"/>
  <c r="Y196" i="4"/>
  <c r="X196" i="4"/>
  <c r="W196" i="4"/>
  <c r="V196" i="4"/>
  <c r="U196" i="4"/>
  <c r="T196" i="4"/>
  <c r="S196" i="4"/>
  <c r="R196" i="4"/>
  <c r="Q196" i="4"/>
  <c r="P196" i="4"/>
  <c r="O196" i="4"/>
  <c r="N196" i="4"/>
  <c r="M196" i="4"/>
  <c r="L196" i="4"/>
  <c r="K196" i="4"/>
  <c r="J196" i="4"/>
  <c r="I196" i="4"/>
  <c r="H196" i="4"/>
  <c r="G196" i="4"/>
  <c r="F196" i="4"/>
  <c r="E196" i="4"/>
  <c r="D196" i="4"/>
  <c r="AB195" i="4"/>
  <c r="AA195" i="4"/>
  <c r="Z195" i="4"/>
  <c r="Y195" i="4"/>
  <c r="X195" i="4"/>
  <c r="W195" i="4"/>
  <c r="V195" i="4"/>
  <c r="U195" i="4"/>
  <c r="T195" i="4"/>
  <c r="S195" i="4"/>
  <c r="R195" i="4"/>
  <c r="Q195" i="4"/>
  <c r="P195" i="4"/>
  <c r="O195" i="4"/>
  <c r="N195" i="4"/>
  <c r="M195" i="4"/>
  <c r="L195" i="4"/>
  <c r="K195" i="4"/>
  <c r="J195" i="4"/>
  <c r="I195" i="4"/>
  <c r="H195" i="4"/>
  <c r="G195" i="4"/>
  <c r="F195" i="4"/>
  <c r="E195" i="4"/>
  <c r="D195" i="4"/>
  <c r="AB194" i="4"/>
  <c r="AA194" i="4"/>
  <c r="Z194" i="4"/>
  <c r="Y194" i="4"/>
  <c r="X194" i="4"/>
  <c r="W194" i="4"/>
  <c r="V194" i="4"/>
  <c r="U194" i="4"/>
  <c r="T194" i="4"/>
  <c r="S194" i="4"/>
  <c r="R194" i="4"/>
  <c r="Q194" i="4"/>
  <c r="P194" i="4"/>
  <c r="O194" i="4"/>
  <c r="N194" i="4"/>
  <c r="M194" i="4"/>
  <c r="L194" i="4"/>
  <c r="K194" i="4"/>
  <c r="J194" i="4"/>
  <c r="I194" i="4"/>
  <c r="H194" i="4"/>
  <c r="G194" i="4"/>
  <c r="F194" i="4"/>
  <c r="E194" i="4"/>
  <c r="D194" i="4"/>
  <c r="AB193" i="4"/>
  <c r="AA193" i="4"/>
  <c r="Z193" i="4"/>
  <c r="Y193" i="4"/>
  <c r="X193" i="4"/>
  <c r="W193" i="4"/>
  <c r="V193" i="4"/>
  <c r="U193" i="4"/>
  <c r="T193" i="4"/>
  <c r="S193" i="4"/>
  <c r="R193" i="4"/>
  <c r="Q193" i="4"/>
  <c r="P193" i="4"/>
  <c r="O193" i="4"/>
  <c r="N193" i="4"/>
  <c r="M193" i="4"/>
  <c r="L193" i="4"/>
  <c r="K193" i="4"/>
  <c r="J193" i="4"/>
  <c r="I193" i="4"/>
  <c r="H193" i="4"/>
  <c r="G193" i="4"/>
  <c r="F193" i="4"/>
  <c r="E193" i="4"/>
  <c r="D193" i="4"/>
  <c r="AB192" i="4"/>
  <c r="AA192" i="4"/>
  <c r="Z192" i="4"/>
  <c r="Y192" i="4"/>
  <c r="X192" i="4"/>
  <c r="W192" i="4"/>
  <c r="V192" i="4"/>
  <c r="U192" i="4"/>
  <c r="T192" i="4"/>
  <c r="S192" i="4"/>
  <c r="R192" i="4"/>
  <c r="Q192" i="4"/>
  <c r="P192" i="4"/>
  <c r="O192" i="4"/>
  <c r="N192" i="4"/>
  <c r="M192" i="4"/>
  <c r="L192" i="4"/>
  <c r="K192" i="4"/>
  <c r="J192" i="4"/>
  <c r="I192" i="4"/>
  <c r="H192" i="4"/>
  <c r="G192" i="4"/>
  <c r="F192" i="4"/>
  <c r="E192" i="4"/>
  <c r="D192" i="4"/>
  <c r="AB191" i="4"/>
  <c r="AA191" i="4"/>
  <c r="Z191" i="4"/>
  <c r="Y191" i="4"/>
  <c r="X191" i="4"/>
  <c r="W191" i="4"/>
  <c r="V191" i="4"/>
  <c r="U191" i="4"/>
  <c r="T191" i="4"/>
  <c r="S191" i="4"/>
  <c r="R191" i="4"/>
  <c r="Q191" i="4"/>
  <c r="P191" i="4"/>
  <c r="O191" i="4"/>
  <c r="N191" i="4"/>
  <c r="M191" i="4"/>
  <c r="L191" i="4"/>
  <c r="K191" i="4"/>
  <c r="J191" i="4"/>
  <c r="I191" i="4"/>
  <c r="H191" i="4"/>
  <c r="G191" i="4"/>
  <c r="F191" i="4"/>
  <c r="E191" i="4"/>
  <c r="D191" i="4"/>
  <c r="AB190" i="4"/>
  <c r="AA190" i="4"/>
  <c r="Z190" i="4"/>
  <c r="Y190" i="4"/>
  <c r="X190" i="4"/>
  <c r="W190" i="4"/>
  <c r="V190" i="4"/>
  <c r="U190" i="4"/>
  <c r="T190" i="4"/>
  <c r="S190" i="4"/>
  <c r="R190" i="4"/>
  <c r="Q190" i="4"/>
  <c r="P190" i="4"/>
  <c r="O190" i="4"/>
  <c r="N190" i="4"/>
  <c r="M190" i="4"/>
  <c r="L190" i="4"/>
  <c r="K190" i="4"/>
  <c r="J190" i="4"/>
  <c r="I190" i="4"/>
  <c r="H190" i="4"/>
  <c r="G190" i="4"/>
  <c r="F190" i="4"/>
  <c r="E190" i="4"/>
  <c r="D190" i="4"/>
  <c r="AB189" i="4"/>
  <c r="AA189" i="4"/>
  <c r="Z189" i="4"/>
  <c r="Y189" i="4"/>
  <c r="X189" i="4"/>
  <c r="W189" i="4"/>
  <c r="V189" i="4"/>
  <c r="U189" i="4"/>
  <c r="T189" i="4"/>
  <c r="S189" i="4"/>
  <c r="R189" i="4"/>
  <c r="Q189" i="4"/>
  <c r="P189" i="4"/>
  <c r="O189" i="4"/>
  <c r="N189" i="4"/>
  <c r="M189" i="4"/>
  <c r="L189" i="4"/>
  <c r="K189" i="4"/>
  <c r="J189" i="4"/>
  <c r="I189" i="4"/>
  <c r="H189" i="4"/>
  <c r="G189" i="4"/>
  <c r="F189" i="4"/>
  <c r="E189" i="4"/>
  <c r="D189" i="4"/>
  <c r="AB188" i="4"/>
  <c r="AA188" i="4"/>
  <c r="Z188" i="4"/>
  <c r="Y188" i="4"/>
  <c r="X188" i="4"/>
  <c r="W188" i="4"/>
  <c r="V188" i="4"/>
  <c r="U188" i="4"/>
  <c r="T188" i="4"/>
  <c r="S188" i="4"/>
  <c r="R188" i="4"/>
  <c r="Q188" i="4"/>
  <c r="P188" i="4"/>
  <c r="O188" i="4"/>
  <c r="N188" i="4"/>
  <c r="M188" i="4"/>
  <c r="L188" i="4"/>
  <c r="K188" i="4"/>
  <c r="J188" i="4"/>
  <c r="I188" i="4"/>
  <c r="H188" i="4"/>
  <c r="G188" i="4"/>
  <c r="F188" i="4"/>
  <c r="E188" i="4"/>
  <c r="D188" i="4"/>
  <c r="AB187" i="4"/>
  <c r="AA187" i="4"/>
  <c r="Z187" i="4"/>
  <c r="Y187" i="4"/>
  <c r="X187" i="4"/>
  <c r="W187" i="4"/>
  <c r="V187" i="4"/>
  <c r="U187" i="4"/>
  <c r="T187" i="4"/>
  <c r="S187" i="4"/>
  <c r="R187" i="4"/>
  <c r="Q187" i="4"/>
  <c r="P187" i="4"/>
  <c r="O187" i="4"/>
  <c r="N187" i="4"/>
  <c r="M187" i="4"/>
  <c r="L187" i="4"/>
  <c r="K187" i="4"/>
  <c r="J187" i="4"/>
  <c r="I187" i="4"/>
  <c r="H187" i="4"/>
  <c r="G187" i="4"/>
  <c r="F187" i="4"/>
  <c r="E187" i="4"/>
  <c r="D187" i="4"/>
  <c r="AB186" i="4"/>
  <c r="AA186" i="4"/>
  <c r="Z186" i="4"/>
  <c r="Y186" i="4"/>
  <c r="X186" i="4"/>
  <c r="W186" i="4"/>
  <c r="V186" i="4"/>
  <c r="U186" i="4"/>
  <c r="T186" i="4"/>
  <c r="S186" i="4"/>
  <c r="R186" i="4"/>
  <c r="Q186" i="4"/>
  <c r="P186" i="4"/>
  <c r="O186" i="4"/>
  <c r="N186" i="4"/>
  <c r="M186" i="4"/>
  <c r="L186" i="4"/>
  <c r="K186" i="4"/>
  <c r="J186" i="4"/>
  <c r="I186" i="4"/>
  <c r="H186" i="4"/>
  <c r="G186" i="4"/>
  <c r="F186" i="4"/>
  <c r="E186" i="4"/>
  <c r="D186" i="4"/>
  <c r="AB185" i="4"/>
  <c r="AA185" i="4"/>
  <c r="Z185" i="4"/>
  <c r="Y185" i="4"/>
  <c r="X185" i="4"/>
  <c r="W185" i="4"/>
  <c r="V185" i="4"/>
  <c r="U185" i="4"/>
  <c r="T185" i="4"/>
  <c r="S185" i="4"/>
  <c r="R185" i="4"/>
  <c r="Q185" i="4"/>
  <c r="P185" i="4"/>
  <c r="O185" i="4"/>
  <c r="N185" i="4"/>
  <c r="M185" i="4"/>
  <c r="L185" i="4"/>
  <c r="K185" i="4"/>
  <c r="J185" i="4"/>
  <c r="I185" i="4"/>
  <c r="H185" i="4"/>
  <c r="G185" i="4"/>
  <c r="F185" i="4"/>
  <c r="E185" i="4"/>
  <c r="AB184" i="4"/>
  <c r="AA184" i="4"/>
  <c r="Z184" i="4"/>
  <c r="Y184" i="4"/>
  <c r="X184" i="4"/>
  <c r="W184" i="4"/>
  <c r="V184" i="4"/>
  <c r="U184" i="4"/>
  <c r="T184" i="4"/>
  <c r="S184" i="4"/>
  <c r="R184" i="4"/>
  <c r="Q184" i="4"/>
  <c r="P184" i="4"/>
  <c r="O184" i="4"/>
  <c r="N184" i="4"/>
  <c r="M184" i="4"/>
  <c r="L184" i="4"/>
  <c r="K184" i="4"/>
  <c r="J184" i="4"/>
  <c r="I184" i="4"/>
  <c r="H184" i="4"/>
  <c r="G184" i="4"/>
  <c r="F184" i="4"/>
  <c r="E184" i="4"/>
  <c r="AB183" i="4"/>
  <c r="AA183" i="4"/>
  <c r="Z183" i="4"/>
  <c r="Y183" i="4"/>
  <c r="X183" i="4"/>
  <c r="W183" i="4"/>
  <c r="V183" i="4"/>
  <c r="U183" i="4"/>
  <c r="T183" i="4"/>
  <c r="S183" i="4"/>
  <c r="R183" i="4"/>
  <c r="Q183" i="4"/>
  <c r="P183" i="4"/>
  <c r="O183" i="4"/>
  <c r="N183" i="4"/>
  <c r="M183" i="4"/>
  <c r="L183" i="4"/>
  <c r="K183" i="4"/>
  <c r="J183" i="4"/>
  <c r="I183" i="4"/>
  <c r="H183" i="4"/>
  <c r="G183" i="4"/>
  <c r="F183" i="4"/>
  <c r="E183" i="4"/>
  <c r="AB170" i="4"/>
  <c r="AA170" i="4"/>
  <c r="Z170" i="4"/>
  <c r="Y170" i="4"/>
  <c r="X170" i="4"/>
  <c r="W170" i="4"/>
  <c r="V170" i="4"/>
  <c r="U170" i="4"/>
  <c r="T170" i="4"/>
  <c r="S170" i="4"/>
  <c r="R170" i="4"/>
  <c r="Q170" i="4"/>
  <c r="P170" i="4"/>
  <c r="O170" i="4"/>
  <c r="N170" i="4"/>
  <c r="M170" i="4"/>
  <c r="L170" i="4"/>
  <c r="K170" i="4"/>
  <c r="J170" i="4"/>
  <c r="I170" i="4"/>
  <c r="H170" i="4"/>
  <c r="G170" i="4"/>
  <c r="F170" i="4"/>
  <c r="AB169" i="4"/>
  <c r="AA169" i="4"/>
  <c r="Z169" i="4"/>
  <c r="Y169" i="4"/>
  <c r="X169" i="4"/>
  <c r="W169" i="4"/>
  <c r="V169" i="4"/>
  <c r="AF169" i="4" s="1"/>
  <c r="U169" i="4"/>
  <c r="T169" i="4"/>
  <c r="S169" i="4"/>
  <c r="R169" i="4"/>
  <c r="Q169" i="4"/>
  <c r="P169" i="4"/>
  <c r="O169" i="4"/>
  <c r="N169" i="4"/>
  <c r="M169" i="4"/>
  <c r="L169" i="4"/>
  <c r="K169" i="4"/>
  <c r="J169" i="4"/>
  <c r="I169" i="4"/>
  <c r="H169" i="4"/>
  <c r="G169" i="4"/>
  <c r="F169" i="4"/>
  <c r="AB168" i="4"/>
  <c r="AA168" i="4"/>
  <c r="Z168" i="4"/>
  <c r="Y168" i="4"/>
  <c r="X168" i="4"/>
  <c r="W168" i="4"/>
  <c r="V168" i="4"/>
  <c r="AF168" i="4" s="1"/>
  <c r="U168" i="4"/>
  <c r="T168" i="4"/>
  <c r="S168" i="4"/>
  <c r="R168" i="4"/>
  <c r="Q168" i="4"/>
  <c r="P168" i="4"/>
  <c r="O168" i="4"/>
  <c r="N168" i="4"/>
  <c r="M168" i="4"/>
  <c r="L168" i="4"/>
  <c r="K168" i="4"/>
  <c r="J168" i="4"/>
  <c r="I168" i="4"/>
  <c r="H168" i="4"/>
  <c r="G168" i="4"/>
  <c r="F168" i="4"/>
  <c r="AB167" i="4"/>
  <c r="AA167" i="4"/>
  <c r="Z167" i="4"/>
  <c r="Y167" i="4"/>
  <c r="X167" i="4"/>
  <c r="W167" i="4"/>
  <c r="V167" i="4"/>
  <c r="U167" i="4"/>
  <c r="T167" i="4"/>
  <c r="S167" i="4"/>
  <c r="R167" i="4"/>
  <c r="Q167" i="4"/>
  <c r="P167" i="4"/>
  <c r="O167" i="4"/>
  <c r="N167" i="4"/>
  <c r="M167" i="4"/>
  <c r="L167" i="4"/>
  <c r="K167" i="4"/>
  <c r="J167" i="4"/>
  <c r="I167" i="4"/>
  <c r="H167" i="4"/>
  <c r="G167" i="4"/>
  <c r="F167" i="4"/>
  <c r="AB166" i="4"/>
  <c r="AA166" i="4"/>
  <c r="Z166" i="4"/>
  <c r="Y166" i="4"/>
  <c r="X166" i="4"/>
  <c r="W166" i="4"/>
  <c r="V166" i="4"/>
  <c r="U166" i="4"/>
  <c r="T166" i="4"/>
  <c r="S166" i="4"/>
  <c r="R166" i="4"/>
  <c r="Q166" i="4"/>
  <c r="P166" i="4"/>
  <c r="O166" i="4"/>
  <c r="N166" i="4"/>
  <c r="M166" i="4"/>
  <c r="L166" i="4"/>
  <c r="K166" i="4"/>
  <c r="J166" i="4"/>
  <c r="I166" i="4"/>
  <c r="H166" i="4"/>
  <c r="G166" i="4"/>
  <c r="F166" i="4"/>
  <c r="AB165" i="4"/>
  <c r="AA165" i="4"/>
  <c r="Z165" i="4"/>
  <c r="Y165" i="4"/>
  <c r="X165" i="4"/>
  <c r="W165" i="4"/>
  <c r="V165" i="4"/>
  <c r="AF165" i="4" s="1"/>
  <c r="U165" i="4"/>
  <c r="T165" i="4"/>
  <c r="S165" i="4"/>
  <c r="R165" i="4"/>
  <c r="Q165" i="4"/>
  <c r="P165" i="4"/>
  <c r="O165" i="4"/>
  <c r="N165" i="4"/>
  <c r="M165" i="4"/>
  <c r="L165" i="4"/>
  <c r="K165" i="4"/>
  <c r="J165" i="4"/>
  <c r="I165" i="4"/>
  <c r="H165" i="4"/>
  <c r="G165" i="4"/>
  <c r="F165" i="4"/>
  <c r="AB164" i="4"/>
  <c r="AA164" i="4"/>
  <c r="Z164" i="4"/>
  <c r="Y164" i="4"/>
  <c r="X164" i="4"/>
  <c r="W164" i="4"/>
  <c r="V164" i="4"/>
  <c r="AF164" i="4" s="1"/>
  <c r="U164" i="4"/>
  <c r="T164" i="4"/>
  <c r="S164" i="4"/>
  <c r="R164" i="4"/>
  <c r="Q164" i="4"/>
  <c r="P164" i="4"/>
  <c r="O164" i="4"/>
  <c r="N164" i="4"/>
  <c r="M164" i="4"/>
  <c r="L164" i="4"/>
  <c r="K164" i="4"/>
  <c r="J164" i="4"/>
  <c r="I164" i="4"/>
  <c r="H164" i="4"/>
  <c r="G164" i="4"/>
  <c r="F164" i="4"/>
  <c r="AB163" i="4"/>
  <c r="AA163" i="4"/>
  <c r="Z163" i="4"/>
  <c r="Y163" i="4"/>
  <c r="X163" i="4"/>
  <c r="W163" i="4"/>
  <c r="V163" i="4"/>
  <c r="AF163" i="4" s="1"/>
  <c r="U163" i="4"/>
  <c r="T163" i="4"/>
  <c r="S163" i="4"/>
  <c r="R163" i="4"/>
  <c r="Q163" i="4"/>
  <c r="P163" i="4"/>
  <c r="O163" i="4"/>
  <c r="N163" i="4"/>
  <c r="M163" i="4"/>
  <c r="L163" i="4"/>
  <c r="K163" i="4"/>
  <c r="J163" i="4"/>
  <c r="I163" i="4"/>
  <c r="H163" i="4"/>
  <c r="G163" i="4"/>
  <c r="F163" i="4"/>
  <c r="AB162" i="4"/>
  <c r="AA162" i="4"/>
  <c r="Z162" i="4"/>
  <c r="Y162" i="4"/>
  <c r="X162" i="4"/>
  <c r="W162" i="4"/>
  <c r="V162" i="4"/>
  <c r="U162" i="4"/>
  <c r="T162" i="4"/>
  <c r="S162" i="4"/>
  <c r="R162" i="4"/>
  <c r="Q162" i="4"/>
  <c r="P162" i="4"/>
  <c r="O162" i="4"/>
  <c r="N162" i="4"/>
  <c r="M162" i="4"/>
  <c r="L162" i="4"/>
  <c r="K162" i="4"/>
  <c r="J162" i="4"/>
  <c r="I162" i="4"/>
  <c r="H162" i="4"/>
  <c r="G162" i="4"/>
  <c r="F162" i="4"/>
  <c r="AB161" i="4"/>
  <c r="AA161" i="4"/>
  <c r="Z161" i="4"/>
  <c r="Y161" i="4"/>
  <c r="X161" i="4"/>
  <c r="W161" i="4"/>
  <c r="V161" i="4"/>
  <c r="AF161" i="4" s="1"/>
  <c r="U161" i="4"/>
  <c r="T161" i="4"/>
  <c r="S161" i="4"/>
  <c r="R161" i="4"/>
  <c r="Q161" i="4"/>
  <c r="P161" i="4"/>
  <c r="O161" i="4"/>
  <c r="N161" i="4"/>
  <c r="M161" i="4"/>
  <c r="L161" i="4"/>
  <c r="K161" i="4"/>
  <c r="J161" i="4"/>
  <c r="I161" i="4"/>
  <c r="H161" i="4"/>
  <c r="G161" i="4"/>
  <c r="F161" i="4"/>
  <c r="AB160" i="4"/>
  <c r="AA160" i="4"/>
  <c r="Z160" i="4"/>
  <c r="Y160" i="4"/>
  <c r="X160" i="4"/>
  <c r="W160" i="4"/>
  <c r="V160" i="4"/>
  <c r="AF160" i="4" s="1"/>
  <c r="U160" i="4"/>
  <c r="T160" i="4"/>
  <c r="S160" i="4"/>
  <c r="R160" i="4"/>
  <c r="Q160" i="4"/>
  <c r="P160" i="4"/>
  <c r="O160" i="4"/>
  <c r="N160" i="4"/>
  <c r="M160" i="4"/>
  <c r="L160" i="4"/>
  <c r="K160" i="4"/>
  <c r="J160" i="4"/>
  <c r="I160" i="4"/>
  <c r="H160" i="4"/>
  <c r="G160" i="4"/>
  <c r="F160" i="4"/>
  <c r="AB159" i="4"/>
  <c r="AA159" i="4"/>
  <c r="Z159" i="4"/>
  <c r="Y159" i="4"/>
  <c r="X159" i="4"/>
  <c r="W159" i="4"/>
  <c r="V159" i="4"/>
  <c r="AF159" i="4" s="1"/>
  <c r="U159" i="4"/>
  <c r="T159" i="4"/>
  <c r="S159" i="4"/>
  <c r="R159" i="4"/>
  <c r="Q159" i="4"/>
  <c r="P159" i="4"/>
  <c r="O159" i="4"/>
  <c r="N159" i="4"/>
  <c r="M159" i="4"/>
  <c r="L159" i="4"/>
  <c r="K159" i="4"/>
  <c r="J159" i="4"/>
  <c r="I159" i="4"/>
  <c r="H159" i="4"/>
  <c r="G159" i="4"/>
  <c r="F159" i="4"/>
  <c r="AB158" i="4"/>
  <c r="AA158" i="4"/>
  <c r="Z158" i="4"/>
  <c r="Y158" i="4"/>
  <c r="X158" i="4"/>
  <c r="W158" i="4"/>
  <c r="V158" i="4"/>
  <c r="U158" i="4"/>
  <c r="T158" i="4"/>
  <c r="S158" i="4"/>
  <c r="R158" i="4"/>
  <c r="Q158" i="4"/>
  <c r="P158" i="4"/>
  <c r="O158" i="4"/>
  <c r="N158" i="4"/>
  <c r="M158" i="4"/>
  <c r="L158" i="4"/>
  <c r="K158" i="4"/>
  <c r="J158" i="4"/>
  <c r="I158" i="4"/>
  <c r="H158" i="4"/>
  <c r="G158" i="4"/>
  <c r="F158" i="4"/>
  <c r="AB157" i="4"/>
  <c r="AA157" i="4"/>
  <c r="Z157" i="4"/>
  <c r="Y157" i="4"/>
  <c r="X157" i="4"/>
  <c r="W157" i="4"/>
  <c r="V157" i="4"/>
  <c r="AF157" i="4" s="1"/>
  <c r="U157" i="4"/>
  <c r="T157" i="4"/>
  <c r="S157" i="4"/>
  <c r="R157" i="4"/>
  <c r="Q157" i="4"/>
  <c r="P157" i="4"/>
  <c r="O157" i="4"/>
  <c r="N157" i="4"/>
  <c r="M157" i="4"/>
  <c r="L157" i="4"/>
  <c r="K157" i="4"/>
  <c r="J157" i="4"/>
  <c r="I157" i="4"/>
  <c r="H157" i="4"/>
  <c r="G157" i="4"/>
  <c r="F157" i="4"/>
  <c r="AB156" i="4"/>
  <c r="AA156" i="4"/>
  <c r="Z156" i="4"/>
  <c r="Y156" i="4"/>
  <c r="X156" i="4"/>
  <c r="W156" i="4"/>
  <c r="V156" i="4"/>
  <c r="AF156" i="4" s="1"/>
  <c r="U156" i="4"/>
  <c r="T156" i="4"/>
  <c r="S156" i="4"/>
  <c r="R156" i="4"/>
  <c r="Q156" i="4"/>
  <c r="P156" i="4"/>
  <c r="O156" i="4"/>
  <c r="N156" i="4"/>
  <c r="M156" i="4"/>
  <c r="L156" i="4"/>
  <c r="K156" i="4"/>
  <c r="J156" i="4"/>
  <c r="I156" i="4"/>
  <c r="H156" i="4"/>
  <c r="G156" i="4"/>
  <c r="F156" i="4"/>
  <c r="AB155" i="4"/>
  <c r="AA155" i="4"/>
  <c r="Z155" i="4"/>
  <c r="Y155" i="4"/>
  <c r="X155" i="4"/>
  <c r="W155" i="4"/>
  <c r="V155" i="4"/>
  <c r="AF155" i="4" s="1"/>
  <c r="U155" i="4"/>
  <c r="T155" i="4"/>
  <c r="S155" i="4"/>
  <c r="R155" i="4"/>
  <c r="Q155" i="4"/>
  <c r="P155" i="4"/>
  <c r="O155" i="4"/>
  <c r="N155" i="4"/>
  <c r="M155" i="4"/>
  <c r="L155" i="4"/>
  <c r="K155" i="4"/>
  <c r="J155" i="4"/>
  <c r="I155" i="4"/>
  <c r="H155" i="4"/>
  <c r="G155" i="4"/>
  <c r="F155" i="4"/>
  <c r="AB154" i="4"/>
  <c r="AA154" i="4"/>
  <c r="Z154" i="4"/>
  <c r="Y154" i="4"/>
  <c r="X154" i="4"/>
  <c r="W154" i="4"/>
  <c r="V154" i="4"/>
  <c r="U154" i="4"/>
  <c r="T154" i="4"/>
  <c r="S154" i="4"/>
  <c r="R154" i="4"/>
  <c r="Q154" i="4"/>
  <c r="P154" i="4"/>
  <c r="O154" i="4"/>
  <c r="N154" i="4"/>
  <c r="M154" i="4"/>
  <c r="L154" i="4"/>
  <c r="K154" i="4"/>
  <c r="J154" i="4"/>
  <c r="I154" i="4"/>
  <c r="H154" i="4"/>
  <c r="G154" i="4"/>
  <c r="F154" i="4"/>
  <c r="AB153" i="4"/>
  <c r="AA153" i="4"/>
  <c r="Z153" i="4"/>
  <c r="Y153" i="4"/>
  <c r="X153" i="4"/>
  <c r="W153" i="4"/>
  <c r="V153" i="4"/>
  <c r="AF153" i="4" s="1"/>
  <c r="U153" i="4"/>
  <c r="T153" i="4"/>
  <c r="S153" i="4"/>
  <c r="R153" i="4"/>
  <c r="Q153" i="4"/>
  <c r="P153" i="4"/>
  <c r="O153" i="4"/>
  <c r="N153" i="4"/>
  <c r="M153" i="4"/>
  <c r="L153" i="4"/>
  <c r="K153" i="4"/>
  <c r="J153" i="4"/>
  <c r="I153" i="4"/>
  <c r="H153" i="4"/>
  <c r="G153" i="4"/>
  <c r="F153" i="4"/>
  <c r="AB152" i="4"/>
  <c r="AA152" i="4"/>
  <c r="Z152" i="4"/>
  <c r="Y152" i="4"/>
  <c r="X152" i="4"/>
  <c r="W152" i="4"/>
  <c r="V152" i="4"/>
  <c r="AF152" i="4" s="1"/>
  <c r="U152" i="4"/>
  <c r="T152" i="4"/>
  <c r="S152" i="4"/>
  <c r="R152" i="4"/>
  <c r="Q152" i="4"/>
  <c r="P152" i="4"/>
  <c r="O152" i="4"/>
  <c r="N152" i="4"/>
  <c r="M152" i="4"/>
  <c r="L152" i="4"/>
  <c r="K152" i="4"/>
  <c r="J152" i="4"/>
  <c r="I152" i="4"/>
  <c r="H152" i="4"/>
  <c r="G152" i="4"/>
  <c r="F152" i="4"/>
  <c r="AB151" i="4"/>
  <c r="AA151" i="4"/>
  <c r="Z151" i="4"/>
  <c r="Y151" i="4"/>
  <c r="X151" i="4"/>
  <c r="W151" i="4"/>
  <c r="V151" i="4"/>
  <c r="AF151" i="4" s="1"/>
  <c r="U151" i="4"/>
  <c r="T151" i="4"/>
  <c r="S151" i="4"/>
  <c r="R151" i="4"/>
  <c r="Q151" i="4"/>
  <c r="P151" i="4"/>
  <c r="O151" i="4"/>
  <c r="N151" i="4"/>
  <c r="M151" i="4"/>
  <c r="L151" i="4"/>
  <c r="K151" i="4"/>
  <c r="J151" i="4"/>
  <c r="I151" i="4"/>
  <c r="H151" i="4"/>
  <c r="G151" i="4"/>
  <c r="F151" i="4"/>
  <c r="AB150" i="4"/>
  <c r="AA150" i="4"/>
  <c r="Z150" i="4"/>
  <c r="Y150" i="4"/>
  <c r="X150" i="4"/>
  <c r="W150" i="4"/>
  <c r="V150" i="4"/>
  <c r="U150" i="4"/>
  <c r="T150" i="4"/>
  <c r="S150" i="4"/>
  <c r="R150" i="4"/>
  <c r="Q150" i="4"/>
  <c r="P150" i="4"/>
  <c r="O150" i="4"/>
  <c r="N150" i="4"/>
  <c r="M150" i="4"/>
  <c r="L150" i="4"/>
  <c r="K150" i="4"/>
  <c r="J150" i="4"/>
  <c r="I150" i="4"/>
  <c r="H150" i="4"/>
  <c r="G150" i="4"/>
  <c r="F150" i="4"/>
  <c r="AB149" i="4"/>
  <c r="AA149" i="4"/>
  <c r="Z149" i="4"/>
  <c r="Y149" i="4"/>
  <c r="X149" i="4"/>
  <c r="W149" i="4"/>
  <c r="V149" i="4"/>
  <c r="AF149" i="4" s="1"/>
  <c r="U149" i="4"/>
  <c r="T149" i="4"/>
  <c r="S149" i="4"/>
  <c r="R149" i="4"/>
  <c r="Q149" i="4"/>
  <c r="P149" i="4"/>
  <c r="O149" i="4"/>
  <c r="N149" i="4"/>
  <c r="M149" i="4"/>
  <c r="L149" i="4"/>
  <c r="K149" i="4"/>
  <c r="J149" i="4"/>
  <c r="I149" i="4"/>
  <c r="H149" i="4"/>
  <c r="G149" i="4"/>
  <c r="F149" i="4"/>
  <c r="AB148" i="4"/>
  <c r="AA148" i="4"/>
  <c r="Z148" i="4"/>
  <c r="Y148" i="4"/>
  <c r="X148" i="4"/>
  <c r="W148" i="4"/>
  <c r="V148" i="4"/>
  <c r="AF148" i="4" s="1"/>
  <c r="U148" i="4"/>
  <c r="T148" i="4"/>
  <c r="S148" i="4"/>
  <c r="R148" i="4"/>
  <c r="Q148" i="4"/>
  <c r="P148" i="4"/>
  <c r="O148" i="4"/>
  <c r="N148" i="4"/>
  <c r="M148" i="4"/>
  <c r="L148" i="4"/>
  <c r="K148" i="4"/>
  <c r="J148" i="4"/>
  <c r="I148" i="4"/>
  <c r="H148" i="4"/>
  <c r="G148" i="4"/>
  <c r="F148" i="4"/>
  <c r="AB147" i="4"/>
  <c r="AA147" i="4"/>
  <c r="Z147" i="4"/>
  <c r="Y147" i="4"/>
  <c r="X147" i="4"/>
  <c r="W147" i="4"/>
  <c r="V147" i="4"/>
  <c r="AF147" i="4" s="1"/>
  <c r="U147" i="4"/>
  <c r="T147" i="4"/>
  <c r="S147" i="4"/>
  <c r="R147" i="4"/>
  <c r="Q147" i="4"/>
  <c r="P147" i="4"/>
  <c r="O147" i="4"/>
  <c r="N147" i="4"/>
  <c r="M147" i="4"/>
  <c r="L147" i="4"/>
  <c r="K147" i="4"/>
  <c r="J147" i="4"/>
  <c r="I147" i="4"/>
  <c r="H147" i="4"/>
  <c r="G147" i="4"/>
  <c r="F147" i="4"/>
  <c r="AB146" i="4"/>
  <c r="AA146" i="4"/>
  <c r="Z146" i="4"/>
  <c r="Y146" i="4"/>
  <c r="X146" i="4"/>
  <c r="W146" i="4"/>
  <c r="V146" i="4"/>
  <c r="U146" i="4"/>
  <c r="T146" i="4"/>
  <c r="S146" i="4"/>
  <c r="R146" i="4"/>
  <c r="Q146" i="4"/>
  <c r="P146" i="4"/>
  <c r="O146" i="4"/>
  <c r="N146" i="4"/>
  <c r="M146" i="4"/>
  <c r="L146" i="4"/>
  <c r="K146" i="4"/>
  <c r="J146" i="4"/>
  <c r="I146" i="4"/>
  <c r="H146" i="4"/>
  <c r="G146" i="4"/>
  <c r="F146" i="4"/>
  <c r="AB145" i="4"/>
  <c r="AA145" i="4"/>
  <c r="Z145" i="4"/>
  <c r="Y145" i="4"/>
  <c r="X145" i="4"/>
  <c r="W145" i="4"/>
  <c r="V145" i="4"/>
  <c r="AF145" i="4" s="1"/>
  <c r="U145" i="4"/>
  <c r="T145" i="4"/>
  <c r="S145" i="4"/>
  <c r="R145" i="4"/>
  <c r="Q145" i="4"/>
  <c r="P145" i="4"/>
  <c r="O145" i="4"/>
  <c r="N145" i="4"/>
  <c r="M145" i="4"/>
  <c r="L145" i="4"/>
  <c r="K145" i="4"/>
  <c r="J145" i="4"/>
  <c r="I145" i="4"/>
  <c r="H145" i="4"/>
  <c r="G145" i="4"/>
  <c r="F145" i="4"/>
  <c r="AB144" i="4"/>
  <c r="AA144" i="4"/>
  <c r="Z144" i="4"/>
  <c r="Y144" i="4"/>
  <c r="X144" i="4"/>
  <c r="W144" i="4"/>
  <c r="V144" i="4"/>
  <c r="AF144" i="4" s="1"/>
  <c r="U144" i="4"/>
  <c r="T144" i="4"/>
  <c r="S144" i="4"/>
  <c r="R144" i="4"/>
  <c r="Q144" i="4"/>
  <c r="P144" i="4"/>
  <c r="O144" i="4"/>
  <c r="N144" i="4"/>
  <c r="M144" i="4"/>
  <c r="L144" i="4"/>
  <c r="K144" i="4"/>
  <c r="J144" i="4"/>
  <c r="I144" i="4"/>
  <c r="H144" i="4"/>
  <c r="G144" i="4"/>
  <c r="F144" i="4"/>
  <c r="AB143" i="4"/>
  <c r="AA143" i="4"/>
  <c r="Z143" i="4"/>
  <c r="Y143" i="4"/>
  <c r="X143" i="4"/>
  <c r="W143" i="4"/>
  <c r="V143" i="4"/>
  <c r="AF143" i="4" s="1"/>
  <c r="U143" i="4"/>
  <c r="T143" i="4"/>
  <c r="S143" i="4"/>
  <c r="R143" i="4"/>
  <c r="Q143" i="4"/>
  <c r="P143" i="4"/>
  <c r="O143" i="4"/>
  <c r="N143" i="4"/>
  <c r="M143" i="4"/>
  <c r="L143" i="4"/>
  <c r="K143" i="4"/>
  <c r="J143" i="4"/>
  <c r="I143" i="4"/>
  <c r="H143" i="4"/>
  <c r="G143" i="4"/>
  <c r="F143" i="4"/>
  <c r="AB142" i="4"/>
  <c r="AA142" i="4"/>
  <c r="Z142" i="4"/>
  <c r="Y142" i="4"/>
  <c r="X142" i="4"/>
  <c r="W142" i="4"/>
  <c r="V142" i="4"/>
  <c r="AF142" i="4" s="1"/>
  <c r="U142" i="4"/>
  <c r="T142" i="4"/>
  <c r="S142" i="4"/>
  <c r="R142" i="4"/>
  <c r="Q142" i="4"/>
  <c r="P142" i="4"/>
  <c r="O142" i="4"/>
  <c r="N142" i="4"/>
  <c r="M142" i="4"/>
  <c r="L142" i="4"/>
  <c r="K142" i="4"/>
  <c r="J142" i="4"/>
  <c r="I142" i="4"/>
  <c r="H142" i="4"/>
  <c r="G142" i="4"/>
  <c r="F142" i="4"/>
  <c r="AB141" i="4"/>
  <c r="AA141" i="4"/>
  <c r="Z141" i="4"/>
  <c r="Y141" i="4"/>
  <c r="X141" i="4"/>
  <c r="W141" i="4"/>
  <c r="V141" i="4"/>
  <c r="U141" i="4"/>
  <c r="T141" i="4"/>
  <c r="S141" i="4"/>
  <c r="R141" i="4"/>
  <c r="Q141" i="4"/>
  <c r="P141" i="4"/>
  <c r="O141" i="4"/>
  <c r="N141" i="4"/>
  <c r="M141" i="4"/>
  <c r="L141" i="4"/>
  <c r="K141" i="4"/>
  <c r="J141" i="4"/>
  <c r="I141" i="4"/>
  <c r="H141" i="4"/>
  <c r="G141" i="4"/>
  <c r="F141" i="4"/>
  <c r="AB140" i="4"/>
  <c r="AA140" i="4"/>
  <c r="Z140" i="4"/>
  <c r="Y140" i="4"/>
  <c r="X140" i="4"/>
  <c r="W140" i="4"/>
  <c r="V140" i="4"/>
  <c r="AF140" i="4" s="1"/>
  <c r="U140" i="4"/>
  <c r="T140" i="4"/>
  <c r="S140" i="4"/>
  <c r="R140" i="4"/>
  <c r="Q140" i="4"/>
  <c r="P140" i="4"/>
  <c r="O140" i="4"/>
  <c r="N140" i="4"/>
  <c r="M140" i="4"/>
  <c r="L140" i="4"/>
  <c r="K140" i="4"/>
  <c r="J140" i="4"/>
  <c r="I140" i="4"/>
  <c r="H140" i="4"/>
  <c r="G140" i="4"/>
  <c r="F140" i="4"/>
  <c r="AB139" i="4"/>
  <c r="AA139" i="4"/>
  <c r="Z139" i="4"/>
  <c r="Y139" i="4"/>
  <c r="X139" i="4"/>
  <c r="W139" i="4"/>
  <c r="V139" i="4"/>
  <c r="AF139" i="4" s="1"/>
  <c r="U139" i="4"/>
  <c r="T139" i="4"/>
  <c r="S139" i="4"/>
  <c r="R139" i="4"/>
  <c r="Q139" i="4"/>
  <c r="P139" i="4"/>
  <c r="O139" i="4"/>
  <c r="N139" i="4"/>
  <c r="M139" i="4"/>
  <c r="L139" i="4"/>
  <c r="K139" i="4"/>
  <c r="J139" i="4"/>
  <c r="I139" i="4"/>
  <c r="H139" i="4"/>
  <c r="G139" i="4"/>
  <c r="F139" i="4"/>
  <c r="AB138" i="4"/>
  <c r="AA138" i="4"/>
  <c r="Z138" i="4"/>
  <c r="Y138" i="4"/>
  <c r="X138" i="4"/>
  <c r="W138" i="4"/>
  <c r="V138" i="4"/>
  <c r="AF138" i="4" s="1"/>
  <c r="U138" i="4"/>
  <c r="T138" i="4"/>
  <c r="S138" i="4"/>
  <c r="R138" i="4"/>
  <c r="Q138" i="4"/>
  <c r="P138" i="4"/>
  <c r="O138" i="4"/>
  <c r="N138" i="4"/>
  <c r="M138" i="4"/>
  <c r="L138" i="4"/>
  <c r="K138" i="4"/>
  <c r="J138" i="4"/>
  <c r="I138" i="4"/>
  <c r="H138" i="4"/>
  <c r="G138" i="4"/>
  <c r="F138" i="4"/>
  <c r="AB137" i="4"/>
  <c r="AA137" i="4"/>
  <c r="Z137" i="4"/>
  <c r="Y137" i="4"/>
  <c r="X137" i="4"/>
  <c r="W137" i="4"/>
  <c r="V137" i="4"/>
  <c r="AF137" i="4" s="1"/>
  <c r="U137" i="4"/>
  <c r="T137" i="4"/>
  <c r="S137" i="4"/>
  <c r="R137" i="4"/>
  <c r="Q137" i="4"/>
  <c r="P137" i="4"/>
  <c r="O137" i="4"/>
  <c r="N137" i="4"/>
  <c r="M137" i="4"/>
  <c r="L137" i="4"/>
  <c r="K137" i="4"/>
  <c r="J137" i="4"/>
  <c r="I137" i="4"/>
  <c r="H137" i="4"/>
  <c r="G137" i="4"/>
  <c r="F137" i="4"/>
  <c r="AB136" i="4"/>
  <c r="AA136" i="4"/>
  <c r="Z136" i="4"/>
  <c r="Y136" i="4"/>
  <c r="X136" i="4"/>
  <c r="W136" i="4"/>
  <c r="V136" i="4"/>
  <c r="U136" i="4"/>
  <c r="T136" i="4"/>
  <c r="S136" i="4"/>
  <c r="R136" i="4"/>
  <c r="Q136" i="4"/>
  <c r="P136" i="4"/>
  <c r="O136" i="4"/>
  <c r="N136" i="4"/>
  <c r="M136" i="4"/>
  <c r="L136" i="4"/>
  <c r="K136" i="4"/>
  <c r="J136" i="4"/>
  <c r="I136" i="4"/>
  <c r="H136" i="4"/>
  <c r="G136" i="4"/>
  <c r="F136" i="4"/>
  <c r="AB135" i="4"/>
  <c r="AA135" i="4"/>
  <c r="Z135" i="4"/>
  <c r="Y135" i="4"/>
  <c r="X135" i="4"/>
  <c r="W135" i="4"/>
  <c r="V135" i="4"/>
  <c r="U135" i="4"/>
  <c r="T135" i="4"/>
  <c r="S135" i="4"/>
  <c r="R135" i="4"/>
  <c r="Q135" i="4"/>
  <c r="P135" i="4"/>
  <c r="O135" i="4"/>
  <c r="N135" i="4"/>
  <c r="M135" i="4"/>
  <c r="L135" i="4"/>
  <c r="K135" i="4"/>
  <c r="J135" i="4"/>
  <c r="I135" i="4"/>
  <c r="H135" i="4"/>
  <c r="G135" i="4"/>
  <c r="F135" i="4"/>
  <c r="AB134" i="4"/>
  <c r="AA134" i="4"/>
  <c r="Z134" i="4"/>
  <c r="Y134" i="4"/>
  <c r="X134" i="4"/>
  <c r="W134" i="4"/>
  <c r="AF134" i="4" s="1"/>
  <c r="V134" i="4"/>
  <c r="U134" i="4"/>
  <c r="T134" i="4"/>
  <c r="S134" i="4"/>
  <c r="R134" i="4"/>
  <c r="Q134" i="4"/>
  <c r="P134" i="4"/>
  <c r="O134" i="4"/>
  <c r="N134" i="4"/>
  <c r="M134" i="4"/>
  <c r="L134" i="4"/>
  <c r="K134" i="4"/>
  <c r="J134" i="4"/>
  <c r="I134" i="4"/>
  <c r="H134" i="4"/>
  <c r="G134" i="4"/>
  <c r="F134" i="4"/>
  <c r="AB133" i="4"/>
  <c r="AA133" i="4"/>
  <c r="Z133" i="4"/>
  <c r="Y133" i="4"/>
  <c r="X133" i="4"/>
  <c r="W133" i="4"/>
  <c r="AF133" i="4" s="1"/>
  <c r="V133" i="4"/>
  <c r="U133" i="4"/>
  <c r="T133" i="4"/>
  <c r="S133" i="4"/>
  <c r="R133" i="4"/>
  <c r="Q133" i="4"/>
  <c r="P133" i="4"/>
  <c r="O133" i="4"/>
  <c r="N133" i="4"/>
  <c r="M133" i="4"/>
  <c r="L133" i="4"/>
  <c r="K133" i="4"/>
  <c r="J133" i="4"/>
  <c r="I133" i="4"/>
  <c r="H133" i="4"/>
  <c r="G133" i="4"/>
  <c r="F133" i="4"/>
  <c r="AB132" i="4"/>
  <c r="AA132" i="4"/>
  <c r="Z132" i="4"/>
  <c r="Y132" i="4"/>
  <c r="X132" i="4"/>
  <c r="W132" i="4"/>
  <c r="AF132" i="4" s="1"/>
  <c r="V132" i="4"/>
  <c r="U132" i="4"/>
  <c r="T132" i="4"/>
  <c r="S132" i="4"/>
  <c r="R132" i="4"/>
  <c r="Q132" i="4"/>
  <c r="P132" i="4"/>
  <c r="O132" i="4"/>
  <c r="N132" i="4"/>
  <c r="M132" i="4"/>
  <c r="L132" i="4"/>
  <c r="K132" i="4"/>
  <c r="J132" i="4"/>
  <c r="I132" i="4"/>
  <c r="H132" i="4"/>
  <c r="G132" i="4"/>
  <c r="F132" i="4"/>
  <c r="AB131" i="4"/>
  <c r="AA131" i="4"/>
  <c r="Z131" i="4"/>
  <c r="Y131" i="4"/>
  <c r="X131" i="4"/>
  <c r="W131" i="4"/>
  <c r="AF131" i="4" s="1"/>
  <c r="V131" i="4"/>
  <c r="U131" i="4"/>
  <c r="T131" i="4"/>
  <c r="S131" i="4"/>
  <c r="R131" i="4"/>
  <c r="Q131" i="4"/>
  <c r="P131" i="4"/>
  <c r="O131" i="4"/>
  <c r="N131" i="4"/>
  <c r="M131" i="4"/>
  <c r="L131" i="4"/>
  <c r="K131" i="4"/>
  <c r="J131" i="4"/>
  <c r="I131" i="4"/>
  <c r="H131" i="4"/>
  <c r="G131" i="4"/>
  <c r="F131" i="4"/>
  <c r="AB130" i="4"/>
  <c r="AA130" i="4"/>
  <c r="Z130" i="4"/>
  <c r="Y130" i="4"/>
  <c r="X130" i="4"/>
  <c r="W130" i="4"/>
  <c r="AF130" i="4" s="1"/>
  <c r="V130" i="4"/>
  <c r="U130" i="4"/>
  <c r="T130" i="4"/>
  <c r="S130" i="4"/>
  <c r="R130" i="4"/>
  <c r="Q130" i="4"/>
  <c r="P130" i="4"/>
  <c r="O130" i="4"/>
  <c r="N130" i="4"/>
  <c r="M130" i="4"/>
  <c r="L130" i="4"/>
  <c r="K130" i="4"/>
  <c r="J130" i="4"/>
  <c r="I130" i="4"/>
  <c r="H130" i="4"/>
  <c r="G130" i="4"/>
  <c r="F130" i="4"/>
  <c r="AB129" i="4"/>
  <c r="AA129" i="4"/>
  <c r="Z129" i="4"/>
  <c r="Y129" i="4"/>
  <c r="X129" i="4"/>
  <c r="W129" i="4"/>
  <c r="AF129" i="4" s="1"/>
  <c r="V129" i="4"/>
  <c r="U129" i="4"/>
  <c r="T129" i="4"/>
  <c r="S129" i="4"/>
  <c r="R129" i="4"/>
  <c r="Q129" i="4"/>
  <c r="P129" i="4"/>
  <c r="O129" i="4"/>
  <c r="N129" i="4"/>
  <c r="M129" i="4"/>
  <c r="L129" i="4"/>
  <c r="K129" i="4"/>
  <c r="J129" i="4"/>
  <c r="I129" i="4"/>
  <c r="H129" i="4"/>
  <c r="G129" i="4"/>
  <c r="F129" i="4"/>
  <c r="AB128" i="4"/>
  <c r="AA128" i="4"/>
  <c r="Z128" i="4"/>
  <c r="Y128" i="4"/>
  <c r="X128" i="4"/>
  <c r="W128" i="4"/>
  <c r="AF128" i="4" s="1"/>
  <c r="V128" i="4"/>
  <c r="U128" i="4"/>
  <c r="T128" i="4"/>
  <c r="S128" i="4"/>
  <c r="R128" i="4"/>
  <c r="Q128" i="4"/>
  <c r="P128" i="4"/>
  <c r="O128" i="4"/>
  <c r="N128" i="4"/>
  <c r="M128" i="4"/>
  <c r="L128" i="4"/>
  <c r="K128" i="4"/>
  <c r="J128" i="4"/>
  <c r="I128" i="4"/>
  <c r="H128" i="4"/>
  <c r="G128" i="4"/>
  <c r="F128" i="4"/>
  <c r="AB127" i="4"/>
  <c r="AA127" i="4"/>
  <c r="Z127" i="4"/>
  <c r="Y127" i="4"/>
  <c r="X127" i="4"/>
  <c r="W127" i="4"/>
  <c r="AF127" i="4" s="1"/>
  <c r="V127" i="4"/>
  <c r="U127" i="4"/>
  <c r="T127" i="4"/>
  <c r="S127" i="4"/>
  <c r="R127" i="4"/>
  <c r="Q127" i="4"/>
  <c r="P127" i="4"/>
  <c r="O127" i="4"/>
  <c r="N127" i="4"/>
  <c r="M127" i="4"/>
  <c r="L127" i="4"/>
  <c r="K127" i="4"/>
  <c r="J127" i="4"/>
  <c r="I127" i="4"/>
  <c r="H127" i="4"/>
  <c r="G127" i="4"/>
  <c r="F127" i="4"/>
  <c r="AB126" i="4"/>
  <c r="AA126" i="4"/>
  <c r="Z126" i="4"/>
  <c r="Y126" i="4"/>
  <c r="X126" i="4"/>
  <c r="W126" i="4"/>
  <c r="AF126" i="4" s="1"/>
  <c r="V126" i="4"/>
  <c r="U126" i="4"/>
  <c r="T126" i="4"/>
  <c r="S126" i="4"/>
  <c r="R126" i="4"/>
  <c r="Q126" i="4"/>
  <c r="P126" i="4"/>
  <c r="O126" i="4"/>
  <c r="N126" i="4"/>
  <c r="M126" i="4"/>
  <c r="L126" i="4"/>
  <c r="K126" i="4"/>
  <c r="J126" i="4"/>
  <c r="I126" i="4"/>
  <c r="H126" i="4"/>
  <c r="G126" i="4"/>
  <c r="F126" i="4"/>
  <c r="AB125" i="4"/>
  <c r="AA125" i="4"/>
  <c r="Z125" i="4"/>
  <c r="Y125" i="4"/>
  <c r="X125" i="4"/>
  <c r="W125" i="4"/>
  <c r="AF125" i="4" s="1"/>
  <c r="V125" i="4"/>
  <c r="U125" i="4"/>
  <c r="T125" i="4"/>
  <c r="S125" i="4"/>
  <c r="R125" i="4"/>
  <c r="Q125" i="4"/>
  <c r="P125" i="4"/>
  <c r="O125" i="4"/>
  <c r="N125" i="4"/>
  <c r="M125" i="4"/>
  <c r="L125" i="4"/>
  <c r="K125" i="4"/>
  <c r="J125" i="4"/>
  <c r="I125" i="4"/>
  <c r="H125" i="4"/>
  <c r="G125" i="4"/>
  <c r="F125" i="4"/>
  <c r="AB124" i="4"/>
  <c r="AA124" i="4"/>
  <c r="Z124" i="4"/>
  <c r="Y124" i="4"/>
  <c r="X124" i="4"/>
  <c r="W124" i="4"/>
  <c r="AF124" i="4" s="1"/>
  <c r="V124" i="4"/>
  <c r="U124" i="4"/>
  <c r="T124" i="4"/>
  <c r="S124" i="4"/>
  <c r="R124" i="4"/>
  <c r="Q124" i="4"/>
  <c r="P124" i="4"/>
  <c r="O124" i="4"/>
  <c r="N124" i="4"/>
  <c r="M124" i="4"/>
  <c r="L124" i="4"/>
  <c r="K124" i="4"/>
  <c r="J124" i="4"/>
  <c r="I124" i="4"/>
  <c r="H124" i="4"/>
  <c r="G124" i="4"/>
  <c r="F124" i="4"/>
  <c r="AB123" i="4"/>
  <c r="AA123" i="4"/>
  <c r="Z123" i="4"/>
  <c r="Y123" i="4"/>
  <c r="X123" i="4"/>
  <c r="W123" i="4"/>
  <c r="AF123" i="4" s="1"/>
  <c r="V123" i="4"/>
  <c r="U123" i="4"/>
  <c r="T123" i="4"/>
  <c r="S123" i="4"/>
  <c r="R123" i="4"/>
  <c r="Q123" i="4"/>
  <c r="P123" i="4"/>
  <c r="O123" i="4"/>
  <c r="N123" i="4"/>
  <c r="M123" i="4"/>
  <c r="L123" i="4"/>
  <c r="K123" i="4"/>
  <c r="J123" i="4"/>
  <c r="I123" i="4"/>
  <c r="H123" i="4"/>
  <c r="G123" i="4"/>
  <c r="F123" i="4"/>
  <c r="AB122" i="4"/>
  <c r="AA122" i="4"/>
  <c r="Z122" i="4"/>
  <c r="Y122" i="4"/>
  <c r="X122" i="4"/>
  <c r="W122" i="4"/>
  <c r="AF122" i="4" s="1"/>
  <c r="V122" i="4"/>
  <c r="U122" i="4"/>
  <c r="T122" i="4"/>
  <c r="S122" i="4"/>
  <c r="R122" i="4"/>
  <c r="Q122" i="4"/>
  <c r="P122" i="4"/>
  <c r="O122" i="4"/>
  <c r="N122" i="4"/>
  <c r="M122" i="4"/>
  <c r="L122" i="4"/>
  <c r="K122" i="4"/>
  <c r="J122" i="4"/>
  <c r="I122" i="4"/>
  <c r="H122" i="4"/>
  <c r="G122" i="4"/>
  <c r="F122" i="4"/>
  <c r="AB121" i="4"/>
  <c r="AA121" i="4"/>
  <c r="Z121" i="4"/>
  <c r="Y121" i="4"/>
  <c r="X121" i="4"/>
  <c r="W121" i="4"/>
  <c r="AF121" i="4" s="1"/>
  <c r="V121" i="4"/>
  <c r="U121" i="4"/>
  <c r="T121" i="4"/>
  <c r="S121" i="4"/>
  <c r="R121" i="4"/>
  <c r="Q121" i="4"/>
  <c r="P121" i="4"/>
  <c r="O121" i="4"/>
  <c r="N121" i="4"/>
  <c r="M121" i="4"/>
  <c r="L121" i="4"/>
  <c r="K121" i="4"/>
  <c r="J121" i="4"/>
  <c r="I121" i="4"/>
  <c r="H121" i="4"/>
  <c r="G121" i="4"/>
  <c r="F121" i="4"/>
  <c r="AB120" i="4"/>
  <c r="AA120" i="4"/>
  <c r="Z120" i="4"/>
  <c r="Y120" i="4"/>
  <c r="X120" i="4"/>
  <c r="W120" i="4"/>
  <c r="AF120" i="4" s="1"/>
  <c r="V120" i="4"/>
  <c r="U120" i="4"/>
  <c r="T120" i="4"/>
  <c r="S120" i="4"/>
  <c r="R120" i="4"/>
  <c r="Q120" i="4"/>
  <c r="P120" i="4"/>
  <c r="O120" i="4"/>
  <c r="N120" i="4"/>
  <c r="M120" i="4"/>
  <c r="L120" i="4"/>
  <c r="K120" i="4"/>
  <c r="J120" i="4"/>
  <c r="I120" i="4"/>
  <c r="H120" i="4"/>
  <c r="G120" i="4"/>
  <c r="F120" i="4"/>
  <c r="AB119" i="4"/>
  <c r="AA119" i="4"/>
  <c r="Z119" i="4"/>
  <c r="Y119" i="4"/>
  <c r="X119" i="4"/>
  <c r="W119" i="4"/>
  <c r="AF119" i="4" s="1"/>
  <c r="V119" i="4"/>
  <c r="U119" i="4"/>
  <c r="T119" i="4"/>
  <c r="S119" i="4"/>
  <c r="R119" i="4"/>
  <c r="Q119" i="4"/>
  <c r="P119" i="4"/>
  <c r="O119" i="4"/>
  <c r="N119" i="4"/>
  <c r="M119" i="4"/>
  <c r="L119" i="4"/>
  <c r="K119" i="4"/>
  <c r="J119" i="4"/>
  <c r="I119" i="4"/>
  <c r="H119" i="4"/>
  <c r="G119" i="4"/>
  <c r="F119" i="4"/>
  <c r="AB118" i="4"/>
  <c r="AA118" i="4"/>
  <c r="Z118" i="4"/>
  <c r="Y118" i="4"/>
  <c r="X118" i="4"/>
  <c r="W118" i="4"/>
  <c r="AF118" i="4" s="1"/>
  <c r="V118" i="4"/>
  <c r="U118" i="4"/>
  <c r="T118" i="4"/>
  <c r="S118" i="4"/>
  <c r="R118" i="4"/>
  <c r="Q118" i="4"/>
  <c r="P118" i="4"/>
  <c r="O118" i="4"/>
  <c r="N118" i="4"/>
  <c r="M118" i="4"/>
  <c r="L118" i="4"/>
  <c r="K118" i="4"/>
  <c r="J118" i="4"/>
  <c r="I118" i="4"/>
  <c r="H118" i="4"/>
  <c r="G118" i="4"/>
  <c r="F118" i="4"/>
  <c r="AB117" i="4"/>
  <c r="AA117" i="4"/>
  <c r="Z117" i="4"/>
  <c r="Y117" i="4"/>
  <c r="X117" i="4"/>
  <c r="W117" i="4"/>
  <c r="AF117" i="4" s="1"/>
  <c r="V117" i="4"/>
  <c r="U117" i="4"/>
  <c r="T117" i="4"/>
  <c r="S117" i="4"/>
  <c r="R117" i="4"/>
  <c r="Q117" i="4"/>
  <c r="P117" i="4"/>
  <c r="O117" i="4"/>
  <c r="N117" i="4"/>
  <c r="M117" i="4"/>
  <c r="L117" i="4"/>
  <c r="K117" i="4"/>
  <c r="J117" i="4"/>
  <c r="I117" i="4"/>
  <c r="H117" i="4"/>
  <c r="G117" i="4"/>
  <c r="F117" i="4"/>
  <c r="AB116" i="4"/>
  <c r="AA116" i="4"/>
  <c r="Z116" i="4"/>
  <c r="Y116" i="4"/>
  <c r="X116" i="4"/>
  <c r="W116" i="4"/>
  <c r="AF116" i="4" s="1"/>
  <c r="V116" i="4"/>
  <c r="U116" i="4"/>
  <c r="T116" i="4"/>
  <c r="S116" i="4"/>
  <c r="R116" i="4"/>
  <c r="Q116" i="4"/>
  <c r="P116" i="4"/>
  <c r="O116" i="4"/>
  <c r="N116" i="4"/>
  <c r="M116" i="4"/>
  <c r="L116" i="4"/>
  <c r="K116" i="4"/>
  <c r="J116" i="4"/>
  <c r="I116" i="4"/>
  <c r="H116" i="4"/>
  <c r="G116" i="4"/>
  <c r="F116" i="4"/>
  <c r="AB115" i="4"/>
  <c r="AA115" i="4"/>
  <c r="Z115" i="4"/>
  <c r="Y115" i="4"/>
  <c r="X115" i="4"/>
  <c r="W115" i="4"/>
  <c r="AF115" i="4" s="1"/>
  <c r="V115" i="4"/>
  <c r="U115" i="4"/>
  <c r="T115" i="4"/>
  <c r="S115" i="4"/>
  <c r="R115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AB114" i="4"/>
  <c r="AA114" i="4"/>
  <c r="Z114" i="4"/>
  <c r="Y114" i="4"/>
  <c r="X114" i="4"/>
  <c r="W114" i="4"/>
  <c r="AF114" i="4" s="1"/>
  <c r="V114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AB113" i="4"/>
  <c r="AA113" i="4"/>
  <c r="Z113" i="4"/>
  <c r="Y113" i="4"/>
  <c r="X113" i="4"/>
  <c r="W113" i="4"/>
  <c r="AF113" i="4" s="1"/>
  <c r="V113" i="4"/>
  <c r="U113" i="4"/>
  <c r="T113" i="4"/>
  <c r="S113" i="4"/>
  <c r="R113" i="4"/>
  <c r="Q113" i="4"/>
  <c r="P113" i="4"/>
  <c r="O113" i="4"/>
  <c r="N113" i="4"/>
  <c r="M113" i="4"/>
  <c r="L113" i="4"/>
  <c r="K113" i="4"/>
  <c r="J113" i="4"/>
  <c r="I113" i="4"/>
  <c r="H113" i="4"/>
  <c r="G113" i="4"/>
  <c r="F113" i="4"/>
  <c r="AB112" i="4"/>
  <c r="AA112" i="4"/>
  <c r="Z112" i="4"/>
  <c r="Y112" i="4"/>
  <c r="X112" i="4"/>
  <c r="W112" i="4"/>
  <c r="AF112" i="4" s="1"/>
  <c r="V112" i="4"/>
  <c r="U112" i="4"/>
  <c r="T112" i="4"/>
  <c r="S112" i="4"/>
  <c r="R112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AB111" i="4"/>
  <c r="AA111" i="4"/>
  <c r="Z111" i="4"/>
  <c r="Y111" i="4"/>
  <c r="X111" i="4"/>
  <c r="W111" i="4"/>
  <c r="AF111" i="4" s="1"/>
  <c r="V111" i="4"/>
  <c r="U111" i="4"/>
  <c r="T111" i="4"/>
  <c r="S111" i="4"/>
  <c r="R111" i="4"/>
  <c r="Q111" i="4"/>
  <c r="P111" i="4"/>
  <c r="O111" i="4"/>
  <c r="N111" i="4"/>
  <c r="M111" i="4"/>
  <c r="L111" i="4"/>
  <c r="K111" i="4"/>
  <c r="J111" i="4"/>
  <c r="I111" i="4"/>
  <c r="H111" i="4"/>
  <c r="G111" i="4"/>
  <c r="F111" i="4"/>
  <c r="AB110" i="4"/>
  <c r="AA110" i="4"/>
  <c r="Z110" i="4"/>
  <c r="Y110" i="4"/>
  <c r="X110" i="4"/>
  <c r="W110" i="4"/>
  <c r="AF110" i="4" s="1"/>
  <c r="V110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AB109" i="4"/>
  <c r="AA109" i="4"/>
  <c r="Z109" i="4"/>
  <c r="Y109" i="4"/>
  <c r="X109" i="4"/>
  <c r="W109" i="4"/>
  <c r="AF109" i="4" s="1"/>
  <c r="V109" i="4"/>
  <c r="U109" i="4"/>
  <c r="T109" i="4"/>
  <c r="S109" i="4"/>
  <c r="R109" i="4"/>
  <c r="Q109" i="4"/>
  <c r="P109" i="4"/>
  <c r="O109" i="4"/>
  <c r="N109" i="4"/>
  <c r="M109" i="4"/>
  <c r="L109" i="4"/>
  <c r="K109" i="4"/>
  <c r="J109" i="4"/>
  <c r="I109" i="4"/>
  <c r="H109" i="4"/>
  <c r="G109" i="4"/>
  <c r="F109" i="4"/>
  <c r="AB108" i="4"/>
  <c r="AA108" i="4"/>
  <c r="Z108" i="4"/>
  <c r="Y108" i="4"/>
  <c r="X108" i="4"/>
  <c r="W108" i="4"/>
  <c r="AF108" i="4" s="1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AB107" i="4"/>
  <c r="AA107" i="4"/>
  <c r="Z107" i="4"/>
  <c r="Y107" i="4"/>
  <c r="X107" i="4"/>
  <c r="W107" i="4"/>
  <c r="AF107" i="4" s="1"/>
  <c r="V107" i="4"/>
  <c r="U107" i="4"/>
  <c r="T107" i="4"/>
  <c r="S107" i="4"/>
  <c r="R107" i="4"/>
  <c r="Q107" i="4"/>
  <c r="P107" i="4"/>
  <c r="O107" i="4"/>
  <c r="N107" i="4"/>
  <c r="M107" i="4"/>
  <c r="L107" i="4"/>
  <c r="K107" i="4"/>
  <c r="J107" i="4"/>
  <c r="I107" i="4"/>
  <c r="H107" i="4"/>
  <c r="G107" i="4"/>
  <c r="F107" i="4"/>
  <c r="AB106" i="4"/>
  <c r="AA106" i="4"/>
  <c r="Z106" i="4"/>
  <c r="Y106" i="4"/>
  <c r="X106" i="4"/>
  <c r="W106" i="4"/>
  <c r="AF106" i="4" s="1"/>
  <c r="V106" i="4"/>
  <c r="U106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AB105" i="4"/>
  <c r="AA105" i="4"/>
  <c r="Z105" i="4"/>
  <c r="Y105" i="4"/>
  <c r="X105" i="4"/>
  <c r="W105" i="4"/>
  <c r="AF105" i="4" s="1"/>
  <c r="V105" i="4"/>
  <c r="U105" i="4"/>
  <c r="T105" i="4"/>
  <c r="S105" i="4"/>
  <c r="R105" i="4"/>
  <c r="Q105" i="4"/>
  <c r="P105" i="4"/>
  <c r="O105" i="4"/>
  <c r="N105" i="4"/>
  <c r="M105" i="4"/>
  <c r="L105" i="4"/>
  <c r="K105" i="4"/>
  <c r="J105" i="4"/>
  <c r="I105" i="4"/>
  <c r="H105" i="4"/>
  <c r="G105" i="4"/>
  <c r="F105" i="4"/>
  <c r="AB104" i="4"/>
  <c r="AA104" i="4"/>
  <c r="Z104" i="4"/>
  <c r="Y104" i="4"/>
  <c r="X104" i="4"/>
  <c r="W104" i="4"/>
  <c r="AF104" i="4" s="1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AB103" i="4"/>
  <c r="AA103" i="4"/>
  <c r="Z103" i="4"/>
  <c r="Y103" i="4"/>
  <c r="X103" i="4"/>
  <c r="W103" i="4"/>
  <c r="AF103" i="4" s="1"/>
  <c r="V103" i="4"/>
  <c r="U103" i="4"/>
  <c r="T103" i="4"/>
  <c r="S103" i="4"/>
  <c r="R103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AB102" i="4"/>
  <c r="AA102" i="4"/>
  <c r="Z102" i="4"/>
  <c r="Y102" i="4"/>
  <c r="X102" i="4"/>
  <c r="W102" i="4"/>
  <c r="AF102" i="4" s="1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AB101" i="4"/>
  <c r="AA101" i="4"/>
  <c r="Z101" i="4"/>
  <c r="Y101" i="4"/>
  <c r="X101" i="4"/>
  <c r="W101" i="4"/>
  <c r="AF101" i="4" s="1"/>
  <c r="V101" i="4"/>
  <c r="U101" i="4"/>
  <c r="T101" i="4"/>
  <c r="S101" i="4"/>
  <c r="R101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AB100" i="4"/>
  <c r="AA100" i="4"/>
  <c r="Z100" i="4"/>
  <c r="Y100" i="4"/>
  <c r="X100" i="4"/>
  <c r="W100" i="4"/>
  <c r="AF100" i="4" s="1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AB99" i="4"/>
  <c r="AA99" i="4"/>
  <c r="Z99" i="4"/>
  <c r="Y99" i="4"/>
  <c r="X99" i="4"/>
  <c r="W99" i="4"/>
  <c r="AF99" i="4" s="1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AB98" i="4"/>
  <c r="AA98" i="4"/>
  <c r="Z98" i="4"/>
  <c r="Y98" i="4"/>
  <c r="X98" i="4"/>
  <c r="W98" i="4"/>
  <c r="AF98" i="4" s="1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AB97" i="4"/>
  <c r="AA97" i="4"/>
  <c r="Z97" i="4"/>
  <c r="Y97" i="4"/>
  <c r="X97" i="4"/>
  <c r="W97" i="4"/>
  <c r="AF97" i="4" s="1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I97" i="4"/>
  <c r="H97" i="4"/>
  <c r="G97" i="4"/>
  <c r="F97" i="4"/>
  <c r="AB96" i="4"/>
  <c r="AA96" i="4"/>
  <c r="Z96" i="4"/>
  <c r="Y96" i="4"/>
  <c r="X96" i="4"/>
  <c r="W96" i="4"/>
  <c r="AF96" i="4" s="1"/>
  <c r="V96" i="4"/>
  <c r="U96" i="4"/>
  <c r="T96" i="4"/>
  <c r="S96" i="4"/>
  <c r="R96" i="4"/>
  <c r="Q96" i="4"/>
  <c r="P96" i="4"/>
  <c r="O96" i="4"/>
  <c r="N96" i="4"/>
  <c r="M96" i="4"/>
  <c r="L96" i="4"/>
  <c r="K96" i="4"/>
  <c r="J96" i="4"/>
  <c r="I96" i="4"/>
  <c r="H96" i="4"/>
  <c r="G96" i="4"/>
  <c r="F96" i="4"/>
  <c r="AB95" i="4"/>
  <c r="AA95" i="4"/>
  <c r="Z95" i="4"/>
  <c r="Y95" i="4"/>
  <c r="X95" i="4"/>
  <c r="W95" i="4"/>
  <c r="AF95" i="4" s="1"/>
  <c r="V95" i="4"/>
  <c r="U95" i="4"/>
  <c r="T95" i="4"/>
  <c r="S95" i="4"/>
  <c r="R95" i="4"/>
  <c r="Q95" i="4"/>
  <c r="P95" i="4"/>
  <c r="O95" i="4"/>
  <c r="N95" i="4"/>
  <c r="M95" i="4"/>
  <c r="L95" i="4"/>
  <c r="K95" i="4"/>
  <c r="J95" i="4"/>
  <c r="I95" i="4"/>
  <c r="H95" i="4"/>
  <c r="G95" i="4"/>
  <c r="F95" i="4"/>
  <c r="AB94" i="4"/>
  <c r="AA94" i="4"/>
  <c r="Z94" i="4"/>
  <c r="Y94" i="4"/>
  <c r="X94" i="4"/>
  <c r="W94" i="4"/>
  <c r="AF94" i="4" s="1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I94" i="4"/>
  <c r="H94" i="4"/>
  <c r="G94" i="4"/>
  <c r="F94" i="4"/>
  <c r="AB93" i="4"/>
  <c r="AA93" i="4"/>
  <c r="Z93" i="4"/>
  <c r="Y93" i="4"/>
  <c r="X93" i="4"/>
  <c r="W93" i="4"/>
  <c r="AF93" i="4" s="1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AB92" i="4"/>
  <c r="AA92" i="4"/>
  <c r="Z92" i="4"/>
  <c r="Y92" i="4"/>
  <c r="X92" i="4"/>
  <c r="W92" i="4"/>
  <c r="AF92" i="4" s="1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AB91" i="4"/>
  <c r="AA91" i="4"/>
  <c r="Z91" i="4"/>
  <c r="Y91" i="4"/>
  <c r="X91" i="4"/>
  <c r="W91" i="4"/>
  <c r="AF91" i="4" s="1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G91" i="4"/>
  <c r="F91" i="4"/>
  <c r="AB90" i="4"/>
  <c r="AA90" i="4"/>
  <c r="Z90" i="4"/>
  <c r="Y90" i="4"/>
  <c r="X90" i="4"/>
  <c r="W90" i="4"/>
  <c r="AF90" i="4" s="1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AB89" i="4"/>
  <c r="AA89" i="4"/>
  <c r="Z89" i="4"/>
  <c r="Y89" i="4"/>
  <c r="X89" i="4"/>
  <c r="W89" i="4"/>
  <c r="AF89" i="4" s="1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AB88" i="4"/>
  <c r="AA88" i="4"/>
  <c r="Z88" i="4"/>
  <c r="Y88" i="4"/>
  <c r="X88" i="4"/>
  <c r="W88" i="4"/>
  <c r="AF88" i="4" s="1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AB87" i="4"/>
  <c r="AA87" i="4"/>
  <c r="Z87" i="4"/>
  <c r="Y87" i="4"/>
  <c r="X87" i="4"/>
  <c r="W87" i="4"/>
  <c r="AF87" i="4" s="1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AB86" i="4"/>
  <c r="AA86" i="4"/>
  <c r="Z86" i="4"/>
  <c r="Y86" i="4"/>
  <c r="X86" i="4"/>
  <c r="W86" i="4"/>
  <c r="AF86" i="4" s="1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I86" i="4"/>
  <c r="H86" i="4"/>
  <c r="G86" i="4"/>
  <c r="F86" i="4"/>
  <c r="AB85" i="4"/>
  <c r="AA85" i="4"/>
  <c r="Z85" i="4"/>
  <c r="Y85" i="4"/>
  <c r="X85" i="4"/>
  <c r="W85" i="4"/>
  <c r="AF85" i="4" s="1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AB84" i="4"/>
  <c r="AA84" i="4"/>
  <c r="Z84" i="4"/>
  <c r="Y84" i="4"/>
  <c r="X84" i="4"/>
  <c r="W84" i="4"/>
  <c r="AF84" i="4" s="1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AB83" i="4"/>
  <c r="AA83" i="4"/>
  <c r="Z83" i="4"/>
  <c r="Y83" i="4"/>
  <c r="X83" i="4"/>
  <c r="W83" i="4"/>
  <c r="AF83" i="4" s="1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AB82" i="4"/>
  <c r="AA82" i="4"/>
  <c r="Z82" i="4"/>
  <c r="Y82" i="4"/>
  <c r="X82" i="4"/>
  <c r="W82" i="4"/>
  <c r="AF82" i="4" s="1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AB81" i="4"/>
  <c r="AA81" i="4"/>
  <c r="Z81" i="4"/>
  <c r="Y81" i="4"/>
  <c r="X81" i="4"/>
  <c r="W81" i="4"/>
  <c r="AF81" i="4" s="1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AB80" i="4"/>
  <c r="AA80" i="4"/>
  <c r="Z80" i="4"/>
  <c r="Y80" i="4"/>
  <c r="X80" i="4"/>
  <c r="W80" i="4"/>
  <c r="AF80" i="4" s="1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AB79" i="4"/>
  <c r="AA79" i="4"/>
  <c r="Z79" i="4"/>
  <c r="Y79" i="4"/>
  <c r="X79" i="4"/>
  <c r="W79" i="4"/>
  <c r="AF79" i="4" s="1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AB78" i="4"/>
  <c r="AA78" i="4"/>
  <c r="Z78" i="4"/>
  <c r="Y78" i="4"/>
  <c r="X78" i="4"/>
  <c r="W78" i="4"/>
  <c r="AF78" i="4" s="1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AB77" i="4"/>
  <c r="AA77" i="4"/>
  <c r="Z77" i="4"/>
  <c r="Y77" i="4"/>
  <c r="X77" i="4"/>
  <c r="W77" i="4"/>
  <c r="AF77" i="4" s="1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AB76" i="4"/>
  <c r="AA76" i="4"/>
  <c r="Z76" i="4"/>
  <c r="Y76" i="4"/>
  <c r="X76" i="4"/>
  <c r="W76" i="4"/>
  <c r="AF76" i="4" s="1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AB75" i="4"/>
  <c r="AA75" i="4"/>
  <c r="Z75" i="4"/>
  <c r="Y75" i="4"/>
  <c r="X75" i="4"/>
  <c r="W75" i="4"/>
  <c r="AF75" i="4" s="1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AB74" i="4"/>
  <c r="AA74" i="4"/>
  <c r="Z74" i="4"/>
  <c r="Y74" i="4"/>
  <c r="X74" i="4"/>
  <c r="W74" i="4"/>
  <c r="AF74" i="4" s="1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AB73" i="4"/>
  <c r="AA73" i="4"/>
  <c r="Z73" i="4"/>
  <c r="Y73" i="4"/>
  <c r="X73" i="4"/>
  <c r="W73" i="4"/>
  <c r="AF73" i="4" s="1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AB72" i="4"/>
  <c r="AA72" i="4"/>
  <c r="Z72" i="4"/>
  <c r="Y72" i="4"/>
  <c r="X72" i="4"/>
  <c r="W72" i="4"/>
  <c r="AF72" i="4" s="1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AB71" i="4"/>
  <c r="AA71" i="4"/>
  <c r="Z71" i="4"/>
  <c r="Y71" i="4"/>
  <c r="X71" i="4"/>
  <c r="W71" i="4"/>
  <c r="AF71" i="4" s="1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AB70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AB69" i="4"/>
  <c r="AA69" i="4"/>
  <c r="Z69" i="4"/>
  <c r="Y69" i="4"/>
  <c r="X69" i="4"/>
  <c r="W69" i="4"/>
  <c r="AF69" i="4" s="1"/>
  <c r="V69" i="4"/>
  <c r="U69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AB68" i="4"/>
  <c r="AA68" i="4"/>
  <c r="Z68" i="4"/>
  <c r="Y68" i="4"/>
  <c r="X68" i="4"/>
  <c r="W68" i="4"/>
  <c r="AF68" i="4" s="1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AB67" i="4"/>
  <c r="AA67" i="4"/>
  <c r="Z67" i="4"/>
  <c r="Y67" i="4"/>
  <c r="X67" i="4"/>
  <c r="W67" i="4"/>
  <c r="AF67" i="4" s="1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AB66" i="4"/>
  <c r="AA66" i="4"/>
  <c r="Z66" i="4"/>
  <c r="Y66" i="4"/>
  <c r="X66" i="4"/>
  <c r="W66" i="4"/>
  <c r="AF66" i="4" s="1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AB65" i="4"/>
  <c r="AA65" i="4"/>
  <c r="Z65" i="4"/>
  <c r="Y65" i="4"/>
  <c r="X65" i="4"/>
  <c r="W65" i="4"/>
  <c r="AF65" i="4" s="1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AB64" i="4"/>
  <c r="AA64" i="4"/>
  <c r="Z64" i="4"/>
  <c r="Y64" i="4"/>
  <c r="X64" i="4"/>
  <c r="W64" i="4"/>
  <c r="AF64" i="4" s="1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AB63" i="4"/>
  <c r="AA63" i="4"/>
  <c r="Z63" i="4"/>
  <c r="Y63" i="4"/>
  <c r="X63" i="4"/>
  <c r="W63" i="4"/>
  <c r="AF63" i="4" s="1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AB62" i="4"/>
  <c r="AA62" i="4"/>
  <c r="Z62" i="4"/>
  <c r="Y62" i="4"/>
  <c r="X62" i="4"/>
  <c r="W62" i="4"/>
  <c r="AF62" i="4" s="1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AB61" i="4"/>
  <c r="AA61" i="4"/>
  <c r="Z61" i="4"/>
  <c r="Y61" i="4"/>
  <c r="X61" i="4"/>
  <c r="W61" i="4"/>
  <c r="AF61" i="4" s="1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AB60" i="4"/>
  <c r="AA60" i="4"/>
  <c r="Z60" i="4"/>
  <c r="Y60" i="4"/>
  <c r="X60" i="4"/>
  <c r="W60" i="4"/>
  <c r="AF60" i="4" s="1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AB59" i="4"/>
  <c r="AA59" i="4"/>
  <c r="Z59" i="4"/>
  <c r="Y59" i="4"/>
  <c r="X59" i="4"/>
  <c r="W59" i="4"/>
  <c r="AF59" i="4" s="1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AB58" i="4"/>
  <c r="AA58" i="4"/>
  <c r="Z58" i="4"/>
  <c r="Y58" i="4"/>
  <c r="X58" i="4"/>
  <c r="W58" i="4"/>
  <c r="AF58" i="4" s="1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AB57" i="4"/>
  <c r="AA57" i="4"/>
  <c r="Z57" i="4"/>
  <c r="Y57" i="4"/>
  <c r="X57" i="4"/>
  <c r="W57" i="4"/>
  <c r="AF57" i="4" s="1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AB56" i="4"/>
  <c r="AA56" i="4"/>
  <c r="Z56" i="4"/>
  <c r="Y56" i="4"/>
  <c r="X56" i="4"/>
  <c r="W56" i="4"/>
  <c r="AF56" i="4" s="1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AB55" i="4"/>
  <c r="AA55" i="4"/>
  <c r="Z55" i="4"/>
  <c r="Y55" i="4"/>
  <c r="X55" i="4"/>
  <c r="W55" i="4"/>
  <c r="AF55" i="4" s="1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AB54" i="4"/>
  <c r="AA54" i="4"/>
  <c r="Z54" i="4"/>
  <c r="Y54" i="4"/>
  <c r="X54" i="4"/>
  <c r="W54" i="4"/>
  <c r="AF54" i="4" s="1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AB53" i="4"/>
  <c r="AA53" i="4"/>
  <c r="Z53" i="4"/>
  <c r="Y53" i="4"/>
  <c r="X53" i="4"/>
  <c r="W53" i="4"/>
  <c r="AF53" i="4" s="1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AB52" i="4"/>
  <c r="AA52" i="4"/>
  <c r="Z52" i="4"/>
  <c r="Y52" i="4"/>
  <c r="X52" i="4"/>
  <c r="W52" i="4"/>
  <c r="AF52" i="4" s="1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AB51" i="4"/>
  <c r="AA51" i="4"/>
  <c r="Z51" i="4"/>
  <c r="Y51" i="4"/>
  <c r="X51" i="4"/>
  <c r="W51" i="4"/>
  <c r="AF51" i="4" s="1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AB50" i="4"/>
  <c r="AA50" i="4"/>
  <c r="Z50" i="4"/>
  <c r="Y50" i="4"/>
  <c r="X50" i="4"/>
  <c r="W50" i="4"/>
  <c r="AF50" i="4" s="1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AB49" i="4"/>
  <c r="AA49" i="4"/>
  <c r="Z49" i="4"/>
  <c r="Y49" i="4"/>
  <c r="X49" i="4"/>
  <c r="W49" i="4"/>
  <c r="AF49" i="4" s="1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AB48" i="4"/>
  <c r="AA48" i="4"/>
  <c r="Z48" i="4"/>
  <c r="Y48" i="4"/>
  <c r="X48" i="4"/>
  <c r="W48" i="4"/>
  <c r="AF48" i="4" s="1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AB47" i="4"/>
  <c r="AA47" i="4"/>
  <c r="Z47" i="4"/>
  <c r="Y47" i="4"/>
  <c r="X47" i="4"/>
  <c r="W47" i="4"/>
  <c r="AF47" i="4" s="1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AB46" i="4"/>
  <c r="AA46" i="4"/>
  <c r="Z46" i="4"/>
  <c r="Y46" i="4"/>
  <c r="X46" i="4"/>
  <c r="W46" i="4"/>
  <c r="AF46" i="4" s="1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AB45" i="4"/>
  <c r="AA45" i="4"/>
  <c r="Z45" i="4"/>
  <c r="Y45" i="4"/>
  <c r="X45" i="4"/>
  <c r="W45" i="4"/>
  <c r="AF45" i="4" s="1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AB44" i="4"/>
  <c r="AA44" i="4"/>
  <c r="Z44" i="4"/>
  <c r="Y44" i="4"/>
  <c r="X44" i="4"/>
  <c r="W44" i="4"/>
  <c r="AF44" i="4" s="1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AB43" i="4"/>
  <c r="AA43" i="4"/>
  <c r="Z43" i="4"/>
  <c r="Y43" i="4"/>
  <c r="X43" i="4"/>
  <c r="W43" i="4"/>
  <c r="AF43" i="4" s="1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AB42" i="4"/>
  <c r="AA42" i="4"/>
  <c r="Z42" i="4"/>
  <c r="Y42" i="4"/>
  <c r="X42" i="4"/>
  <c r="W42" i="4"/>
  <c r="AF42" i="4" s="1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AB41" i="4"/>
  <c r="AA41" i="4"/>
  <c r="Z41" i="4"/>
  <c r="Y41" i="4"/>
  <c r="X41" i="4"/>
  <c r="W41" i="4"/>
  <c r="AF41" i="4" s="1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AB40" i="4"/>
  <c r="AA40" i="4"/>
  <c r="Z40" i="4"/>
  <c r="Y40" i="4"/>
  <c r="X40" i="4"/>
  <c r="W40" i="4"/>
  <c r="AF40" i="4" s="1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AB39" i="4"/>
  <c r="AA39" i="4"/>
  <c r="Z39" i="4"/>
  <c r="Y39" i="4"/>
  <c r="X39" i="4"/>
  <c r="W39" i="4"/>
  <c r="AF39" i="4" s="1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AB38" i="4"/>
  <c r="AA38" i="4"/>
  <c r="Z38" i="4"/>
  <c r="Y38" i="4"/>
  <c r="X38" i="4"/>
  <c r="W38" i="4"/>
  <c r="AF38" i="4" s="1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AB37" i="4"/>
  <c r="AA37" i="4"/>
  <c r="Z37" i="4"/>
  <c r="Y37" i="4"/>
  <c r="X37" i="4"/>
  <c r="W37" i="4"/>
  <c r="AF37" i="4" s="1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AB36" i="4"/>
  <c r="AA36" i="4"/>
  <c r="Z36" i="4"/>
  <c r="Y36" i="4"/>
  <c r="X36" i="4"/>
  <c r="W36" i="4"/>
  <c r="AF36" i="4" s="1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AB35" i="4"/>
  <c r="AA35" i="4"/>
  <c r="Z35" i="4"/>
  <c r="Y35" i="4"/>
  <c r="X35" i="4"/>
  <c r="W35" i="4"/>
  <c r="AF35" i="4" s="1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AB34" i="4"/>
  <c r="AA34" i="4"/>
  <c r="Z34" i="4"/>
  <c r="Y34" i="4"/>
  <c r="X34" i="4"/>
  <c r="W34" i="4"/>
  <c r="AF34" i="4" s="1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AB33" i="4"/>
  <c r="AA33" i="4"/>
  <c r="Z33" i="4"/>
  <c r="Y33" i="4"/>
  <c r="X33" i="4"/>
  <c r="W33" i="4"/>
  <c r="AF33" i="4" s="1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AB32" i="4"/>
  <c r="AA32" i="4"/>
  <c r="Z32" i="4"/>
  <c r="Y32" i="4"/>
  <c r="X32" i="4"/>
  <c r="W32" i="4"/>
  <c r="AF32" i="4" s="1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AB31" i="4"/>
  <c r="AA31" i="4"/>
  <c r="Z31" i="4"/>
  <c r="Y31" i="4"/>
  <c r="X31" i="4"/>
  <c r="W31" i="4"/>
  <c r="AF31" i="4" s="1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AB30" i="4"/>
  <c r="AA30" i="4"/>
  <c r="Z30" i="4"/>
  <c r="Y30" i="4"/>
  <c r="X30" i="4"/>
  <c r="W30" i="4"/>
  <c r="AF30" i="4" s="1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AB28" i="4"/>
  <c r="AA28" i="4"/>
  <c r="Z28" i="4"/>
  <c r="Y28" i="4"/>
  <c r="X28" i="4"/>
  <c r="W28" i="4"/>
  <c r="AF28" i="4" s="1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AB27" i="4"/>
  <c r="AA27" i="4"/>
  <c r="Z27" i="4"/>
  <c r="Y27" i="4"/>
  <c r="X27" i="4"/>
  <c r="W27" i="4"/>
  <c r="AF27" i="4" s="1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AB26" i="4"/>
  <c r="AA26" i="4"/>
  <c r="Z26" i="4"/>
  <c r="Y26" i="4"/>
  <c r="X26" i="4"/>
  <c r="W26" i="4"/>
  <c r="AF26" i="4" s="1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AB25" i="4"/>
  <c r="AA25" i="4"/>
  <c r="Z25" i="4"/>
  <c r="Y25" i="4"/>
  <c r="X25" i="4"/>
  <c r="W25" i="4"/>
  <c r="AF25" i="4" s="1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AB24" i="4"/>
  <c r="AA24" i="4"/>
  <c r="Z24" i="4"/>
  <c r="Y24" i="4"/>
  <c r="X24" i="4"/>
  <c r="W24" i="4"/>
  <c r="AF24" i="4" s="1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AB23" i="4"/>
  <c r="AA23" i="4"/>
  <c r="Z23" i="4"/>
  <c r="Y23" i="4"/>
  <c r="X23" i="4"/>
  <c r="W23" i="4"/>
  <c r="AF23" i="4" s="1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AB22" i="4"/>
  <c r="AA22" i="4"/>
  <c r="Z22" i="4"/>
  <c r="Y22" i="4"/>
  <c r="X22" i="4"/>
  <c r="W22" i="4"/>
  <c r="AF22" i="4" s="1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AB21" i="4"/>
  <c r="AA21" i="4"/>
  <c r="Z21" i="4"/>
  <c r="Y21" i="4"/>
  <c r="X21" i="4"/>
  <c r="W21" i="4"/>
  <c r="AF21" i="4" s="1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AB20" i="4"/>
  <c r="AA20" i="4"/>
  <c r="Z20" i="4"/>
  <c r="Y20" i="4"/>
  <c r="X20" i="4"/>
  <c r="W20" i="4"/>
  <c r="AF20" i="4" s="1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AB19" i="4"/>
  <c r="AA19" i="4"/>
  <c r="Z19" i="4"/>
  <c r="Y19" i="4"/>
  <c r="X19" i="4"/>
  <c r="W19" i="4"/>
  <c r="AF19" i="4" s="1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AB18" i="4"/>
  <c r="AA18" i="4"/>
  <c r="Z18" i="4"/>
  <c r="Y18" i="4"/>
  <c r="X18" i="4"/>
  <c r="W18" i="4"/>
  <c r="AF18" i="4" s="1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AB17" i="4"/>
  <c r="AA17" i="4"/>
  <c r="Z17" i="4"/>
  <c r="Y17" i="4"/>
  <c r="X17" i="4"/>
  <c r="W17" i="4"/>
  <c r="AF17" i="4" s="1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AB16" i="4"/>
  <c r="AA16" i="4"/>
  <c r="Z16" i="4"/>
  <c r="Y16" i="4"/>
  <c r="X16" i="4"/>
  <c r="W16" i="4"/>
  <c r="AF16" i="4" s="1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AB15" i="4"/>
  <c r="AA15" i="4"/>
  <c r="Z15" i="4"/>
  <c r="Y15" i="4"/>
  <c r="X15" i="4"/>
  <c r="W15" i="4"/>
  <c r="AF15" i="4" s="1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AB14" i="4"/>
  <c r="AA14" i="4"/>
  <c r="Z14" i="4"/>
  <c r="Y14" i="4"/>
  <c r="X14" i="4"/>
  <c r="W14" i="4"/>
  <c r="AF14" i="4" s="1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AB13" i="4"/>
  <c r="AA13" i="4"/>
  <c r="Z13" i="4"/>
  <c r="Y13" i="4"/>
  <c r="X13" i="4"/>
  <c r="W13" i="4"/>
  <c r="AF13" i="4" s="1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AB12" i="4"/>
  <c r="AA12" i="4"/>
  <c r="Z12" i="4"/>
  <c r="Y12" i="4"/>
  <c r="X12" i="4"/>
  <c r="W12" i="4"/>
  <c r="AF12" i="4" s="1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AB11" i="4"/>
  <c r="AA11" i="4"/>
  <c r="Z11" i="4"/>
  <c r="Y11" i="4"/>
  <c r="X11" i="4"/>
  <c r="W11" i="4"/>
  <c r="AF11" i="4" s="1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AB10" i="4"/>
  <c r="AA10" i="4"/>
  <c r="Z10" i="4"/>
  <c r="Y10" i="4"/>
  <c r="X10" i="4"/>
  <c r="W10" i="4"/>
  <c r="AF10" i="4" s="1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AB9" i="4"/>
  <c r="AA9" i="4"/>
  <c r="Z9" i="4"/>
  <c r="Y9" i="4"/>
  <c r="X9" i="4"/>
  <c r="W9" i="4"/>
  <c r="AF9" i="4" s="1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AB8" i="4"/>
  <c r="AA8" i="4"/>
  <c r="Z8" i="4"/>
  <c r="Y8" i="4"/>
  <c r="X8" i="4"/>
  <c r="W8" i="4"/>
  <c r="AF8" i="4" s="1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AB7" i="4"/>
  <c r="AA7" i="4"/>
  <c r="Z7" i="4"/>
  <c r="Y7" i="4"/>
  <c r="X7" i="4"/>
  <c r="W7" i="4"/>
  <c r="AF7" i="4" s="1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AB6" i="4"/>
  <c r="AA6" i="4"/>
  <c r="Z6" i="4"/>
  <c r="Y6" i="4"/>
  <c r="X6" i="4"/>
  <c r="W6" i="4"/>
  <c r="AF6" i="4" s="1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AB5" i="4"/>
  <c r="AA5" i="4"/>
  <c r="Z5" i="4"/>
  <c r="Y5" i="4"/>
  <c r="X5" i="4"/>
  <c r="W5" i="4"/>
  <c r="V5" i="4"/>
  <c r="U5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AB358" i="3"/>
  <c r="AC358" i="3" s="1"/>
  <c r="AD358" i="3" s="1"/>
  <c r="AB357" i="3"/>
  <c r="AC357" i="3" s="1"/>
  <c r="AD357" i="3" s="1"/>
  <c r="AC356" i="3"/>
  <c r="AD356" i="3" s="1"/>
  <c r="AB356" i="3"/>
  <c r="E356" i="3"/>
  <c r="AB355" i="3"/>
  <c r="AC355" i="3" s="1"/>
  <c r="E355" i="3"/>
  <c r="AB354" i="3"/>
  <c r="AC354" i="3" s="1"/>
  <c r="AD354" i="3" s="1"/>
  <c r="E354" i="3"/>
  <c r="AB353" i="3"/>
  <c r="AC353" i="3" s="1"/>
  <c r="AD353" i="3" s="1"/>
  <c r="E353" i="3"/>
  <c r="AB352" i="3"/>
  <c r="AC352" i="3" s="1"/>
  <c r="AD352" i="3" s="1"/>
  <c r="E352" i="3"/>
  <c r="AB351" i="3"/>
  <c r="AC351" i="3" s="1"/>
  <c r="AD351" i="3" s="1"/>
  <c r="E351" i="3"/>
  <c r="AB350" i="3"/>
  <c r="AC350" i="3" s="1"/>
  <c r="AD350" i="3" s="1"/>
  <c r="E350" i="3"/>
  <c r="AB349" i="3"/>
  <c r="AC349" i="3" s="1"/>
  <c r="AD349" i="3" s="1"/>
  <c r="E349" i="3"/>
  <c r="AB348" i="3"/>
  <c r="AC348" i="3" s="1"/>
  <c r="AD348" i="3" s="1"/>
  <c r="E348" i="3"/>
  <c r="AB347" i="3"/>
  <c r="AC347" i="3" s="1"/>
  <c r="AD347" i="3" s="1"/>
  <c r="E347" i="3"/>
  <c r="AB346" i="3"/>
  <c r="AC346" i="3" s="1"/>
  <c r="AD346" i="3" s="1"/>
  <c r="E346" i="3"/>
  <c r="AB345" i="3"/>
  <c r="AC345" i="3" s="1"/>
  <c r="AD345" i="3" s="1"/>
  <c r="AB344" i="3"/>
  <c r="AA344" i="3"/>
  <c r="Z344" i="3"/>
  <c r="Y344" i="3"/>
  <c r="X344" i="3"/>
  <c r="W344" i="3"/>
  <c r="V344" i="3"/>
  <c r="U344" i="3"/>
  <c r="T344" i="3"/>
  <c r="S344" i="3"/>
  <c r="R344" i="3"/>
  <c r="Q344" i="3"/>
  <c r="P344" i="3"/>
  <c r="O344" i="3"/>
  <c r="N344" i="3"/>
  <c r="M344" i="3"/>
  <c r="L344" i="3"/>
  <c r="K344" i="3"/>
  <c r="J344" i="3"/>
  <c r="I344" i="3"/>
  <c r="H344" i="3"/>
  <c r="G344" i="3"/>
  <c r="F344" i="3"/>
  <c r="E344" i="3"/>
  <c r="D344" i="3"/>
  <c r="AB343" i="3"/>
  <c r="AA343" i="3"/>
  <c r="Z343" i="3"/>
  <c r="Y343" i="3"/>
  <c r="X343" i="3"/>
  <c r="W343" i="3"/>
  <c r="V343" i="3"/>
  <c r="U343" i="3"/>
  <c r="T343" i="3"/>
  <c r="S343" i="3"/>
  <c r="R343" i="3"/>
  <c r="Q343" i="3"/>
  <c r="P343" i="3"/>
  <c r="O343" i="3"/>
  <c r="N343" i="3"/>
  <c r="M343" i="3"/>
  <c r="L343" i="3"/>
  <c r="K343" i="3"/>
  <c r="J343" i="3"/>
  <c r="I343" i="3"/>
  <c r="H343" i="3"/>
  <c r="G343" i="3"/>
  <c r="F343" i="3"/>
  <c r="D343" i="3"/>
  <c r="AB342" i="3"/>
  <c r="AA342" i="3"/>
  <c r="Z342" i="3"/>
  <c r="Y342" i="3"/>
  <c r="X342" i="3"/>
  <c r="W342" i="3"/>
  <c r="V342" i="3"/>
  <c r="U342" i="3"/>
  <c r="T342" i="3"/>
  <c r="S342" i="3"/>
  <c r="R342" i="3"/>
  <c r="Q342" i="3"/>
  <c r="P342" i="3"/>
  <c r="O342" i="3"/>
  <c r="N342" i="3"/>
  <c r="M342" i="3"/>
  <c r="L342" i="3"/>
  <c r="K342" i="3"/>
  <c r="J342" i="3"/>
  <c r="I342" i="3"/>
  <c r="H342" i="3"/>
  <c r="G342" i="3"/>
  <c r="F342" i="3"/>
  <c r="D342" i="3"/>
  <c r="AB341" i="3"/>
  <c r="AA341" i="3"/>
  <c r="Z341" i="3"/>
  <c r="Y341" i="3"/>
  <c r="X341" i="3"/>
  <c r="W341" i="3"/>
  <c r="V341" i="3"/>
  <c r="U341" i="3"/>
  <c r="T341" i="3"/>
  <c r="S341" i="3"/>
  <c r="R341" i="3"/>
  <c r="Q341" i="3"/>
  <c r="P341" i="3"/>
  <c r="O341" i="3"/>
  <c r="N341" i="3"/>
  <c r="M341" i="3"/>
  <c r="L341" i="3"/>
  <c r="K341" i="3"/>
  <c r="J341" i="3"/>
  <c r="I341" i="3"/>
  <c r="H341" i="3"/>
  <c r="G341" i="3"/>
  <c r="F341" i="3"/>
  <c r="E341" i="3"/>
  <c r="D341" i="3"/>
  <c r="AB340" i="3"/>
  <c r="AA340" i="3"/>
  <c r="Z340" i="3"/>
  <c r="Y340" i="3"/>
  <c r="X340" i="3"/>
  <c r="W340" i="3"/>
  <c r="V340" i="3"/>
  <c r="U340" i="3"/>
  <c r="T340" i="3"/>
  <c r="S340" i="3"/>
  <c r="R340" i="3"/>
  <c r="Q340" i="3"/>
  <c r="P340" i="3"/>
  <c r="O340" i="3"/>
  <c r="N340" i="3"/>
  <c r="M340" i="3"/>
  <c r="L340" i="3"/>
  <c r="K340" i="3"/>
  <c r="J340" i="3"/>
  <c r="I340" i="3"/>
  <c r="H340" i="3"/>
  <c r="G340" i="3"/>
  <c r="F340" i="3"/>
  <c r="E340" i="3"/>
  <c r="D340" i="3"/>
  <c r="AB339" i="3"/>
  <c r="AA339" i="3"/>
  <c r="Z339" i="3"/>
  <c r="Y339" i="3"/>
  <c r="X339" i="3"/>
  <c r="W339" i="3"/>
  <c r="V339" i="3"/>
  <c r="U339" i="3"/>
  <c r="T339" i="3"/>
  <c r="S339" i="3"/>
  <c r="R339" i="3"/>
  <c r="Q339" i="3"/>
  <c r="P339" i="3"/>
  <c r="O339" i="3"/>
  <c r="N339" i="3"/>
  <c r="M339" i="3"/>
  <c r="L339" i="3"/>
  <c r="K339" i="3"/>
  <c r="J339" i="3"/>
  <c r="I339" i="3"/>
  <c r="H339" i="3"/>
  <c r="G339" i="3"/>
  <c r="F339" i="3"/>
  <c r="E339" i="3"/>
  <c r="D339" i="3"/>
  <c r="AB338" i="3"/>
  <c r="AA338" i="3"/>
  <c r="Z338" i="3"/>
  <c r="Y338" i="3"/>
  <c r="X338" i="3"/>
  <c r="W338" i="3"/>
  <c r="V338" i="3"/>
  <c r="U338" i="3"/>
  <c r="T338" i="3"/>
  <c r="S338" i="3"/>
  <c r="R338" i="3"/>
  <c r="Q338" i="3"/>
  <c r="P338" i="3"/>
  <c r="O338" i="3"/>
  <c r="N338" i="3"/>
  <c r="M338" i="3"/>
  <c r="L338" i="3"/>
  <c r="K338" i="3"/>
  <c r="J338" i="3"/>
  <c r="I338" i="3"/>
  <c r="H338" i="3"/>
  <c r="G338" i="3"/>
  <c r="F338" i="3"/>
  <c r="E338" i="3"/>
  <c r="D338" i="3"/>
  <c r="AB337" i="3"/>
  <c r="AA337" i="3"/>
  <c r="Z337" i="3"/>
  <c r="Y337" i="3"/>
  <c r="X337" i="3"/>
  <c r="W337" i="3"/>
  <c r="V337" i="3"/>
  <c r="U337" i="3"/>
  <c r="T337" i="3"/>
  <c r="S337" i="3"/>
  <c r="R337" i="3"/>
  <c r="Q337" i="3"/>
  <c r="P337" i="3"/>
  <c r="O337" i="3"/>
  <c r="N337" i="3"/>
  <c r="M337" i="3"/>
  <c r="L337" i="3"/>
  <c r="K337" i="3"/>
  <c r="J337" i="3"/>
  <c r="I337" i="3"/>
  <c r="H337" i="3"/>
  <c r="G337" i="3"/>
  <c r="F337" i="3"/>
  <c r="E337" i="3"/>
  <c r="D337" i="3"/>
  <c r="AB336" i="3"/>
  <c r="AA336" i="3"/>
  <c r="Z336" i="3"/>
  <c r="Y336" i="3"/>
  <c r="X336" i="3"/>
  <c r="W336" i="3"/>
  <c r="V336" i="3"/>
  <c r="U336" i="3"/>
  <c r="T336" i="3"/>
  <c r="S336" i="3"/>
  <c r="R336" i="3"/>
  <c r="Q336" i="3"/>
  <c r="P336" i="3"/>
  <c r="O336" i="3"/>
  <c r="N336" i="3"/>
  <c r="M336" i="3"/>
  <c r="L336" i="3"/>
  <c r="K336" i="3"/>
  <c r="J336" i="3"/>
  <c r="I336" i="3"/>
  <c r="H336" i="3"/>
  <c r="G336" i="3"/>
  <c r="F336" i="3"/>
  <c r="E336" i="3"/>
  <c r="D336" i="3"/>
  <c r="AB335" i="3"/>
  <c r="AA335" i="3"/>
  <c r="Z335" i="3"/>
  <c r="Y335" i="3"/>
  <c r="X335" i="3"/>
  <c r="W335" i="3"/>
  <c r="V335" i="3"/>
  <c r="U335" i="3"/>
  <c r="T335" i="3"/>
  <c r="S335" i="3"/>
  <c r="R335" i="3"/>
  <c r="Q335" i="3"/>
  <c r="P335" i="3"/>
  <c r="O335" i="3"/>
  <c r="N335" i="3"/>
  <c r="M335" i="3"/>
  <c r="L335" i="3"/>
  <c r="K335" i="3"/>
  <c r="J335" i="3"/>
  <c r="I335" i="3"/>
  <c r="H335" i="3"/>
  <c r="G335" i="3"/>
  <c r="F335" i="3"/>
  <c r="E335" i="3"/>
  <c r="D335" i="3"/>
  <c r="AB334" i="3"/>
  <c r="AA334" i="3"/>
  <c r="Z334" i="3"/>
  <c r="Y334" i="3"/>
  <c r="X334" i="3"/>
  <c r="W334" i="3"/>
  <c r="V334" i="3"/>
  <c r="U334" i="3"/>
  <c r="T334" i="3"/>
  <c r="S334" i="3"/>
  <c r="R334" i="3"/>
  <c r="Q334" i="3"/>
  <c r="P334" i="3"/>
  <c r="O334" i="3"/>
  <c r="N334" i="3"/>
  <c r="M334" i="3"/>
  <c r="L334" i="3"/>
  <c r="K334" i="3"/>
  <c r="J334" i="3"/>
  <c r="I334" i="3"/>
  <c r="H334" i="3"/>
  <c r="G334" i="3"/>
  <c r="F334" i="3"/>
  <c r="E334" i="3"/>
  <c r="D334" i="3"/>
  <c r="AB333" i="3"/>
  <c r="AA333" i="3"/>
  <c r="Z333" i="3"/>
  <c r="Y333" i="3"/>
  <c r="X333" i="3"/>
  <c r="W333" i="3"/>
  <c r="V333" i="3"/>
  <c r="U333" i="3"/>
  <c r="T333" i="3"/>
  <c r="S333" i="3"/>
  <c r="R333" i="3"/>
  <c r="Q333" i="3"/>
  <c r="P333" i="3"/>
  <c r="O333" i="3"/>
  <c r="N333" i="3"/>
  <c r="M333" i="3"/>
  <c r="L333" i="3"/>
  <c r="K333" i="3"/>
  <c r="J333" i="3"/>
  <c r="I333" i="3"/>
  <c r="H333" i="3"/>
  <c r="G333" i="3"/>
  <c r="F333" i="3"/>
  <c r="E333" i="3"/>
  <c r="D333" i="3"/>
  <c r="AB332" i="3"/>
  <c r="AA332" i="3"/>
  <c r="Z332" i="3"/>
  <c r="Y332" i="3"/>
  <c r="X332" i="3"/>
  <c r="W332" i="3"/>
  <c r="V332" i="3"/>
  <c r="U332" i="3"/>
  <c r="T332" i="3"/>
  <c r="S332" i="3"/>
  <c r="R332" i="3"/>
  <c r="Q332" i="3"/>
  <c r="P332" i="3"/>
  <c r="O332" i="3"/>
  <c r="N332" i="3"/>
  <c r="M332" i="3"/>
  <c r="L332" i="3"/>
  <c r="K332" i="3"/>
  <c r="J332" i="3"/>
  <c r="I332" i="3"/>
  <c r="H332" i="3"/>
  <c r="G332" i="3"/>
  <c r="F332" i="3"/>
  <c r="E332" i="3"/>
  <c r="D332" i="3"/>
  <c r="AB331" i="3"/>
  <c r="AA331" i="3"/>
  <c r="Z331" i="3"/>
  <c r="Y331" i="3"/>
  <c r="X331" i="3"/>
  <c r="W331" i="3"/>
  <c r="V331" i="3"/>
  <c r="U331" i="3"/>
  <c r="T331" i="3"/>
  <c r="S331" i="3"/>
  <c r="R331" i="3"/>
  <c r="Q331" i="3"/>
  <c r="P331" i="3"/>
  <c r="O331" i="3"/>
  <c r="N331" i="3"/>
  <c r="M331" i="3"/>
  <c r="L331" i="3"/>
  <c r="K331" i="3"/>
  <c r="J331" i="3"/>
  <c r="I331" i="3"/>
  <c r="H331" i="3"/>
  <c r="G331" i="3"/>
  <c r="F331" i="3"/>
  <c r="E331" i="3"/>
  <c r="D331" i="3"/>
  <c r="AB330" i="3"/>
  <c r="AA330" i="3"/>
  <c r="Z330" i="3"/>
  <c r="Y330" i="3"/>
  <c r="X330" i="3"/>
  <c r="W330" i="3"/>
  <c r="V330" i="3"/>
  <c r="U330" i="3"/>
  <c r="T330" i="3"/>
  <c r="S330" i="3"/>
  <c r="R330" i="3"/>
  <c r="Q330" i="3"/>
  <c r="P330" i="3"/>
  <c r="O330" i="3"/>
  <c r="N330" i="3"/>
  <c r="M330" i="3"/>
  <c r="L330" i="3"/>
  <c r="K330" i="3"/>
  <c r="J330" i="3"/>
  <c r="I330" i="3"/>
  <c r="H330" i="3"/>
  <c r="G330" i="3"/>
  <c r="F330" i="3"/>
  <c r="E330" i="3"/>
  <c r="D330" i="3"/>
  <c r="AB329" i="3"/>
  <c r="AA329" i="3"/>
  <c r="Z329" i="3"/>
  <c r="Y329" i="3"/>
  <c r="X329" i="3"/>
  <c r="W329" i="3"/>
  <c r="V329" i="3"/>
  <c r="U329" i="3"/>
  <c r="T329" i="3"/>
  <c r="S329" i="3"/>
  <c r="R329" i="3"/>
  <c r="Q329" i="3"/>
  <c r="P329" i="3"/>
  <c r="O329" i="3"/>
  <c r="N329" i="3"/>
  <c r="M329" i="3"/>
  <c r="L329" i="3"/>
  <c r="K329" i="3"/>
  <c r="J329" i="3"/>
  <c r="I329" i="3"/>
  <c r="H329" i="3"/>
  <c r="G329" i="3"/>
  <c r="F329" i="3"/>
  <c r="E329" i="3"/>
  <c r="D329" i="3"/>
  <c r="AB328" i="3"/>
  <c r="AA328" i="3"/>
  <c r="Z328" i="3"/>
  <c r="Y328" i="3"/>
  <c r="X328" i="3"/>
  <c r="W328" i="3"/>
  <c r="V328" i="3"/>
  <c r="U328" i="3"/>
  <c r="T328" i="3"/>
  <c r="S328" i="3"/>
  <c r="R328" i="3"/>
  <c r="Q328" i="3"/>
  <c r="P328" i="3"/>
  <c r="O328" i="3"/>
  <c r="N328" i="3"/>
  <c r="M328" i="3"/>
  <c r="L328" i="3"/>
  <c r="K328" i="3"/>
  <c r="J328" i="3"/>
  <c r="I328" i="3"/>
  <c r="H328" i="3"/>
  <c r="G328" i="3"/>
  <c r="F328" i="3"/>
  <c r="E328" i="3"/>
  <c r="D328" i="3"/>
  <c r="AB327" i="3"/>
  <c r="AA327" i="3"/>
  <c r="Z327" i="3"/>
  <c r="Y327" i="3"/>
  <c r="X327" i="3"/>
  <c r="W327" i="3"/>
  <c r="V327" i="3"/>
  <c r="U327" i="3"/>
  <c r="T327" i="3"/>
  <c r="S327" i="3"/>
  <c r="R327" i="3"/>
  <c r="Q327" i="3"/>
  <c r="P327" i="3"/>
  <c r="O327" i="3"/>
  <c r="N327" i="3"/>
  <c r="M327" i="3"/>
  <c r="L327" i="3"/>
  <c r="K327" i="3"/>
  <c r="J327" i="3"/>
  <c r="I327" i="3"/>
  <c r="H327" i="3"/>
  <c r="G327" i="3"/>
  <c r="F327" i="3"/>
  <c r="E327" i="3"/>
  <c r="D327" i="3"/>
  <c r="AB326" i="3"/>
  <c r="AA326" i="3"/>
  <c r="Z326" i="3"/>
  <c r="Y326" i="3"/>
  <c r="X326" i="3"/>
  <c r="W326" i="3"/>
  <c r="V326" i="3"/>
  <c r="U326" i="3"/>
  <c r="T326" i="3"/>
  <c r="S326" i="3"/>
  <c r="R326" i="3"/>
  <c r="Q326" i="3"/>
  <c r="P326" i="3"/>
  <c r="O326" i="3"/>
  <c r="N326" i="3"/>
  <c r="M326" i="3"/>
  <c r="L326" i="3"/>
  <c r="K326" i="3"/>
  <c r="J326" i="3"/>
  <c r="I326" i="3"/>
  <c r="H326" i="3"/>
  <c r="G326" i="3"/>
  <c r="F326" i="3"/>
  <c r="E326" i="3"/>
  <c r="D326" i="3"/>
  <c r="AB325" i="3"/>
  <c r="AA325" i="3"/>
  <c r="Z325" i="3"/>
  <c r="Y325" i="3"/>
  <c r="X325" i="3"/>
  <c r="W325" i="3"/>
  <c r="V325" i="3"/>
  <c r="U325" i="3"/>
  <c r="T325" i="3"/>
  <c r="S325" i="3"/>
  <c r="R325" i="3"/>
  <c r="Q325" i="3"/>
  <c r="P325" i="3"/>
  <c r="O325" i="3"/>
  <c r="N325" i="3"/>
  <c r="M325" i="3"/>
  <c r="L325" i="3"/>
  <c r="K325" i="3"/>
  <c r="J325" i="3"/>
  <c r="I325" i="3"/>
  <c r="H325" i="3"/>
  <c r="G325" i="3"/>
  <c r="F325" i="3"/>
  <c r="E325" i="3"/>
  <c r="D325" i="3"/>
  <c r="AB324" i="3"/>
  <c r="AA324" i="3"/>
  <c r="Z324" i="3"/>
  <c r="Y324" i="3"/>
  <c r="X324" i="3"/>
  <c r="W324" i="3"/>
  <c r="V324" i="3"/>
  <c r="U324" i="3"/>
  <c r="T324" i="3"/>
  <c r="S324" i="3"/>
  <c r="R324" i="3"/>
  <c r="Q324" i="3"/>
  <c r="P324" i="3"/>
  <c r="O324" i="3"/>
  <c r="N324" i="3"/>
  <c r="M324" i="3"/>
  <c r="L324" i="3"/>
  <c r="K324" i="3"/>
  <c r="J324" i="3"/>
  <c r="I324" i="3"/>
  <c r="H324" i="3"/>
  <c r="G324" i="3"/>
  <c r="F324" i="3"/>
  <c r="E324" i="3"/>
  <c r="D324" i="3"/>
  <c r="AB323" i="3"/>
  <c r="AA323" i="3"/>
  <c r="Z323" i="3"/>
  <c r="Y323" i="3"/>
  <c r="X323" i="3"/>
  <c r="W323" i="3"/>
  <c r="V323" i="3"/>
  <c r="U323" i="3"/>
  <c r="T323" i="3"/>
  <c r="S323" i="3"/>
  <c r="R323" i="3"/>
  <c r="Q323" i="3"/>
  <c r="P323" i="3"/>
  <c r="O323" i="3"/>
  <c r="N323" i="3"/>
  <c r="M323" i="3"/>
  <c r="L323" i="3"/>
  <c r="K323" i="3"/>
  <c r="J323" i="3"/>
  <c r="I323" i="3"/>
  <c r="H323" i="3"/>
  <c r="G323" i="3"/>
  <c r="F323" i="3"/>
  <c r="E323" i="3"/>
  <c r="D323" i="3"/>
  <c r="AB322" i="3"/>
  <c r="AA322" i="3"/>
  <c r="Z322" i="3"/>
  <c r="Y322" i="3"/>
  <c r="X322" i="3"/>
  <c r="W322" i="3"/>
  <c r="V322" i="3"/>
  <c r="U322" i="3"/>
  <c r="T322" i="3"/>
  <c r="S322" i="3"/>
  <c r="R322" i="3"/>
  <c r="Q322" i="3"/>
  <c r="P322" i="3"/>
  <c r="O322" i="3"/>
  <c r="N322" i="3"/>
  <c r="M322" i="3"/>
  <c r="L322" i="3"/>
  <c r="K322" i="3"/>
  <c r="J322" i="3"/>
  <c r="I322" i="3"/>
  <c r="H322" i="3"/>
  <c r="G322" i="3"/>
  <c r="F322" i="3"/>
  <c r="E322" i="3"/>
  <c r="AB321" i="3"/>
  <c r="AA321" i="3"/>
  <c r="Z321" i="3"/>
  <c r="Y321" i="3"/>
  <c r="X321" i="3"/>
  <c r="W321" i="3"/>
  <c r="V321" i="3"/>
  <c r="U321" i="3"/>
  <c r="T321" i="3"/>
  <c r="S321" i="3"/>
  <c r="R321" i="3"/>
  <c r="Q321" i="3"/>
  <c r="P321" i="3"/>
  <c r="O321" i="3"/>
  <c r="N321" i="3"/>
  <c r="M321" i="3"/>
  <c r="L321" i="3"/>
  <c r="K321" i="3"/>
  <c r="J321" i="3"/>
  <c r="I321" i="3"/>
  <c r="H321" i="3"/>
  <c r="G321" i="3"/>
  <c r="F321" i="3"/>
  <c r="E321" i="3"/>
  <c r="AB320" i="3"/>
  <c r="AA320" i="3"/>
  <c r="Z320" i="3"/>
  <c r="Y320" i="3"/>
  <c r="X320" i="3"/>
  <c r="W320" i="3"/>
  <c r="V320" i="3"/>
  <c r="U320" i="3"/>
  <c r="T320" i="3"/>
  <c r="S320" i="3"/>
  <c r="R320" i="3"/>
  <c r="Q320" i="3"/>
  <c r="P320" i="3"/>
  <c r="O320" i="3"/>
  <c r="N320" i="3"/>
  <c r="M320" i="3"/>
  <c r="L320" i="3"/>
  <c r="K320" i="3"/>
  <c r="J320" i="3"/>
  <c r="I320" i="3"/>
  <c r="H320" i="3"/>
  <c r="G320" i="3"/>
  <c r="F320" i="3"/>
  <c r="E320" i="3"/>
  <c r="AB319" i="3"/>
  <c r="AA319" i="3"/>
  <c r="Z319" i="3"/>
  <c r="Y319" i="3"/>
  <c r="X319" i="3"/>
  <c r="W319" i="3"/>
  <c r="V319" i="3"/>
  <c r="U319" i="3"/>
  <c r="T319" i="3"/>
  <c r="S319" i="3"/>
  <c r="R319" i="3"/>
  <c r="Q319" i="3"/>
  <c r="P319" i="3"/>
  <c r="O319" i="3"/>
  <c r="N319" i="3"/>
  <c r="M319" i="3"/>
  <c r="L319" i="3"/>
  <c r="K319" i="3"/>
  <c r="J319" i="3"/>
  <c r="I319" i="3"/>
  <c r="H319" i="3"/>
  <c r="G319" i="3"/>
  <c r="F319" i="3"/>
  <c r="E319" i="3"/>
  <c r="AB318" i="3"/>
  <c r="AA318" i="3"/>
  <c r="Z318" i="3"/>
  <c r="Y318" i="3"/>
  <c r="X318" i="3"/>
  <c r="W318" i="3"/>
  <c r="V318" i="3"/>
  <c r="U318" i="3"/>
  <c r="T318" i="3"/>
  <c r="S318" i="3"/>
  <c r="R318" i="3"/>
  <c r="Q318" i="3"/>
  <c r="P318" i="3"/>
  <c r="O318" i="3"/>
  <c r="N318" i="3"/>
  <c r="M318" i="3"/>
  <c r="L318" i="3"/>
  <c r="K318" i="3"/>
  <c r="J318" i="3"/>
  <c r="I318" i="3"/>
  <c r="H318" i="3"/>
  <c r="G318" i="3"/>
  <c r="F318" i="3"/>
  <c r="E318" i="3"/>
  <c r="AB317" i="3"/>
  <c r="AA317" i="3"/>
  <c r="Z317" i="3"/>
  <c r="Y317" i="3"/>
  <c r="X317" i="3"/>
  <c r="W317" i="3"/>
  <c r="V317" i="3"/>
  <c r="U317" i="3"/>
  <c r="T317" i="3"/>
  <c r="S317" i="3"/>
  <c r="R317" i="3"/>
  <c r="Q317" i="3"/>
  <c r="P317" i="3"/>
  <c r="O317" i="3"/>
  <c r="N317" i="3"/>
  <c r="M317" i="3"/>
  <c r="L317" i="3"/>
  <c r="K317" i="3"/>
  <c r="J317" i="3"/>
  <c r="I317" i="3"/>
  <c r="H317" i="3"/>
  <c r="G317" i="3"/>
  <c r="F317" i="3"/>
  <c r="E317" i="3"/>
  <c r="AB316" i="3"/>
  <c r="AA316" i="3"/>
  <c r="Z316" i="3"/>
  <c r="Y316" i="3"/>
  <c r="X316" i="3"/>
  <c r="W316" i="3"/>
  <c r="V316" i="3"/>
  <c r="U316" i="3"/>
  <c r="T316" i="3"/>
  <c r="S316" i="3"/>
  <c r="R316" i="3"/>
  <c r="Q316" i="3"/>
  <c r="P316" i="3"/>
  <c r="O316" i="3"/>
  <c r="N316" i="3"/>
  <c r="M316" i="3"/>
  <c r="L316" i="3"/>
  <c r="K316" i="3"/>
  <c r="J316" i="3"/>
  <c r="I316" i="3"/>
  <c r="H316" i="3"/>
  <c r="G316" i="3"/>
  <c r="F316" i="3"/>
  <c r="E316" i="3"/>
  <c r="AB315" i="3"/>
  <c r="AA315" i="3"/>
  <c r="Z315" i="3"/>
  <c r="Y315" i="3"/>
  <c r="X315" i="3"/>
  <c r="W315" i="3"/>
  <c r="V315" i="3"/>
  <c r="U315" i="3"/>
  <c r="T315" i="3"/>
  <c r="S315" i="3"/>
  <c r="R315" i="3"/>
  <c r="Q315" i="3"/>
  <c r="P315" i="3"/>
  <c r="O315" i="3"/>
  <c r="N315" i="3"/>
  <c r="M315" i="3"/>
  <c r="L315" i="3"/>
  <c r="K315" i="3"/>
  <c r="J315" i="3"/>
  <c r="I315" i="3"/>
  <c r="H315" i="3"/>
  <c r="G315" i="3"/>
  <c r="F315" i="3"/>
  <c r="E315" i="3"/>
  <c r="AB314" i="3"/>
  <c r="AA314" i="3"/>
  <c r="Z314" i="3"/>
  <c r="Y314" i="3"/>
  <c r="X314" i="3"/>
  <c r="W314" i="3"/>
  <c r="V314" i="3"/>
  <c r="U314" i="3"/>
  <c r="T314" i="3"/>
  <c r="S314" i="3"/>
  <c r="R314" i="3"/>
  <c r="Q314" i="3"/>
  <c r="P314" i="3"/>
  <c r="O314" i="3"/>
  <c r="N314" i="3"/>
  <c r="M314" i="3"/>
  <c r="L314" i="3"/>
  <c r="K314" i="3"/>
  <c r="J314" i="3"/>
  <c r="I314" i="3"/>
  <c r="H314" i="3"/>
  <c r="AC314" i="3" s="1"/>
  <c r="AD314" i="3" s="1"/>
  <c r="AH314" i="3" s="1"/>
  <c r="G314" i="3"/>
  <c r="F314" i="3"/>
  <c r="E314" i="3"/>
  <c r="AB313" i="3"/>
  <c r="AA313" i="3"/>
  <c r="Z313" i="3"/>
  <c r="Y313" i="3"/>
  <c r="X313" i="3"/>
  <c r="W313" i="3"/>
  <c r="V313" i="3"/>
  <c r="U313" i="3"/>
  <c r="T313" i="3"/>
  <c r="S313" i="3"/>
  <c r="R313" i="3"/>
  <c r="Q313" i="3"/>
  <c r="P313" i="3"/>
  <c r="O313" i="3"/>
  <c r="N313" i="3"/>
  <c r="M313" i="3"/>
  <c r="L313" i="3"/>
  <c r="K313" i="3"/>
  <c r="J313" i="3"/>
  <c r="I313" i="3"/>
  <c r="H313" i="3"/>
  <c r="G313" i="3"/>
  <c r="F313" i="3"/>
  <c r="E313" i="3"/>
  <c r="AB312" i="3"/>
  <c r="AA312" i="3"/>
  <c r="Z312" i="3"/>
  <c r="Y312" i="3"/>
  <c r="X312" i="3"/>
  <c r="W312" i="3"/>
  <c r="V312" i="3"/>
  <c r="U312" i="3"/>
  <c r="T312" i="3"/>
  <c r="S312" i="3"/>
  <c r="R312" i="3"/>
  <c r="Q312" i="3"/>
  <c r="P312" i="3"/>
  <c r="O312" i="3"/>
  <c r="N312" i="3"/>
  <c r="M312" i="3"/>
  <c r="L312" i="3"/>
  <c r="K312" i="3"/>
  <c r="J312" i="3"/>
  <c r="I312" i="3"/>
  <c r="H312" i="3"/>
  <c r="AC312" i="3" s="1"/>
  <c r="AD312" i="3" s="1"/>
  <c r="G312" i="3"/>
  <c r="F312" i="3"/>
  <c r="E312" i="3"/>
  <c r="AB311" i="3"/>
  <c r="AA311" i="3"/>
  <c r="Z311" i="3"/>
  <c r="Y311" i="3"/>
  <c r="X311" i="3"/>
  <c r="W311" i="3"/>
  <c r="V311" i="3"/>
  <c r="U311" i="3"/>
  <c r="T311" i="3"/>
  <c r="S311" i="3"/>
  <c r="R311" i="3"/>
  <c r="Q311" i="3"/>
  <c r="P311" i="3"/>
  <c r="O311" i="3"/>
  <c r="N311" i="3"/>
  <c r="M311" i="3"/>
  <c r="L311" i="3"/>
  <c r="K311" i="3"/>
  <c r="J311" i="3"/>
  <c r="I311" i="3"/>
  <c r="H311" i="3"/>
  <c r="G311" i="3"/>
  <c r="F311" i="3"/>
  <c r="E311" i="3"/>
  <c r="AB310" i="3"/>
  <c r="AA310" i="3"/>
  <c r="Z310" i="3"/>
  <c r="Y310" i="3"/>
  <c r="X310" i="3"/>
  <c r="W310" i="3"/>
  <c r="V310" i="3"/>
  <c r="U310" i="3"/>
  <c r="T310" i="3"/>
  <c r="S310" i="3"/>
  <c r="R310" i="3"/>
  <c r="Q310" i="3"/>
  <c r="P310" i="3"/>
  <c r="O310" i="3"/>
  <c r="N310" i="3"/>
  <c r="M310" i="3"/>
  <c r="L310" i="3"/>
  <c r="K310" i="3"/>
  <c r="J310" i="3"/>
  <c r="I310" i="3"/>
  <c r="H310" i="3"/>
  <c r="AC310" i="3" s="1"/>
  <c r="AD310" i="3" s="1"/>
  <c r="G310" i="3"/>
  <c r="F310" i="3"/>
  <c r="E310" i="3"/>
  <c r="AB309" i="3"/>
  <c r="AA309" i="3"/>
  <c r="Z309" i="3"/>
  <c r="Y309" i="3"/>
  <c r="X309" i="3"/>
  <c r="W309" i="3"/>
  <c r="V309" i="3"/>
  <c r="U309" i="3"/>
  <c r="T309" i="3"/>
  <c r="S309" i="3"/>
  <c r="R309" i="3"/>
  <c r="Q309" i="3"/>
  <c r="P309" i="3"/>
  <c r="O309" i="3"/>
  <c r="N309" i="3"/>
  <c r="M309" i="3"/>
  <c r="L309" i="3"/>
  <c r="K309" i="3"/>
  <c r="J309" i="3"/>
  <c r="I309" i="3"/>
  <c r="H309" i="3"/>
  <c r="G309" i="3"/>
  <c r="F309" i="3"/>
  <c r="E309" i="3"/>
  <c r="AB308" i="3"/>
  <c r="AA308" i="3"/>
  <c r="Z308" i="3"/>
  <c r="Y308" i="3"/>
  <c r="X308" i="3"/>
  <c r="W308" i="3"/>
  <c r="V308" i="3"/>
  <c r="U308" i="3"/>
  <c r="T308" i="3"/>
  <c r="S308" i="3"/>
  <c r="R308" i="3"/>
  <c r="Q308" i="3"/>
  <c r="P308" i="3"/>
  <c r="O308" i="3"/>
  <c r="N308" i="3"/>
  <c r="M308" i="3"/>
  <c r="L308" i="3"/>
  <c r="K308" i="3"/>
  <c r="J308" i="3"/>
  <c r="I308" i="3"/>
  <c r="H308" i="3"/>
  <c r="AC308" i="3" s="1"/>
  <c r="AD308" i="3" s="1"/>
  <c r="G308" i="3"/>
  <c r="F308" i="3"/>
  <c r="E308" i="3"/>
  <c r="AB307" i="3"/>
  <c r="AA307" i="3"/>
  <c r="Z307" i="3"/>
  <c r="Y307" i="3"/>
  <c r="X307" i="3"/>
  <c r="W307" i="3"/>
  <c r="V307" i="3"/>
  <c r="U307" i="3"/>
  <c r="T307" i="3"/>
  <c r="S307" i="3"/>
  <c r="R307" i="3"/>
  <c r="Q307" i="3"/>
  <c r="P307" i="3"/>
  <c r="O307" i="3"/>
  <c r="N307" i="3"/>
  <c r="M307" i="3"/>
  <c r="L307" i="3"/>
  <c r="K307" i="3"/>
  <c r="J307" i="3"/>
  <c r="I307" i="3"/>
  <c r="H307" i="3"/>
  <c r="G307" i="3"/>
  <c r="F307" i="3"/>
  <c r="E307" i="3"/>
  <c r="AB306" i="3"/>
  <c r="AA306" i="3"/>
  <c r="Z306" i="3"/>
  <c r="Y306" i="3"/>
  <c r="X306" i="3"/>
  <c r="W306" i="3"/>
  <c r="V306" i="3"/>
  <c r="U306" i="3"/>
  <c r="T306" i="3"/>
  <c r="S306" i="3"/>
  <c r="R306" i="3"/>
  <c r="Q306" i="3"/>
  <c r="P306" i="3"/>
  <c r="O306" i="3"/>
  <c r="N306" i="3"/>
  <c r="M306" i="3"/>
  <c r="L306" i="3"/>
  <c r="K306" i="3"/>
  <c r="J306" i="3"/>
  <c r="I306" i="3"/>
  <c r="H306" i="3"/>
  <c r="G306" i="3"/>
  <c r="F306" i="3"/>
  <c r="E306" i="3"/>
  <c r="AB305" i="3"/>
  <c r="AA305" i="3"/>
  <c r="Z305" i="3"/>
  <c r="Y305" i="3"/>
  <c r="X305" i="3"/>
  <c r="W305" i="3"/>
  <c r="V305" i="3"/>
  <c r="U305" i="3"/>
  <c r="T305" i="3"/>
  <c r="S305" i="3"/>
  <c r="R305" i="3"/>
  <c r="Q305" i="3"/>
  <c r="P305" i="3"/>
  <c r="O305" i="3"/>
  <c r="N305" i="3"/>
  <c r="M305" i="3"/>
  <c r="L305" i="3"/>
  <c r="K305" i="3"/>
  <c r="J305" i="3"/>
  <c r="I305" i="3"/>
  <c r="H305" i="3"/>
  <c r="G305" i="3"/>
  <c r="F305" i="3"/>
  <c r="E305" i="3"/>
  <c r="AB304" i="3"/>
  <c r="AA304" i="3"/>
  <c r="Z304" i="3"/>
  <c r="Y304" i="3"/>
  <c r="X304" i="3"/>
  <c r="W304" i="3"/>
  <c r="V304" i="3"/>
  <c r="U304" i="3"/>
  <c r="T304" i="3"/>
  <c r="S304" i="3"/>
  <c r="R304" i="3"/>
  <c r="Q304" i="3"/>
  <c r="P304" i="3"/>
  <c r="O304" i="3"/>
  <c r="N304" i="3"/>
  <c r="M304" i="3"/>
  <c r="L304" i="3"/>
  <c r="K304" i="3"/>
  <c r="J304" i="3"/>
  <c r="I304" i="3"/>
  <c r="H304" i="3"/>
  <c r="AC304" i="3" s="1"/>
  <c r="AD304" i="3" s="1"/>
  <c r="G304" i="3"/>
  <c r="F304" i="3"/>
  <c r="E304" i="3"/>
  <c r="AB303" i="3"/>
  <c r="AA303" i="3"/>
  <c r="Z303" i="3"/>
  <c r="Y303" i="3"/>
  <c r="X303" i="3"/>
  <c r="W303" i="3"/>
  <c r="V303" i="3"/>
  <c r="U303" i="3"/>
  <c r="T303" i="3"/>
  <c r="S303" i="3"/>
  <c r="R303" i="3"/>
  <c r="Q303" i="3"/>
  <c r="P303" i="3"/>
  <c r="O303" i="3"/>
  <c r="N303" i="3"/>
  <c r="M303" i="3"/>
  <c r="L303" i="3"/>
  <c r="K303" i="3"/>
  <c r="J303" i="3"/>
  <c r="I303" i="3"/>
  <c r="H303" i="3"/>
  <c r="G303" i="3"/>
  <c r="F303" i="3"/>
  <c r="E303" i="3"/>
  <c r="AB302" i="3"/>
  <c r="AA302" i="3"/>
  <c r="Z302" i="3"/>
  <c r="Y302" i="3"/>
  <c r="X302" i="3"/>
  <c r="W302" i="3"/>
  <c r="V302" i="3"/>
  <c r="U302" i="3"/>
  <c r="T302" i="3"/>
  <c r="S302" i="3"/>
  <c r="R302" i="3"/>
  <c r="Q302" i="3"/>
  <c r="P302" i="3"/>
  <c r="O302" i="3"/>
  <c r="N302" i="3"/>
  <c r="M302" i="3"/>
  <c r="L302" i="3"/>
  <c r="K302" i="3"/>
  <c r="J302" i="3"/>
  <c r="I302" i="3"/>
  <c r="H302" i="3"/>
  <c r="G302" i="3"/>
  <c r="F302" i="3"/>
  <c r="E302" i="3"/>
  <c r="AB301" i="3"/>
  <c r="AA301" i="3"/>
  <c r="Z301" i="3"/>
  <c r="Y301" i="3"/>
  <c r="X301" i="3"/>
  <c r="W301" i="3"/>
  <c r="V301" i="3"/>
  <c r="U301" i="3"/>
  <c r="T301" i="3"/>
  <c r="S301" i="3"/>
  <c r="R301" i="3"/>
  <c r="Q301" i="3"/>
  <c r="P301" i="3"/>
  <c r="O301" i="3"/>
  <c r="N301" i="3"/>
  <c r="M301" i="3"/>
  <c r="L301" i="3"/>
  <c r="K301" i="3"/>
  <c r="J301" i="3"/>
  <c r="I301" i="3"/>
  <c r="H301" i="3"/>
  <c r="G301" i="3"/>
  <c r="F301" i="3"/>
  <c r="E301" i="3"/>
  <c r="AB300" i="3"/>
  <c r="AA300" i="3"/>
  <c r="Z300" i="3"/>
  <c r="Y300" i="3"/>
  <c r="X300" i="3"/>
  <c r="W300" i="3"/>
  <c r="V300" i="3"/>
  <c r="U300" i="3"/>
  <c r="T300" i="3"/>
  <c r="S300" i="3"/>
  <c r="R300" i="3"/>
  <c r="Q300" i="3"/>
  <c r="P300" i="3"/>
  <c r="O300" i="3"/>
  <c r="N300" i="3"/>
  <c r="M300" i="3"/>
  <c r="L300" i="3"/>
  <c r="K300" i="3"/>
  <c r="J300" i="3"/>
  <c r="I300" i="3"/>
  <c r="H300" i="3"/>
  <c r="G300" i="3"/>
  <c r="F300" i="3"/>
  <c r="E300" i="3"/>
  <c r="AB299" i="3"/>
  <c r="AA299" i="3"/>
  <c r="Z299" i="3"/>
  <c r="Y299" i="3"/>
  <c r="X299" i="3"/>
  <c r="W299" i="3"/>
  <c r="V299" i="3"/>
  <c r="U299" i="3"/>
  <c r="T299" i="3"/>
  <c r="S299" i="3"/>
  <c r="R299" i="3"/>
  <c r="Q299" i="3"/>
  <c r="P299" i="3"/>
  <c r="O299" i="3"/>
  <c r="N299" i="3"/>
  <c r="M299" i="3"/>
  <c r="L299" i="3"/>
  <c r="K299" i="3"/>
  <c r="J299" i="3"/>
  <c r="I299" i="3"/>
  <c r="H299" i="3"/>
  <c r="G299" i="3"/>
  <c r="F299" i="3"/>
  <c r="E299" i="3"/>
  <c r="AB298" i="3"/>
  <c r="AA298" i="3"/>
  <c r="Z298" i="3"/>
  <c r="Y298" i="3"/>
  <c r="X298" i="3"/>
  <c r="W298" i="3"/>
  <c r="V298" i="3"/>
  <c r="U298" i="3"/>
  <c r="T298" i="3"/>
  <c r="S298" i="3"/>
  <c r="R298" i="3"/>
  <c r="Q298" i="3"/>
  <c r="P298" i="3"/>
  <c r="O298" i="3"/>
  <c r="N298" i="3"/>
  <c r="M298" i="3"/>
  <c r="L298" i="3"/>
  <c r="K298" i="3"/>
  <c r="J298" i="3"/>
  <c r="I298" i="3"/>
  <c r="H298" i="3"/>
  <c r="AC298" i="3" s="1"/>
  <c r="AD298" i="3" s="1"/>
  <c r="G298" i="3"/>
  <c r="F298" i="3"/>
  <c r="E298" i="3"/>
  <c r="AB297" i="3"/>
  <c r="AA297" i="3"/>
  <c r="Z297" i="3"/>
  <c r="Y297" i="3"/>
  <c r="X297" i="3"/>
  <c r="W297" i="3"/>
  <c r="V297" i="3"/>
  <c r="U297" i="3"/>
  <c r="T297" i="3"/>
  <c r="S297" i="3"/>
  <c r="R297" i="3"/>
  <c r="Q297" i="3"/>
  <c r="P297" i="3"/>
  <c r="O297" i="3"/>
  <c r="N297" i="3"/>
  <c r="M297" i="3"/>
  <c r="L297" i="3"/>
  <c r="K297" i="3"/>
  <c r="J297" i="3"/>
  <c r="I297" i="3"/>
  <c r="H297" i="3"/>
  <c r="G297" i="3"/>
  <c r="F297" i="3"/>
  <c r="E297" i="3"/>
  <c r="AB296" i="3"/>
  <c r="AA296" i="3"/>
  <c r="Z296" i="3"/>
  <c r="Y296" i="3"/>
  <c r="X296" i="3"/>
  <c r="W296" i="3"/>
  <c r="V296" i="3"/>
  <c r="U296" i="3"/>
  <c r="T296" i="3"/>
  <c r="S296" i="3"/>
  <c r="R296" i="3"/>
  <c r="Q296" i="3"/>
  <c r="P296" i="3"/>
  <c r="O296" i="3"/>
  <c r="N296" i="3"/>
  <c r="M296" i="3"/>
  <c r="L296" i="3"/>
  <c r="K296" i="3"/>
  <c r="J296" i="3"/>
  <c r="I296" i="3"/>
  <c r="H296" i="3"/>
  <c r="AC296" i="3" s="1"/>
  <c r="AD296" i="3" s="1"/>
  <c r="G296" i="3"/>
  <c r="F296" i="3"/>
  <c r="E296" i="3"/>
  <c r="AB295" i="3"/>
  <c r="AA295" i="3"/>
  <c r="Z295" i="3"/>
  <c r="Y295" i="3"/>
  <c r="X295" i="3"/>
  <c r="W295" i="3"/>
  <c r="V295" i="3"/>
  <c r="U295" i="3"/>
  <c r="T295" i="3"/>
  <c r="S295" i="3"/>
  <c r="R295" i="3"/>
  <c r="Q295" i="3"/>
  <c r="P295" i="3"/>
  <c r="O295" i="3"/>
  <c r="N295" i="3"/>
  <c r="M295" i="3"/>
  <c r="L295" i="3"/>
  <c r="K295" i="3"/>
  <c r="J295" i="3"/>
  <c r="I295" i="3"/>
  <c r="H295" i="3"/>
  <c r="G295" i="3"/>
  <c r="F295" i="3"/>
  <c r="E295" i="3"/>
  <c r="AB294" i="3"/>
  <c r="AA294" i="3"/>
  <c r="Z294" i="3"/>
  <c r="Y294" i="3"/>
  <c r="X294" i="3"/>
  <c r="W294" i="3"/>
  <c r="V294" i="3"/>
  <c r="U294" i="3"/>
  <c r="T294" i="3"/>
  <c r="S294" i="3"/>
  <c r="R294" i="3"/>
  <c r="Q294" i="3"/>
  <c r="P294" i="3"/>
  <c r="O294" i="3"/>
  <c r="N294" i="3"/>
  <c r="M294" i="3"/>
  <c r="L294" i="3"/>
  <c r="K294" i="3"/>
  <c r="J294" i="3"/>
  <c r="I294" i="3"/>
  <c r="H294" i="3"/>
  <c r="AC294" i="3" s="1"/>
  <c r="AD294" i="3" s="1"/>
  <c r="G294" i="3"/>
  <c r="F294" i="3"/>
  <c r="E294" i="3"/>
  <c r="AB293" i="3"/>
  <c r="AA293" i="3"/>
  <c r="Z293" i="3"/>
  <c r="Y293" i="3"/>
  <c r="X293" i="3"/>
  <c r="W293" i="3"/>
  <c r="V293" i="3"/>
  <c r="U293" i="3"/>
  <c r="T293" i="3"/>
  <c r="S293" i="3"/>
  <c r="R293" i="3"/>
  <c r="Q293" i="3"/>
  <c r="P293" i="3"/>
  <c r="O293" i="3"/>
  <c r="N293" i="3"/>
  <c r="M293" i="3"/>
  <c r="L293" i="3"/>
  <c r="K293" i="3"/>
  <c r="J293" i="3"/>
  <c r="I293" i="3"/>
  <c r="H293" i="3"/>
  <c r="G293" i="3"/>
  <c r="F293" i="3"/>
  <c r="E293" i="3"/>
  <c r="AB292" i="3"/>
  <c r="AA292" i="3"/>
  <c r="Z292" i="3"/>
  <c r="Y292" i="3"/>
  <c r="X292" i="3"/>
  <c r="W292" i="3"/>
  <c r="V292" i="3"/>
  <c r="U292" i="3"/>
  <c r="T292" i="3"/>
  <c r="S292" i="3"/>
  <c r="R292" i="3"/>
  <c r="Q292" i="3"/>
  <c r="P292" i="3"/>
  <c r="O292" i="3"/>
  <c r="N292" i="3"/>
  <c r="M292" i="3"/>
  <c r="L292" i="3"/>
  <c r="K292" i="3"/>
  <c r="J292" i="3"/>
  <c r="I292" i="3"/>
  <c r="H292" i="3"/>
  <c r="AC292" i="3" s="1"/>
  <c r="AD292" i="3" s="1"/>
  <c r="G292" i="3"/>
  <c r="F292" i="3"/>
  <c r="E292" i="3"/>
  <c r="AB291" i="3"/>
  <c r="AA291" i="3"/>
  <c r="Z291" i="3"/>
  <c r="Y291" i="3"/>
  <c r="X291" i="3"/>
  <c r="W291" i="3"/>
  <c r="V291" i="3"/>
  <c r="U291" i="3"/>
  <c r="T291" i="3"/>
  <c r="S291" i="3"/>
  <c r="R291" i="3"/>
  <c r="Q291" i="3"/>
  <c r="P291" i="3"/>
  <c r="O291" i="3"/>
  <c r="N291" i="3"/>
  <c r="M291" i="3"/>
  <c r="L291" i="3"/>
  <c r="K291" i="3"/>
  <c r="J291" i="3"/>
  <c r="I291" i="3"/>
  <c r="H291" i="3"/>
  <c r="G291" i="3"/>
  <c r="F291" i="3"/>
  <c r="E291" i="3"/>
  <c r="AB290" i="3"/>
  <c r="AA290" i="3"/>
  <c r="Z290" i="3"/>
  <c r="Y290" i="3"/>
  <c r="X290" i="3"/>
  <c r="W290" i="3"/>
  <c r="V290" i="3"/>
  <c r="U290" i="3"/>
  <c r="T290" i="3"/>
  <c r="S290" i="3"/>
  <c r="R290" i="3"/>
  <c r="Q290" i="3"/>
  <c r="P290" i="3"/>
  <c r="O290" i="3"/>
  <c r="N290" i="3"/>
  <c r="M290" i="3"/>
  <c r="L290" i="3"/>
  <c r="K290" i="3"/>
  <c r="J290" i="3"/>
  <c r="I290" i="3"/>
  <c r="H290" i="3"/>
  <c r="AC290" i="3" s="1"/>
  <c r="AD290" i="3" s="1"/>
  <c r="G290" i="3"/>
  <c r="F290" i="3"/>
  <c r="E290" i="3"/>
  <c r="AB289" i="3"/>
  <c r="AA289" i="3"/>
  <c r="Z289" i="3"/>
  <c r="Y289" i="3"/>
  <c r="X289" i="3"/>
  <c r="W289" i="3"/>
  <c r="V289" i="3"/>
  <c r="U289" i="3"/>
  <c r="T289" i="3"/>
  <c r="S289" i="3"/>
  <c r="R289" i="3"/>
  <c r="Q289" i="3"/>
  <c r="P289" i="3"/>
  <c r="O289" i="3"/>
  <c r="N289" i="3"/>
  <c r="M289" i="3"/>
  <c r="L289" i="3"/>
  <c r="K289" i="3"/>
  <c r="J289" i="3"/>
  <c r="I289" i="3"/>
  <c r="H289" i="3"/>
  <c r="G289" i="3"/>
  <c r="F289" i="3"/>
  <c r="E289" i="3"/>
  <c r="AB288" i="3"/>
  <c r="AA288" i="3"/>
  <c r="Z288" i="3"/>
  <c r="Y288" i="3"/>
  <c r="X288" i="3"/>
  <c r="W288" i="3"/>
  <c r="V288" i="3"/>
  <c r="U288" i="3"/>
  <c r="T288" i="3"/>
  <c r="S288" i="3"/>
  <c r="R288" i="3"/>
  <c r="Q288" i="3"/>
  <c r="P288" i="3"/>
  <c r="O288" i="3"/>
  <c r="N288" i="3"/>
  <c r="M288" i="3"/>
  <c r="L288" i="3"/>
  <c r="K288" i="3"/>
  <c r="J288" i="3"/>
  <c r="I288" i="3"/>
  <c r="H288" i="3"/>
  <c r="AC288" i="3" s="1"/>
  <c r="AD288" i="3" s="1"/>
  <c r="G288" i="3"/>
  <c r="F288" i="3"/>
  <c r="E288" i="3"/>
  <c r="AB287" i="3"/>
  <c r="AA287" i="3"/>
  <c r="Z287" i="3"/>
  <c r="Y287" i="3"/>
  <c r="X287" i="3"/>
  <c r="W287" i="3"/>
  <c r="V287" i="3"/>
  <c r="U287" i="3"/>
  <c r="T287" i="3"/>
  <c r="S287" i="3"/>
  <c r="R287" i="3"/>
  <c r="Q287" i="3"/>
  <c r="P287" i="3"/>
  <c r="O287" i="3"/>
  <c r="N287" i="3"/>
  <c r="M287" i="3"/>
  <c r="L287" i="3"/>
  <c r="K287" i="3"/>
  <c r="J287" i="3"/>
  <c r="I287" i="3"/>
  <c r="H287" i="3"/>
  <c r="G287" i="3"/>
  <c r="F287" i="3"/>
  <c r="E287" i="3"/>
  <c r="AB286" i="3"/>
  <c r="AA286" i="3"/>
  <c r="Z286" i="3"/>
  <c r="Y286" i="3"/>
  <c r="X286" i="3"/>
  <c r="W286" i="3"/>
  <c r="V286" i="3"/>
  <c r="U286" i="3"/>
  <c r="T286" i="3"/>
  <c r="S286" i="3"/>
  <c r="R286" i="3"/>
  <c r="Q286" i="3"/>
  <c r="P286" i="3"/>
  <c r="O286" i="3"/>
  <c r="N286" i="3"/>
  <c r="M286" i="3"/>
  <c r="L286" i="3"/>
  <c r="K286" i="3"/>
  <c r="J286" i="3"/>
  <c r="I286" i="3"/>
  <c r="H286" i="3"/>
  <c r="AC286" i="3" s="1"/>
  <c r="AD286" i="3" s="1"/>
  <c r="G286" i="3"/>
  <c r="F286" i="3"/>
  <c r="E286" i="3"/>
  <c r="AB285" i="3"/>
  <c r="AA285" i="3"/>
  <c r="Z285" i="3"/>
  <c r="Y285" i="3"/>
  <c r="X285" i="3"/>
  <c r="W285" i="3"/>
  <c r="V285" i="3"/>
  <c r="U285" i="3"/>
  <c r="T285" i="3"/>
  <c r="S285" i="3"/>
  <c r="R285" i="3"/>
  <c r="Q285" i="3"/>
  <c r="P285" i="3"/>
  <c r="O285" i="3"/>
  <c r="N285" i="3"/>
  <c r="M285" i="3"/>
  <c r="L285" i="3"/>
  <c r="K285" i="3"/>
  <c r="J285" i="3"/>
  <c r="I285" i="3"/>
  <c r="H285" i="3"/>
  <c r="G285" i="3"/>
  <c r="F285" i="3"/>
  <c r="E285" i="3"/>
  <c r="AB284" i="3"/>
  <c r="AA284" i="3"/>
  <c r="Z284" i="3"/>
  <c r="Y284" i="3"/>
  <c r="X284" i="3"/>
  <c r="W284" i="3"/>
  <c r="V284" i="3"/>
  <c r="U284" i="3"/>
  <c r="T284" i="3"/>
  <c r="S284" i="3"/>
  <c r="R284" i="3"/>
  <c r="Q284" i="3"/>
  <c r="P284" i="3"/>
  <c r="O284" i="3"/>
  <c r="N284" i="3"/>
  <c r="M284" i="3"/>
  <c r="L284" i="3"/>
  <c r="K284" i="3"/>
  <c r="J284" i="3"/>
  <c r="I284" i="3"/>
  <c r="H284" i="3"/>
  <c r="AC284" i="3" s="1"/>
  <c r="AD284" i="3" s="1"/>
  <c r="G284" i="3"/>
  <c r="F284" i="3"/>
  <c r="E284" i="3"/>
  <c r="AB283" i="3"/>
  <c r="AA283" i="3"/>
  <c r="Z283" i="3"/>
  <c r="Y283" i="3"/>
  <c r="X283" i="3"/>
  <c r="W283" i="3"/>
  <c r="V283" i="3"/>
  <c r="U283" i="3"/>
  <c r="T283" i="3"/>
  <c r="S283" i="3"/>
  <c r="R283" i="3"/>
  <c r="Q283" i="3"/>
  <c r="P283" i="3"/>
  <c r="O283" i="3"/>
  <c r="N283" i="3"/>
  <c r="M283" i="3"/>
  <c r="L283" i="3"/>
  <c r="K283" i="3"/>
  <c r="J283" i="3"/>
  <c r="I283" i="3"/>
  <c r="H283" i="3"/>
  <c r="G283" i="3"/>
  <c r="F283" i="3"/>
  <c r="E283" i="3"/>
  <c r="AB282" i="3"/>
  <c r="AA282" i="3"/>
  <c r="Z282" i="3"/>
  <c r="Y282" i="3"/>
  <c r="X282" i="3"/>
  <c r="W282" i="3"/>
  <c r="V282" i="3"/>
  <c r="U282" i="3"/>
  <c r="T282" i="3"/>
  <c r="S282" i="3"/>
  <c r="R282" i="3"/>
  <c r="Q282" i="3"/>
  <c r="P282" i="3"/>
  <c r="O282" i="3"/>
  <c r="N282" i="3"/>
  <c r="M282" i="3"/>
  <c r="L282" i="3"/>
  <c r="K282" i="3"/>
  <c r="J282" i="3"/>
  <c r="I282" i="3"/>
  <c r="H282" i="3"/>
  <c r="AC282" i="3" s="1"/>
  <c r="AD282" i="3" s="1"/>
  <c r="G282" i="3"/>
  <c r="F282" i="3"/>
  <c r="E282" i="3"/>
  <c r="AB281" i="3"/>
  <c r="AA281" i="3"/>
  <c r="Z281" i="3"/>
  <c r="Y281" i="3"/>
  <c r="X281" i="3"/>
  <c r="W281" i="3"/>
  <c r="V281" i="3"/>
  <c r="U281" i="3"/>
  <c r="T281" i="3"/>
  <c r="S281" i="3"/>
  <c r="R281" i="3"/>
  <c r="Q281" i="3"/>
  <c r="P281" i="3"/>
  <c r="O281" i="3"/>
  <c r="N281" i="3"/>
  <c r="M281" i="3"/>
  <c r="L281" i="3"/>
  <c r="K281" i="3"/>
  <c r="J281" i="3"/>
  <c r="I281" i="3"/>
  <c r="H281" i="3"/>
  <c r="G281" i="3"/>
  <c r="F281" i="3"/>
  <c r="E281" i="3"/>
  <c r="AB280" i="3"/>
  <c r="AA280" i="3"/>
  <c r="Z280" i="3"/>
  <c r="Y280" i="3"/>
  <c r="X280" i="3"/>
  <c r="W280" i="3"/>
  <c r="V280" i="3"/>
  <c r="U280" i="3"/>
  <c r="T280" i="3"/>
  <c r="S280" i="3"/>
  <c r="R280" i="3"/>
  <c r="Q280" i="3"/>
  <c r="P280" i="3"/>
  <c r="O280" i="3"/>
  <c r="N280" i="3"/>
  <c r="M280" i="3"/>
  <c r="L280" i="3"/>
  <c r="K280" i="3"/>
  <c r="J280" i="3"/>
  <c r="I280" i="3"/>
  <c r="H280" i="3"/>
  <c r="G280" i="3"/>
  <c r="F280" i="3"/>
  <c r="E280" i="3"/>
  <c r="AB279" i="3"/>
  <c r="AA279" i="3"/>
  <c r="Z279" i="3"/>
  <c r="Y279" i="3"/>
  <c r="X279" i="3"/>
  <c r="W279" i="3"/>
  <c r="V279" i="3"/>
  <c r="U279" i="3"/>
  <c r="T279" i="3"/>
  <c r="S279" i="3"/>
  <c r="R279" i="3"/>
  <c r="Q279" i="3"/>
  <c r="P279" i="3"/>
  <c r="O279" i="3"/>
  <c r="N279" i="3"/>
  <c r="M279" i="3"/>
  <c r="L279" i="3"/>
  <c r="K279" i="3"/>
  <c r="J279" i="3"/>
  <c r="I279" i="3"/>
  <c r="H279" i="3"/>
  <c r="G279" i="3"/>
  <c r="F279" i="3"/>
  <c r="E279" i="3"/>
  <c r="AB278" i="3"/>
  <c r="AA278" i="3"/>
  <c r="Z278" i="3"/>
  <c r="Y278" i="3"/>
  <c r="X278" i="3"/>
  <c r="W278" i="3"/>
  <c r="V278" i="3"/>
  <c r="U278" i="3"/>
  <c r="T278" i="3"/>
  <c r="S278" i="3"/>
  <c r="R278" i="3"/>
  <c r="Q278" i="3"/>
  <c r="P278" i="3"/>
  <c r="O278" i="3"/>
  <c r="N278" i="3"/>
  <c r="M278" i="3"/>
  <c r="L278" i="3"/>
  <c r="K278" i="3"/>
  <c r="J278" i="3"/>
  <c r="I278" i="3"/>
  <c r="H278" i="3"/>
  <c r="G278" i="3"/>
  <c r="F278" i="3"/>
  <c r="E278" i="3"/>
  <c r="AB277" i="3"/>
  <c r="AA277" i="3"/>
  <c r="Z277" i="3"/>
  <c r="Y277" i="3"/>
  <c r="X277" i="3"/>
  <c r="W277" i="3"/>
  <c r="V277" i="3"/>
  <c r="U277" i="3"/>
  <c r="T277" i="3"/>
  <c r="S277" i="3"/>
  <c r="R277" i="3"/>
  <c r="Q277" i="3"/>
  <c r="P277" i="3"/>
  <c r="O277" i="3"/>
  <c r="N277" i="3"/>
  <c r="M277" i="3"/>
  <c r="L277" i="3"/>
  <c r="K277" i="3"/>
  <c r="J277" i="3"/>
  <c r="I277" i="3"/>
  <c r="H277" i="3"/>
  <c r="G277" i="3"/>
  <c r="F277" i="3"/>
  <c r="E277" i="3"/>
  <c r="AB276" i="3"/>
  <c r="AA276" i="3"/>
  <c r="Z276" i="3"/>
  <c r="Y276" i="3"/>
  <c r="X276" i="3"/>
  <c r="W276" i="3"/>
  <c r="V276" i="3"/>
  <c r="U276" i="3"/>
  <c r="T276" i="3"/>
  <c r="S276" i="3"/>
  <c r="R276" i="3"/>
  <c r="Q276" i="3"/>
  <c r="P276" i="3"/>
  <c r="O276" i="3"/>
  <c r="N276" i="3"/>
  <c r="M276" i="3"/>
  <c r="L276" i="3"/>
  <c r="K276" i="3"/>
  <c r="J276" i="3"/>
  <c r="I276" i="3"/>
  <c r="H276" i="3"/>
  <c r="G276" i="3"/>
  <c r="F276" i="3"/>
  <c r="E276" i="3"/>
  <c r="AB275" i="3"/>
  <c r="AA275" i="3"/>
  <c r="Z275" i="3"/>
  <c r="Y275" i="3"/>
  <c r="X275" i="3"/>
  <c r="W275" i="3"/>
  <c r="V275" i="3"/>
  <c r="U275" i="3"/>
  <c r="T275" i="3"/>
  <c r="S275" i="3"/>
  <c r="R275" i="3"/>
  <c r="Q275" i="3"/>
  <c r="P275" i="3"/>
  <c r="O275" i="3"/>
  <c r="N275" i="3"/>
  <c r="M275" i="3"/>
  <c r="L275" i="3"/>
  <c r="K275" i="3"/>
  <c r="J275" i="3"/>
  <c r="I275" i="3"/>
  <c r="H275" i="3"/>
  <c r="G275" i="3"/>
  <c r="F275" i="3"/>
  <c r="E275" i="3"/>
  <c r="AB274" i="3"/>
  <c r="AA274" i="3"/>
  <c r="Z274" i="3"/>
  <c r="Y274" i="3"/>
  <c r="X274" i="3"/>
  <c r="W274" i="3"/>
  <c r="V274" i="3"/>
  <c r="U274" i="3"/>
  <c r="T274" i="3"/>
  <c r="S274" i="3"/>
  <c r="R274" i="3"/>
  <c r="Q274" i="3"/>
  <c r="P274" i="3"/>
  <c r="O274" i="3"/>
  <c r="N274" i="3"/>
  <c r="M274" i="3"/>
  <c r="L274" i="3"/>
  <c r="K274" i="3"/>
  <c r="J274" i="3"/>
  <c r="I274" i="3"/>
  <c r="H274" i="3"/>
  <c r="G274" i="3"/>
  <c r="F274" i="3"/>
  <c r="E274" i="3"/>
  <c r="AB273" i="3"/>
  <c r="AA273" i="3"/>
  <c r="Z273" i="3"/>
  <c r="Y273" i="3"/>
  <c r="X273" i="3"/>
  <c r="W273" i="3"/>
  <c r="V273" i="3"/>
  <c r="U273" i="3"/>
  <c r="T273" i="3"/>
  <c r="S273" i="3"/>
  <c r="R273" i="3"/>
  <c r="Q273" i="3"/>
  <c r="P273" i="3"/>
  <c r="O273" i="3"/>
  <c r="N273" i="3"/>
  <c r="M273" i="3"/>
  <c r="L273" i="3"/>
  <c r="K273" i="3"/>
  <c r="J273" i="3"/>
  <c r="I273" i="3"/>
  <c r="H273" i="3"/>
  <c r="G273" i="3"/>
  <c r="F273" i="3"/>
  <c r="E273" i="3"/>
  <c r="AB272" i="3"/>
  <c r="AA272" i="3"/>
  <c r="Z272" i="3"/>
  <c r="Y272" i="3"/>
  <c r="X272" i="3"/>
  <c r="W272" i="3"/>
  <c r="V272" i="3"/>
  <c r="U272" i="3"/>
  <c r="T272" i="3"/>
  <c r="S272" i="3"/>
  <c r="R272" i="3"/>
  <c r="Q272" i="3"/>
  <c r="P272" i="3"/>
  <c r="O272" i="3"/>
  <c r="N272" i="3"/>
  <c r="M272" i="3"/>
  <c r="L272" i="3"/>
  <c r="K272" i="3"/>
  <c r="J272" i="3"/>
  <c r="I272" i="3"/>
  <c r="H272" i="3"/>
  <c r="G272" i="3"/>
  <c r="F272" i="3"/>
  <c r="E272" i="3"/>
  <c r="AB271" i="3"/>
  <c r="AA271" i="3"/>
  <c r="Z271" i="3"/>
  <c r="Y271" i="3"/>
  <c r="X271" i="3"/>
  <c r="W271" i="3"/>
  <c r="V271" i="3"/>
  <c r="U271" i="3"/>
  <c r="T271" i="3"/>
  <c r="S271" i="3"/>
  <c r="R271" i="3"/>
  <c r="Q271" i="3"/>
  <c r="P271" i="3"/>
  <c r="O271" i="3"/>
  <c r="N271" i="3"/>
  <c r="M271" i="3"/>
  <c r="L271" i="3"/>
  <c r="K271" i="3"/>
  <c r="J271" i="3"/>
  <c r="I271" i="3"/>
  <c r="H271" i="3"/>
  <c r="G271" i="3"/>
  <c r="F271" i="3"/>
  <c r="E271" i="3"/>
  <c r="AB270" i="3"/>
  <c r="AA270" i="3"/>
  <c r="Z270" i="3"/>
  <c r="Y270" i="3"/>
  <c r="X270" i="3"/>
  <c r="W270" i="3"/>
  <c r="V270" i="3"/>
  <c r="U270" i="3"/>
  <c r="T270" i="3"/>
  <c r="S270" i="3"/>
  <c r="R270" i="3"/>
  <c r="Q270" i="3"/>
  <c r="P270" i="3"/>
  <c r="O270" i="3"/>
  <c r="N270" i="3"/>
  <c r="M270" i="3"/>
  <c r="L270" i="3"/>
  <c r="K270" i="3"/>
  <c r="J270" i="3"/>
  <c r="I270" i="3"/>
  <c r="H270" i="3"/>
  <c r="G270" i="3"/>
  <c r="F270" i="3"/>
  <c r="E270" i="3"/>
  <c r="AB269" i="3"/>
  <c r="AA269" i="3"/>
  <c r="Z269" i="3"/>
  <c r="Y269" i="3"/>
  <c r="X269" i="3"/>
  <c r="W269" i="3"/>
  <c r="V269" i="3"/>
  <c r="U269" i="3"/>
  <c r="T269" i="3"/>
  <c r="S269" i="3"/>
  <c r="R269" i="3"/>
  <c r="Q269" i="3"/>
  <c r="P269" i="3"/>
  <c r="O269" i="3"/>
  <c r="N269" i="3"/>
  <c r="M269" i="3"/>
  <c r="L269" i="3"/>
  <c r="K269" i="3"/>
  <c r="J269" i="3"/>
  <c r="I269" i="3"/>
  <c r="H269" i="3"/>
  <c r="G269" i="3"/>
  <c r="F269" i="3"/>
  <c r="E269" i="3"/>
  <c r="AB268" i="3"/>
  <c r="AA268" i="3"/>
  <c r="Z268" i="3"/>
  <c r="Y268" i="3"/>
  <c r="X268" i="3"/>
  <c r="W268" i="3"/>
  <c r="V268" i="3"/>
  <c r="U268" i="3"/>
  <c r="T268" i="3"/>
  <c r="S268" i="3"/>
  <c r="R268" i="3"/>
  <c r="Q268" i="3"/>
  <c r="P268" i="3"/>
  <c r="O268" i="3"/>
  <c r="N268" i="3"/>
  <c r="M268" i="3"/>
  <c r="L268" i="3"/>
  <c r="K268" i="3"/>
  <c r="J268" i="3"/>
  <c r="I268" i="3"/>
  <c r="H268" i="3"/>
  <c r="G268" i="3"/>
  <c r="F268" i="3"/>
  <c r="E268" i="3"/>
  <c r="AB267" i="3"/>
  <c r="AA267" i="3"/>
  <c r="Z267" i="3"/>
  <c r="Y267" i="3"/>
  <c r="X267" i="3"/>
  <c r="W267" i="3"/>
  <c r="V267" i="3"/>
  <c r="U267" i="3"/>
  <c r="T267" i="3"/>
  <c r="S267" i="3"/>
  <c r="R267" i="3"/>
  <c r="Q267" i="3"/>
  <c r="P267" i="3"/>
  <c r="O267" i="3"/>
  <c r="N267" i="3"/>
  <c r="M267" i="3"/>
  <c r="L267" i="3"/>
  <c r="K267" i="3"/>
  <c r="J267" i="3"/>
  <c r="I267" i="3"/>
  <c r="H267" i="3"/>
  <c r="G267" i="3"/>
  <c r="F267" i="3"/>
  <c r="E267" i="3"/>
  <c r="AB266" i="3"/>
  <c r="AA266" i="3"/>
  <c r="Z266" i="3"/>
  <c r="Y266" i="3"/>
  <c r="X266" i="3"/>
  <c r="W266" i="3"/>
  <c r="V266" i="3"/>
  <c r="U266" i="3"/>
  <c r="T266" i="3"/>
  <c r="S266" i="3"/>
  <c r="R266" i="3"/>
  <c r="Q266" i="3"/>
  <c r="P266" i="3"/>
  <c r="O266" i="3"/>
  <c r="N266" i="3"/>
  <c r="M266" i="3"/>
  <c r="L266" i="3"/>
  <c r="K266" i="3"/>
  <c r="J266" i="3"/>
  <c r="I266" i="3"/>
  <c r="H266" i="3"/>
  <c r="G266" i="3"/>
  <c r="F266" i="3"/>
  <c r="E266" i="3"/>
  <c r="AB265" i="3"/>
  <c r="AA265" i="3"/>
  <c r="Z265" i="3"/>
  <c r="Y265" i="3"/>
  <c r="X265" i="3"/>
  <c r="W265" i="3"/>
  <c r="V265" i="3"/>
  <c r="U265" i="3"/>
  <c r="T265" i="3"/>
  <c r="S265" i="3"/>
  <c r="R265" i="3"/>
  <c r="Q265" i="3"/>
  <c r="P265" i="3"/>
  <c r="O265" i="3"/>
  <c r="N265" i="3"/>
  <c r="M265" i="3"/>
  <c r="L265" i="3"/>
  <c r="K265" i="3"/>
  <c r="J265" i="3"/>
  <c r="I265" i="3"/>
  <c r="H265" i="3"/>
  <c r="G265" i="3"/>
  <c r="F265" i="3"/>
  <c r="E265" i="3"/>
  <c r="AB264" i="3"/>
  <c r="AA264" i="3"/>
  <c r="Z264" i="3"/>
  <c r="Y264" i="3"/>
  <c r="X264" i="3"/>
  <c r="W264" i="3"/>
  <c r="V264" i="3"/>
  <c r="U264" i="3"/>
  <c r="T264" i="3"/>
  <c r="S264" i="3"/>
  <c r="R264" i="3"/>
  <c r="Q264" i="3"/>
  <c r="P264" i="3"/>
  <c r="O264" i="3"/>
  <c r="N264" i="3"/>
  <c r="M264" i="3"/>
  <c r="L264" i="3"/>
  <c r="K264" i="3"/>
  <c r="J264" i="3"/>
  <c r="I264" i="3"/>
  <c r="H264" i="3"/>
  <c r="G264" i="3"/>
  <c r="F264" i="3"/>
  <c r="E264" i="3"/>
  <c r="AB263" i="3"/>
  <c r="AA263" i="3"/>
  <c r="Z263" i="3"/>
  <c r="Y263" i="3"/>
  <c r="X263" i="3"/>
  <c r="W263" i="3"/>
  <c r="V263" i="3"/>
  <c r="U263" i="3"/>
  <c r="T263" i="3"/>
  <c r="S263" i="3"/>
  <c r="R263" i="3"/>
  <c r="Q263" i="3"/>
  <c r="P263" i="3"/>
  <c r="O263" i="3"/>
  <c r="N263" i="3"/>
  <c r="M263" i="3"/>
  <c r="L263" i="3"/>
  <c r="K263" i="3"/>
  <c r="J263" i="3"/>
  <c r="I263" i="3"/>
  <c r="H263" i="3"/>
  <c r="G263" i="3"/>
  <c r="F263" i="3"/>
  <c r="E263" i="3"/>
  <c r="AB262" i="3"/>
  <c r="AA262" i="3"/>
  <c r="Z262" i="3"/>
  <c r="Y262" i="3"/>
  <c r="X262" i="3"/>
  <c r="W262" i="3"/>
  <c r="V262" i="3"/>
  <c r="U262" i="3"/>
  <c r="T262" i="3"/>
  <c r="S262" i="3"/>
  <c r="R262" i="3"/>
  <c r="Q262" i="3"/>
  <c r="P262" i="3"/>
  <c r="O262" i="3"/>
  <c r="N262" i="3"/>
  <c r="M262" i="3"/>
  <c r="L262" i="3"/>
  <c r="K262" i="3"/>
  <c r="J262" i="3"/>
  <c r="I262" i="3"/>
  <c r="H262" i="3"/>
  <c r="G262" i="3"/>
  <c r="F262" i="3"/>
  <c r="E262" i="3"/>
  <c r="AB261" i="3"/>
  <c r="AA261" i="3"/>
  <c r="Z261" i="3"/>
  <c r="Y261" i="3"/>
  <c r="X261" i="3"/>
  <c r="W261" i="3"/>
  <c r="V261" i="3"/>
  <c r="U261" i="3"/>
  <c r="T261" i="3"/>
  <c r="S261" i="3"/>
  <c r="R261" i="3"/>
  <c r="Q261" i="3"/>
  <c r="P261" i="3"/>
  <c r="O261" i="3"/>
  <c r="N261" i="3"/>
  <c r="M261" i="3"/>
  <c r="L261" i="3"/>
  <c r="K261" i="3"/>
  <c r="J261" i="3"/>
  <c r="I261" i="3"/>
  <c r="H261" i="3"/>
  <c r="G261" i="3"/>
  <c r="F261" i="3"/>
  <c r="AB260" i="3"/>
  <c r="AA260" i="3"/>
  <c r="Z260" i="3"/>
  <c r="Y260" i="3"/>
  <c r="X260" i="3"/>
  <c r="W260" i="3"/>
  <c r="V260" i="3"/>
  <c r="U260" i="3"/>
  <c r="T260" i="3"/>
  <c r="S260" i="3"/>
  <c r="R260" i="3"/>
  <c r="Q260" i="3"/>
  <c r="P260" i="3"/>
  <c r="O260" i="3"/>
  <c r="N260" i="3"/>
  <c r="M260" i="3"/>
  <c r="L260" i="3"/>
  <c r="K260" i="3"/>
  <c r="J260" i="3"/>
  <c r="I260" i="3"/>
  <c r="H260" i="3"/>
  <c r="G260" i="3"/>
  <c r="F260" i="3"/>
  <c r="E260" i="3"/>
  <c r="AB259" i="3"/>
  <c r="AA259" i="3"/>
  <c r="Z259" i="3"/>
  <c r="Y259" i="3"/>
  <c r="X259" i="3"/>
  <c r="W259" i="3"/>
  <c r="V259" i="3"/>
  <c r="U259" i="3"/>
  <c r="T259" i="3"/>
  <c r="S259" i="3"/>
  <c r="R259" i="3"/>
  <c r="Q259" i="3"/>
  <c r="P259" i="3"/>
  <c r="O259" i="3"/>
  <c r="N259" i="3"/>
  <c r="M259" i="3"/>
  <c r="L259" i="3"/>
  <c r="K259" i="3"/>
  <c r="J259" i="3"/>
  <c r="I259" i="3"/>
  <c r="H259" i="3"/>
  <c r="G259" i="3"/>
  <c r="F259" i="3"/>
  <c r="E259" i="3"/>
  <c r="AB258" i="3"/>
  <c r="AA258" i="3"/>
  <c r="Z258" i="3"/>
  <c r="Y258" i="3"/>
  <c r="X258" i="3"/>
  <c r="W258" i="3"/>
  <c r="V258" i="3"/>
  <c r="U258" i="3"/>
  <c r="T258" i="3"/>
  <c r="S258" i="3"/>
  <c r="R258" i="3"/>
  <c r="Q258" i="3"/>
  <c r="P258" i="3"/>
  <c r="O258" i="3"/>
  <c r="N258" i="3"/>
  <c r="M258" i="3"/>
  <c r="L258" i="3"/>
  <c r="K258" i="3"/>
  <c r="J258" i="3"/>
  <c r="I258" i="3"/>
  <c r="H258" i="3"/>
  <c r="G258" i="3"/>
  <c r="F258" i="3"/>
  <c r="E258" i="3"/>
  <c r="AB257" i="3"/>
  <c r="AA257" i="3"/>
  <c r="Z257" i="3"/>
  <c r="Y257" i="3"/>
  <c r="X257" i="3"/>
  <c r="W257" i="3"/>
  <c r="V257" i="3"/>
  <c r="U257" i="3"/>
  <c r="T257" i="3"/>
  <c r="S257" i="3"/>
  <c r="R257" i="3"/>
  <c r="Q257" i="3"/>
  <c r="P257" i="3"/>
  <c r="O257" i="3"/>
  <c r="N257" i="3"/>
  <c r="M257" i="3"/>
  <c r="L257" i="3"/>
  <c r="K257" i="3"/>
  <c r="J257" i="3"/>
  <c r="I257" i="3"/>
  <c r="H257" i="3"/>
  <c r="G257" i="3"/>
  <c r="F257" i="3"/>
  <c r="E257" i="3"/>
  <c r="AH251" i="3"/>
  <c r="AB250" i="3"/>
  <c r="AA250" i="3"/>
  <c r="Z250" i="3"/>
  <c r="Y250" i="3"/>
  <c r="X250" i="3"/>
  <c r="W250" i="3"/>
  <c r="V250" i="3"/>
  <c r="U250" i="3"/>
  <c r="T250" i="3"/>
  <c r="S250" i="3"/>
  <c r="R250" i="3"/>
  <c r="Q250" i="3"/>
  <c r="P250" i="3"/>
  <c r="O250" i="3"/>
  <c r="N250" i="3"/>
  <c r="M250" i="3"/>
  <c r="L250" i="3"/>
  <c r="K250" i="3"/>
  <c r="J250" i="3"/>
  <c r="I250" i="3"/>
  <c r="H250" i="3"/>
  <c r="G250" i="3"/>
  <c r="F250" i="3"/>
  <c r="AB249" i="3"/>
  <c r="AA249" i="3"/>
  <c r="Z249" i="3"/>
  <c r="Y249" i="3"/>
  <c r="X249" i="3"/>
  <c r="W249" i="3"/>
  <c r="V249" i="3"/>
  <c r="U249" i="3"/>
  <c r="T249" i="3"/>
  <c r="S249" i="3"/>
  <c r="R249" i="3"/>
  <c r="Q249" i="3"/>
  <c r="P249" i="3"/>
  <c r="O249" i="3"/>
  <c r="N249" i="3"/>
  <c r="M249" i="3"/>
  <c r="L249" i="3"/>
  <c r="K249" i="3"/>
  <c r="J249" i="3"/>
  <c r="I249" i="3"/>
  <c r="H249" i="3"/>
  <c r="G249" i="3"/>
  <c r="F249" i="3"/>
  <c r="AB248" i="3"/>
  <c r="AA248" i="3"/>
  <c r="Z248" i="3"/>
  <c r="Y248" i="3"/>
  <c r="X248" i="3"/>
  <c r="W248" i="3"/>
  <c r="V248" i="3"/>
  <c r="U248" i="3"/>
  <c r="T248" i="3"/>
  <c r="S248" i="3"/>
  <c r="R248" i="3"/>
  <c r="Q248" i="3"/>
  <c r="P248" i="3"/>
  <c r="O248" i="3"/>
  <c r="N248" i="3"/>
  <c r="M248" i="3"/>
  <c r="L248" i="3"/>
  <c r="K248" i="3"/>
  <c r="J248" i="3"/>
  <c r="I248" i="3"/>
  <c r="H248" i="3"/>
  <c r="G248" i="3"/>
  <c r="F248" i="3"/>
  <c r="AB247" i="3"/>
  <c r="AA247" i="3"/>
  <c r="Z247" i="3"/>
  <c r="Y247" i="3"/>
  <c r="X247" i="3"/>
  <c r="W247" i="3"/>
  <c r="V247" i="3"/>
  <c r="U247" i="3"/>
  <c r="T247" i="3"/>
  <c r="S247" i="3"/>
  <c r="R247" i="3"/>
  <c r="Q247" i="3"/>
  <c r="P247" i="3"/>
  <c r="O247" i="3"/>
  <c r="N247" i="3"/>
  <c r="M247" i="3"/>
  <c r="L247" i="3"/>
  <c r="K247" i="3"/>
  <c r="J247" i="3"/>
  <c r="I247" i="3"/>
  <c r="H247" i="3"/>
  <c r="G247" i="3"/>
  <c r="F247" i="3"/>
  <c r="AB246" i="3"/>
  <c r="AA246" i="3"/>
  <c r="Z246" i="3"/>
  <c r="Y246" i="3"/>
  <c r="X246" i="3"/>
  <c r="W246" i="3"/>
  <c r="V246" i="3"/>
  <c r="U246" i="3"/>
  <c r="T246" i="3"/>
  <c r="S246" i="3"/>
  <c r="R246" i="3"/>
  <c r="Q246" i="3"/>
  <c r="P246" i="3"/>
  <c r="O246" i="3"/>
  <c r="N246" i="3"/>
  <c r="M246" i="3"/>
  <c r="L246" i="3"/>
  <c r="K246" i="3"/>
  <c r="J246" i="3"/>
  <c r="I246" i="3"/>
  <c r="H246" i="3"/>
  <c r="G246" i="3"/>
  <c r="F246" i="3"/>
  <c r="AB245" i="3"/>
  <c r="AA245" i="3"/>
  <c r="Z245" i="3"/>
  <c r="Y245" i="3"/>
  <c r="X245" i="3"/>
  <c r="W245" i="3"/>
  <c r="V245" i="3"/>
  <c r="U245" i="3"/>
  <c r="T245" i="3"/>
  <c r="S245" i="3"/>
  <c r="R245" i="3"/>
  <c r="Q245" i="3"/>
  <c r="P245" i="3"/>
  <c r="O245" i="3"/>
  <c r="N245" i="3"/>
  <c r="M245" i="3"/>
  <c r="L245" i="3"/>
  <c r="K245" i="3"/>
  <c r="J245" i="3"/>
  <c r="I245" i="3"/>
  <c r="H245" i="3"/>
  <c r="G245" i="3"/>
  <c r="F245" i="3"/>
  <c r="AB244" i="3"/>
  <c r="AA244" i="3"/>
  <c r="Z244" i="3"/>
  <c r="Y244" i="3"/>
  <c r="X244" i="3"/>
  <c r="W244" i="3"/>
  <c r="V244" i="3"/>
  <c r="U244" i="3"/>
  <c r="T244" i="3"/>
  <c r="S244" i="3"/>
  <c r="R244" i="3"/>
  <c r="Q244" i="3"/>
  <c r="P244" i="3"/>
  <c r="O244" i="3"/>
  <c r="N244" i="3"/>
  <c r="M244" i="3"/>
  <c r="L244" i="3"/>
  <c r="K244" i="3"/>
  <c r="J244" i="3"/>
  <c r="I244" i="3"/>
  <c r="H244" i="3"/>
  <c r="G244" i="3"/>
  <c r="F244" i="3"/>
  <c r="AB243" i="3"/>
  <c r="AA243" i="3"/>
  <c r="Z243" i="3"/>
  <c r="Y243" i="3"/>
  <c r="X243" i="3"/>
  <c r="W243" i="3"/>
  <c r="V243" i="3"/>
  <c r="U243" i="3"/>
  <c r="T243" i="3"/>
  <c r="S243" i="3"/>
  <c r="R243" i="3"/>
  <c r="Q243" i="3"/>
  <c r="P243" i="3"/>
  <c r="O243" i="3"/>
  <c r="N243" i="3"/>
  <c r="M243" i="3"/>
  <c r="L243" i="3"/>
  <c r="K243" i="3"/>
  <c r="J243" i="3"/>
  <c r="I243" i="3"/>
  <c r="H243" i="3"/>
  <c r="G243" i="3"/>
  <c r="F243" i="3"/>
  <c r="AB242" i="3"/>
  <c r="AA242" i="3"/>
  <c r="Z242" i="3"/>
  <c r="Y242" i="3"/>
  <c r="X242" i="3"/>
  <c r="W242" i="3"/>
  <c r="V242" i="3"/>
  <c r="U242" i="3"/>
  <c r="T242" i="3"/>
  <c r="S242" i="3"/>
  <c r="R242" i="3"/>
  <c r="Q242" i="3"/>
  <c r="P242" i="3"/>
  <c r="O242" i="3"/>
  <c r="N242" i="3"/>
  <c r="M242" i="3"/>
  <c r="L242" i="3"/>
  <c r="K242" i="3"/>
  <c r="J242" i="3"/>
  <c r="I242" i="3"/>
  <c r="H242" i="3"/>
  <c r="G242" i="3"/>
  <c r="F242" i="3"/>
  <c r="AB241" i="3"/>
  <c r="AA241" i="3"/>
  <c r="Z241" i="3"/>
  <c r="Y241" i="3"/>
  <c r="X241" i="3"/>
  <c r="W241" i="3"/>
  <c r="V241" i="3"/>
  <c r="U241" i="3"/>
  <c r="T241" i="3"/>
  <c r="S241" i="3"/>
  <c r="R241" i="3"/>
  <c r="Q241" i="3"/>
  <c r="P241" i="3"/>
  <c r="O241" i="3"/>
  <c r="N241" i="3"/>
  <c r="M241" i="3"/>
  <c r="L241" i="3"/>
  <c r="K241" i="3"/>
  <c r="J241" i="3"/>
  <c r="I241" i="3"/>
  <c r="H241" i="3"/>
  <c r="G241" i="3"/>
  <c r="F241" i="3"/>
  <c r="AE239" i="3"/>
  <c r="AB238" i="3"/>
  <c r="AA238" i="3"/>
  <c r="Z238" i="3"/>
  <c r="Y238" i="3"/>
  <c r="X238" i="3"/>
  <c r="W238" i="3"/>
  <c r="V238" i="3"/>
  <c r="U238" i="3"/>
  <c r="T238" i="3"/>
  <c r="S238" i="3"/>
  <c r="R238" i="3"/>
  <c r="Q238" i="3"/>
  <c r="P238" i="3"/>
  <c r="O238" i="3"/>
  <c r="N238" i="3"/>
  <c r="M238" i="3"/>
  <c r="L238" i="3"/>
  <c r="K238" i="3"/>
  <c r="J238" i="3"/>
  <c r="I238" i="3"/>
  <c r="H238" i="3"/>
  <c r="G238" i="3"/>
  <c r="F238" i="3"/>
  <c r="AB237" i="3"/>
  <c r="AA237" i="3"/>
  <c r="Z237" i="3"/>
  <c r="Y237" i="3"/>
  <c r="X237" i="3"/>
  <c r="W237" i="3"/>
  <c r="V237" i="3"/>
  <c r="U237" i="3"/>
  <c r="T237" i="3"/>
  <c r="S237" i="3"/>
  <c r="R237" i="3"/>
  <c r="Q237" i="3"/>
  <c r="P237" i="3"/>
  <c r="O237" i="3"/>
  <c r="N237" i="3"/>
  <c r="M237" i="3"/>
  <c r="L237" i="3"/>
  <c r="K237" i="3"/>
  <c r="J237" i="3"/>
  <c r="I237" i="3"/>
  <c r="H237" i="3"/>
  <c r="G237" i="3"/>
  <c r="F237" i="3"/>
  <c r="AB236" i="3"/>
  <c r="AA236" i="3"/>
  <c r="Z236" i="3"/>
  <c r="Y236" i="3"/>
  <c r="X236" i="3"/>
  <c r="W236" i="3"/>
  <c r="V236" i="3"/>
  <c r="U236" i="3"/>
  <c r="T236" i="3"/>
  <c r="S236" i="3"/>
  <c r="R236" i="3"/>
  <c r="Q236" i="3"/>
  <c r="P236" i="3"/>
  <c r="O236" i="3"/>
  <c r="N236" i="3"/>
  <c r="M236" i="3"/>
  <c r="L236" i="3"/>
  <c r="K236" i="3"/>
  <c r="J236" i="3"/>
  <c r="I236" i="3"/>
  <c r="H236" i="3"/>
  <c r="G236" i="3"/>
  <c r="F236" i="3"/>
  <c r="AB235" i="3"/>
  <c r="AA235" i="3"/>
  <c r="Z235" i="3"/>
  <c r="Y235" i="3"/>
  <c r="X235" i="3"/>
  <c r="W235" i="3"/>
  <c r="V235" i="3"/>
  <c r="U235" i="3"/>
  <c r="T235" i="3"/>
  <c r="S235" i="3"/>
  <c r="R235" i="3"/>
  <c r="Q235" i="3"/>
  <c r="P235" i="3"/>
  <c r="O235" i="3"/>
  <c r="N235" i="3"/>
  <c r="M235" i="3"/>
  <c r="L235" i="3"/>
  <c r="K235" i="3"/>
  <c r="J235" i="3"/>
  <c r="I235" i="3"/>
  <c r="H235" i="3"/>
  <c r="G235" i="3"/>
  <c r="F235" i="3"/>
  <c r="AB234" i="3"/>
  <c r="AA234" i="3"/>
  <c r="Z234" i="3"/>
  <c r="Y234" i="3"/>
  <c r="X234" i="3"/>
  <c r="W234" i="3"/>
  <c r="V234" i="3"/>
  <c r="U234" i="3"/>
  <c r="T234" i="3"/>
  <c r="S234" i="3"/>
  <c r="R234" i="3"/>
  <c r="Q234" i="3"/>
  <c r="P234" i="3"/>
  <c r="O234" i="3"/>
  <c r="N234" i="3"/>
  <c r="M234" i="3"/>
  <c r="L234" i="3"/>
  <c r="K234" i="3"/>
  <c r="J234" i="3"/>
  <c r="I234" i="3"/>
  <c r="H234" i="3"/>
  <c r="G234" i="3"/>
  <c r="F234" i="3"/>
  <c r="AB233" i="3"/>
  <c r="AA233" i="3"/>
  <c r="Z233" i="3"/>
  <c r="Y233" i="3"/>
  <c r="X233" i="3"/>
  <c r="W233" i="3"/>
  <c r="V233" i="3"/>
  <c r="U233" i="3"/>
  <c r="T233" i="3"/>
  <c r="S233" i="3"/>
  <c r="R233" i="3"/>
  <c r="Q233" i="3"/>
  <c r="P233" i="3"/>
  <c r="O233" i="3"/>
  <c r="N233" i="3"/>
  <c r="M233" i="3"/>
  <c r="L233" i="3"/>
  <c r="K233" i="3"/>
  <c r="J233" i="3"/>
  <c r="I233" i="3"/>
  <c r="H233" i="3"/>
  <c r="G233" i="3"/>
  <c r="F233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AB231" i="3"/>
  <c r="AA231" i="3"/>
  <c r="Z231" i="3"/>
  <c r="Y231" i="3"/>
  <c r="X231" i="3"/>
  <c r="W231" i="3"/>
  <c r="V231" i="3"/>
  <c r="U231" i="3"/>
  <c r="T231" i="3"/>
  <c r="S231" i="3"/>
  <c r="R231" i="3"/>
  <c r="Q231" i="3"/>
  <c r="P231" i="3"/>
  <c r="O231" i="3"/>
  <c r="N231" i="3"/>
  <c r="M231" i="3"/>
  <c r="L231" i="3"/>
  <c r="K231" i="3"/>
  <c r="J231" i="3"/>
  <c r="I231" i="3"/>
  <c r="H231" i="3"/>
  <c r="G231" i="3"/>
  <c r="F231" i="3"/>
  <c r="AB230" i="3"/>
  <c r="AA230" i="3"/>
  <c r="Z230" i="3"/>
  <c r="Y230" i="3"/>
  <c r="X230" i="3"/>
  <c r="W230" i="3"/>
  <c r="V230" i="3"/>
  <c r="U230" i="3"/>
  <c r="T230" i="3"/>
  <c r="S230" i="3"/>
  <c r="R230" i="3"/>
  <c r="Q230" i="3"/>
  <c r="P230" i="3"/>
  <c r="O230" i="3"/>
  <c r="N230" i="3"/>
  <c r="M230" i="3"/>
  <c r="L230" i="3"/>
  <c r="K230" i="3"/>
  <c r="J230" i="3"/>
  <c r="I230" i="3"/>
  <c r="H230" i="3"/>
  <c r="G230" i="3"/>
  <c r="F230" i="3"/>
  <c r="AB229" i="3"/>
  <c r="AA229" i="3"/>
  <c r="Z229" i="3"/>
  <c r="Y229" i="3"/>
  <c r="X229" i="3"/>
  <c r="W229" i="3"/>
  <c r="V229" i="3"/>
  <c r="U229" i="3"/>
  <c r="T229" i="3"/>
  <c r="S229" i="3"/>
  <c r="R229" i="3"/>
  <c r="Q229" i="3"/>
  <c r="P229" i="3"/>
  <c r="O229" i="3"/>
  <c r="N229" i="3"/>
  <c r="M229" i="3"/>
  <c r="L229" i="3"/>
  <c r="K229" i="3"/>
  <c r="J229" i="3"/>
  <c r="I229" i="3"/>
  <c r="H229" i="3"/>
  <c r="G229" i="3"/>
  <c r="F229" i="3"/>
  <c r="AB228" i="3"/>
  <c r="AA228" i="3"/>
  <c r="Z228" i="3"/>
  <c r="Y228" i="3"/>
  <c r="X228" i="3"/>
  <c r="W228" i="3"/>
  <c r="V228" i="3"/>
  <c r="U228" i="3"/>
  <c r="T228" i="3"/>
  <c r="S228" i="3"/>
  <c r="R228" i="3"/>
  <c r="Q228" i="3"/>
  <c r="P228" i="3"/>
  <c r="O228" i="3"/>
  <c r="N228" i="3"/>
  <c r="M228" i="3"/>
  <c r="L228" i="3"/>
  <c r="K228" i="3"/>
  <c r="J228" i="3"/>
  <c r="I228" i="3"/>
  <c r="H228" i="3"/>
  <c r="G228" i="3"/>
  <c r="F228" i="3"/>
  <c r="AB227" i="3"/>
  <c r="AA227" i="3"/>
  <c r="Z227" i="3"/>
  <c r="Y227" i="3"/>
  <c r="X227" i="3"/>
  <c r="W227" i="3"/>
  <c r="V227" i="3"/>
  <c r="U227" i="3"/>
  <c r="T227" i="3"/>
  <c r="S227" i="3"/>
  <c r="R227" i="3"/>
  <c r="Q227" i="3"/>
  <c r="P227" i="3"/>
  <c r="O227" i="3"/>
  <c r="N227" i="3"/>
  <c r="M227" i="3"/>
  <c r="L227" i="3"/>
  <c r="K227" i="3"/>
  <c r="J227" i="3"/>
  <c r="I227" i="3"/>
  <c r="H227" i="3"/>
  <c r="G227" i="3"/>
  <c r="F227" i="3"/>
  <c r="AB226" i="3"/>
  <c r="AA226" i="3"/>
  <c r="Z226" i="3"/>
  <c r="Y226" i="3"/>
  <c r="X226" i="3"/>
  <c r="W226" i="3"/>
  <c r="V226" i="3"/>
  <c r="U226" i="3"/>
  <c r="T226" i="3"/>
  <c r="S226" i="3"/>
  <c r="R226" i="3"/>
  <c r="Q226" i="3"/>
  <c r="P226" i="3"/>
  <c r="O226" i="3"/>
  <c r="N226" i="3"/>
  <c r="M226" i="3"/>
  <c r="L226" i="3"/>
  <c r="K226" i="3"/>
  <c r="J226" i="3"/>
  <c r="I226" i="3"/>
  <c r="H226" i="3"/>
  <c r="G226" i="3"/>
  <c r="F226" i="3"/>
  <c r="AB225" i="3"/>
  <c r="AA225" i="3"/>
  <c r="Z225" i="3"/>
  <c r="Y225" i="3"/>
  <c r="X225" i="3"/>
  <c r="W225" i="3"/>
  <c r="V225" i="3"/>
  <c r="U225" i="3"/>
  <c r="T225" i="3"/>
  <c r="S225" i="3"/>
  <c r="R225" i="3"/>
  <c r="Q225" i="3"/>
  <c r="P225" i="3"/>
  <c r="O225" i="3"/>
  <c r="N225" i="3"/>
  <c r="M225" i="3"/>
  <c r="L225" i="3"/>
  <c r="K225" i="3"/>
  <c r="J225" i="3"/>
  <c r="I225" i="3"/>
  <c r="H225" i="3"/>
  <c r="G225" i="3"/>
  <c r="F225" i="3"/>
  <c r="AB224" i="3"/>
  <c r="AA224" i="3"/>
  <c r="Z224" i="3"/>
  <c r="Y224" i="3"/>
  <c r="X224" i="3"/>
  <c r="W224" i="3"/>
  <c r="V224" i="3"/>
  <c r="U224" i="3"/>
  <c r="T224" i="3"/>
  <c r="S224" i="3"/>
  <c r="R224" i="3"/>
  <c r="Q224" i="3"/>
  <c r="P224" i="3"/>
  <c r="O224" i="3"/>
  <c r="N224" i="3"/>
  <c r="M224" i="3"/>
  <c r="L224" i="3"/>
  <c r="K224" i="3"/>
  <c r="J224" i="3"/>
  <c r="I224" i="3"/>
  <c r="H224" i="3"/>
  <c r="G224" i="3"/>
  <c r="F224" i="3"/>
  <c r="AB223" i="3"/>
  <c r="AA223" i="3"/>
  <c r="Z223" i="3"/>
  <c r="Y223" i="3"/>
  <c r="X223" i="3"/>
  <c r="W223" i="3"/>
  <c r="V223" i="3"/>
  <c r="U223" i="3"/>
  <c r="T223" i="3"/>
  <c r="S223" i="3"/>
  <c r="R223" i="3"/>
  <c r="Q223" i="3"/>
  <c r="P223" i="3"/>
  <c r="O223" i="3"/>
  <c r="N223" i="3"/>
  <c r="M223" i="3"/>
  <c r="L223" i="3"/>
  <c r="K223" i="3"/>
  <c r="J223" i="3"/>
  <c r="I223" i="3"/>
  <c r="H223" i="3"/>
  <c r="G223" i="3"/>
  <c r="F223" i="3"/>
  <c r="AB222" i="3"/>
  <c r="AA222" i="3"/>
  <c r="Z222" i="3"/>
  <c r="Y222" i="3"/>
  <c r="X222" i="3"/>
  <c r="W222" i="3"/>
  <c r="V222" i="3"/>
  <c r="U222" i="3"/>
  <c r="T222" i="3"/>
  <c r="S222" i="3"/>
  <c r="R222" i="3"/>
  <c r="Q222" i="3"/>
  <c r="P222" i="3"/>
  <c r="O222" i="3"/>
  <c r="N222" i="3"/>
  <c r="M222" i="3"/>
  <c r="L222" i="3"/>
  <c r="K222" i="3"/>
  <c r="J222" i="3"/>
  <c r="I222" i="3"/>
  <c r="H222" i="3"/>
  <c r="G222" i="3"/>
  <c r="F222" i="3"/>
  <c r="AB221" i="3"/>
  <c r="AA221" i="3"/>
  <c r="Z221" i="3"/>
  <c r="Y221" i="3"/>
  <c r="X221" i="3"/>
  <c r="W221" i="3"/>
  <c r="V221" i="3"/>
  <c r="U221" i="3"/>
  <c r="T221" i="3"/>
  <c r="S221" i="3"/>
  <c r="R221" i="3"/>
  <c r="Q221" i="3"/>
  <c r="P221" i="3"/>
  <c r="O221" i="3"/>
  <c r="N221" i="3"/>
  <c r="M221" i="3"/>
  <c r="L221" i="3"/>
  <c r="K221" i="3"/>
  <c r="J221" i="3"/>
  <c r="I221" i="3"/>
  <c r="H221" i="3"/>
  <c r="G221" i="3"/>
  <c r="F221" i="3"/>
  <c r="AB220" i="3"/>
  <c r="AA220" i="3"/>
  <c r="Z220" i="3"/>
  <c r="Y220" i="3"/>
  <c r="X220" i="3"/>
  <c r="W220" i="3"/>
  <c r="V220" i="3"/>
  <c r="U220" i="3"/>
  <c r="T220" i="3"/>
  <c r="S220" i="3"/>
  <c r="R220" i="3"/>
  <c r="Q220" i="3"/>
  <c r="P220" i="3"/>
  <c r="O220" i="3"/>
  <c r="N220" i="3"/>
  <c r="M220" i="3"/>
  <c r="L220" i="3"/>
  <c r="K220" i="3"/>
  <c r="J220" i="3"/>
  <c r="I220" i="3"/>
  <c r="H220" i="3"/>
  <c r="G220" i="3"/>
  <c r="F220" i="3"/>
  <c r="AB219" i="3"/>
  <c r="AA219" i="3"/>
  <c r="Z219" i="3"/>
  <c r="Y219" i="3"/>
  <c r="X219" i="3"/>
  <c r="W219" i="3"/>
  <c r="V219" i="3"/>
  <c r="U219" i="3"/>
  <c r="T219" i="3"/>
  <c r="S219" i="3"/>
  <c r="R219" i="3"/>
  <c r="Q219" i="3"/>
  <c r="P219" i="3"/>
  <c r="O219" i="3"/>
  <c r="N219" i="3"/>
  <c r="M219" i="3"/>
  <c r="L219" i="3"/>
  <c r="K219" i="3"/>
  <c r="J219" i="3"/>
  <c r="I219" i="3"/>
  <c r="H219" i="3"/>
  <c r="G219" i="3"/>
  <c r="F219" i="3"/>
  <c r="AB218" i="3"/>
  <c r="AA218" i="3"/>
  <c r="Z218" i="3"/>
  <c r="Y218" i="3"/>
  <c r="X218" i="3"/>
  <c r="W218" i="3"/>
  <c r="V218" i="3"/>
  <c r="U218" i="3"/>
  <c r="T218" i="3"/>
  <c r="S218" i="3"/>
  <c r="R218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AI216" i="3"/>
  <c r="AF215" i="3"/>
  <c r="AB215" i="3"/>
  <c r="AA215" i="3"/>
  <c r="Z215" i="3"/>
  <c r="Y215" i="3"/>
  <c r="X215" i="3"/>
  <c r="W215" i="3"/>
  <c r="V215" i="3"/>
  <c r="U215" i="3"/>
  <c r="T215" i="3"/>
  <c r="S215" i="3"/>
  <c r="R215" i="3"/>
  <c r="Q215" i="3"/>
  <c r="P215" i="3"/>
  <c r="O215" i="3"/>
  <c r="N215" i="3"/>
  <c r="M215" i="3"/>
  <c r="L215" i="3"/>
  <c r="K215" i="3"/>
  <c r="J215" i="3"/>
  <c r="I215" i="3"/>
  <c r="H215" i="3"/>
  <c r="G215" i="3"/>
  <c r="F215" i="3"/>
  <c r="AF214" i="3"/>
  <c r="AB214" i="3"/>
  <c r="AA214" i="3"/>
  <c r="Z214" i="3"/>
  <c r="Y214" i="3"/>
  <c r="X214" i="3"/>
  <c r="W214" i="3"/>
  <c r="V214" i="3"/>
  <c r="U214" i="3"/>
  <c r="T214" i="3"/>
  <c r="S214" i="3"/>
  <c r="R214" i="3"/>
  <c r="Q214" i="3"/>
  <c r="P214" i="3"/>
  <c r="O214" i="3"/>
  <c r="N214" i="3"/>
  <c r="M214" i="3"/>
  <c r="L214" i="3"/>
  <c r="K214" i="3"/>
  <c r="J214" i="3"/>
  <c r="I214" i="3"/>
  <c r="H214" i="3"/>
  <c r="G214" i="3"/>
  <c r="F214" i="3"/>
  <c r="AB213" i="3"/>
  <c r="AA213" i="3"/>
  <c r="Z213" i="3"/>
  <c r="Y213" i="3"/>
  <c r="X213" i="3"/>
  <c r="W213" i="3"/>
  <c r="V213" i="3"/>
  <c r="AF213" i="3" s="1"/>
  <c r="U213" i="3"/>
  <c r="T213" i="3"/>
  <c r="S213" i="3"/>
  <c r="R213" i="3"/>
  <c r="Q213" i="3"/>
  <c r="P213" i="3"/>
  <c r="O213" i="3"/>
  <c r="N213" i="3"/>
  <c r="M213" i="3"/>
  <c r="L213" i="3"/>
  <c r="K213" i="3"/>
  <c r="J213" i="3"/>
  <c r="I213" i="3"/>
  <c r="H213" i="3"/>
  <c r="G213" i="3"/>
  <c r="F213" i="3"/>
  <c r="AB212" i="3"/>
  <c r="AA212" i="3"/>
  <c r="Z212" i="3"/>
  <c r="Y212" i="3"/>
  <c r="X212" i="3"/>
  <c r="W212" i="3"/>
  <c r="V212" i="3"/>
  <c r="AF212" i="3" s="1"/>
  <c r="U212" i="3"/>
  <c r="T212" i="3"/>
  <c r="S212" i="3"/>
  <c r="R212" i="3"/>
  <c r="Q212" i="3"/>
  <c r="P212" i="3"/>
  <c r="O212" i="3"/>
  <c r="N212" i="3"/>
  <c r="M212" i="3"/>
  <c r="L212" i="3"/>
  <c r="K212" i="3"/>
  <c r="J212" i="3"/>
  <c r="I212" i="3"/>
  <c r="H212" i="3"/>
  <c r="G212" i="3"/>
  <c r="F212" i="3"/>
  <c r="AB211" i="3"/>
  <c r="AA211" i="3"/>
  <c r="Z211" i="3"/>
  <c r="Y211" i="3"/>
  <c r="X211" i="3"/>
  <c r="W211" i="3"/>
  <c r="V211" i="3"/>
  <c r="AF211" i="3" s="1"/>
  <c r="U211" i="3"/>
  <c r="T211" i="3"/>
  <c r="S211" i="3"/>
  <c r="R211" i="3"/>
  <c r="Q211" i="3"/>
  <c r="P211" i="3"/>
  <c r="O211" i="3"/>
  <c r="N211" i="3"/>
  <c r="M211" i="3"/>
  <c r="L211" i="3"/>
  <c r="K211" i="3"/>
  <c r="J211" i="3"/>
  <c r="I211" i="3"/>
  <c r="H211" i="3"/>
  <c r="G211" i="3"/>
  <c r="F211" i="3"/>
  <c r="AB210" i="3"/>
  <c r="AA210" i="3"/>
  <c r="Z210" i="3"/>
  <c r="Y210" i="3"/>
  <c r="X210" i="3"/>
  <c r="W210" i="3"/>
  <c r="V210" i="3"/>
  <c r="AF210" i="3" s="1"/>
  <c r="U210" i="3"/>
  <c r="T210" i="3"/>
  <c r="S210" i="3"/>
  <c r="R210" i="3"/>
  <c r="Q210" i="3"/>
  <c r="P210" i="3"/>
  <c r="O210" i="3"/>
  <c r="N210" i="3"/>
  <c r="M210" i="3"/>
  <c r="L210" i="3"/>
  <c r="K210" i="3"/>
  <c r="J210" i="3"/>
  <c r="I210" i="3"/>
  <c r="H210" i="3"/>
  <c r="G210" i="3"/>
  <c r="F210" i="3"/>
  <c r="AB209" i="3"/>
  <c r="AA209" i="3"/>
  <c r="Z209" i="3"/>
  <c r="Y209" i="3"/>
  <c r="X209" i="3"/>
  <c r="W209" i="3"/>
  <c r="V209" i="3"/>
  <c r="AF209" i="3" s="1"/>
  <c r="U209" i="3"/>
  <c r="T209" i="3"/>
  <c r="S209" i="3"/>
  <c r="R209" i="3"/>
  <c r="Q209" i="3"/>
  <c r="P209" i="3"/>
  <c r="O209" i="3"/>
  <c r="N209" i="3"/>
  <c r="M209" i="3"/>
  <c r="L209" i="3"/>
  <c r="K209" i="3"/>
  <c r="J209" i="3"/>
  <c r="I209" i="3"/>
  <c r="H209" i="3"/>
  <c r="G209" i="3"/>
  <c r="F209" i="3"/>
  <c r="AB208" i="3"/>
  <c r="AA208" i="3"/>
  <c r="Z208" i="3"/>
  <c r="Y208" i="3"/>
  <c r="X208" i="3"/>
  <c r="W208" i="3"/>
  <c r="V208" i="3"/>
  <c r="AF208" i="3" s="1"/>
  <c r="U208" i="3"/>
  <c r="T208" i="3"/>
  <c r="S208" i="3"/>
  <c r="R208" i="3"/>
  <c r="Q208" i="3"/>
  <c r="P208" i="3"/>
  <c r="O208" i="3"/>
  <c r="N208" i="3"/>
  <c r="M208" i="3"/>
  <c r="L208" i="3"/>
  <c r="K208" i="3"/>
  <c r="J208" i="3"/>
  <c r="I208" i="3"/>
  <c r="H208" i="3"/>
  <c r="G208" i="3"/>
  <c r="F208" i="3"/>
  <c r="AF207" i="3"/>
  <c r="AB207" i="3"/>
  <c r="AA207" i="3"/>
  <c r="Z207" i="3"/>
  <c r="Y207" i="3"/>
  <c r="X207" i="3"/>
  <c r="W207" i="3"/>
  <c r="V207" i="3"/>
  <c r="U207" i="3"/>
  <c r="T207" i="3"/>
  <c r="S207" i="3"/>
  <c r="R207" i="3"/>
  <c r="Q207" i="3"/>
  <c r="P207" i="3"/>
  <c r="O207" i="3"/>
  <c r="N207" i="3"/>
  <c r="M207" i="3"/>
  <c r="L207" i="3"/>
  <c r="K207" i="3"/>
  <c r="J207" i="3"/>
  <c r="I207" i="3"/>
  <c r="H207" i="3"/>
  <c r="G207" i="3"/>
  <c r="F207" i="3"/>
  <c r="AF206" i="3"/>
  <c r="AB206" i="3"/>
  <c r="AA206" i="3"/>
  <c r="Z206" i="3"/>
  <c r="Y206" i="3"/>
  <c r="X206" i="3"/>
  <c r="W206" i="3"/>
  <c r="V206" i="3"/>
  <c r="U206" i="3"/>
  <c r="T206" i="3"/>
  <c r="S206" i="3"/>
  <c r="R206" i="3"/>
  <c r="Q206" i="3"/>
  <c r="P206" i="3"/>
  <c r="O206" i="3"/>
  <c r="N206" i="3"/>
  <c r="M206" i="3"/>
  <c r="L206" i="3"/>
  <c r="K206" i="3"/>
  <c r="J206" i="3"/>
  <c r="I206" i="3"/>
  <c r="H206" i="3"/>
  <c r="G206" i="3"/>
  <c r="F206" i="3"/>
  <c r="AB205" i="3"/>
  <c r="AA205" i="3"/>
  <c r="Z205" i="3"/>
  <c r="Y205" i="3"/>
  <c r="X205" i="3"/>
  <c r="W205" i="3"/>
  <c r="V205" i="3"/>
  <c r="AF205" i="3" s="1"/>
  <c r="U205" i="3"/>
  <c r="T205" i="3"/>
  <c r="S205" i="3"/>
  <c r="R205" i="3"/>
  <c r="Q205" i="3"/>
  <c r="P205" i="3"/>
  <c r="O205" i="3"/>
  <c r="N205" i="3"/>
  <c r="M205" i="3"/>
  <c r="L205" i="3"/>
  <c r="K205" i="3"/>
  <c r="J205" i="3"/>
  <c r="I205" i="3"/>
  <c r="H205" i="3"/>
  <c r="G205" i="3"/>
  <c r="F205" i="3"/>
  <c r="AB204" i="3"/>
  <c r="AA204" i="3"/>
  <c r="Z204" i="3"/>
  <c r="Y204" i="3"/>
  <c r="X204" i="3"/>
  <c r="W204" i="3"/>
  <c r="V204" i="3"/>
  <c r="AF204" i="3" s="1"/>
  <c r="U204" i="3"/>
  <c r="T204" i="3"/>
  <c r="S204" i="3"/>
  <c r="R204" i="3"/>
  <c r="Q204" i="3"/>
  <c r="P204" i="3"/>
  <c r="O204" i="3"/>
  <c r="N204" i="3"/>
  <c r="M204" i="3"/>
  <c r="L204" i="3"/>
  <c r="K204" i="3"/>
  <c r="J204" i="3"/>
  <c r="I204" i="3"/>
  <c r="H204" i="3"/>
  <c r="G204" i="3"/>
  <c r="F204" i="3"/>
  <c r="AB203" i="3"/>
  <c r="AA203" i="3"/>
  <c r="Z203" i="3"/>
  <c r="Y203" i="3"/>
  <c r="X203" i="3"/>
  <c r="W203" i="3"/>
  <c r="V203" i="3"/>
  <c r="AF203" i="3" s="1"/>
  <c r="U203" i="3"/>
  <c r="T203" i="3"/>
  <c r="S203" i="3"/>
  <c r="R203" i="3"/>
  <c r="Q203" i="3"/>
  <c r="P203" i="3"/>
  <c r="O203" i="3"/>
  <c r="N203" i="3"/>
  <c r="M203" i="3"/>
  <c r="L203" i="3"/>
  <c r="K203" i="3"/>
  <c r="J203" i="3"/>
  <c r="I203" i="3"/>
  <c r="H203" i="3"/>
  <c r="G203" i="3"/>
  <c r="F203" i="3"/>
  <c r="AB202" i="3"/>
  <c r="AA202" i="3"/>
  <c r="Z202" i="3"/>
  <c r="Y202" i="3"/>
  <c r="X202" i="3"/>
  <c r="W202" i="3"/>
  <c r="V202" i="3"/>
  <c r="AF202" i="3" s="1"/>
  <c r="U202" i="3"/>
  <c r="T202" i="3"/>
  <c r="S202" i="3"/>
  <c r="R202" i="3"/>
  <c r="Q202" i="3"/>
  <c r="P202" i="3"/>
  <c r="O202" i="3"/>
  <c r="N202" i="3"/>
  <c r="M202" i="3"/>
  <c r="L202" i="3"/>
  <c r="K202" i="3"/>
  <c r="J202" i="3"/>
  <c r="I202" i="3"/>
  <c r="H202" i="3"/>
  <c r="G202" i="3"/>
  <c r="F202" i="3"/>
  <c r="AB201" i="3"/>
  <c r="AA201" i="3"/>
  <c r="Z201" i="3"/>
  <c r="Y201" i="3"/>
  <c r="X201" i="3"/>
  <c r="W201" i="3"/>
  <c r="V201" i="3"/>
  <c r="AF201" i="3" s="1"/>
  <c r="U201" i="3"/>
  <c r="T201" i="3"/>
  <c r="S201" i="3"/>
  <c r="R201" i="3"/>
  <c r="Q201" i="3"/>
  <c r="P201" i="3"/>
  <c r="O201" i="3"/>
  <c r="N201" i="3"/>
  <c r="M201" i="3"/>
  <c r="L201" i="3"/>
  <c r="K201" i="3"/>
  <c r="J201" i="3"/>
  <c r="I201" i="3"/>
  <c r="H201" i="3"/>
  <c r="G201" i="3"/>
  <c r="F201" i="3"/>
  <c r="AB200" i="3"/>
  <c r="AA200" i="3"/>
  <c r="Z200" i="3"/>
  <c r="Y200" i="3"/>
  <c r="X200" i="3"/>
  <c r="W200" i="3"/>
  <c r="V200" i="3"/>
  <c r="AF200" i="3" s="1"/>
  <c r="U200" i="3"/>
  <c r="T200" i="3"/>
  <c r="S200" i="3"/>
  <c r="R200" i="3"/>
  <c r="Q200" i="3"/>
  <c r="P200" i="3"/>
  <c r="O200" i="3"/>
  <c r="N200" i="3"/>
  <c r="M200" i="3"/>
  <c r="L200" i="3"/>
  <c r="K200" i="3"/>
  <c r="J200" i="3"/>
  <c r="I200" i="3"/>
  <c r="H200" i="3"/>
  <c r="G200" i="3"/>
  <c r="F200" i="3"/>
  <c r="AF199" i="3"/>
  <c r="AB199" i="3"/>
  <c r="AA199" i="3"/>
  <c r="Z199" i="3"/>
  <c r="Y199" i="3"/>
  <c r="X199" i="3"/>
  <c r="W199" i="3"/>
  <c r="V199" i="3"/>
  <c r="U199" i="3"/>
  <c r="T199" i="3"/>
  <c r="S199" i="3"/>
  <c r="R199" i="3"/>
  <c r="Q199" i="3"/>
  <c r="P199" i="3"/>
  <c r="O199" i="3"/>
  <c r="N199" i="3"/>
  <c r="M199" i="3"/>
  <c r="L199" i="3"/>
  <c r="K199" i="3"/>
  <c r="J199" i="3"/>
  <c r="I199" i="3"/>
  <c r="H199" i="3"/>
  <c r="G199" i="3"/>
  <c r="F199" i="3"/>
  <c r="AF198" i="3"/>
  <c r="AB198" i="3"/>
  <c r="AA198" i="3"/>
  <c r="Z198" i="3"/>
  <c r="Y198" i="3"/>
  <c r="X198" i="3"/>
  <c r="W198" i="3"/>
  <c r="V198" i="3"/>
  <c r="U198" i="3"/>
  <c r="T198" i="3"/>
  <c r="S198" i="3"/>
  <c r="R198" i="3"/>
  <c r="Q198" i="3"/>
  <c r="P198" i="3"/>
  <c r="O198" i="3"/>
  <c r="N198" i="3"/>
  <c r="M198" i="3"/>
  <c r="L198" i="3"/>
  <c r="K198" i="3"/>
  <c r="J198" i="3"/>
  <c r="I198" i="3"/>
  <c r="H198" i="3"/>
  <c r="G198" i="3"/>
  <c r="F198" i="3"/>
  <c r="AB197" i="3"/>
  <c r="AA197" i="3"/>
  <c r="Z197" i="3"/>
  <c r="Y197" i="3"/>
  <c r="X197" i="3"/>
  <c r="W197" i="3"/>
  <c r="V197" i="3"/>
  <c r="AF197" i="3" s="1"/>
  <c r="U197" i="3"/>
  <c r="T197" i="3"/>
  <c r="S197" i="3"/>
  <c r="R197" i="3"/>
  <c r="Q197" i="3"/>
  <c r="P197" i="3"/>
  <c r="O197" i="3"/>
  <c r="N197" i="3"/>
  <c r="M197" i="3"/>
  <c r="L197" i="3"/>
  <c r="K197" i="3"/>
  <c r="J197" i="3"/>
  <c r="I197" i="3"/>
  <c r="H197" i="3"/>
  <c r="G197" i="3"/>
  <c r="F197" i="3"/>
  <c r="AB196" i="3"/>
  <c r="AA196" i="3"/>
  <c r="Z196" i="3"/>
  <c r="Y196" i="3"/>
  <c r="X196" i="3"/>
  <c r="W196" i="3"/>
  <c r="V196" i="3"/>
  <c r="AF196" i="3" s="1"/>
  <c r="U196" i="3"/>
  <c r="T196" i="3"/>
  <c r="S196" i="3"/>
  <c r="R196" i="3"/>
  <c r="Q196" i="3"/>
  <c r="P196" i="3"/>
  <c r="O196" i="3"/>
  <c r="N196" i="3"/>
  <c r="M196" i="3"/>
  <c r="L196" i="3"/>
  <c r="K196" i="3"/>
  <c r="J196" i="3"/>
  <c r="I196" i="3"/>
  <c r="H196" i="3"/>
  <c r="G196" i="3"/>
  <c r="F196" i="3"/>
  <c r="AB195" i="3"/>
  <c r="AA195" i="3"/>
  <c r="Z195" i="3"/>
  <c r="Y195" i="3"/>
  <c r="X195" i="3"/>
  <c r="W195" i="3"/>
  <c r="V195" i="3"/>
  <c r="AF195" i="3" s="1"/>
  <c r="U195" i="3"/>
  <c r="T195" i="3"/>
  <c r="S195" i="3"/>
  <c r="R195" i="3"/>
  <c r="Q195" i="3"/>
  <c r="P195" i="3"/>
  <c r="O195" i="3"/>
  <c r="N195" i="3"/>
  <c r="M195" i="3"/>
  <c r="L195" i="3"/>
  <c r="K195" i="3"/>
  <c r="J195" i="3"/>
  <c r="I195" i="3"/>
  <c r="H195" i="3"/>
  <c r="G195" i="3"/>
  <c r="F195" i="3"/>
  <c r="AB194" i="3"/>
  <c r="AA194" i="3"/>
  <c r="Z194" i="3"/>
  <c r="Y194" i="3"/>
  <c r="X194" i="3"/>
  <c r="W194" i="3"/>
  <c r="V194" i="3"/>
  <c r="AF194" i="3" s="1"/>
  <c r="U194" i="3"/>
  <c r="T194" i="3"/>
  <c r="S194" i="3"/>
  <c r="R194" i="3"/>
  <c r="Q194" i="3"/>
  <c r="P194" i="3"/>
  <c r="O194" i="3"/>
  <c r="N194" i="3"/>
  <c r="M194" i="3"/>
  <c r="L194" i="3"/>
  <c r="K194" i="3"/>
  <c r="J194" i="3"/>
  <c r="I194" i="3"/>
  <c r="H194" i="3"/>
  <c r="G194" i="3"/>
  <c r="F194" i="3"/>
  <c r="AB193" i="3"/>
  <c r="AA193" i="3"/>
  <c r="Z193" i="3"/>
  <c r="Y193" i="3"/>
  <c r="X193" i="3"/>
  <c r="W193" i="3"/>
  <c r="V193" i="3"/>
  <c r="AF193" i="3" s="1"/>
  <c r="U193" i="3"/>
  <c r="T193" i="3"/>
  <c r="S193" i="3"/>
  <c r="R193" i="3"/>
  <c r="Q193" i="3"/>
  <c r="P193" i="3"/>
  <c r="O193" i="3"/>
  <c r="N193" i="3"/>
  <c r="M193" i="3"/>
  <c r="L193" i="3"/>
  <c r="K193" i="3"/>
  <c r="J193" i="3"/>
  <c r="I193" i="3"/>
  <c r="H193" i="3"/>
  <c r="G193" i="3"/>
  <c r="F193" i="3"/>
  <c r="AB192" i="3"/>
  <c r="AA192" i="3"/>
  <c r="Z192" i="3"/>
  <c r="Y192" i="3"/>
  <c r="X192" i="3"/>
  <c r="W192" i="3"/>
  <c r="V192" i="3"/>
  <c r="AF192" i="3" s="1"/>
  <c r="U192" i="3"/>
  <c r="T192" i="3"/>
  <c r="S192" i="3"/>
  <c r="R192" i="3"/>
  <c r="Q192" i="3"/>
  <c r="P192" i="3"/>
  <c r="O192" i="3"/>
  <c r="N192" i="3"/>
  <c r="M192" i="3"/>
  <c r="L192" i="3"/>
  <c r="K192" i="3"/>
  <c r="J192" i="3"/>
  <c r="I192" i="3"/>
  <c r="H192" i="3"/>
  <c r="G192" i="3"/>
  <c r="F192" i="3"/>
  <c r="AF191" i="3"/>
  <c r="AB191" i="3"/>
  <c r="AA191" i="3"/>
  <c r="Z191" i="3"/>
  <c r="Y191" i="3"/>
  <c r="X191" i="3"/>
  <c r="W191" i="3"/>
  <c r="V191" i="3"/>
  <c r="U191" i="3"/>
  <c r="T191" i="3"/>
  <c r="S191" i="3"/>
  <c r="R191" i="3"/>
  <c r="Q191" i="3"/>
  <c r="P191" i="3"/>
  <c r="O191" i="3"/>
  <c r="N191" i="3"/>
  <c r="M191" i="3"/>
  <c r="L191" i="3"/>
  <c r="K191" i="3"/>
  <c r="J191" i="3"/>
  <c r="I191" i="3"/>
  <c r="H191" i="3"/>
  <c r="G191" i="3"/>
  <c r="F191" i="3"/>
  <c r="AF190" i="3"/>
  <c r="AB190" i="3"/>
  <c r="AA190" i="3"/>
  <c r="Z190" i="3"/>
  <c r="Y190" i="3"/>
  <c r="X190" i="3"/>
  <c r="W190" i="3"/>
  <c r="V190" i="3"/>
  <c r="U190" i="3"/>
  <c r="T190" i="3"/>
  <c r="S190" i="3"/>
  <c r="R190" i="3"/>
  <c r="Q190" i="3"/>
  <c r="P190" i="3"/>
  <c r="O190" i="3"/>
  <c r="N190" i="3"/>
  <c r="M190" i="3"/>
  <c r="L190" i="3"/>
  <c r="K190" i="3"/>
  <c r="J190" i="3"/>
  <c r="I190" i="3"/>
  <c r="H190" i="3"/>
  <c r="G190" i="3"/>
  <c r="F190" i="3"/>
  <c r="AB189" i="3"/>
  <c r="AA189" i="3"/>
  <c r="Z189" i="3"/>
  <c r="Y189" i="3"/>
  <c r="X189" i="3"/>
  <c r="W189" i="3"/>
  <c r="V189" i="3"/>
  <c r="AF189" i="3" s="1"/>
  <c r="U189" i="3"/>
  <c r="T189" i="3"/>
  <c r="S189" i="3"/>
  <c r="R189" i="3"/>
  <c r="Q189" i="3"/>
  <c r="P189" i="3"/>
  <c r="O189" i="3"/>
  <c r="N189" i="3"/>
  <c r="M189" i="3"/>
  <c r="L189" i="3"/>
  <c r="K189" i="3"/>
  <c r="J189" i="3"/>
  <c r="I189" i="3"/>
  <c r="H189" i="3"/>
  <c r="G189" i="3"/>
  <c r="F189" i="3"/>
  <c r="AB188" i="3"/>
  <c r="AA188" i="3"/>
  <c r="Z188" i="3"/>
  <c r="Y188" i="3"/>
  <c r="X188" i="3"/>
  <c r="W188" i="3"/>
  <c r="V188" i="3"/>
  <c r="AF188" i="3" s="1"/>
  <c r="U188" i="3"/>
  <c r="T188" i="3"/>
  <c r="S188" i="3"/>
  <c r="R188" i="3"/>
  <c r="Q188" i="3"/>
  <c r="P188" i="3"/>
  <c r="O188" i="3"/>
  <c r="N188" i="3"/>
  <c r="M188" i="3"/>
  <c r="L188" i="3"/>
  <c r="K188" i="3"/>
  <c r="J188" i="3"/>
  <c r="I188" i="3"/>
  <c r="H188" i="3"/>
  <c r="G188" i="3"/>
  <c r="F188" i="3"/>
  <c r="AB187" i="3"/>
  <c r="AA187" i="3"/>
  <c r="Z187" i="3"/>
  <c r="Y187" i="3"/>
  <c r="X187" i="3"/>
  <c r="W187" i="3"/>
  <c r="V187" i="3"/>
  <c r="AF187" i="3" s="1"/>
  <c r="U187" i="3"/>
  <c r="T187" i="3"/>
  <c r="S187" i="3"/>
  <c r="R187" i="3"/>
  <c r="Q187" i="3"/>
  <c r="P187" i="3"/>
  <c r="O187" i="3"/>
  <c r="N187" i="3"/>
  <c r="M187" i="3"/>
  <c r="L187" i="3"/>
  <c r="K187" i="3"/>
  <c r="J187" i="3"/>
  <c r="I187" i="3"/>
  <c r="H187" i="3"/>
  <c r="G187" i="3"/>
  <c r="F187" i="3"/>
  <c r="AB186" i="3"/>
  <c r="AA186" i="3"/>
  <c r="Z186" i="3"/>
  <c r="Y186" i="3"/>
  <c r="X186" i="3"/>
  <c r="W186" i="3"/>
  <c r="V186" i="3"/>
  <c r="AF186" i="3" s="1"/>
  <c r="U186" i="3"/>
  <c r="T186" i="3"/>
  <c r="S186" i="3"/>
  <c r="R186" i="3"/>
  <c r="Q186" i="3"/>
  <c r="P186" i="3"/>
  <c r="O186" i="3"/>
  <c r="N186" i="3"/>
  <c r="M186" i="3"/>
  <c r="L186" i="3"/>
  <c r="K186" i="3"/>
  <c r="J186" i="3"/>
  <c r="I186" i="3"/>
  <c r="H186" i="3"/>
  <c r="G186" i="3"/>
  <c r="F186" i="3"/>
  <c r="AB185" i="3"/>
  <c r="AA185" i="3"/>
  <c r="Z185" i="3"/>
  <c r="Y185" i="3"/>
  <c r="X185" i="3"/>
  <c r="W185" i="3"/>
  <c r="V185" i="3"/>
  <c r="AF185" i="3" s="1"/>
  <c r="U185" i="3"/>
  <c r="T185" i="3"/>
  <c r="S185" i="3"/>
  <c r="R185" i="3"/>
  <c r="Q185" i="3"/>
  <c r="P185" i="3"/>
  <c r="O185" i="3"/>
  <c r="N185" i="3"/>
  <c r="M185" i="3"/>
  <c r="L185" i="3"/>
  <c r="K185" i="3"/>
  <c r="J185" i="3"/>
  <c r="I185" i="3"/>
  <c r="H185" i="3"/>
  <c r="G185" i="3"/>
  <c r="F185" i="3"/>
  <c r="AB184" i="3"/>
  <c r="AA184" i="3"/>
  <c r="Z184" i="3"/>
  <c r="Y184" i="3"/>
  <c r="X184" i="3"/>
  <c r="W184" i="3"/>
  <c r="V184" i="3"/>
  <c r="AF184" i="3" s="1"/>
  <c r="U184" i="3"/>
  <c r="T184" i="3"/>
  <c r="S184" i="3"/>
  <c r="R184" i="3"/>
  <c r="Q184" i="3"/>
  <c r="P184" i="3"/>
  <c r="O184" i="3"/>
  <c r="N184" i="3"/>
  <c r="M184" i="3"/>
  <c r="L184" i="3"/>
  <c r="K184" i="3"/>
  <c r="J184" i="3"/>
  <c r="I184" i="3"/>
  <c r="H184" i="3"/>
  <c r="G184" i="3"/>
  <c r="F184" i="3"/>
  <c r="AF183" i="3"/>
  <c r="AB183" i="3"/>
  <c r="AA183" i="3"/>
  <c r="Z183" i="3"/>
  <c r="Y183" i="3"/>
  <c r="X183" i="3"/>
  <c r="W183" i="3"/>
  <c r="V183" i="3"/>
  <c r="U183" i="3"/>
  <c r="T183" i="3"/>
  <c r="S183" i="3"/>
  <c r="R183" i="3"/>
  <c r="Q183" i="3"/>
  <c r="P183" i="3"/>
  <c r="O183" i="3"/>
  <c r="N183" i="3"/>
  <c r="M183" i="3"/>
  <c r="L183" i="3"/>
  <c r="K183" i="3"/>
  <c r="J183" i="3"/>
  <c r="I183" i="3"/>
  <c r="H183" i="3"/>
  <c r="G183" i="3"/>
  <c r="F183" i="3"/>
  <c r="AF182" i="3"/>
  <c r="AB182" i="3"/>
  <c r="AA182" i="3"/>
  <c r="Z182" i="3"/>
  <c r="Y182" i="3"/>
  <c r="X182" i="3"/>
  <c r="W182" i="3"/>
  <c r="V182" i="3"/>
  <c r="U182" i="3"/>
  <c r="T182" i="3"/>
  <c r="S182" i="3"/>
  <c r="R182" i="3"/>
  <c r="Q182" i="3"/>
  <c r="P182" i="3"/>
  <c r="O182" i="3"/>
  <c r="N182" i="3"/>
  <c r="M182" i="3"/>
  <c r="L182" i="3"/>
  <c r="K182" i="3"/>
  <c r="J182" i="3"/>
  <c r="I182" i="3"/>
  <c r="H182" i="3"/>
  <c r="G182" i="3"/>
  <c r="F182" i="3"/>
  <c r="AB181" i="3"/>
  <c r="AA181" i="3"/>
  <c r="Z181" i="3"/>
  <c r="Y181" i="3"/>
  <c r="X181" i="3"/>
  <c r="W181" i="3"/>
  <c r="V181" i="3"/>
  <c r="AF181" i="3" s="1"/>
  <c r="U181" i="3"/>
  <c r="T181" i="3"/>
  <c r="S181" i="3"/>
  <c r="R181" i="3"/>
  <c r="Q181" i="3"/>
  <c r="P181" i="3"/>
  <c r="O181" i="3"/>
  <c r="N181" i="3"/>
  <c r="M181" i="3"/>
  <c r="L181" i="3"/>
  <c r="K181" i="3"/>
  <c r="J181" i="3"/>
  <c r="I181" i="3"/>
  <c r="H181" i="3"/>
  <c r="G181" i="3"/>
  <c r="F181" i="3"/>
  <c r="AB180" i="3"/>
  <c r="AA180" i="3"/>
  <c r="Z180" i="3"/>
  <c r="Y180" i="3"/>
  <c r="X180" i="3"/>
  <c r="W180" i="3"/>
  <c r="V180" i="3"/>
  <c r="AF180" i="3" s="1"/>
  <c r="U180" i="3"/>
  <c r="T180" i="3"/>
  <c r="S180" i="3"/>
  <c r="R180" i="3"/>
  <c r="Q180" i="3"/>
  <c r="P180" i="3"/>
  <c r="O180" i="3"/>
  <c r="N180" i="3"/>
  <c r="M180" i="3"/>
  <c r="L180" i="3"/>
  <c r="K180" i="3"/>
  <c r="J180" i="3"/>
  <c r="I180" i="3"/>
  <c r="H180" i="3"/>
  <c r="G180" i="3"/>
  <c r="F180" i="3"/>
  <c r="AB179" i="3"/>
  <c r="AA179" i="3"/>
  <c r="Z179" i="3"/>
  <c r="Y179" i="3"/>
  <c r="X179" i="3"/>
  <c r="W179" i="3"/>
  <c r="V179" i="3"/>
  <c r="AF179" i="3" s="1"/>
  <c r="U179" i="3"/>
  <c r="T179" i="3"/>
  <c r="S179" i="3"/>
  <c r="R179" i="3"/>
  <c r="Q179" i="3"/>
  <c r="P179" i="3"/>
  <c r="O179" i="3"/>
  <c r="N179" i="3"/>
  <c r="M179" i="3"/>
  <c r="L179" i="3"/>
  <c r="K179" i="3"/>
  <c r="J179" i="3"/>
  <c r="I179" i="3"/>
  <c r="H179" i="3"/>
  <c r="G179" i="3"/>
  <c r="F179" i="3"/>
  <c r="AB178" i="3"/>
  <c r="AA178" i="3"/>
  <c r="Z178" i="3"/>
  <c r="Y178" i="3"/>
  <c r="X178" i="3"/>
  <c r="W178" i="3"/>
  <c r="V178" i="3"/>
  <c r="AF178" i="3" s="1"/>
  <c r="U178" i="3"/>
  <c r="T178" i="3"/>
  <c r="S178" i="3"/>
  <c r="R178" i="3"/>
  <c r="Q178" i="3"/>
  <c r="P178" i="3"/>
  <c r="O178" i="3"/>
  <c r="N178" i="3"/>
  <c r="M178" i="3"/>
  <c r="L178" i="3"/>
  <c r="K178" i="3"/>
  <c r="J178" i="3"/>
  <c r="I178" i="3"/>
  <c r="H178" i="3"/>
  <c r="G178" i="3"/>
  <c r="F178" i="3"/>
  <c r="AB176" i="3"/>
  <c r="AA176" i="3"/>
  <c r="Z176" i="3"/>
  <c r="Y176" i="3"/>
  <c r="X176" i="3"/>
  <c r="W176" i="3"/>
  <c r="V176" i="3"/>
  <c r="AF176" i="3" s="1"/>
  <c r="U176" i="3"/>
  <c r="T176" i="3"/>
  <c r="S176" i="3"/>
  <c r="R176" i="3"/>
  <c r="Q176" i="3"/>
  <c r="P176" i="3"/>
  <c r="O176" i="3"/>
  <c r="N176" i="3"/>
  <c r="M176" i="3"/>
  <c r="L176" i="3"/>
  <c r="K176" i="3"/>
  <c r="J176" i="3"/>
  <c r="I176" i="3"/>
  <c r="H176" i="3"/>
  <c r="G176" i="3"/>
  <c r="F176" i="3"/>
  <c r="AB175" i="3"/>
  <c r="AA175" i="3"/>
  <c r="Z175" i="3"/>
  <c r="Y175" i="3"/>
  <c r="X175" i="3"/>
  <c r="W175" i="3"/>
  <c r="V175" i="3"/>
  <c r="AF175" i="3" s="1"/>
  <c r="U175" i="3"/>
  <c r="T175" i="3"/>
  <c r="S175" i="3"/>
  <c r="R175" i="3"/>
  <c r="Q175" i="3"/>
  <c r="P175" i="3"/>
  <c r="O175" i="3"/>
  <c r="N175" i="3"/>
  <c r="M175" i="3"/>
  <c r="L175" i="3"/>
  <c r="K175" i="3"/>
  <c r="J175" i="3"/>
  <c r="I175" i="3"/>
  <c r="H175" i="3"/>
  <c r="G175" i="3"/>
  <c r="F175" i="3"/>
  <c r="AB174" i="3"/>
  <c r="AA174" i="3"/>
  <c r="Z174" i="3"/>
  <c r="Y174" i="3"/>
  <c r="X174" i="3"/>
  <c r="W174" i="3"/>
  <c r="V174" i="3"/>
  <c r="AF174" i="3" s="1"/>
  <c r="U174" i="3"/>
  <c r="T174" i="3"/>
  <c r="S174" i="3"/>
  <c r="R174" i="3"/>
  <c r="Q174" i="3"/>
  <c r="P174" i="3"/>
  <c r="O174" i="3"/>
  <c r="N174" i="3"/>
  <c r="M174" i="3"/>
  <c r="L174" i="3"/>
  <c r="K174" i="3"/>
  <c r="J174" i="3"/>
  <c r="I174" i="3"/>
  <c r="H174" i="3"/>
  <c r="G174" i="3"/>
  <c r="F174" i="3"/>
  <c r="AB173" i="3"/>
  <c r="AA173" i="3"/>
  <c r="Z173" i="3"/>
  <c r="Y173" i="3"/>
  <c r="X173" i="3"/>
  <c r="W173" i="3"/>
  <c r="V173" i="3"/>
  <c r="AF173" i="3" s="1"/>
  <c r="U173" i="3"/>
  <c r="T173" i="3"/>
  <c r="S173" i="3"/>
  <c r="R173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AB172" i="3"/>
  <c r="AA172" i="3"/>
  <c r="Z172" i="3"/>
  <c r="Y172" i="3"/>
  <c r="X172" i="3"/>
  <c r="W172" i="3"/>
  <c r="V172" i="3"/>
  <c r="AF172" i="3" s="1"/>
  <c r="U172" i="3"/>
  <c r="T172" i="3"/>
  <c r="S172" i="3"/>
  <c r="R172" i="3"/>
  <c r="Q172" i="3"/>
  <c r="P172" i="3"/>
  <c r="O172" i="3"/>
  <c r="N172" i="3"/>
  <c r="M172" i="3"/>
  <c r="L172" i="3"/>
  <c r="K172" i="3"/>
  <c r="J172" i="3"/>
  <c r="I172" i="3"/>
  <c r="H172" i="3"/>
  <c r="G172" i="3"/>
  <c r="F172" i="3"/>
  <c r="AB171" i="3"/>
  <c r="AA171" i="3"/>
  <c r="Z171" i="3"/>
  <c r="Y171" i="3"/>
  <c r="X171" i="3"/>
  <c r="W171" i="3"/>
  <c r="V171" i="3"/>
  <c r="AF171" i="3" s="1"/>
  <c r="U171" i="3"/>
  <c r="T171" i="3"/>
  <c r="S171" i="3"/>
  <c r="R171" i="3"/>
  <c r="Q171" i="3"/>
  <c r="P171" i="3"/>
  <c r="O171" i="3"/>
  <c r="N171" i="3"/>
  <c r="M171" i="3"/>
  <c r="L171" i="3"/>
  <c r="K171" i="3"/>
  <c r="J171" i="3"/>
  <c r="I171" i="3"/>
  <c r="H171" i="3"/>
  <c r="G171" i="3"/>
  <c r="F171" i="3"/>
  <c r="AB170" i="3"/>
  <c r="AA170" i="3"/>
  <c r="Z170" i="3"/>
  <c r="Y170" i="3"/>
  <c r="X170" i="3"/>
  <c r="W170" i="3"/>
  <c r="V170" i="3"/>
  <c r="AF170" i="3" s="1"/>
  <c r="U170" i="3"/>
  <c r="T170" i="3"/>
  <c r="S170" i="3"/>
  <c r="R170" i="3"/>
  <c r="Q170" i="3"/>
  <c r="P170" i="3"/>
  <c r="O170" i="3"/>
  <c r="N170" i="3"/>
  <c r="M170" i="3"/>
  <c r="L170" i="3"/>
  <c r="K170" i="3"/>
  <c r="J170" i="3"/>
  <c r="I170" i="3"/>
  <c r="H170" i="3"/>
  <c r="G170" i="3"/>
  <c r="F170" i="3"/>
  <c r="AB169" i="3"/>
  <c r="AA169" i="3"/>
  <c r="Z169" i="3"/>
  <c r="Y169" i="3"/>
  <c r="X169" i="3"/>
  <c r="W169" i="3"/>
  <c r="V169" i="3"/>
  <c r="AF169" i="3" s="1"/>
  <c r="U169" i="3"/>
  <c r="T169" i="3"/>
  <c r="S169" i="3"/>
  <c r="R169" i="3"/>
  <c r="Q169" i="3"/>
  <c r="P169" i="3"/>
  <c r="O169" i="3"/>
  <c r="N169" i="3"/>
  <c r="M169" i="3"/>
  <c r="L169" i="3"/>
  <c r="K169" i="3"/>
  <c r="J169" i="3"/>
  <c r="I169" i="3"/>
  <c r="H169" i="3"/>
  <c r="G169" i="3"/>
  <c r="F169" i="3"/>
  <c r="AB168" i="3"/>
  <c r="AA168" i="3"/>
  <c r="Z168" i="3"/>
  <c r="Y168" i="3"/>
  <c r="X168" i="3"/>
  <c r="W168" i="3"/>
  <c r="V168" i="3"/>
  <c r="AF168" i="3" s="1"/>
  <c r="U168" i="3"/>
  <c r="T168" i="3"/>
  <c r="S168" i="3"/>
  <c r="R168" i="3"/>
  <c r="Q168" i="3"/>
  <c r="P168" i="3"/>
  <c r="O168" i="3"/>
  <c r="N168" i="3"/>
  <c r="M168" i="3"/>
  <c r="L168" i="3"/>
  <c r="K168" i="3"/>
  <c r="J168" i="3"/>
  <c r="I168" i="3"/>
  <c r="H168" i="3"/>
  <c r="G168" i="3"/>
  <c r="F168" i="3"/>
  <c r="AB167" i="3"/>
  <c r="AA167" i="3"/>
  <c r="Z167" i="3"/>
  <c r="Y167" i="3"/>
  <c r="X167" i="3"/>
  <c r="W167" i="3"/>
  <c r="V167" i="3"/>
  <c r="AF167" i="3" s="1"/>
  <c r="U167" i="3"/>
  <c r="T167" i="3"/>
  <c r="S167" i="3"/>
  <c r="R167" i="3"/>
  <c r="Q167" i="3"/>
  <c r="P167" i="3"/>
  <c r="O167" i="3"/>
  <c r="N167" i="3"/>
  <c r="M167" i="3"/>
  <c r="L167" i="3"/>
  <c r="K167" i="3"/>
  <c r="J167" i="3"/>
  <c r="I167" i="3"/>
  <c r="H167" i="3"/>
  <c r="G167" i="3"/>
  <c r="F167" i="3"/>
  <c r="AB166" i="3"/>
  <c r="AA166" i="3"/>
  <c r="Z166" i="3"/>
  <c r="Y166" i="3"/>
  <c r="X166" i="3"/>
  <c r="W166" i="3"/>
  <c r="V166" i="3"/>
  <c r="AF166" i="3" s="1"/>
  <c r="U166" i="3"/>
  <c r="T166" i="3"/>
  <c r="S166" i="3"/>
  <c r="R166" i="3"/>
  <c r="Q166" i="3"/>
  <c r="P166" i="3"/>
  <c r="O166" i="3"/>
  <c r="N166" i="3"/>
  <c r="M166" i="3"/>
  <c r="L166" i="3"/>
  <c r="K166" i="3"/>
  <c r="J166" i="3"/>
  <c r="I166" i="3"/>
  <c r="H166" i="3"/>
  <c r="G166" i="3"/>
  <c r="F166" i="3"/>
  <c r="AB165" i="3"/>
  <c r="AA165" i="3"/>
  <c r="Z165" i="3"/>
  <c r="Y165" i="3"/>
  <c r="X165" i="3"/>
  <c r="W165" i="3"/>
  <c r="V165" i="3"/>
  <c r="AF165" i="3" s="1"/>
  <c r="U165" i="3"/>
  <c r="T165" i="3"/>
  <c r="S165" i="3"/>
  <c r="R165" i="3"/>
  <c r="Q165" i="3"/>
  <c r="P165" i="3"/>
  <c r="O165" i="3"/>
  <c r="N165" i="3"/>
  <c r="M165" i="3"/>
  <c r="L165" i="3"/>
  <c r="K165" i="3"/>
  <c r="J165" i="3"/>
  <c r="I165" i="3"/>
  <c r="H165" i="3"/>
  <c r="G165" i="3"/>
  <c r="F165" i="3"/>
  <c r="AB164" i="3"/>
  <c r="AA164" i="3"/>
  <c r="Z164" i="3"/>
  <c r="Y164" i="3"/>
  <c r="X164" i="3"/>
  <c r="W164" i="3"/>
  <c r="V164" i="3"/>
  <c r="AF164" i="3" s="1"/>
  <c r="U164" i="3"/>
  <c r="T164" i="3"/>
  <c r="S164" i="3"/>
  <c r="R164" i="3"/>
  <c r="Q164" i="3"/>
  <c r="P164" i="3"/>
  <c r="O164" i="3"/>
  <c r="N164" i="3"/>
  <c r="M164" i="3"/>
  <c r="L164" i="3"/>
  <c r="K164" i="3"/>
  <c r="J164" i="3"/>
  <c r="I164" i="3"/>
  <c r="H164" i="3"/>
  <c r="G164" i="3"/>
  <c r="F164" i="3"/>
  <c r="AB163" i="3"/>
  <c r="AA163" i="3"/>
  <c r="Z163" i="3"/>
  <c r="Y163" i="3"/>
  <c r="X163" i="3"/>
  <c r="W163" i="3"/>
  <c r="V163" i="3"/>
  <c r="AF163" i="3" s="1"/>
  <c r="U163" i="3"/>
  <c r="T163" i="3"/>
  <c r="S163" i="3"/>
  <c r="R163" i="3"/>
  <c r="Q163" i="3"/>
  <c r="P163" i="3"/>
  <c r="O163" i="3"/>
  <c r="N163" i="3"/>
  <c r="M163" i="3"/>
  <c r="L163" i="3"/>
  <c r="K163" i="3"/>
  <c r="J163" i="3"/>
  <c r="I163" i="3"/>
  <c r="H163" i="3"/>
  <c r="G163" i="3"/>
  <c r="F163" i="3"/>
  <c r="AB162" i="3"/>
  <c r="AA162" i="3"/>
  <c r="Z162" i="3"/>
  <c r="Y162" i="3"/>
  <c r="X162" i="3"/>
  <c r="W162" i="3"/>
  <c r="V162" i="3"/>
  <c r="AF162" i="3" s="1"/>
  <c r="U162" i="3"/>
  <c r="T162" i="3"/>
  <c r="S162" i="3"/>
  <c r="R162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AB161" i="3"/>
  <c r="AA161" i="3"/>
  <c r="Z161" i="3"/>
  <c r="Y161" i="3"/>
  <c r="X161" i="3"/>
  <c r="W161" i="3"/>
  <c r="V161" i="3"/>
  <c r="AF161" i="3" s="1"/>
  <c r="U161" i="3"/>
  <c r="T161" i="3"/>
  <c r="S161" i="3"/>
  <c r="R161" i="3"/>
  <c r="Q161" i="3"/>
  <c r="P161" i="3"/>
  <c r="O161" i="3"/>
  <c r="N161" i="3"/>
  <c r="M161" i="3"/>
  <c r="L161" i="3"/>
  <c r="K161" i="3"/>
  <c r="J161" i="3"/>
  <c r="I161" i="3"/>
  <c r="H161" i="3"/>
  <c r="G161" i="3"/>
  <c r="F161" i="3"/>
  <c r="AB160" i="3"/>
  <c r="AA160" i="3"/>
  <c r="Z160" i="3"/>
  <c r="Y160" i="3"/>
  <c r="X160" i="3"/>
  <c r="W160" i="3"/>
  <c r="V160" i="3"/>
  <c r="AF160" i="3" s="1"/>
  <c r="U160" i="3"/>
  <c r="T160" i="3"/>
  <c r="S160" i="3"/>
  <c r="R160" i="3"/>
  <c r="Q160" i="3"/>
  <c r="P160" i="3"/>
  <c r="O160" i="3"/>
  <c r="N160" i="3"/>
  <c r="M160" i="3"/>
  <c r="L160" i="3"/>
  <c r="K160" i="3"/>
  <c r="J160" i="3"/>
  <c r="I160" i="3"/>
  <c r="H160" i="3"/>
  <c r="G160" i="3"/>
  <c r="F160" i="3"/>
  <c r="AB159" i="3"/>
  <c r="AA159" i="3"/>
  <c r="Z159" i="3"/>
  <c r="Y159" i="3"/>
  <c r="X159" i="3"/>
  <c r="W159" i="3"/>
  <c r="V159" i="3"/>
  <c r="AF159" i="3" s="1"/>
  <c r="U159" i="3"/>
  <c r="T159" i="3"/>
  <c r="S159" i="3"/>
  <c r="R159" i="3"/>
  <c r="Q159" i="3"/>
  <c r="P159" i="3"/>
  <c r="O159" i="3"/>
  <c r="N159" i="3"/>
  <c r="M159" i="3"/>
  <c r="L159" i="3"/>
  <c r="K159" i="3"/>
  <c r="J159" i="3"/>
  <c r="I159" i="3"/>
  <c r="H159" i="3"/>
  <c r="G159" i="3"/>
  <c r="F159" i="3"/>
  <c r="AB158" i="3"/>
  <c r="AA158" i="3"/>
  <c r="Z158" i="3"/>
  <c r="Y158" i="3"/>
  <c r="X158" i="3"/>
  <c r="W158" i="3"/>
  <c r="V158" i="3"/>
  <c r="AF158" i="3" s="1"/>
  <c r="U158" i="3"/>
  <c r="T158" i="3"/>
  <c r="S158" i="3"/>
  <c r="R158" i="3"/>
  <c r="Q158" i="3"/>
  <c r="P158" i="3"/>
  <c r="O158" i="3"/>
  <c r="N158" i="3"/>
  <c r="M158" i="3"/>
  <c r="L158" i="3"/>
  <c r="K158" i="3"/>
  <c r="J158" i="3"/>
  <c r="I158" i="3"/>
  <c r="H158" i="3"/>
  <c r="G158" i="3"/>
  <c r="F158" i="3"/>
  <c r="AB157" i="3"/>
  <c r="AA157" i="3"/>
  <c r="Z157" i="3"/>
  <c r="Y157" i="3"/>
  <c r="X157" i="3"/>
  <c r="W157" i="3"/>
  <c r="V157" i="3"/>
  <c r="AF157" i="3" s="1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AB156" i="3"/>
  <c r="AA156" i="3"/>
  <c r="Z156" i="3"/>
  <c r="Y156" i="3"/>
  <c r="X156" i="3"/>
  <c r="W156" i="3"/>
  <c r="V156" i="3"/>
  <c r="AF156" i="3" s="1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AB155" i="3"/>
  <c r="AA155" i="3"/>
  <c r="Z155" i="3"/>
  <c r="Y155" i="3"/>
  <c r="X155" i="3"/>
  <c r="W155" i="3"/>
  <c r="V155" i="3"/>
  <c r="AF155" i="3" s="1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AB154" i="3"/>
  <c r="AA154" i="3"/>
  <c r="Z154" i="3"/>
  <c r="Y154" i="3"/>
  <c r="X154" i="3"/>
  <c r="W154" i="3"/>
  <c r="V154" i="3"/>
  <c r="AF154" i="3" s="1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AB153" i="3"/>
  <c r="AA153" i="3"/>
  <c r="Z153" i="3"/>
  <c r="Y153" i="3"/>
  <c r="X153" i="3"/>
  <c r="W153" i="3"/>
  <c r="V153" i="3"/>
  <c r="AF153" i="3" s="1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AB152" i="3"/>
  <c r="AA152" i="3"/>
  <c r="Z152" i="3"/>
  <c r="Y152" i="3"/>
  <c r="X152" i="3"/>
  <c r="W152" i="3"/>
  <c r="V152" i="3"/>
  <c r="AF152" i="3" s="1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AB151" i="3"/>
  <c r="AA151" i="3"/>
  <c r="Z151" i="3"/>
  <c r="Y151" i="3"/>
  <c r="X151" i="3"/>
  <c r="W151" i="3"/>
  <c r="V151" i="3"/>
  <c r="AF151" i="3" s="1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AB150" i="3"/>
  <c r="AA150" i="3"/>
  <c r="Z150" i="3"/>
  <c r="Y150" i="3"/>
  <c r="X150" i="3"/>
  <c r="W150" i="3"/>
  <c r="V150" i="3"/>
  <c r="AF150" i="3" s="1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AB149" i="3"/>
  <c r="AA149" i="3"/>
  <c r="Z149" i="3"/>
  <c r="Y149" i="3"/>
  <c r="X149" i="3"/>
  <c r="W149" i="3"/>
  <c r="V149" i="3"/>
  <c r="AF149" i="3" s="1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AB148" i="3"/>
  <c r="AA148" i="3"/>
  <c r="Z148" i="3"/>
  <c r="Y148" i="3"/>
  <c r="X148" i="3"/>
  <c r="W148" i="3"/>
  <c r="V148" i="3"/>
  <c r="AF148" i="3" s="1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AB147" i="3"/>
  <c r="AA147" i="3"/>
  <c r="Z147" i="3"/>
  <c r="Y147" i="3"/>
  <c r="X147" i="3"/>
  <c r="W147" i="3"/>
  <c r="V147" i="3"/>
  <c r="AF147" i="3" s="1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AB146" i="3"/>
  <c r="AA146" i="3"/>
  <c r="Z146" i="3"/>
  <c r="Y146" i="3"/>
  <c r="X146" i="3"/>
  <c r="W146" i="3"/>
  <c r="V146" i="3"/>
  <c r="AF146" i="3" s="1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AB145" i="3"/>
  <c r="AA145" i="3"/>
  <c r="Z145" i="3"/>
  <c r="Y145" i="3"/>
  <c r="X145" i="3"/>
  <c r="W145" i="3"/>
  <c r="V145" i="3"/>
  <c r="AF145" i="3" s="1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AB144" i="3"/>
  <c r="AA144" i="3"/>
  <c r="Z144" i="3"/>
  <c r="Y144" i="3"/>
  <c r="X144" i="3"/>
  <c r="W144" i="3"/>
  <c r="V144" i="3"/>
  <c r="AF144" i="3" s="1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AB143" i="3"/>
  <c r="AA143" i="3"/>
  <c r="Z143" i="3"/>
  <c r="Z216" i="3" s="1"/>
  <c r="Y143" i="3"/>
  <c r="X143" i="3"/>
  <c r="W143" i="3"/>
  <c r="V143" i="3"/>
  <c r="V216" i="3" s="1"/>
  <c r="U143" i="3"/>
  <c r="T143" i="3"/>
  <c r="S143" i="3"/>
  <c r="R143" i="3"/>
  <c r="R216" i="3" s="1"/>
  <c r="Q143" i="3"/>
  <c r="P143" i="3"/>
  <c r="O143" i="3"/>
  <c r="N143" i="3"/>
  <c r="N216" i="3" s="1"/>
  <c r="M143" i="3"/>
  <c r="L143" i="3"/>
  <c r="K143" i="3"/>
  <c r="J143" i="3"/>
  <c r="J216" i="3" s="1"/>
  <c r="I143" i="3"/>
  <c r="H143" i="3"/>
  <c r="G143" i="3"/>
  <c r="F143" i="3"/>
  <c r="F216" i="3" s="1"/>
  <c r="AI141" i="3"/>
  <c r="AG141" i="3"/>
  <c r="AB140" i="3"/>
  <c r="AA140" i="3"/>
  <c r="Z140" i="3"/>
  <c r="Y140" i="3"/>
  <c r="X140" i="3"/>
  <c r="W140" i="3"/>
  <c r="AF140" i="3" s="1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AB139" i="3"/>
  <c r="AA139" i="3"/>
  <c r="Z139" i="3"/>
  <c r="Y139" i="3"/>
  <c r="X139" i="3"/>
  <c r="W139" i="3"/>
  <c r="AF139" i="3" s="1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AB138" i="3"/>
  <c r="AA138" i="3"/>
  <c r="Z138" i="3"/>
  <c r="Y138" i="3"/>
  <c r="X138" i="3"/>
  <c r="W138" i="3"/>
  <c r="AF138" i="3" s="1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AB137" i="3"/>
  <c r="AA137" i="3"/>
  <c r="Z137" i="3"/>
  <c r="Y137" i="3"/>
  <c r="X137" i="3"/>
  <c r="W137" i="3"/>
  <c r="AF137" i="3" s="1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AB136" i="3"/>
  <c r="AA136" i="3"/>
  <c r="Z136" i="3"/>
  <c r="Y136" i="3"/>
  <c r="X136" i="3"/>
  <c r="W136" i="3"/>
  <c r="AF136" i="3" s="1"/>
  <c r="V136" i="3"/>
  <c r="U136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AB135" i="3"/>
  <c r="AA135" i="3"/>
  <c r="Z135" i="3"/>
  <c r="Y135" i="3"/>
  <c r="X135" i="3"/>
  <c r="W135" i="3"/>
  <c r="AF135" i="3" s="1"/>
  <c r="V135" i="3"/>
  <c r="U135" i="3"/>
  <c r="T135" i="3"/>
  <c r="S135" i="3"/>
  <c r="R135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AB134" i="3"/>
  <c r="AA134" i="3"/>
  <c r="Z134" i="3"/>
  <c r="Y134" i="3"/>
  <c r="X134" i="3"/>
  <c r="W134" i="3"/>
  <c r="AF134" i="3" s="1"/>
  <c r="V134" i="3"/>
  <c r="U134" i="3"/>
  <c r="T134" i="3"/>
  <c r="S134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AB133" i="3"/>
  <c r="AA133" i="3"/>
  <c r="Z133" i="3"/>
  <c r="Y133" i="3"/>
  <c r="X133" i="3"/>
  <c r="W133" i="3"/>
  <c r="AF133" i="3" s="1"/>
  <c r="V133" i="3"/>
  <c r="U133" i="3"/>
  <c r="T133" i="3"/>
  <c r="S133" i="3"/>
  <c r="R133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AB132" i="3"/>
  <c r="AA132" i="3"/>
  <c r="Z132" i="3"/>
  <c r="Y132" i="3"/>
  <c r="X132" i="3"/>
  <c r="W132" i="3"/>
  <c r="AF132" i="3" s="1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AB131" i="3"/>
  <c r="AA131" i="3"/>
  <c r="Z131" i="3"/>
  <c r="Y131" i="3"/>
  <c r="X131" i="3"/>
  <c r="W131" i="3"/>
  <c r="AF131" i="3" s="1"/>
  <c r="V131" i="3"/>
  <c r="U131" i="3"/>
  <c r="T131" i="3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AB130" i="3"/>
  <c r="AA130" i="3"/>
  <c r="Z130" i="3"/>
  <c r="Y130" i="3"/>
  <c r="X130" i="3"/>
  <c r="W130" i="3"/>
  <c r="AF130" i="3" s="1"/>
  <c r="V130" i="3"/>
  <c r="U130" i="3"/>
  <c r="T130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AB129" i="3"/>
  <c r="AA129" i="3"/>
  <c r="Z129" i="3"/>
  <c r="Y129" i="3"/>
  <c r="X129" i="3"/>
  <c r="W129" i="3"/>
  <c r="AF129" i="3" s="1"/>
  <c r="V129" i="3"/>
  <c r="U129" i="3"/>
  <c r="T129" i="3"/>
  <c r="S129" i="3"/>
  <c r="R129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AF128" i="3"/>
  <c r="AB128" i="3"/>
  <c r="AA128" i="3"/>
  <c r="Z128" i="3"/>
  <c r="Y128" i="3"/>
  <c r="X128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AC128" i="3" s="1"/>
  <c r="AD128" i="3" s="1"/>
  <c r="AF127" i="3"/>
  <c r="AB127" i="3"/>
  <c r="AA127" i="3"/>
  <c r="Z127" i="3"/>
  <c r="Y127" i="3"/>
  <c r="X127" i="3"/>
  <c r="W127" i="3"/>
  <c r="V127" i="3"/>
  <c r="U127" i="3"/>
  <c r="T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AC127" i="3" s="1"/>
  <c r="AD127" i="3" s="1"/>
  <c r="AH127" i="3" s="1"/>
  <c r="AB126" i="3"/>
  <c r="AA126" i="3"/>
  <c r="Z126" i="3"/>
  <c r="Y126" i="3"/>
  <c r="X126" i="3"/>
  <c r="W126" i="3"/>
  <c r="AF126" i="3" s="1"/>
  <c r="V126" i="3"/>
  <c r="U126" i="3"/>
  <c r="T126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AF125" i="3"/>
  <c r="AB125" i="3"/>
  <c r="AA125" i="3"/>
  <c r="Z125" i="3"/>
  <c r="Y125" i="3"/>
  <c r="X125" i="3"/>
  <c r="W125" i="3"/>
  <c r="V125" i="3"/>
  <c r="U125" i="3"/>
  <c r="T125" i="3"/>
  <c r="S125" i="3"/>
  <c r="R125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AB124" i="3"/>
  <c r="AA124" i="3"/>
  <c r="Z124" i="3"/>
  <c r="Y124" i="3"/>
  <c r="X124" i="3"/>
  <c r="W124" i="3"/>
  <c r="AF124" i="3" s="1"/>
  <c r="V124" i="3"/>
  <c r="U124" i="3"/>
  <c r="T124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AB123" i="3"/>
  <c r="AA123" i="3"/>
  <c r="Z123" i="3"/>
  <c r="Y123" i="3"/>
  <c r="X123" i="3"/>
  <c r="W123" i="3"/>
  <c r="AF123" i="3" s="1"/>
  <c r="V123" i="3"/>
  <c r="U123" i="3"/>
  <c r="T123" i="3"/>
  <c r="S123" i="3"/>
  <c r="R123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AB122" i="3"/>
  <c r="AA122" i="3"/>
  <c r="Z122" i="3"/>
  <c r="Y122" i="3"/>
  <c r="X122" i="3"/>
  <c r="W122" i="3"/>
  <c r="AF122" i="3" s="1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AB121" i="3"/>
  <c r="AA121" i="3"/>
  <c r="Z121" i="3"/>
  <c r="Y121" i="3"/>
  <c r="X121" i="3"/>
  <c r="W121" i="3"/>
  <c r="AF121" i="3" s="1"/>
  <c r="V121" i="3"/>
  <c r="U121" i="3"/>
  <c r="T121" i="3"/>
  <c r="S121" i="3"/>
  <c r="R121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AB120" i="3"/>
  <c r="AA120" i="3"/>
  <c r="Z120" i="3"/>
  <c r="Y120" i="3"/>
  <c r="X120" i="3"/>
  <c r="W120" i="3"/>
  <c r="AF120" i="3" s="1"/>
  <c r="V120" i="3"/>
  <c r="U120" i="3"/>
  <c r="T120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AB119" i="3"/>
  <c r="AA119" i="3"/>
  <c r="Z119" i="3"/>
  <c r="Y119" i="3"/>
  <c r="X119" i="3"/>
  <c r="W119" i="3"/>
  <c r="AF119" i="3" s="1"/>
  <c r="V119" i="3"/>
  <c r="U119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AB118" i="3"/>
  <c r="AA118" i="3"/>
  <c r="Z118" i="3"/>
  <c r="Y118" i="3"/>
  <c r="X118" i="3"/>
  <c r="W118" i="3"/>
  <c r="AF118" i="3" s="1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AB117" i="3"/>
  <c r="AA117" i="3"/>
  <c r="Z117" i="3"/>
  <c r="Y117" i="3"/>
  <c r="X117" i="3"/>
  <c r="W117" i="3"/>
  <c r="AF117" i="3" s="1"/>
  <c r="V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AB116" i="3"/>
  <c r="AA116" i="3"/>
  <c r="Z116" i="3"/>
  <c r="Y116" i="3"/>
  <c r="X116" i="3"/>
  <c r="W116" i="3"/>
  <c r="AF116" i="3" s="1"/>
  <c r="V116" i="3"/>
  <c r="U116" i="3"/>
  <c r="T116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AB115" i="3"/>
  <c r="AA115" i="3"/>
  <c r="Z115" i="3"/>
  <c r="Y115" i="3"/>
  <c r="X115" i="3"/>
  <c r="W115" i="3"/>
  <c r="AF115" i="3" s="1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AB114" i="3"/>
  <c r="AA114" i="3"/>
  <c r="Z114" i="3"/>
  <c r="Y114" i="3"/>
  <c r="X114" i="3"/>
  <c r="W114" i="3"/>
  <c r="AF114" i="3" s="1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AB113" i="3"/>
  <c r="AA113" i="3"/>
  <c r="Z113" i="3"/>
  <c r="Y113" i="3"/>
  <c r="X113" i="3"/>
  <c r="W113" i="3"/>
  <c r="AF113" i="3" s="1"/>
  <c r="V113" i="3"/>
  <c r="U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AB112" i="3"/>
  <c r="AA112" i="3"/>
  <c r="Z112" i="3"/>
  <c r="Y112" i="3"/>
  <c r="X112" i="3"/>
  <c r="W112" i="3"/>
  <c r="AF112" i="3" s="1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AF111" i="3"/>
  <c r="AB111" i="3"/>
  <c r="AA111" i="3"/>
  <c r="Z111" i="3"/>
  <c r="Y111" i="3"/>
  <c r="X111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AC111" i="3" s="1"/>
  <c r="AD111" i="3" s="1"/>
  <c r="AB110" i="3"/>
  <c r="AA110" i="3"/>
  <c r="Z110" i="3"/>
  <c r="Y110" i="3"/>
  <c r="X110" i="3"/>
  <c r="W110" i="3"/>
  <c r="AF110" i="3" s="1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AF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AB107" i="3"/>
  <c r="AA107" i="3"/>
  <c r="Z107" i="3"/>
  <c r="Y107" i="3"/>
  <c r="X107" i="3"/>
  <c r="W107" i="3"/>
  <c r="AF107" i="3" s="1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AB106" i="3"/>
  <c r="AA106" i="3"/>
  <c r="Z106" i="3"/>
  <c r="Y106" i="3"/>
  <c r="X106" i="3"/>
  <c r="W106" i="3"/>
  <c r="AF106" i="3" s="1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AB105" i="3"/>
  <c r="AA105" i="3"/>
  <c r="Z105" i="3"/>
  <c r="Y105" i="3"/>
  <c r="X105" i="3"/>
  <c r="W105" i="3"/>
  <c r="AF105" i="3" s="1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AB104" i="3"/>
  <c r="AA104" i="3"/>
  <c r="Z104" i="3"/>
  <c r="Y104" i="3"/>
  <c r="X104" i="3"/>
  <c r="W104" i="3"/>
  <c r="AF104" i="3" s="1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AB103" i="3"/>
  <c r="AA103" i="3"/>
  <c r="Z103" i="3"/>
  <c r="Y103" i="3"/>
  <c r="X103" i="3"/>
  <c r="W103" i="3"/>
  <c r="AF103" i="3" s="1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AB102" i="3"/>
  <c r="AA102" i="3"/>
  <c r="Z102" i="3"/>
  <c r="Y102" i="3"/>
  <c r="X102" i="3"/>
  <c r="W102" i="3"/>
  <c r="AF102" i="3" s="1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AB101" i="3"/>
  <c r="AA101" i="3"/>
  <c r="Z101" i="3"/>
  <c r="Y101" i="3"/>
  <c r="X101" i="3"/>
  <c r="W101" i="3"/>
  <c r="AF101" i="3" s="1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AC101" i="3" s="1"/>
  <c r="AD101" i="3" s="1"/>
  <c r="F101" i="3"/>
  <c r="AB100" i="3"/>
  <c r="AA100" i="3"/>
  <c r="Z100" i="3"/>
  <c r="Y100" i="3"/>
  <c r="X100" i="3"/>
  <c r="W100" i="3"/>
  <c r="AF100" i="3" s="1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AB99" i="3"/>
  <c r="AA99" i="3"/>
  <c r="Z99" i="3"/>
  <c r="Y99" i="3"/>
  <c r="X99" i="3"/>
  <c r="W99" i="3"/>
  <c r="AF99" i="3" s="1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AB98" i="3"/>
  <c r="AA98" i="3"/>
  <c r="Z98" i="3"/>
  <c r="Y98" i="3"/>
  <c r="X98" i="3"/>
  <c r="W98" i="3"/>
  <c r="AF98" i="3" s="1"/>
  <c r="V98" i="3"/>
  <c r="U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AB97" i="3"/>
  <c r="AA97" i="3"/>
  <c r="Z97" i="3"/>
  <c r="Y97" i="3"/>
  <c r="X97" i="3"/>
  <c r="W97" i="3"/>
  <c r="AF97" i="3" s="1"/>
  <c r="V97" i="3"/>
  <c r="U97" i="3"/>
  <c r="T97" i="3"/>
  <c r="S97" i="3"/>
  <c r="AE97" i="3" s="1"/>
  <c r="R97" i="3"/>
  <c r="Q97" i="3"/>
  <c r="P97" i="3"/>
  <c r="O97" i="3"/>
  <c r="N97" i="3"/>
  <c r="M97" i="3"/>
  <c r="L97" i="3"/>
  <c r="K97" i="3"/>
  <c r="J97" i="3"/>
  <c r="I97" i="3"/>
  <c r="H97" i="3"/>
  <c r="G97" i="3"/>
  <c r="AC97" i="3" s="1"/>
  <c r="AD97" i="3" s="1"/>
  <c r="F97" i="3"/>
  <c r="AB96" i="3"/>
  <c r="AA96" i="3"/>
  <c r="Z96" i="3"/>
  <c r="Y96" i="3"/>
  <c r="X96" i="3"/>
  <c r="W96" i="3"/>
  <c r="AF96" i="3" s="1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AB95" i="3"/>
  <c r="AA95" i="3"/>
  <c r="Z95" i="3"/>
  <c r="Y95" i="3"/>
  <c r="X95" i="3"/>
  <c r="W95" i="3"/>
  <c r="AF95" i="3" s="1"/>
  <c r="V95" i="3"/>
  <c r="U95" i="3"/>
  <c r="T95" i="3"/>
  <c r="S95" i="3"/>
  <c r="R95" i="3"/>
  <c r="Q95" i="3"/>
  <c r="P95" i="3"/>
  <c r="O95" i="3"/>
  <c r="N95" i="3"/>
  <c r="M95" i="3"/>
  <c r="L95" i="3"/>
  <c r="K95" i="3"/>
  <c r="J95" i="3"/>
  <c r="I95" i="3"/>
  <c r="AC95" i="3" s="1"/>
  <c r="AD95" i="3" s="1"/>
  <c r="H95" i="3"/>
  <c r="G95" i="3"/>
  <c r="F95" i="3"/>
  <c r="AF94" i="3"/>
  <c r="AB94" i="3"/>
  <c r="AA94" i="3"/>
  <c r="Z94" i="3"/>
  <c r="Y94" i="3"/>
  <c r="X94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AB93" i="3"/>
  <c r="AA93" i="3"/>
  <c r="Z93" i="3"/>
  <c r="Y93" i="3"/>
  <c r="X93" i="3"/>
  <c r="W93" i="3"/>
  <c r="AF93" i="3" s="1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AB92" i="3"/>
  <c r="AA92" i="3"/>
  <c r="Z92" i="3"/>
  <c r="Y92" i="3"/>
  <c r="X92" i="3"/>
  <c r="W92" i="3"/>
  <c r="AF92" i="3" s="1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AB91" i="3"/>
  <c r="AA91" i="3"/>
  <c r="Z91" i="3"/>
  <c r="Y91" i="3"/>
  <c r="X91" i="3"/>
  <c r="W91" i="3"/>
  <c r="AF91" i="3" s="1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AB90" i="3"/>
  <c r="AA90" i="3"/>
  <c r="Z90" i="3"/>
  <c r="Y90" i="3"/>
  <c r="X90" i="3"/>
  <c r="W90" i="3"/>
  <c r="AF90" i="3" s="1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AB89" i="3"/>
  <c r="AA89" i="3"/>
  <c r="Z89" i="3"/>
  <c r="Y89" i="3"/>
  <c r="X89" i="3"/>
  <c r="W89" i="3"/>
  <c r="AF89" i="3" s="1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AB88" i="3"/>
  <c r="AA88" i="3"/>
  <c r="Z88" i="3"/>
  <c r="Y88" i="3"/>
  <c r="X88" i="3"/>
  <c r="W88" i="3"/>
  <c r="AF88" i="3" s="1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AB87" i="3"/>
  <c r="AA87" i="3"/>
  <c r="Z87" i="3"/>
  <c r="Y87" i="3"/>
  <c r="X87" i="3"/>
  <c r="W87" i="3"/>
  <c r="AF87" i="3" s="1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AB86" i="3"/>
  <c r="AA86" i="3"/>
  <c r="Z86" i="3"/>
  <c r="Y86" i="3"/>
  <c r="X86" i="3"/>
  <c r="W86" i="3"/>
  <c r="AF86" i="3" s="1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AB85" i="3"/>
  <c r="AA85" i="3"/>
  <c r="Z85" i="3"/>
  <c r="Y85" i="3"/>
  <c r="X85" i="3"/>
  <c r="W85" i="3"/>
  <c r="AF85" i="3" s="1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AB84" i="3"/>
  <c r="AA84" i="3"/>
  <c r="Z84" i="3"/>
  <c r="Y84" i="3"/>
  <c r="X84" i="3"/>
  <c r="W84" i="3"/>
  <c r="AF84" i="3" s="1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AB83" i="3"/>
  <c r="AA83" i="3"/>
  <c r="Z83" i="3"/>
  <c r="Y83" i="3"/>
  <c r="X83" i="3"/>
  <c r="W83" i="3"/>
  <c r="AF83" i="3" s="1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AB82" i="3"/>
  <c r="AA82" i="3"/>
  <c r="Z82" i="3"/>
  <c r="Y82" i="3"/>
  <c r="X82" i="3"/>
  <c r="W82" i="3"/>
  <c r="AF82" i="3" s="1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AB81" i="3"/>
  <c r="AA81" i="3"/>
  <c r="Z81" i="3"/>
  <c r="Y81" i="3"/>
  <c r="X81" i="3"/>
  <c r="W81" i="3"/>
  <c r="AF81" i="3" s="1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AB80" i="3"/>
  <c r="AA80" i="3"/>
  <c r="Z80" i="3"/>
  <c r="Y80" i="3"/>
  <c r="X80" i="3"/>
  <c r="W80" i="3"/>
  <c r="AF80" i="3" s="1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AF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AB78" i="3"/>
  <c r="AA78" i="3"/>
  <c r="Z78" i="3"/>
  <c r="Y78" i="3"/>
  <c r="X78" i="3"/>
  <c r="W78" i="3"/>
  <c r="AF78" i="3" s="1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AF77" i="3"/>
  <c r="AB77" i="3"/>
  <c r="AA77" i="3"/>
  <c r="Z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AB76" i="3"/>
  <c r="AA76" i="3"/>
  <c r="Z76" i="3"/>
  <c r="Y76" i="3"/>
  <c r="X76" i="3"/>
  <c r="W76" i="3"/>
  <c r="AF76" i="3" s="1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AB75" i="3"/>
  <c r="AA75" i="3"/>
  <c r="AA141" i="3" s="1"/>
  <c r="Z75" i="3"/>
  <c r="Y75" i="3"/>
  <c r="X75" i="3"/>
  <c r="W75" i="3"/>
  <c r="W141" i="3" s="1"/>
  <c r="V75" i="3"/>
  <c r="U75" i="3"/>
  <c r="T75" i="3"/>
  <c r="S75" i="3"/>
  <c r="S141" i="3" s="1"/>
  <c r="R75" i="3"/>
  <c r="Q75" i="3"/>
  <c r="P75" i="3"/>
  <c r="O75" i="3"/>
  <c r="O141" i="3" s="1"/>
  <c r="N75" i="3"/>
  <c r="M75" i="3"/>
  <c r="L75" i="3"/>
  <c r="K75" i="3"/>
  <c r="K141" i="3" s="1"/>
  <c r="J75" i="3"/>
  <c r="I75" i="3"/>
  <c r="H75" i="3"/>
  <c r="G75" i="3"/>
  <c r="G141" i="3" s="1"/>
  <c r="F75" i="3"/>
  <c r="AI73" i="3"/>
  <c r="AB72" i="3"/>
  <c r="AA72" i="3"/>
  <c r="Z72" i="3"/>
  <c r="Y72" i="3"/>
  <c r="X72" i="3"/>
  <c r="W72" i="3"/>
  <c r="AF72" i="3" s="1"/>
  <c r="V72" i="3"/>
  <c r="U72" i="3"/>
  <c r="T72" i="3"/>
  <c r="S72" i="3"/>
  <c r="AE72" i="3" s="1"/>
  <c r="R72" i="3"/>
  <c r="Q72" i="3"/>
  <c r="P72" i="3"/>
  <c r="O72" i="3"/>
  <c r="N72" i="3"/>
  <c r="M72" i="3"/>
  <c r="L72" i="3"/>
  <c r="K72" i="3"/>
  <c r="J72" i="3"/>
  <c r="I72" i="3"/>
  <c r="H72" i="3"/>
  <c r="G72" i="3"/>
  <c r="AC72" i="3" s="1"/>
  <c r="AD72" i="3" s="1"/>
  <c r="F72" i="3"/>
  <c r="AB71" i="3"/>
  <c r="AA71" i="3"/>
  <c r="Z71" i="3"/>
  <c r="Y71" i="3"/>
  <c r="X71" i="3"/>
  <c r="W71" i="3"/>
  <c r="AF71" i="3" s="1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AB70" i="3"/>
  <c r="AA70" i="3"/>
  <c r="Z70" i="3"/>
  <c r="Y70" i="3"/>
  <c r="X70" i="3"/>
  <c r="W70" i="3"/>
  <c r="AF70" i="3" s="1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AB69" i="3"/>
  <c r="AA69" i="3"/>
  <c r="Z69" i="3"/>
  <c r="Y69" i="3"/>
  <c r="X69" i="3"/>
  <c r="W69" i="3"/>
  <c r="AF69" i="3" s="1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AB68" i="3"/>
  <c r="AA68" i="3"/>
  <c r="Z68" i="3"/>
  <c r="Y68" i="3"/>
  <c r="X68" i="3"/>
  <c r="W68" i="3"/>
  <c r="AF68" i="3" s="1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AB67" i="3"/>
  <c r="AA67" i="3"/>
  <c r="Z67" i="3"/>
  <c r="Y67" i="3"/>
  <c r="X67" i="3"/>
  <c r="W67" i="3"/>
  <c r="AF67" i="3" s="1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AF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AF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AF64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AF63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AF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AF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AB60" i="3"/>
  <c r="AA60" i="3"/>
  <c r="Z60" i="3"/>
  <c r="Y60" i="3"/>
  <c r="X60" i="3"/>
  <c r="W60" i="3"/>
  <c r="AF60" i="3" s="1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AB59" i="3"/>
  <c r="AA59" i="3"/>
  <c r="Z59" i="3"/>
  <c r="Y59" i="3"/>
  <c r="X59" i="3"/>
  <c r="W59" i="3"/>
  <c r="AF59" i="3" s="1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AB58" i="3"/>
  <c r="AA58" i="3"/>
  <c r="Z58" i="3"/>
  <c r="Y58" i="3"/>
  <c r="X58" i="3"/>
  <c r="W58" i="3"/>
  <c r="AF58" i="3" s="1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AB57" i="3"/>
  <c r="AA57" i="3"/>
  <c r="Z57" i="3"/>
  <c r="Y57" i="3"/>
  <c r="X57" i="3"/>
  <c r="W57" i="3"/>
  <c r="AF57" i="3" s="1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AB56" i="3"/>
  <c r="AA56" i="3"/>
  <c r="Z56" i="3"/>
  <c r="Y56" i="3"/>
  <c r="X56" i="3"/>
  <c r="W56" i="3"/>
  <c r="AF56" i="3" s="1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AB55" i="3"/>
  <c r="AA55" i="3"/>
  <c r="Z55" i="3"/>
  <c r="Y55" i="3"/>
  <c r="X55" i="3"/>
  <c r="W55" i="3"/>
  <c r="AF55" i="3" s="1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AB53" i="3"/>
  <c r="AA53" i="3"/>
  <c r="Z53" i="3"/>
  <c r="Y53" i="3"/>
  <c r="X53" i="3"/>
  <c r="W53" i="3"/>
  <c r="AF53" i="3" s="1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AB52" i="3"/>
  <c r="AA52" i="3"/>
  <c r="Z52" i="3"/>
  <c r="Y52" i="3"/>
  <c r="X52" i="3"/>
  <c r="W52" i="3"/>
  <c r="AF52" i="3" s="1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AB51" i="3"/>
  <c r="AA51" i="3"/>
  <c r="Z51" i="3"/>
  <c r="Y51" i="3"/>
  <c r="X51" i="3"/>
  <c r="W51" i="3"/>
  <c r="AF51" i="3" s="1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AB50" i="3"/>
  <c r="AA50" i="3"/>
  <c r="Z50" i="3"/>
  <c r="Y50" i="3"/>
  <c r="X50" i="3"/>
  <c r="W50" i="3"/>
  <c r="AF50" i="3" s="1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AB49" i="3"/>
  <c r="AA49" i="3"/>
  <c r="Z49" i="3"/>
  <c r="Y49" i="3"/>
  <c r="X49" i="3"/>
  <c r="W49" i="3"/>
  <c r="AF49" i="3" s="1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AB48" i="3"/>
  <c r="AA48" i="3"/>
  <c r="Z48" i="3"/>
  <c r="Y48" i="3"/>
  <c r="X48" i="3"/>
  <c r="W48" i="3"/>
  <c r="AF48" i="3" s="1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AB47" i="3"/>
  <c r="AA47" i="3"/>
  <c r="Z47" i="3"/>
  <c r="Y47" i="3"/>
  <c r="X47" i="3"/>
  <c r="W47" i="3"/>
  <c r="AF47" i="3" s="1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AB46" i="3"/>
  <c r="AA46" i="3"/>
  <c r="Z46" i="3"/>
  <c r="Y46" i="3"/>
  <c r="X46" i="3"/>
  <c r="W46" i="3"/>
  <c r="AF46" i="3" s="1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AB45" i="3"/>
  <c r="AA45" i="3"/>
  <c r="Z45" i="3"/>
  <c r="Y45" i="3"/>
  <c r="X45" i="3"/>
  <c r="W45" i="3"/>
  <c r="AF45" i="3" s="1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AB44" i="3"/>
  <c r="AA44" i="3"/>
  <c r="Z44" i="3"/>
  <c r="Y44" i="3"/>
  <c r="X44" i="3"/>
  <c r="W44" i="3"/>
  <c r="AF44" i="3" s="1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AB43" i="3"/>
  <c r="AA43" i="3"/>
  <c r="Z43" i="3"/>
  <c r="Y43" i="3"/>
  <c r="X43" i="3"/>
  <c r="W43" i="3"/>
  <c r="AF43" i="3" s="1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AB42" i="3"/>
  <c r="AA42" i="3"/>
  <c r="Z42" i="3"/>
  <c r="Y42" i="3"/>
  <c r="X42" i="3"/>
  <c r="W42" i="3"/>
  <c r="AF42" i="3" s="1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AC42" i="3" s="1"/>
  <c r="AD42" i="3" s="1"/>
  <c r="AB41" i="3"/>
  <c r="AA41" i="3"/>
  <c r="Z41" i="3"/>
  <c r="Y41" i="3"/>
  <c r="X41" i="3"/>
  <c r="W41" i="3"/>
  <c r="AF41" i="3" s="1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AF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AF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AB38" i="3"/>
  <c r="AA38" i="3"/>
  <c r="Z38" i="3"/>
  <c r="Y38" i="3"/>
  <c r="X38" i="3"/>
  <c r="W38" i="3"/>
  <c r="AF38" i="3" s="1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AB37" i="3"/>
  <c r="AA37" i="3"/>
  <c r="Z37" i="3"/>
  <c r="Y37" i="3"/>
  <c r="X37" i="3"/>
  <c r="W37" i="3"/>
  <c r="AF37" i="3" s="1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AB36" i="3"/>
  <c r="AA36" i="3"/>
  <c r="Z36" i="3"/>
  <c r="Y36" i="3"/>
  <c r="X36" i="3"/>
  <c r="W36" i="3"/>
  <c r="AF36" i="3" s="1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AB35" i="3"/>
  <c r="AA35" i="3"/>
  <c r="Z35" i="3"/>
  <c r="Y35" i="3"/>
  <c r="X35" i="3"/>
  <c r="W35" i="3"/>
  <c r="AF35" i="3" s="1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AB34" i="3"/>
  <c r="AA34" i="3"/>
  <c r="Z34" i="3"/>
  <c r="Y34" i="3"/>
  <c r="X34" i="3"/>
  <c r="W34" i="3"/>
  <c r="AF34" i="3" s="1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AB33" i="3"/>
  <c r="AA33" i="3"/>
  <c r="Z33" i="3"/>
  <c r="Y33" i="3"/>
  <c r="X33" i="3"/>
  <c r="W33" i="3"/>
  <c r="AF33" i="3" s="1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AB32" i="3"/>
  <c r="AA32" i="3"/>
  <c r="Z32" i="3"/>
  <c r="Y32" i="3"/>
  <c r="X32" i="3"/>
  <c r="W32" i="3"/>
  <c r="AF32" i="3" s="1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AI29" i="3"/>
  <c r="AH29" i="3"/>
  <c r="AG29" i="3"/>
  <c r="AB28" i="3"/>
  <c r="AA28" i="3"/>
  <c r="Z28" i="3"/>
  <c r="Y28" i="3"/>
  <c r="X28" i="3"/>
  <c r="W28" i="3"/>
  <c r="AF28" i="3" s="1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AB27" i="3"/>
  <c r="AA27" i="3"/>
  <c r="Z27" i="3"/>
  <c r="Y27" i="3"/>
  <c r="X27" i="3"/>
  <c r="W27" i="3"/>
  <c r="AF27" i="3" s="1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AB26" i="3"/>
  <c r="AA26" i="3"/>
  <c r="Z26" i="3"/>
  <c r="Y26" i="3"/>
  <c r="X26" i="3"/>
  <c r="W26" i="3"/>
  <c r="AF26" i="3" s="1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AB25" i="3"/>
  <c r="AA25" i="3"/>
  <c r="Z25" i="3"/>
  <c r="Y25" i="3"/>
  <c r="X25" i="3"/>
  <c r="W25" i="3"/>
  <c r="AF25" i="3" s="1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AB24" i="3"/>
  <c r="AA24" i="3"/>
  <c r="Z24" i="3"/>
  <c r="Y24" i="3"/>
  <c r="X24" i="3"/>
  <c r="W24" i="3"/>
  <c r="AF24" i="3" s="1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AB23" i="3"/>
  <c r="AA23" i="3"/>
  <c r="Z23" i="3"/>
  <c r="Y23" i="3"/>
  <c r="X23" i="3"/>
  <c r="W23" i="3"/>
  <c r="AF23" i="3" s="1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AB22" i="3"/>
  <c r="AA22" i="3"/>
  <c r="Z22" i="3"/>
  <c r="Y22" i="3"/>
  <c r="X22" i="3"/>
  <c r="W22" i="3"/>
  <c r="AF22" i="3" s="1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AB21" i="3"/>
  <c r="AA21" i="3"/>
  <c r="Z21" i="3"/>
  <c r="Y21" i="3"/>
  <c r="X21" i="3"/>
  <c r="W21" i="3"/>
  <c r="AF21" i="3" s="1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AB20" i="3"/>
  <c r="AA20" i="3"/>
  <c r="Z20" i="3"/>
  <c r="Y20" i="3"/>
  <c r="X20" i="3"/>
  <c r="W20" i="3"/>
  <c r="AF20" i="3" s="1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AB19" i="3"/>
  <c r="AA19" i="3"/>
  <c r="Z19" i="3"/>
  <c r="Y19" i="3"/>
  <c r="X19" i="3"/>
  <c r="W19" i="3"/>
  <c r="AF19" i="3" s="1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AB18" i="3"/>
  <c r="AA18" i="3"/>
  <c r="Z18" i="3"/>
  <c r="Y18" i="3"/>
  <c r="X18" i="3"/>
  <c r="W18" i="3"/>
  <c r="AF18" i="3" s="1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AB17" i="3"/>
  <c r="AA17" i="3"/>
  <c r="Z17" i="3"/>
  <c r="Y17" i="3"/>
  <c r="X17" i="3"/>
  <c r="W17" i="3"/>
  <c r="AF17" i="3" s="1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AF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AB15" i="3"/>
  <c r="AA15" i="3"/>
  <c r="Z15" i="3"/>
  <c r="Y15" i="3"/>
  <c r="X15" i="3"/>
  <c r="W15" i="3"/>
  <c r="AF15" i="3" s="1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AF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AB13" i="3"/>
  <c r="AA13" i="3"/>
  <c r="Z13" i="3"/>
  <c r="Y13" i="3"/>
  <c r="X13" i="3"/>
  <c r="W13" i="3"/>
  <c r="AF13" i="3" s="1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AB12" i="3"/>
  <c r="AA12" i="3"/>
  <c r="Z12" i="3"/>
  <c r="Y12" i="3"/>
  <c r="X12" i="3"/>
  <c r="W12" i="3"/>
  <c r="AF12" i="3" s="1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AB11" i="3"/>
  <c r="AA11" i="3"/>
  <c r="Z11" i="3"/>
  <c r="Y11" i="3"/>
  <c r="X11" i="3"/>
  <c r="W11" i="3"/>
  <c r="AF11" i="3" s="1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AB10" i="3"/>
  <c r="AA10" i="3"/>
  <c r="Z10" i="3"/>
  <c r="Y10" i="3"/>
  <c r="X10" i="3"/>
  <c r="W10" i="3"/>
  <c r="AF10" i="3" s="1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AB9" i="3"/>
  <c r="AA9" i="3"/>
  <c r="Z9" i="3"/>
  <c r="Y9" i="3"/>
  <c r="X9" i="3"/>
  <c r="W9" i="3"/>
  <c r="AF9" i="3" s="1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AB8" i="3"/>
  <c r="AA8" i="3"/>
  <c r="Z8" i="3"/>
  <c r="Y8" i="3"/>
  <c r="X8" i="3"/>
  <c r="W8" i="3"/>
  <c r="AF8" i="3" s="1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AB7" i="3"/>
  <c r="AA7" i="3"/>
  <c r="Z7" i="3"/>
  <c r="Y7" i="3"/>
  <c r="X7" i="3"/>
  <c r="W7" i="3"/>
  <c r="AF7" i="3" s="1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AB6" i="3"/>
  <c r="AA6" i="3"/>
  <c r="Z6" i="3"/>
  <c r="Y6" i="3"/>
  <c r="X6" i="3"/>
  <c r="W6" i="3"/>
  <c r="AF6" i="3" s="1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AB5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AB358" i="1"/>
  <c r="AC358" i="1" s="1"/>
  <c r="AD358" i="1" s="1"/>
  <c r="AB357" i="1"/>
  <c r="AC357" i="1" s="1"/>
  <c r="AD357" i="1" s="1"/>
  <c r="AB356" i="1"/>
  <c r="AC356" i="1" s="1"/>
  <c r="AD356" i="1" s="1"/>
  <c r="E356" i="1"/>
  <c r="AC355" i="1"/>
  <c r="AD355" i="1" s="1"/>
  <c r="AB355" i="1"/>
  <c r="E355" i="1"/>
  <c r="AB354" i="1"/>
  <c r="AC354" i="1" s="1"/>
  <c r="AD354" i="1" s="1"/>
  <c r="E354" i="1"/>
  <c r="AB353" i="1"/>
  <c r="AC353" i="1" s="1"/>
  <c r="AD353" i="1" s="1"/>
  <c r="E353" i="1"/>
  <c r="AC352" i="1"/>
  <c r="AD352" i="1" s="1"/>
  <c r="AB352" i="1"/>
  <c r="E352" i="1"/>
  <c r="AB351" i="1"/>
  <c r="AC351" i="1" s="1"/>
  <c r="AD351" i="1" s="1"/>
  <c r="E351" i="1"/>
  <c r="AB350" i="1"/>
  <c r="AC350" i="1" s="1"/>
  <c r="AD350" i="1" s="1"/>
  <c r="E350" i="1"/>
  <c r="AB349" i="1"/>
  <c r="AC349" i="1" s="1"/>
  <c r="AD349" i="1" s="1"/>
  <c r="E349" i="1"/>
  <c r="AC348" i="1"/>
  <c r="AD348" i="1" s="1"/>
  <c r="AB348" i="1"/>
  <c r="E348" i="1"/>
  <c r="AC347" i="1"/>
  <c r="AD347" i="1" s="1"/>
  <c r="AB347" i="1"/>
  <c r="E347" i="1"/>
  <c r="AB346" i="1"/>
  <c r="AC346" i="1" s="1"/>
  <c r="AD346" i="1" s="1"/>
  <c r="E346" i="1"/>
  <c r="AB345" i="1"/>
  <c r="AC345" i="1" s="1"/>
  <c r="AD345" i="1" s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D343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D342" i="1"/>
  <c r="AB341" i="1"/>
  <c r="AA341" i="1"/>
  <c r="Z341" i="1"/>
  <c r="Y341" i="1"/>
  <c r="X341" i="1"/>
  <c r="W341" i="1"/>
  <c r="V341" i="1"/>
  <c r="U341" i="1"/>
  <c r="T341" i="1"/>
  <c r="S341" i="1"/>
  <c r="R341" i="1"/>
  <c r="Q341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AB339" i="1"/>
  <c r="AA339" i="1"/>
  <c r="Z339" i="1"/>
  <c r="Y339" i="1"/>
  <c r="X339" i="1"/>
  <c r="W339" i="1"/>
  <c r="V339" i="1"/>
  <c r="U339" i="1"/>
  <c r="T339" i="1"/>
  <c r="S339" i="1"/>
  <c r="R339" i="1"/>
  <c r="Q339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AB338" i="1"/>
  <c r="AA338" i="1"/>
  <c r="Z338" i="1"/>
  <c r="Y338" i="1"/>
  <c r="X338" i="1"/>
  <c r="W338" i="1"/>
  <c r="V338" i="1"/>
  <c r="U338" i="1"/>
  <c r="T338" i="1"/>
  <c r="S338" i="1"/>
  <c r="R338" i="1"/>
  <c r="Q338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AB337" i="1"/>
  <c r="AA337" i="1"/>
  <c r="Z337" i="1"/>
  <c r="Y337" i="1"/>
  <c r="X337" i="1"/>
  <c r="W337" i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AB336" i="1"/>
  <c r="AA336" i="1"/>
  <c r="Z336" i="1"/>
  <c r="Y336" i="1"/>
  <c r="X336" i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AB335" i="1"/>
  <c r="AA335" i="1"/>
  <c r="Z335" i="1"/>
  <c r="Y335" i="1"/>
  <c r="X335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AB334" i="1"/>
  <c r="AA334" i="1"/>
  <c r="Z334" i="1"/>
  <c r="Y334" i="1"/>
  <c r="X334" i="1"/>
  <c r="W334" i="1"/>
  <c r="V334" i="1"/>
  <c r="U334" i="1"/>
  <c r="T334" i="1"/>
  <c r="S334" i="1"/>
  <c r="R334" i="1"/>
  <c r="Q334" i="1"/>
  <c r="P334" i="1"/>
  <c r="O334" i="1"/>
  <c r="N334" i="1"/>
  <c r="M334" i="1"/>
  <c r="L334" i="1"/>
  <c r="K334" i="1"/>
  <c r="J334" i="1"/>
  <c r="I334" i="1"/>
  <c r="H334" i="1"/>
  <c r="G334" i="1"/>
  <c r="F334" i="1"/>
  <c r="AC334" i="1" s="1"/>
  <c r="AD334" i="1" s="1"/>
  <c r="E334" i="1"/>
  <c r="D334" i="1"/>
  <c r="AB333" i="1"/>
  <c r="AA333" i="1"/>
  <c r="Z333" i="1"/>
  <c r="Y333" i="1"/>
  <c r="X333" i="1"/>
  <c r="W333" i="1"/>
  <c r="V333" i="1"/>
  <c r="U333" i="1"/>
  <c r="T333" i="1"/>
  <c r="S333" i="1"/>
  <c r="R333" i="1"/>
  <c r="Q333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AB332" i="1"/>
  <c r="AA332" i="1"/>
  <c r="Z332" i="1"/>
  <c r="Y332" i="1"/>
  <c r="X332" i="1"/>
  <c r="W332" i="1"/>
  <c r="V332" i="1"/>
  <c r="U332" i="1"/>
  <c r="T332" i="1"/>
  <c r="S332" i="1"/>
  <c r="R332" i="1"/>
  <c r="Q332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AB331" i="1"/>
  <c r="AA331" i="1"/>
  <c r="Z331" i="1"/>
  <c r="Y331" i="1"/>
  <c r="X331" i="1"/>
  <c r="W331" i="1"/>
  <c r="V331" i="1"/>
  <c r="U331" i="1"/>
  <c r="T331" i="1"/>
  <c r="S331" i="1"/>
  <c r="R331" i="1"/>
  <c r="Q331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AB330" i="1"/>
  <c r="AA330" i="1"/>
  <c r="Z330" i="1"/>
  <c r="Y330" i="1"/>
  <c r="X330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G330" i="1"/>
  <c r="F330" i="1"/>
  <c r="AC330" i="1" s="1"/>
  <c r="AD330" i="1" s="1"/>
  <c r="E330" i="1"/>
  <c r="D330" i="1"/>
  <c r="AB329" i="1"/>
  <c r="AA329" i="1"/>
  <c r="Z329" i="1"/>
  <c r="Y329" i="1"/>
  <c r="X329" i="1"/>
  <c r="W329" i="1"/>
  <c r="V329" i="1"/>
  <c r="U329" i="1"/>
  <c r="T329" i="1"/>
  <c r="S329" i="1"/>
  <c r="R329" i="1"/>
  <c r="Q329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AB328" i="1"/>
  <c r="AA328" i="1"/>
  <c r="Z328" i="1"/>
  <c r="Y328" i="1"/>
  <c r="X328" i="1"/>
  <c r="W328" i="1"/>
  <c r="V328" i="1"/>
  <c r="U328" i="1"/>
  <c r="T328" i="1"/>
  <c r="S328" i="1"/>
  <c r="R328" i="1"/>
  <c r="Q328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AB327" i="1"/>
  <c r="AA327" i="1"/>
  <c r="Z327" i="1"/>
  <c r="Y327" i="1"/>
  <c r="X327" i="1"/>
  <c r="W327" i="1"/>
  <c r="V327" i="1"/>
  <c r="U327" i="1"/>
  <c r="T327" i="1"/>
  <c r="S327" i="1"/>
  <c r="R327" i="1"/>
  <c r="Q327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AB326" i="1"/>
  <c r="AA326" i="1"/>
  <c r="Z326" i="1"/>
  <c r="Y326" i="1"/>
  <c r="X326" i="1"/>
  <c r="W326" i="1"/>
  <c r="V326" i="1"/>
  <c r="U326" i="1"/>
  <c r="T326" i="1"/>
  <c r="S326" i="1"/>
  <c r="R326" i="1"/>
  <c r="Q326" i="1"/>
  <c r="P326" i="1"/>
  <c r="O326" i="1"/>
  <c r="N326" i="1"/>
  <c r="M326" i="1"/>
  <c r="L326" i="1"/>
  <c r="K326" i="1"/>
  <c r="J326" i="1"/>
  <c r="I326" i="1"/>
  <c r="H326" i="1"/>
  <c r="G326" i="1"/>
  <c r="F326" i="1"/>
  <c r="AC326" i="1" s="1"/>
  <c r="AD326" i="1" s="1"/>
  <c r="E326" i="1"/>
  <c r="D326" i="1"/>
  <c r="AB325" i="1"/>
  <c r="AA325" i="1"/>
  <c r="Z325" i="1"/>
  <c r="Y325" i="1"/>
  <c r="X325" i="1"/>
  <c r="W325" i="1"/>
  <c r="V325" i="1"/>
  <c r="U325" i="1"/>
  <c r="T325" i="1"/>
  <c r="S325" i="1"/>
  <c r="R325" i="1"/>
  <c r="Q325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AB324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AB323" i="1"/>
  <c r="AA323" i="1"/>
  <c r="Z323" i="1"/>
  <c r="Y323" i="1"/>
  <c r="X323" i="1"/>
  <c r="W323" i="1"/>
  <c r="V323" i="1"/>
  <c r="U323" i="1"/>
  <c r="T323" i="1"/>
  <c r="S323" i="1"/>
  <c r="R323" i="1"/>
  <c r="Q323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AB322" i="1"/>
  <c r="AA322" i="1"/>
  <c r="Z322" i="1"/>
  <c r="Y322" i="1"/>
  <c r="X322" i="1"/>
  <c r="W322" i="1"/>
  <c r="V322" i="1"/>
  <c r="U322" i="1"/>
  <c r="T322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AC322" i="1" s="1"/>
  <c r="AD322" i="1" s="1"/>
  <c r="E322" i="1"/>
  <c r="AB321" i="1"/>
  <c r="AA321" i="1"/>
  <c r="Z321" i="1"/>
  <c r="Y321" i="1"/>
  <c r="X321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AB320" i="1"/>
  <c r="AA320" i="1"/>
  <c r="Z320" i="1"/>
  <c r="Y320" i="1"/>
  <c r="X320" i="1"/>
  <c r="W320" i="1"/>
  <c r="V320" i="1"/>
  <c r="U320" i="1"/>
  <c r="T320" i="1"/>
  <c r="S320" i="1"/>
  <c r="R320" i="1"/>
  <c r="Q320" i="1"/>
  <c r="P320" i="1"/>
  <c r="O320" i="1"/>
  <c r="N320" i="1"/>
  <c r="M320" i="1"/>
  <c r="L320" i="1"/>
  <c r="K320" i="1"/>
  <c r="J320" i="1"/>
  <c r="I320" i="1"/>
  <c r="H320" i="1"/>
  <c r="G320" i="1"/>
  <c r="F320" i="1"/>
  <c r="AC320" i="1" s="1"/>
  <c r="AD320" i="1" s="1"/>
  <c r="E320" i="1"/>
  <c r="AB319" i="1"/>
  <c r="AA319" i="1"/>
  <c r="Z319" i="1"/>
  <c r="Y319" i="1"/>
  <c r="X319" i="1"/>
  <c r="W319" i="1"/>
  <c r="V319" i="1"/>
  <c r="U319" i="1"/>
  <c r="T319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AC319" i="1" s="1"/>
  <c r="AD319" i="1" s="1"/>
  <c r="E319" i="1"/>
  <c r="AB318" i="1"/>
  <c r="AA318" i="1"/>
  <c r="Z318" i="1"/>
  <c r="Y318" i="1"/>
  <c r="X318" i="1"/>
  <c r="W318" i="1"/>
  <c r="V318" i="1"/>
  <c r="U318" i="1"/>
  <c r="T318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AC318" i="1" s="1"/>
  <c r="AD318" i="1" s="1"/>
  <c r="E318" i="1"/>
  <c r="AB317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AC317" i="1" s="1"/>
  <c r="AD317" i="1" s="1"/>
  <c r="E317" i="1"/>
  <c r="AB316" i="1"/>
  <c r="AA316" i="1"/>
  <c r="Z316" i="1"/>
  <c r="Y316" i="1"/>
  <c r="X316" i="1"/>
  <c r="W316" i="1"/>
  <c r="V316" i="1"/>
  <c r="U316" i="1"/>
  <c r="T316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AC316" i="1" s="1"/>
  <c r="AD316" i="1" s="1"/>
  <c r="E316" i="1"/>
  <c r="AB315" i="1"/>
  <c r="AA315" i="1"/>
  <c r="Z315" i="1"/>
  <c r="Y315" i="1"/>
  <c r="X315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AC315" i="1" s="1"/>
  <c r="AD315" i="1" s="1"/>
  <c r="E315" i="1"/>
  <c r="AB314" i="1"/>
  <c r="AA314" i="1"/>
  <c r="Z314" i="1"/>
  <c r="Y314" i="1"/>
  <c r="X314" i="1"/>
  <c r="W314" i="1"/>
  <c r="V314" i="1"/>
  <c r="U314" i="1"/>
  <c r="T314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AC314" i="1" s="1"/>
  <c r="AD314" i="1" s="1"/>
  <c r="AH314" i="1" s="1"/>
  <c r="E314" i="1"/>
  <c r="AB313" i="1"/>
  <c r="AA313" i="1"/>
  <c r="Z313" i="1"/>
  <c r="Y313" i="1"/>
  <c r="X313" i="1"/>
  <c r="W313" i="1"/>
  <c r="V313" i="1"/>
  <c r="U313" i="1"/>
  <c r="T313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AB312" i="1"/>
  <c r="AA312" i="1"/>
  <c r="Z312" i="1"/>
  <c r="Y312" i="1"/>
  <c r="X312" i="1"/>
  <c r="W312" i="1"/>
  <c r="V312" i="1"/>
  <c r="U312" i="1"/>
  <c r="T312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AC312" i="1" s="1"/>
  <c r="AD312" i="1" s="1"/>
  <c r="E312" i="1"/>
  <c r="AB311" i="1"/>
  <c r="AA311" i="1"/>
  <c r="Z311" i="1"/>
  <c r="Y311" i="1"/>
  <c r="X311" i="1"/>
  <c r="W311" i="1"/>
  <c r="V311" i="1"/>
  <c r="U311" i="1"/>
  <c r="T311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AB310" i="1"/>
  <c r="AA310" i="1"/>
  <c r="Z310" i="1"/>
  <c r="Y310" i="1"/>
  <c r="X310" i="1"/>
  <c r="W310" i="1"/>
  <c r="V310" i="1"/>
  <c r="U310" i="1"/>
  <c r="T310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AC310" i="1" s="1"/>
  <c r="AD310" i="1" s="1"/>
  <c r="E310" i="1"/>
  <c r="AB309" i="1"/>
  <c r="AA309" i="1"/>
  <c r="Z309" i="1"/>
  <c r="Y309" i="1"/>
  <c r="X309" i="1"/>
  <c r="W309" i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AB308" i="1"/>
  <c r="AA308" i="1"/>
  <c r="Z308" i="1"/>
  <c r="Y308" i="1"/>
  <c r="X308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AC308" i="1" s="1"/>
  <c r="AD308" i="1" s="1"/>
  <c r="E308" i="1"/>
  <c r="AB307" i="1"/>
  <c r="AA307" i="1"/>
  <c r="Z307" i="1"/>
  <c r="Y307" i="1"/>
  <c r="X307" i="1"/>
  <c r="W307" i="1"/>
  <c r="V307" i="1"/>
  <c r="U307" i="1"/>
  <c r="T307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AB306" i="1"/>
  <c r="AA306" i="1"/>
  <c r="Z306" i="1"/>
  <c r="Y306" i="1"/>
  <c r="X306" i="1"/>
  <c r="W306" i="1"/>
  <c r="V306" i="1"/>
  <c r="U306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AC306" i="1" s="1"/>
  <c r="AD306" i="1" s="1"/>
  <c r="E306" i="1"/>
  <c r="AB305" i="1"/>
  <c r="AA305" i="1"/>
  <c r="Z305" i="1"/>
  <c r="Y305" i="1"/>
  <c r="X305" i="1"/>
  <c r="W305" i="1"/>
  <c r="V305" i="1"/>
  <c r="U305" i="1"/>
  <c r="T305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AB304" i="1"/>
  <c r="AA304" i="1"/>
  <c r="Z304" i="1"/>
  <c r="Y304" i="1"/>
  <c r="X304" i="1"/>
  <c r="W304" i="1"/>
  <c r="V304" i="1"/>
  <c r="U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AC304" i="1" s="1"/>
  <c r="AD304" i="1" s="1"/>
  <c r="E304" i="1"/>
  <c r="AB303" i="1"/>
  <c r="AA303" i="1"/>
  <c r="Z303" i="1"/>
  <c r="Y303" i="1"/>
  <c r="X303" i="1"/>
  <c r="W303" i="1"/>
  <c r="V303" i="1"/>
  <c r="U303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AB302" i="1"/>
  <c r="AA302" i="1"/>
  <c r="Z302" i="1"/>
  <c r="Y302" i="1"/>
  <c r="X302" i="1"/>
  <c r="W302" i="1"/>
  <c r="V302" i="1"/>
  <c r="U302" i="1"/>
  <c r="T302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AC302" i="1" s="1"/>
  <c r="AD302" i="1" s="1"/>
  <c r="E302" i="1"/>
  <c r="AB301" i="1"/>
  <c r="AA301" i="1"/>
  <c r="Z301" i="1"/>
  <c r="Y301" i="1"/>
  <c r="X301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AB300" i="1"/>
  <c r="AA300" i="1"/>
  <c r="Z300" i="1"/>
  <c r="Y300" i="1"/>
  <c r="X300" i="1"/>
  <c r="W300" i="1"/>
  <c r="V300" i="1"/>
  <c r="U300" i="1"/>
  <c r="T300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AC300" i="1" s="1"/>
  <c r="AD300" i="1" s="1"/>
  <c r="E300" i="1"/>
  <c r="AB299" i="1"/>
  <c r="AA299" i="1"/>
  <c r="Z299" i="1"/>
  <c r="Y299" i="1"/>
  <c r="X299" i="1"/>
  <c r="W299" i="1"/>
  <c r="V299" i="1"/>
  <c r="U299" i="1"/>
  <c r="T299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AB298" i="1"/>
  <c r="AA298" i="1"/>
  <c r="Z298" i="1"/>
  <c r="Y298" i="1"/>
  <c r="X298" i="1"/>
  <c r="W298" i="1"/>
  <c r="V298" i="1"/>
  <c r="U298" i="1"/>
  <c r="T298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AC298" i="1" s="1"/>
  <c r="AD298" i="1" s="1"/>
  <c r="E298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AB296" i="1"/>
  <c r="AA296" i="1"/>
  <c r="Z296" i="1"/>
  <c r="Y296" i="1"/>
  <c r="X296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AC296" i="1" s="1"/>
  <c r="AD296" i="1" s="1"/>
  <c r="E296" i="1"/>
  <c r="AB295" i="1"/>
  <c r="AA295" i="1"/>
  <c r="Z295" i="1"/>
  <c r="Y295" i="1"/>
  <c r="X295" i="1"/>
  <c r="W295" i="1"/>
  <c r="V295" i="1"/>
  <c r="U295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AB294" i="1"/>
  <c r="AA294" i="1"/>
  <c r="Z294" i="1"/>
  <c r="Y294" i="1"/>
  <c r="X294" i="1"/>
  <c r="W294" i="1"/>
  <c r="V294" i="1"/>
  <c r="U294" i="1"/>
  <c r="T294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AC294" i="1" s="1"/>
  <c r="AD294" i="1" s="1"/>
  <c r="E294" i="1"/>
  <c r="AB293" i="1"/>
  <c r="AA293" i="1"/>
  <c r="Z293" i="1"/>
  <c r="Y293" i="1"/>
  <c r="X293" i="1"/>
  <c r="W293" i="1"/>
  <c r="V293" i="1"/>
  <c r="U293" i="1"/>
  <c r="T293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AB292" i="1"/>
  <c r="AA292" i="1"/>
  <c r="Z292" i="1"/>
  <c r="Y292" i="1"/>
  <c r="X292" i="1"/>
  <c r="W292" i="1"/>
  <c r="V292" i="1"/>
  <c r="U292" i="1"/>
  <c r="T292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AC292" i="1" s="1"/>
  <c r="AD292" i="1" s="1"/>
  <c r="E292" i="1"/>
  <c r="AB291" i="1"/>
  <c r="AA291" i="1"/>
  <c r="Z291" i="1"/>
  <c r="Y291" i="1"/>
  <c r="X291" i="1"/>
  <c r="W291" i="1"/>
  <c r="V291" i="1"/>
  <c r="U291" i="1"/>
  <c r="T291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AC290" i="1" s="1"/>
  <c r="AD290" i="1" s="1"/>
  <c r="E290" i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AB288" i="1"/>
  <c r="AA288" i="1"/>
  <c r="Z288" i="1"/>
  <c r="Y288" i="1"/>
  <c r="X288" i="1"/>
  <c r="W288" i="1"/>
  <c r="V288" i="1"/>
  <c r="U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AC288" i="1" s="1"/>
  <c r="AD288" i="1" s="1"/>
  <c r="E288" i="1"/>
  <c r="AB287" i="1"/>
  <c r="AA287" i="1"/>
  <c r="Z287" i="1"/>
  <c r="Y287" i="1"/>
  <c r="X287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AB286" i="1"/>
  <c r="AA286" i="1"/>
  <c r="Z286" i="1"/>
  <c r="Y286" i="1"/>
  <c r="X286" i="1"/>
  <c r="W286" i="1"/>
  <c r="V286" i="1"/>
  <c r="U286" i="1"/>
  <c r="T286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AC286" i="1" s="1"/>
  <c r="AD286" i="1" s="1"/>
  <c r="E286" i="1"/>
  <c r="AB285" i="1"/>
  <c r="AA285" i="1"/>
  <c r="Z285" i="1"/>
  <c r="Y285" i="1"/>
  <c r="X285" i="1"/>
  <c r="W285" i="1"/>
  <c r="V285" i="1"/>
  <c r="U285" i="1"/>
  <c r="T285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AC284" i="1" s="1"/>
  <c r="AD284" i="1" s="1"/>
  <c r="E284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AC282" i="1" s="1"/>
  <c r="AD282" i="1" s="1"/>
  <c r="E282" i="1"/>
  <c r="AB281" i="1"/>
  <c r="AA281" i="1"/>
  <c r="Z281" i="1"/>
  <c r="Y281" i="1"/>
  <c r="X281" i="1"/>
  <c r="W281" i="1"/>
  <c r="V281" i="1"/>
  <c r="U281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AB280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AC280" i="1" s="1"/>
  <c r="AD280" i="1" s="1"/>
  <c r="E280" i="1"/>
  <c r="AB279" i="1"/>
  <c r="AA279" i="1"/>
  <c r="Z279" i="1"/>
  <c r="Y279" i="1"/>
  <c r="X279" i="1"/>
  <c r="W279" i="1"/>
  <c r="V279" i="1"/>
  <c r="U279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AC278" i="1" s="1"/>
  <c r="AD278" i="1" s="1"/>
  <c r="E278" i="1"/>
  <c r="AB277" i="1"/>
  <c r="AA277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AB276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AC276" i="1" s="1"/>
  <c r="AD276" i="1" s="1"/>
  <c r="E276" i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AB274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AC274" i="1" s="1"/>
  <c r="AD274" i="1" s="1"/>
  <c r="E274" i="1"/>
  <c r="AB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AB272" i="1"/>
  <c r="AA272" i="1"/>
  <c r="Z272" i="1"/>
  <c r="Y272" i="1"/>
  <c r="X272" i="1"/>
  <c r="W272" i="1"/>
  <c r="V272" i="1"/>
  <c r="U272" i="1"/>
  <c r="T272" i="1"/>
  <c r="S272" i="1"/>
  <c r="R272" i="1"/>
  <c r="Q272" i="1"/>
  <c r="P272" i="1"/>
  <c r="O272" i="1"/>
  <c r="N272" i="1"/>
  <c r="M272" i="1"/>
  <c r="L272" i="1"/>
  <c r="K272" i="1"/>
  <c r="J272" i="1"/>
  <c r="I272" i="1"/>
  <c r="H272" i="1"/>
  <c r="G272" i="1"/>
  <c r="F272" i="1"/>
  <c r="AC272" i="1" s="1"/>
  <c r="AD272" i="1" s="1"/>
  <c r="E272" i="1"/>
  <c r="AB271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AB270" i="1"/>
  <c r="AA270" i="1"/>
  <c r="Z270" i="1"/>
  <c r="Y270" i="1"/>
  <c r="X270" i="1"/>
  <c r="W270" i="1"/>
  <c r="V270" i="1"/>
  <c r="U270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AC270" i="1" s="1"/>
  <c r="AD270" i="1" s="1"/>
  <c r="E270" i="1"/>
  <c r="AB269" i="1"/>
  <c r="AA269" i="1"/>
  <c r="Z269" i="1"/>
  <c r="Y269" i="1"/>
  <c r="X269" i="1"/>
  <c r="W269" i="1"/>
  <c r="V269" i="1"/>
  <c r="U269" i="1"/>
  <c r="T269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AC268" i="1" s="1"/>
  <c r="AD268" i="1" s="1"/>
  <c r="E268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AC266" i="1" s="1"/>
  <c r="AD266" i="1" s="1"/>
  <c r="E266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AC264" i="1" s="1"/>
  <c r="AD264" i="1" s="1"/>
  <c r="E264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AC262" i="1" s="1"/>
  <c r="AD262" i="1" s="1"/>
  <c r="E262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AH251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AC249" i="1" s="1"/>
  <c r="AD249" i="1" s="1"/>
  <c r="H249" i="1"/>
  <c r="G249" i="1"/>
  <c r="F249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AC245" i="1" s="1"/>
  <c r="AD245" i="1" s="1"/>
  <c r="H245" i="1"/>
  <c r="G245" i="1"/>
  <c r="F245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AB243" i="1"/>
  <c r="AA243" i="1"/>
  <c r="AA251" i="1" s="1"/>
  <c r="Z243" i="1"/>
  <c r="Y243" i="1"/>
  <c r="X243" i="1"/>
  <c r="W243" i="1"/>
  <c r="W251" i="1" s="1"/>
  <c r="V243" i="1"/>
  <c r="U243" i="1"/>
  <c r="T243" i="1"/>
  <c r="S243" i="1"/>
  <c r="S251" i="1" s="1"/>
  <c r="R243" i="1"/>
  <c r="Q243" i="1"/>
  <c r="P243" i="1"/>
  <c r="O243" i="1"/>
  <c r="O251" i="1" s="1"/>
  <c r="N243" i="1"/>
  <c r="M243" i="1"/>
  <c r="L243" i="1"/>
  <c r="K243" i="1"/>
  <c r="K251" i="1" s="1"/>
  <c r="J243" i="1"/>
  <c r="I243" i="1"/>
  <c r="H243" i="1"/>
  <c r="G243" i="1"/>
  <c r="G251" i="1" s="1"/>
  <c r="F243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AB241" i="1"/>
  <c r="AA241" i="1"/>
  <c r="Z241" i="1"/>
  <c r="Y241" i="1"/>
  <c r="Y251" i="1" s="1"/>
  <c r="X241" i="1"/>
  <c r="W241" i="1"/>
  <c r="V241" i="1"/>
  <c r="U241" i="1"/>
  <c r="U251" i="1" s="1"/>
  <c r="T241" i="1"/>
  <c r="S241" i="1"/>
  <c r="R241" i="1"/>
  <c r="Q241" i="1"/>
  <c r="Q251" i="1" s="1"/>
  <c r="P241" i="1"/>
  <c r="O241" i="1"/>
  <c r="N241" i="1"/>
  <c r="M241" i="1"/>
  <c r="M251" i="1" s="1"/>
  <c r="L241" i="1"/>
  <c r="K241" i="1"/>
  <c r="J241" i="1"/>
  <c r="I241" i="1"/>
  <c r="AC241" i="1" s="1"/>
  <c r="H241" i="1"/>
  <c r="G241" i="1"/>
  <c r="F241" i="1"/>
  <c r="AE239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AC238" i="1" s="1"/>
  <c r="AD238" i="1" s="1"/>
  <c r="H238" i="1"/>
  <c r="G238" i="1"/>
  <c r="F238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AC234" i="1" s="1"/>
  <c r="AD234" i="1" s="1"/>
  <c r="H234" i="1"/>
  <c r="G234" i="1"/>
  <c r="F234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AC230" i="1" s="1"/>
  <c r="AD230" i="1" s="1"/>
  <c r="H230" i="1"/>
  <c r="G230" i="1"/>
  <c r="F230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AC226" i="1" s="1"/>
  <c r="AD226" i="1" s="1"/>
  <c r="H226" i="1"/>
  <c r="G226" i="1"/>
  <c r="F226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AI216" i="1"/>
  <c r="AB215" i="1"/>
  <c r="AA215" i="1"/>
  <c r="Z215" i="1"/>
  <c r="Y215" i="1"/>
  <c r="X215" i="1"/>
  <c r="W215" i="1"/>
  <c r="V215" i="1"/>
  <c r="AF215" i="1" s="1"/>
  <c r="U215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AB214" i="1"/>
  <c r="AA214" i="1"/>
  <c r="Z214" i="1"/>
  <c r="Y214" i="1"/>
  <c r="X214" i="1"/>
  <c r="W214" i="1"/>
  <c r="V214" i="1"/>
  <c r="AF214" i="1" s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AB213" i="1"/>
  <c r="AA213" i="1"/>
  <c r="Z213" i="1"/>
  <c r="Y213" i="1"/>
  <c r="X213" i="1"/>
  <c r="W213" i="1"/>
  <c r="V213" i="1"/>
  <c r="AF213" i="1" s="1"/>
  <c r="U213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AB212" i="1"/>
  <c r="AA212" i="1"/>
  <c r="Z212" i="1"/>
  <c r="Y212" i="1"/>
  <c r="X212" i="1"/>
  <c r="W212" i="1"/>
  <c r="V212" i="1"/>
  <c r="AF212" i="1" s="1"/>
  <c r="U212" i="1"/>
  <c r="T212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AB211" i="1"/>
  <c r="AA211" i="1"/>
  <c r="Z211" i="1"/>
  <c r="Y211" i="1"/>
  <c r="X211" i="1"/>
  <c r="W211" i="1"/>
  <c r="V211" i="1"/>
  <c r="AF211" i="1" s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AB210" i="1"/>
  <c r="AA210" i="1"/>
  <c r="Z210" i="1"/>
  <c r="Y210" i="1"/>
  <c r="X210" i="1"/>
  <c r="W210" i="1"/>
  <c r="V210" i="1"/>
  <c r="AF210" i="1" s="1"/>
  <c r="U210" i="1"/>
  <c r="T210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AB209" i="1"/>
  <c r="AA209" i="1"/>
  <c r="Z209" i="1"/>
  <c r="Y209" i="1"/>
  <c r="X209" i="1"/>
  <c r="W209" i="1"/>
  <c r="V209" i="1"/>
  <c r="AF209" i="1" s="1"/>
  <c r="U209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AB208" i="1"/>
  <c r="AA208" i="1"/>
  <c r="Z208" i="1"/>
  <c r="Y208" i="1"/>
  <c r="X208" i="1"/>
  <c r="W208" i="1"/>
  <c r="V208" i="1"/>
  <c r="AF208" i="1" s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AB207" i="1"/>
  <c r="AA207" i="1"/>
  <c r="Z207" i="1"/>
  <c r="Y207" i="1"/>
  <c r="X207" i="1"/>
  <c r="W207" i="1"/>
  <c r="V207" i="1"/>
  <c r="AF207" i="1" s="1"/>
  <c r="U207" i="1"/>
  <c r="T207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AB206" i="1"/>
  <c r="AA206" i="1"/>
  <c r="Z206" i="1"/>
  <c r="Y206" i="1"/>
  <c r="X206" i="1"/>
  <c r="W206" i="1"/>
  <c r="V206" i="1"/>
  <c r="AF206" i="1" s="1"/>
  <c r="U206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AB205" i="1"/>
  <c r="AA205" i="1"/>
  <c r="Z205" i="1"/>
  <c r="Y205" i="1"/>
  <c r="X205" i="1"/>
  <c r="W205" i="1"/>
  <c r="V205" i="1"/>
  <c r="AF205" i="1" s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AB204" i="1"/>
  <c r="AA204" i="1"/>
  <c r="Z204" i="1"/>
  <c r="Y204" i="1"/>
  <c r="X204" i="1"/>
  <c r="W204" i="1"/>
  <c r="V204" i="1"/>
  <c r="AF204" i="1" s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AB203" i="1"/>
  <c r="AA203" i="1"/>
  <c r="Z203" i="1"/>
  <c r="Y203" i="1"/>
  <c r="X203" i="1"/>
  <c r="W203" i="1"/>
  <c r="V203" i="1"/>
  <c r="AF203" i="1" s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AB202" i="1"/>
  <c r="AA202" i="1"/>
  <c r="Z202" i="1"/>
  <c r="Y202" i="1"/>
  <c r="X202" i="1"/>
  <c r="W202" i="1"/>
  <c r="V202" i="1"/>
  <c r="AF202" i="1" s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AB201" i="1"/>
  <c r="AA201" i="1"/>
  <c r="Z201" i="1"/>
  <c r="Y201" i="1"/>
  <c r="X201" i="1"/>
  <c r="W201" i="1"/>
  <c r="V201" i="1"/>
  <c r="AF201" i="1" s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AB200" i="1"/>
  <c r="AA200" i="1"/>
  <c r="Z200" i="1"/>
  <c r="Y200" i="1"/>
  <c r="X200" i="1"/>
  <c r="W200" i="1"/>
  <c r="V200" i="1"/>
  <c r="AF200" i="1" s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AB199" i="1"/>
  <c r="AA199" i="1"/>
  <c r="Z199" i="1"/>
  <c r="Y199" i="1"/>
  <c r="X199" i="1"/>
  <c r="W199" i="1"/>
  <c r="V199" i="1"/>
  <c r="AF199" i="1" s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AB198" i="1"/>
  <c r="AA198" i="1"/>
  <c r="Z198" i="1"/>
  <c r="Y198" i="1"/>
  <c r="X198" i="1"/>
  <c r="W198" i="1"/>
  <c r="V198" i="1"/>
  <c r="AF198" i="1" s="1"/>
  <c r="U198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AB197" i="1"/>
  <c r="AA197" i="1"/>
  <c r="Z197" i="1"/>
  <c r="Y197" i="1"/>
  <c r="X197" i="1"/>
  <c r="W197" i="1"/>
  <c r="V197" i="1"/>
  <c r="AF197" i="1" s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AB196" i="1"/>
  <c r="AA196" i="1"/>
  <c r="Z196" i="1"/>
  <c r="Y196" i="1"/>
  <c r="X196" i="1"/>
  <c r="W196" i="1"/>
  <c r="V196" i="1"/>
  <c r="AF196" i="1" s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AB195" i="1"/>
  <c r="AA195" i="1"/>
  <c r="Z195" i="1"/>
  <c r="Y195" i="1"/>
  <c r="X195" i="1"/>
  <c r="W195" i="1"/>
  <c r="V195" i="1"/>
  <c r="AF195" i="1" s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AB194" i="1"/>
  <c r="AA194" i="1"/>
  <c r="Z194" i="1"/>
  <c r="Y194" i="1"/>
  <c r="X194" i="1"/>
  <c r="W194" i="1"/>
  <c r="V194" i="1"/>
  <c r="AF194" i="1" s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AB193" i="1"/>
  <c r="AA193" i="1"/>
  <c r="Z193" i="1"/>
  <c r="Y193" i="1"/>
  <c r="X193" i="1"/>
  <c r="W193" i="1"/>
  <c r="V193" i="1"/>
  <c r="AF193" i="1" s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AB192" i="1"/>
  <c r="AA192" i="1"/>
  <c r="Z192" i="1"/>
  <c r="Y192" i="1"/>
  <c r="X192" i="1"/>
  <c r="W192" i="1"/>
  <c r="V192" i="1"/>
  <c r="AF192" i="1" s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AB191" i="1"/>
  <c r="AA191" i="1"/>
  <c r="Z191" i="1"/>
  <c r="Y191" i="1"/>
  <c r="X191" i="1"/>
  <c r="W191" i="1"/>
  <c r="V191" i="1"/>
  <c r="AF191" i="1" s="1"/>
  <c r="U191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AB190" i="1"/>
  <c r="AA190" i="1"/>
  <c r="Z190" i="1"/>
  <c r="Y190" i="1"/>
  <c r="X190" i="1"/>
  <c r="W190" i="1"/>
  <c r="V190" i="1"/>
  <c r="AF190" i="1" s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AB189" i="1"/>
  <c r="AA189" i="1"/>
  <c r="Z189" i="1"/>
  <c r="Y189" i="1"/>
  <c r="X189" i="1"/>
  <c r="W189" i="1"/>
  <c r="V189" i="1"/>
  <c r="AF189" i="1" s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AB188" i="1"/>
  <c r="AA188" i="1"/>
  <c r="Z188" i="1"/>
  <c r="Y188" i="1"/>
  <c r="X188" i="1"/>
  <c r="W188" i="1"/>
  <c r="V188" i="1"/>
  <c r="AF188" i="1" s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AB187" i="1"/>
  <c r="AA187" i="1"/>
  <c r="Z187" i="1"/>
  <c r="Y187" i="1"/>
  <c r="X187" i="1"/>
  <c r="W187" i="1"/>
  <c r="V187" i="1"/>
  <c r="AF187" i="1" s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AB186" i="1"/>
  <c r="AA186" i="1"/>
  <c r="Z186" i="1"/>
  <c r="Y186" i="1"/>
  <c r="X186" i="1"/>
  <c r="W186" i="1"/>
  <c r="V186" i="1"/>
  <c r="AF186" i="1" s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AB185" i="1"/>
  <c r="AA185" i="1"/>
  <c r="Z185" i="1"/>
  <c r="Y185" i="1"/>
  <c r="X185" i="1"/>
  <c r="W185" i="1"/>
  <c r="V185" i="1"/>
  <c r="AF185" i="1" s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AB184" i="1"/>
  <c r="AA184" i="1"/>
  <c r="Z184" i="1"/>
  <c r="Y184" i="1"/>
  <c r="X184" i="1"/>
  <c r="W184" i="1"/>
  <c r="V184" i="1"/>
  <c r="AF184" i="1" s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AB183" i="1"/>
  <c r="AA183" i="1"/>
  <c r="Z183" i="1"/>
  <c r="Y183" i="1"/>
  <c r="X183" i="1"/>
  <c r="W183" i="1"/>
  <c r="V183" i="1"/>
  <c r="AF183" i="1" s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AB182" i="1"/>
  <c r="AA182" i="1"/>
  <c r="Z182" i="1"/>
  <c r="Y182" i="1"/>
  <c r="X182" i="1"/>
  <c r="W182" i="1"/>
  <c r="V182" i="1"/>
  <c r="AF182" i="1" s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AB181" i="1"/>
  <c r="AA181" i="1"/>
  <c r="Z181" i="1"/>
  <c r="Y181" i="1"/>
  <c r="X181" i="1"/>
  <c r="W181" i="1"/>
  <c r="V181" i="1"/>
  <c r="AF181" i="1" s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AB180" i="1"/>
  <c r="AA180" i="1"/>
  <c r="Z180" i="1"/>
  <c r="Y180" i="1"/>
  <c r="X180" i="1"/>
  <c r="W180" i="1"/>
  <c r="V180" i="1"/>
  <c r="AF180" i="1" s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AB179" i="1"/>
  <c r="AA179" i="1"/>
  <c r="Z179" i="1"/>
  <c r="Y179" i="1"/>
  <c r="X179" i="1"/>
  <c r="W179" i="1"/>
  <c r="V179" i="1"/>
  <c r="AF179" i="1" s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AB178" i="1"/>
  <c r="AA178" i="1"/>
  <c r="Z178" i="1"/>
  <c r="Y178" i="1"/>
  <c r="X178" i="1"/>
  <c r="W178" i="1"/>
  <c r="V178" i="1"/>
  <c r="AF178" i="1" s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AB176" i="1"/>
  <c r="AA176" i="1"/>
  <c r="Z176" i="1"/>
  <c r="Y176" i="1"/>
  <c r="X176" i="1"/>
  <c r="W176" i="1"/>
  <c r="V176" i="1"/>
  <c r="AF176" i="1" s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AB175" i="1"/>
  <c r="AA175" i="1"/>
  <c r="Z175" i="1"/>
  <c r="Y175" i="1"/>
  <c r="X175" i="1"/>
  <c r="W175" i="1"/>
  <c r="V175" i="1"/>
  <c r="AF175" i="1" s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AB174" i="1"/>
  <c r="AA174" i="1"/>
  <c r="Z174" i="1"/>
  <c r="Y174" i="1"/>
  <c r="X174" i="1"/>
  <c r="W174" i="1"/>
  <c r="V174" i="1"/>
  <c r="AF174" i="1" s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AB173" i="1"/>
  <c r="AA173" i="1"/>
  <c r="Z173" i="1"/>
  <c r="Y173" i="1"/>
  <c r="X173" i="1"/>
  <c r="W173" i="1"/>
  <c r="V173" i="1"/>
  <c r="AF173" i="1" s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AF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AF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AB170" i="1"/>
  <c r="AA170" i="1"/>
  <c r="Z170" i="1"/>
  <c r="Y170" i="1"/>
  <c r="X170" i="1"/>
  <c r="W170" i="1"/>
  <c r="V170" i="1"/>
  <c r="AF170" i="1" s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AB169" i="1"/>
  <c r="AA169" i="1"/>
  <c r="Z169" i="1"/>
  <c r="Y169" i="1"/>
  <c r="X169" i="1"/>
  <c r="W169" i="1"/>
  <c r="V169" i="1"/>
  <c r="AF169" i="1" s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AB168" i="1"/>
  <c r="AA168" i="1"/>
  <c r="Z168" i="1"/>
  <c r="Y168" i="1"/>
  <c r="X168" i="1"/>
  <c r="W168" i="1"/>
  <c r="V168" i="1"/>
  <c r="AF168" i="1" s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AB166" i="1"/>
  <c r="AA166" i="1"/>
  <c r="Z166" i="1"/>
  <c r="Y166" i="1"/>
  <c r="X166" i="1"/>
  <c r="W166" i="1"/>
  <c r="V166" i="1"/>
  <c r="AF166" i="1" s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AB165" i="1"/>
  <c r="AA165" i="1"/>
  <c r="Z165" i="1"/>
  <c r="Y165" i="1"/>
  <c r="X165" i="1"/>
  <c r="W165" i="1"/>
  <c r="V165" i="1"/>
  <c r="AF165" i="1" s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AB164" i="1"/>
  <c r="AA164" i="1"/>
  <c r="Z164" i="1"/>
  <c r="Y164" i="1"/>
  <c r="X164" i="1"/>
  <c r="W164" i="1"/>
  <c r="V164" i="1"/>
  <c r="AF164" i="1" s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AB163" i="1"/>
  <c r="AA163" i="1"/>
  <c r="Z163" i="1"/>
  <c r="Y163" i="1"/>
  <c r="X163" i="1"/>
  <c r="W163" i="1"/>
  <c r="V163" i="1"/>
  <c r="AF163" i="1" s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AB162" i="1"/>
  <c r="AA162" i="1"/>
  <c r="Z162" i="1"/>
  <c r="Y162" i="1"/>
  <c r="X162" i="1"/>
  <c r="W162" i="1"/>
  <c r="V162" i="1"/>
  <c r="AF162" i="1" s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AB161" i="1"/>
  <c r="AA161" i="1"/>
  <c r="Z161" i="1"/>
  <c r="Y161" i="1"/>
  <c r="X161" i="1"/>
  <c r="W161" i="1"/>
  <c r="V161" i="1"/>
  <c r="AF161" i="1" s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AB160" i="1"/>
  <c r="AA160" i="1"/>
  <c r="Z160" i="1"/>
  <c r="Y160" i="1"/>
  <c r="X160" i="1"/>
  <c r="W160" i="1"/>
  <c r="V160" i="1"/>
  <c r="AF160" i="1" s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AB158" i="1"/>
  <c r="AA158" i="1"/>
  <c r="Z158" i="1"/>
  <c r="Y158" i="1"/>
  <c r="X158" i="1"/>
  <c r="W158" i="1"/>
  <c r="V158" i="1"/>
  <c r="AF158" i="1" s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AB157" i="1"/>
  <c r="AA157" i="1"/>
  <c r="Z157" i="1"/>
  <c r="Y157" i="1"/>
  <c r="X157" i="1"/>
  <c r="W157" i="1"/>
  <c r="V157" i="1"/>
  <c r="AF157" i="1" s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AF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AF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AB154" i="1"/>
  <c r="AA154" i="1"/>
  <c r="Z154" i="1"/>
  <c r="Y154" i="1"/>
  <c r="X154" i="1"/>
  <c r="W154" i="1"/>
  <c r="V154" i="1"/>
  <c r="AF154" i="1" s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AB153" i="1"/>
  <c r="AA153" i="1"/>
  <c r="Z153" i="1"/>
  <c r="Y153" i="1"/>
  <c r="X153" i="1"/>
  <c r="W153" i="1"/>
  <c r="V153" i="1"/>
  <c r="AF153" i="1" s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AB152" i="1"/>
  <c r="AA152" i="1"/>
  <c r="Z152" i="1"/>
  <c r="Y152" i="1"/>
  <c r="X152" i="1"/>
  <c r="W152" i="1"/>
  <c r="V152" i="1"/>
  <c r="AF152" i="1" s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AB149" i="1"/>
  <c r="AA149" i="1"/>
  <c r="Z149" i="1"/>
  <c r="Y149" i="1"/>
  <c r="X149" i="1"/>
  <c r="W149" i="1"/>
  <c r="V149" i="1"/>
  <c r="AF149" i="1" s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AB148" i="1"/>
  <c r="AA148" i="1"/>
  <c r="Z148" i="1"/>
  <c r="Y148" i="1"/>
  <c r="X148" i="1"/>
  <c r="W148" i="1"/>
  <c r="V148" i="1"/>
  <c r="AF148" i="1" s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AB147" i="1"/>
  <c r="AA147" i="1"/>
  <c r="Z147" i="1"/>
  <c r="Y147" i="1"/>
  <c r="X147" i="1"/>
  <c r="W147" i="1"/>
  <c r="V147" i="1"/>
  <c r="AF147" i="1" s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AF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AF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AB144" i="1"/>
  <c r="AA144" i="1"/>
  <c r="Z144" i="1"/>
  <c r="Y144" i="1"/>
  <c r="X144" i="1"/>
  <c r="W144" i="1"/>
  <c r="V144" i="1"/>
  <c r="AF144" i="1" s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AI141" i="1"/>
  <c r="AG141" i="1"/>
  <c r="AB140" i="1"/>
  <c r="AA140" i="1"/>
  <c r="Z140" i="1"/>
  <c r="Y140" i="1"/>
  <c r="X140" i="1"/>
  <c r="W140" i="1"/>
  <c r="AF140" i="1" s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AB139" i="1"/>
  <c r="AA139" i="1"/>
  <c r="Z139" i="1"/>
  <c r="Y139" i="1"/>
  <c r="X139" i="1"/>
  <c r="W139" i="1"/>
  <c r="AF139" i="1" s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AB138" i="1"/>
  <c r="AA138" i="1"/>
  <c r="Z138" i="1"/>
  <c r="Y138" i="1"/>
  <c r="X138" i="1"/>
  <c r="W138" i="1"/>
  <c r="AF138" i="1" s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AF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AB136" i="1"/>
  <c r="AA136" i="1"/>
  <c r="Z136" i="1"/>
  <c r="Y136" i="1"/>
  <c r="X136" i="1"/>
  <c r="W136" i="1"/>
  <c r="AF136" i="1" s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AF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AB134" i="1"/>
  <c r="AA134" i="1"/>
  <c r="Z134" i="1"/>
  <c r="Y134" i="1"/>
  <c r="X134" i="1"/>
  <c r="W134" i="1"/>
  <c r="AF134" i="1" s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AB133" i="1"/>
  <c r="AA133" i="1"/>
  <c r="Z133" i="1"/>
  <c r="Y133" i="1"/>
  <c r="X133" i="1"/>
  <c r="W133" i="1"/>
  <c r="AF133" i="1" s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AB132" i="1"/>
  <c r="AA132" i="1"/>
  <c r="Z132" i="1"/>
  <c r="Y132" i="1"/>
  <c r="X132" i="1"/>
  <c r="W132" i="1"/>
  <c r="AF132" i="1" s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AB131" i="1"/>
  <c r="AA131" i="1"/>
  <c r="Z131" i="1"/>
  <c r="Y131" i="1"/>
  <c r="X131" i="1"/>
  <c r="W131" i="1"/>
  <c r="AF131" i="1" s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AB130" i="1"/>
  <c r="AA130" i="1"/>
  <c r="Z130" i="1"/>
  <c r="Y130" i="1"/>
  <c r="X130" i="1"/>
  <c r="W130" i="1"/>
  <c r="AF130" i="1" s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AB129" i="1"/>
  <c r="AA129" i="1"/>
  <c r="Z129" i="1"/>
  <c r="Y129" i="1"/>
  <c r="X129" i="1"/>
  <c r="W129" i="1"/>
  <c r="AF129" i="1" s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AB128" i="1"/>
  <c r="AA128" i="1"/>
  <c r="Z128" i="1"/>
  <c r="Y128" i="1"/>
  <c r="X128" i="1"/>
  <c r="W128" i="1"/>
  <c r="AF128" i="1" s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AB127" i="1"/>
  <c r="AA127" i="1"/>
  <c r="Z127" i="1"/>
  <c r="Y127" i="1"/>
  <c r="X127" i="1"/>
  <c r="W127" i="1"/>
  <c r="AF127" i="1" s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AB126" i="1"/>
  <c r="AA126" i="1"/>
  <c r="Z126" i="1"/>
  <c r="Y126" i="1"/>
  <c r="X126" i="1"/>
  <c r="W126" i="1"/>
  <c r="AF126" i="1" s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AB125" i="1"/>
  <c r="AA125" i="1"/>
  <c r="Z125" i="1"/>
  <c r="Y125" i="1"/>
  <c r="X125" i="1"/>
  <c r="W125" i="1"/>
  <c r="AF125" i="1" s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AB124" i="1"/>
  <c r="AA124" i="1"/>
  <c r="Z124" i="1"/>
  <c r="Y124" i="1"/>
  <c r="X124" i="1"/>
  <c r="W124" i="1"/>
  <c r="AF124" i="1" s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AB123" i="1"/>
  <c r="AA123" i="1"/>
  <c r="Z123" i="1"/>
  <c r="Y123" i="1"/>
  <c r="X123" i="1"/>
  <c r="W123" i="1"/>
  <c r="AF123" i="1" s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AF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AB121" i="1"/>
  <c r="AA121" i="1"/>
  <c r="Z121" i="1"/>
  <c r="Y121" i="1"/>
  <c r="X121" i="1"/>
  <c r="W121" i="1"/>
  <c r="AF121" i="1" s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AF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AF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AB118" i="1"/>
  <c r="AA118" i="1"/>
  <c r="Z118" i="1"/>
  <c r="Y118" i="1"/>
  <c r="X118" i="1"/>
  <c r="W118" i="1"/>
  <c r="AF118" i="1" s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AB117" i="1"/>
  <c r="AA117" i="1"/>
  <c r="Z117" i="1"/>
  <c r="Y117" i="1"/>
  <c r="X117" i="1"/>
  <c r="W117" i="1"/>
  <c r="AF117" i="1" s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AB116" i="1"/>
  <c r="AA116" i="1"/>
  <c r="Z116" i="1"/>
  <c r="Y116" i="1"/>
  <c r="X116" i="1"/>
  <c r="W116" i="1"/>
  <c r="AF116" i="1" s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AB115" i="1"/>
  <c r="AA115" i="1"/>
  <c r="Z115" i="1"/>
  <c r="Y115" i="1"/>
  <c r="X115" i="1"/>
  <c r="W115" i="1"/>
  <c r="AF115" i="1" s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AB114" i="1"/>
  <c r="AA114" i="1"/>
  <c r="Z114" i="1"/>
  <c r="Y114" i="1"/>
  <c r="X114" i="1"/>
  <c r="W114" i="1"/>
  <c r="AF114" i="1" s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AB113" i="1"/>
  <c r="AA113" i="1"/>
  <c r="Z113" i="1"/>
  <c r="Y113" i="1"/>
  <c r="X113" i="1"/>
  <c r="W113" i="1"/>
  <c r="AF113" i="1" s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AB112" i="1"/>
  <c r="AA112" i="1"/>
  <c r="Z112" i="1"/>
  <c r="Y112" i="1"/>
  <c r="X112" i="1"/>
  <c r="W112" i="1"/>
  <c r="AF112" i="1" s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AB111" i="1"/>
  <c r="AA111" i="1"/>
  <c r="Z111" i="1"/>
  <c r="Y111" i="1"/>
  <c r="X111" i="1"/>
  <c r="W111" i="1"/>
  <c r="AF111" i="1" s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AB110" i="1"/>
  <c r="AA110" i="1"/>
  <c r="Z110" i="1"/>
  <c r="Y110" i="1"/>
  <c r="X110" i="1"/>
  <c r="W110" i="1"/>
  <c r="AF110" i="1" s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AB108" i="1"/>
  <c r="AA108" i="1"/>
  <c r="Z108" i="1"/>
  <c r="Y108" i="1"/>
  <c r="X108" i="1"/>
  <c r="W108" i="1"/>
  <c r="AF108" i="1" s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AB107" i="1"/>
  <c r="AA107" i="1"/>
  <c r="Z107" i="1"/>
  <c r="Y107" i="1"/>
  <c r="X107" i="1"/>
  <c r="W107" i="1"/>
  <c r="AF107" i="1" s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AB106" i="1"/>
  <c r="AA106" i="1"/>
  <c r="Z106" i="1"/>
  <c r="Y106" i="1"/>
  <c r="X106" i="1"/>
  <c r="W106" i="1"/>
  <c r="AF106" i="1" s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AB105" i="1"/>
  <c r="AA105" i="1"/>
  <c r="Z105" i="1"/>
  <c r="Y105" i="1"/>
  <c r="X105" i="1"/>
  <c r="W105" i="1"/>
  <c r="AF105" i="1" s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AB104" i="1"/>
  <c r="AA104" i="1"/>
  <c r="Z104" i="1"/>
  <c r="Y104" i="1"/>
  <c r="X104" i="1"/>
  <c r="W104" i="1"/>
  <c r="AF104" i="1" s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AF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AF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AB101" i="1"/>
  <c r="AA101" i="1"/>
  <c r="Z101" i="1"/>
  <c r="Y101" i="1"/>
  <c r="X101" i="1"/>
  <c r="W101" i="1"/>
  <c r="AF101" i="1" s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AB100" i="1"/>
  <c r="AA100" i="1"/>
  <c r="Z100" i="1"/>
  <c r="Y100" i="1"/>
  <c r="X100" i="1"/>
  <c r="W100" i="1"/>
  <c r="AF100" i="1" s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AB99" i="1"/>
  <c r="AA99" i="1"/>
  <c r="Z99" i="1"/>
  <c r="Y99" i="1"/>
  <c r="X99" i="1"/>
  <c r="W99" i="1"/>
  <c r="AF99" i="1" s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AB98" i="1"/>
  <c r="AA98" i="1"/>
  <c r="Z98" i="1"/>
  <c r="Y98" i="1"/>
  <c r="X98" i="1"/>
  <c r="W98" i="1"/>
  <c r="AF98" i="1" s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AB97" i="1"/>
  <c r="AA97" i="1"/>
  <c r="Z97" i="1"/>
  <c r="Y97" i="1"/>
  <c r="X97" i="1"/>
  <c r="W97" i="1"/>
  <c r="AF97" i="1" s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AB96" i="1"/>
  <c r="AA96" i="1"/>
  <c r="Z96" i="1"/>
  <c r="Y96" i="1"/>
  <c r="X96" i="1"/>
  <c r="W96" i="1"/>
  <c r="AF96" i="1" s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AB95" i="1"/>
  <c r="AA95" i="1"/>
  <c r="Z95" i="1"/>
  <c r="Y95" i="1"/>
  <c r="X95" i="1"/>
  <c r="W95" i="1"/>
  <c r="AF95" i="1" s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AB94" i="1"/>
  <c r="AA94" i="1"/>
  <c r="Z94" i="1"/>
  <c r="Y94" i="1"/>
  <c r="X94" i="1"/>
  <c r="W94" i="1"/>
  <c r="AF94" i="1" s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AB93" i="1"/>
  <c r="AA93" i="1"/>
  <c r="Z93" i="1"/>
  <c r="Y93" i="1"/>
  <c r="X93" i="1"/>
  <c r="W93" i="1"/>
  <c r="AF93" i="1" s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AB92" i="1"/>
  <c r="AA92" i="1"/>
  <c r="Z92" i="1"/>
  <c r="Y92" i="1"/>
  <c r="X92" i="1"/>
  <c r="W92" i="1"/>
  <c r="AF92" i="1" s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AB91" i="1"/>
  <c r="AA91" i="1"/>
  <c r="Z91" i="1"/>
  <c r="Y91" i="1"/>
  <c r="X91" i="1"/>
  <c r="W91" i="1"/>
  <c r="AF91" i="1" s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AB90" i="1"/>
  <c r="AA90" i="1"/>
  <c r="Z90" i="1"/>
  <c r="Y90" i="1"/>
  <c r="X90" i="1"/>
  <c r="W90" i="1"/>
  <c r="AF90" i="1" s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AB89" i="1"/>
  <c r="AA89" i="1"/>
  <c r="Z89" i="1"/>
  <c r="Y89" i="1"/>
  <c r="X89" i="1"/>
  <c r="W89" i="1"/>
  <c r="AF89" i="1" s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AB88" i="1"/>
  <c r="AA88" i="1"/>
  <c r="Z88" i="1"/>
  <c r="Y88" i="1"/>
  <c r="X88" i="1"/>
  <c r="W88" i="1"/>
  <c r="AF88" i="1" s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AB87" i="1"/>
  <c r="AA87" i="1"/>
  <c r="Z87" i="1"/>
  <c r="Y87" i="1"/>
  <c r="X87" i="1"/>
  <c r="W87" i="1"/>
  <c r="AF87" i="1" s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AB86" i="1"/>
  <c r="AA86" i="1"/>
  <c r="Z86" i="1"/>
  <c r="Y86" i="1"/>
  <c r="X86" i="1"/>
  <c r="W86" i="1"/>
  <c r="AF86" i="1" s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AB85" i="1"/>
  <c r="AA85" i="1"/>
  <c r="Z85" i="1"/>
  <c r="Y85" i="1"/>
  <c r="X85" i="1"/>
  <c r="W85" i="1"/>
  <c r="AF85" i="1" s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AB84" i="1"/>
  <c r="AA84" i="1"/>
  <c r="Z84" i="1"/>
  <c r="Y84" i="1"/>
  <c r="X84" i="1"/>
  <c r="W84" i="1"/>
  <c r="AF84" i="1" s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AB83" i="1"/>
  <c r="AA83" i="1"/>
  <c r="Z83" i="1"/>
  <c r="Y83" i="1"/>
  <c r="X83" i="1"/>
  <c r="W83" i="1"/>
  <c r="AF83" i="1" s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AB82" i="1"/>
  <c r="AA82" i="1"/>
  <c r="Z82" i="1"/>
  <c r="Y82" i="1"/>
  <c r="X82" i="1"/>
  <c r="W82" i="1"/>
  <c r="AF82" i="1" s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AB81" i="1"/>
  <c r="AA81" i="1"/>
  <c r="Z81" i="1"/>
  <c r="Y81" i="1"/>
  <c r="X81" i="1"/>
  <c r="W81" i="1"/>
  <c r="AF81" i="1" s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AB80" i="1"/>
  <c r="AA80" i="1"/>
  <c r="Z80" i="1"/>
  <c r="Y80" i="1"/>
  <c r="X80" i="1"/>
  <c r="W80" i="1"/>
  <c r="AF80" i="1" s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AB79" i="1"/>
  <c r="AA79" i="1"/>
  <c r="Z79" i="1"/>
  <c r="Y79" i="1"/>
  <c r="X79" i="1"/>
  <c r="W79" i="1"/>
  <c r="AF79" i="1" s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AF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AF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AB76" i="1"/>
  <c r="AA76" i="1"/>
  <c r="Z76" i="1"/>
  <c r="Y76" i="1"/>
  <c r="X76" i="1"/>
  <c r="W76" i="1"/>
  <c r="AF76" i="1" s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AI73" i="1"/>
  <c r="AB72" i="1"/>
  <c r="AA72" i="1"/>
  <c r="Z72" i="1"/>
  <c r="Y72" i="1"/>
  <c r="X72" i="1"/>
  <c r="W72" i="1"/>
  <c r="AF72" i="1" s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AB71" i="1"/>
  <c r="AA71" i="1"/>
  <c r="Z71" i="1"/>
  <c r="Y71" i="1"/>
  <c r="X71" i="1"/>
  <c r="W71" i="1"/>
  <c r="AF71" i="1" s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AB70" i="1"/>
  <c r="AA70" i="1"/>
  <c r="Z70" i="1"/>
  <c r="Y70" i="1"/>
  <c r="X70" i="1"/>
  <c r="W70" i="1"/>
  <c r="AF70" i="1" s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AB69" i="1"/>
  <c r="AA69" i="1"/>
  <c r="Z69" i="1"/>
  <c r="Y69" i="1"/>
  <c r="X69" i="1"/>
  <c r="W69" i="1"/>
  <c r="AF69" i="1" s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AB68" i="1"/>
  <c r="AA68" i="1"/>
  <c r="Z68" i="1"/>
  <c r="Y68" i="1"/>
  <c r="X68" i="1"/>
  <c r="W68" i="1"/>
  <c r="AF68" i="1" s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AB67" i="1"/>
  <c r="AA67" i="1"/>
  <c r="Z67" i="1"/>
  <c r="Y67" i="1"/>
  <c r="X67" i="1"/>
  <c r="W67" i="1"/>
  <c r="AF67" i="1" s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AB66" i="1"/>
  <c r="AA66" i="1"/>
  <c r="Z66" i="1"/>
  <c r="Y66" i="1"/>
  <c r="X66" i="1"/>
  <c r="W66" i="1"/>
  <c r="AF66" i="1" s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AB65" i="1"/>
  <c r="AA65" i="1"/>
  <c r="Z65" i="1"/>
  <c r="Y65" i="1"/>
  <c r="X65" i="1"/>
  <c r="W65" i="1"/>
  <c r="AF65" i="1" s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AB64" i="1"/>
  <c r="AA64" i="1"/>
  <c r="Z64" i="1"/>
  <c r="Y64" i="1"/>
  <c r="X64" i="1"/>
  <c r="W64" i="1"/>
  <c r="AF64" i="1" s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AB63" i="1"/>
  <c r="AA63" i="1"/>
  <c r="Z63" i="1"/>
  <c r="Y63" i="1"/>
  <c r="X63" i="1"/>
  <c r="W63" i="1"/>
  <c r="AF63" i="1" s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AB62" i="1"/>
  <c r="AA62" i="1"/>
  <c r="Z62" i="1"/>
  <c r="Y62" i="1"/>
  <c r="X62" i="1"/>
  <c r="W62" i="1"/>
  <c r="AF62" i="1" s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AB61" i="1"/>
  <c r="AA61" i="1"/>
  <c r="Z61" i="1"/>
  <c r="Y61" i="1"/>
  <c r="X61" i="1"/>
  <c r="W61" i="1"/>
  <c r="AF61" i="1" s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AB60" i="1"/>
  <c r="AA60" i="1"/>
  <c r="Z60" i="1"/>
  <c r="Y60" i="1"/>
  <c r="X60" i="1"/>
  <c r="W60" i="1"/>
  <c r="AF60" i="1" s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AB59" i="1"/>
  <c r="AA59" i="1"/>
  <c r="Z59" i="1"/>
  <c r="Y59" i="1"/>
  <c r="X59" i="1"/>
  <c r="W59" i="1"/>
  <c r="AF59" i="1" s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AF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AF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AB56" i="1"/>
  <c r="AA56" i="1"/>
  <c r="Z56" i="1"/>
  <c r="Y56" i="1"/>
  <c r="X56" i="1"/>
  <c r="W56" i="1"/>
  <c r="AF56" i="1" s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AB55" i="1"/>
  <c r="AA55" i="1"/>
  <c r="Z55" i="1"/>
  <c r="Y55" i="1"/>
  <c r="X55" i="1"/>
  <c r="W55" i="1"/>
  <c r="AF55" i="1" s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AB53" i="1"/>
  <c r="AA53" i="1"/>
  <c r="Z53" i="1"/>
  <c r="Y53" i="1"/>
  <c r="X53" i="1"/>
  <c r="W53" i="1"/>
  <c r="AF53" i="1" s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AB52" i="1"/>
  <c r="AA52" i="1"/>
  <c r="Z52" i="1"/>
  <c r="Y52" i="1"/>
  <c r="X52" i="1"/>
  <c r="W52" i="1"/>
  <c r="AF52" i="1" s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AB51" i="1"/>
  <c r="AA51" i="1"/>
  <c r="Z51" i="1"/>
  <c r="Y51" i="1"/>
  <c r="X51" i="1"/>
  <c r="W51" i="1"/>
  <c r="AF51" i="1" s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AB50" i="1"/>
  <c r="AA50" i="1"/>
  <c r="Z50" i="1"/>
  <c r="Y50" i="1"/>
  <c r="X50" i="1"/>
  <c r="W50" i="1"/>
  <c r="AF50" i="1" s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AB49" i="1"/>
  <c r="AA49" i="1"/>
  <c r="Z49" i="1"/>
  <c r="Y49" i="1"/>
  <c r="X49" i="1"/>
  <c r="W49" i="1"/>
  <c r="AF49" i="1" s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AF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AF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AB46" i="1"/>
  <c r="AA46" i="1"/>
  <c r="Z46" i="1"/>
  <c r="Y46" i="1"/>
  <c r="X46" i="1"/>
  <c r="W46" i="1"/>
  <c r="AF46" i="1" s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AB45" i="1"/>
  <c r="AA45" i="1"/>
  <c r="Z45" i="1"/>
  <c r="Y45" i="1"/>
  <c r="X45" i="1"/>
  <c r="W45" i="1"/>
  <c r="AF45" i="1" s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AB44" i="1"/>
  <c r="AA44" i="1"/>
  <c r="Z44" i="1"/>
  <c r="Y44" i="1"/>
  <c r="X44" i="1"/>
  <c r="W44" i="1"/>
  <c r="AF44" i="1" s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AB43" i="1"/>
  <c r="AA43" i="1"/>
  <c r="Z43" i="1"/>
  <c r="Y43" i="1"/>
  <c r="X43" i="1"/>
  <c r="W43" i="1"/>
  <c r="AF43" i="1" s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AB42" i="1"/>
  <c r="AA42" i="1"/>
  <c r="Z42" i="1"/>
  <c r="Y42" i="1"/>
  <c r="X42" i="1"/>
  <c r="W42" i="1"/>
  <c r="AF42" i="1" s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AB41" i="1"/>
  <c r="AA41" i="1"/>
  <c r="Z41" i="1"/>
  <c r="Y41" i="1"/>
  <c r="X41" i="1"/>
  <c r="W41" i="1"/>
  <c r="AF41" i="1" s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AB40" i="1"/>
  <c r="AA40" i="1"/>
  <c r="Z40" i="1"/>
  <c r="Y40" i="1"/>
  <c r="X40" i="1"/>
  <c r="W40" i="1"/>
  <c r="AF40" i="1" s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AB39" i="1"/>
  <c r="AA39" i="1"/>
  <c r="Z39" i="1"/>
  <c r="Y39" i="1"/>
  <c r="X39" i="1"/>
  <c r="W39" i="1"/>
  <c r="AF39" i="1" s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AB38" i="1"/>
  <c r="AA38" i="1"/>
  <c r="Z38" i="1"/>
  <c r="Y38" i="1"/>
  <c r="X38" i="1"/>
  <c r="W38" i="1"/>
  <c r="AF38" i="1" s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AB37" i="1"/>
  <c r="AA37" i="1"/>
  <c r="Z37" i="1"/>
  <c r="Y37" i="1"/>
  <c r="X37" i="1"/>
  <c r="W37" i="1"/>
  <c r="AF37" i="1" s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AB36" i="1"/>
  <c r="AA36" i="1"/>
  <c r="Z36" i="1"/>
  <c r="Y36" i="1"/>
  <c r="X36" i="1"/>
  <c r="W36" i="1"/>
  <c r="AF36" i="1" s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AB35" i="1"/>
  <c r="AA35" i="1"/>
  <c r="Z35" i="1"/>
  <c r="Y35" i="1"/>
  <c r="X35" i="1"/>
  <c r="W35" i="1"/>
  <c r="AF35" i="1" s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AB34" i="1"/>
  <c r="AA34" i="1"/>
  <c r="Z34" i="1"/>
  <c r="Y34" i="1"/>
  <c r="X34" i="1"/>
  <c r="W34" i="1"/>
  <c r="AF34" i="1" s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AB33" i="1"/>
  <c r="AA33" i="1"/>
  <c r="Z33" i="1"/>
  <c r="Y33" i="1"/>
  <c r="X33" i="1"/>
  <c r="W33" i="1"/>
  <c r="AF33" i="1" s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AB32" i="1"/>
  <c r="AA32" i="1"/>
  <c r="Z32" i="1"/>
  <c r="Y32" i="1"/>
  <c r="X32" i="1"/>
  <c r="W32" i="1"/>
  <c r="AF32" i="1" s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AB31" i="1"/>
  <c r="AB73" i="1" s="1"/>
  <c r="AA31" i="1"/>
  <c r="Z31" i="1"/>
  <c r="Y31" i="1"/>
  <c r="X31" i="1"/>
  <c r="X73" i="1" s="1"/>
  <c r="W31" i="1"/>
  <c r="AF31" i="1" s="1"/>
  <c r="V31" i="1"/>
  <c r="U31" i="1"/>
  <c r="T31" i="1"/>
  <c r="T73" i="1" s="1"/>
  <c r="S31" i="1"/>
  <c r="R31" i="1"/>
  <c r="Q31" i="1"/>
  <c r="P31" i="1"/>
  <c r="P73" i="1" s="1"/>
  <c r="O31" i="1"/>
  <c r="N31" i="1"/>
  <c r="M31" i="1"/>
  <c r="L31" i="1"/>
  <c r="L73" i="1" s="1"/>
  <c r="K31" i="1"/>
  <c r="J31" i="1"/>
  <c r="I31" i="1"/>
  <c r="H31" i="1"/>
  <c r="H73" i="1" s="1"/>
  <c r="G31" i="1"/>
  <c r="F31" i="1"/>
  <c r="AI29" i="1"/>
  <c r="AH29" i="1"/>
  <c r="AG29" i="1"/>
  <c r="AB28" i="1"/>
  <c r="AA28" i="1"/>
  <c r="Z28" i="1"/>
  <c r="Y28" i="1"/>
  <c r="X28" i="1"/>
  <c r="W28" i="1"/>
  <c r="AF28" i="1" s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AB27" i="1"/>
  <c r="AA27" i="1"/>
  <c r="Z27" i="1"/>
  <c r="Y27" i="1"/>
  <c r="X27" i="1"/>
  <c r="W27" i="1"/>
  <c r="AF27" i="1" s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AB26" i="1"/>
  <c r="AA26" i="1"/>
  <c r="Z26" i="1"/>
  <c r="Y26" i="1"/>
  <c r="X26" i="1"/>
  <c r="W26" i="1"/>
  <c r="AF26" i="1" s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AB25" i="1"/>
  <c r="AA25" i="1"/>
  <c r="Z25" i="1"/>
  <c r="Y25" i="1"/>
  <c r="X25" i="1"/>
  <c r="W25" i="1"/>
  <c r="AF25" i="1" s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AC25" i="1" s="1"/>
  <c r="AD25" i="1" s="1"/>
  <c r="AB24" i="1"/>
  <c r="AA24" i="1"/>
  <c r="Z24" i="1"/>
  <c r="Y24" i="1"/>
  <c r="X24" i="1"/>
  <c r="W24" i="1"/>
  <c r="AF24" i="1" s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AF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AB22" i="1"/>
  <c r="AA22" i="1"/>
  <c r="Z22" i="1"/>
  <c r="Y22" i="1"/>
  <c r="X22" i="1"/>
  <c r="W22" i="1"/>
  <c r="AF22" i="1" s="1"/>
  <c r="V22" i="1"/>
  <c r="U22" i="1"/>
  <c r="T22" i="1"/>
  <c r="AE22" i="1" s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AB21" i="1"/>
  <c r="AA21" i="1"/>
  <c r="Z21" i="1"/>
  <c r="Y21" i="1"/>
  <c r="X21" i="1"/>
  <c r="W21" i="1"/>
  <c r="AF21" i="1" s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AB20" i="1"/>
  <c r="AA20" i="1"/>
  <c r="Z20" i="1"/>
  <c r="Y20" i="1"/>
  <c r="X20" i="1"/>
  <c r="W20" i="1"/>
  <c r="AF20" i="1" s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AB19" i="1"/>
  <c r="AA19" i="1"/>
  <c r="Z19" i="1"/>
  <c r="Y19" i="1"/>
  <c r="X19" i="1"/>
  <c r="W19" i="1"/>
  <c r="AF19" i="1" s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AB18" i="1"/>
  <c r="AA18" i="1"/>
  <c r="Z18" i="1"/>
  <c r="Y18" i="1"/>
  <c r="X18" i="1"/>
  <c r="W18" i="1"/>
  <c r="AF18" i="1" s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AB17" i="1"/>
  <c r="AA17" i="1"/>
  <c r="Z17" i="1"/>
  <c r="Y17" i="1"/>
  <c r="X17" i="1"/>
  <c r="W17" i="1"/>
  <c r="AF17" i="1" s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AB16" i="1"/>
  <c r="AA16" i="1"/>
  <c r="Z16" i="1"/>
  <c r="Y16" i="1"/>
  <c r="X16" i="1"/>
  <c r="W16" i="1"/>
  <c r="AF16" i="1" s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AB15" i="1"/>
  <c r="AA15" i="1"/>
  <c r="Z15" i="1"/>
  <c r="Y15" i="1"/>
  <c r="X15" i="1"/>
  <c r="W15" i="1"/>
  <c r="AF15" i="1" s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AB14" i="1"/>
  <c r="AA14" i="1"/>
  <c r="Z14" i="1"/>
  <c r="Y14" i="1"/>
  <c r="X14" i="1"/>
  <c r="W14" i="1"/>
  <c r="AF14" i="1" s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AB13" i="1"/>
  <c r="AA13" i="1"/>
  <c r="Z13" i="1"/>
  <c r="Y13" i="1"/>
  <c r="X13" i="1"/>
  <c r="W13" i="1"/>
  <c r="AF13" i="1" s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AB12" i="1"/>
  <c r="AA12" i="1"/>
  <c r="Z12" i="1"/>
  <c r="Y12" i="1"/>
  <c r="X12" i="1"/>
  <c r="W12" i="1"/>
  <c r="AF12" i="1" s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AB11" i="1"/>
  <c r="AA11" i="1"/>
  <c r="Z11" i="1"/>
  <c r="Y11" i="1"/>
  <c r="X11" i="1"/>
  <c r="W11" i="1"/>
  <c r="AF11" i="1" s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AB10" i="1"/>
  <c r="AA10" i="1"/>
  <c r="Z10" i="1"/>
  <c r="Y10" i="1"/>
  <c r="X10" i="1"/>
  <c r="W10" i="1"/>
  <c r="AF10" i="1" s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AB9" i="1"/>
  <c r="AA9" i="1"/>
  <c r="Z9" i="1"/>
  <c r="Y9" i="1"/>
  <c r="X9" i="1"/>
  <c r="W9" i="1"/>
  <c r="AF9" i="1" s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AB8" i="1"/>
  <c r="AA8" i="1"/>
  <c r="Z8" i="1"/>
  <c r="Y8" i="1"/>
  <c r="X8" i="1"/>
  <c r="W8" i="1"/>
  <c r="AF8" i="1" s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AB7" i="1"/>
  <c r="AA7" i="1"/>
  <c r="Z7" i="1"/>
  <c r="Y7" i="1"/>
  <c r="X7" i="1"/>
  <c r="W7" i="1"/>
  <c r="AF7" i="1" s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AB6" i="1"/>
  <c r="AA6" i="1"/>
  <c r="Z6" i="1"/>
  <c r="Y6" i="1"/>
  <c r="X6" i="1"/>
  <c r="W6" i="1"/>
  <c r="AF6" i="1" s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Z222" i="4" l="1"/>
  <c r="AB222" i="4"/>
  <c r="Y222" i="4"/>
  <c r="AA222" i="4"/>
  <c r="AC183" i="4"/>
  <c r="AD183" i="4" s="1"/>
  <c r="AC185" i="4"/>
  <c r="AD185" i="4" s="1"/>
  <c r="AC189" i="4"/>
  <c r="AD189" i="4" s="1"/>
  <c r="AC12" i="4"/>
  <c r="AD12" i="4" s="1"/>
  <c r="AC13" i="4"/>
  <c r="AD13" i="4" s="1"/>
  <c r="AE81" i="4"/>
  <c r="AC84" i="4"/>
  <c r="AG84" i="4" s="1"/>
  <c r="AE39" i="4"/>
  <c r="AC138" i="4"/>
  <c r="AD138" i="4" s="1"/>
  <c r="AE67" i="4"/>
  <c r="AE68" i="4"/>
  <c r="G29" i="1"/>
  <c r="W29" i="1"/>
  <c r="AC7" i="1"/>
  <c r="AD7" i="1" s="1"/>
  <c r="I73" i="1"/>
  <c r="AC33" i="1"/>
  <c r="AD33" i="1" s="1"/>
  <c r="AE21" i="3"/>
  <c r="AC105" i="3"/>
  <c r="AD105" i="3" s="1"/>
  <c r="AE105" i="3"/>
  <c r="AC122" i="3"/>
  <c r="AD122" i="3" s="1"/>
  <c r="AE122" i="3"/>
  <c r="AC139" i="3"/>
  <c r="AD139" i="3" s="1"/>
  <c r="AE139" i="3"/>
  <c r="AC160" i="3"/>
  <c r="AD160" i="3" s="1"/>
  <c r="AC168" i="3"/>
  <c r="AD168" i="3" s="1"/>
  <c r="AC183" i="3"/>
  <c r="AD183" i="3" s="1"/>
  <c r="AC191" i="3"/>
  <c r="AD191" i="3" s="1"/>
  <c r="AC199" i="3"/>
  <c r="AD199" i="3" s="1"/>
  <c r="AC207" i="3"/>
  <c r="AD207" i="3" s="1"/>
  <c r="AC215" i="3"/>
  <c r="AD215" i="3" s="1"/>
  <c r="H239" i="3"/>
  <c r="L239" i="3"/>
  <c r="P239" i="3"/>
  <c r="T239" i="3"/>
  <c r="X239" i="3"/>
  <c r="X252" i="3" s="1"/>
  <c r="AB239" i="3"/>
  <c r="AC220" i="3"/>
  <c r="AD220" i="3" s="1"/>
  <c r="AC224" i="3"/>
  <c r="AD224" i="3" s="1"/>
  <c r="AC228" i="3"/>
  <c r="AD228" i="3" s="1"/>
  <c r="AC232" i="3"/>
  <c r="AD232" i="3" s="1"/>
  <c r="AC236" i="3"/>
  <c r="AD236" i="3" s="1"/>
  <c r="H251" i="3"/>
  <c r="L251" i="3"/>
  <c r="P251" i="3"/>
  <c r="T251" i="3"/>
  <c r="X251" i="3"/>
  <c r="AB251" i="3"/>
  <c r="AC243" i="3"/>
  <c r="AD243" i="3" s="1"/>
  <c r="AC247" i="3"/>
  <c r="AD247" i="3" s="1"/>
  <c r="AC91" i="4"/>
  <c r="AD91" i="4" s="1"/>
  <c r="AC107" i="4"/>
  <c r="AD107" i="4" s="1"/>
  <c r="AC111" i="4"/>
  <c r="AD111" i="4" s="1"/>
  <c r="AC127" i="4"/>
  <c r="AD127" i="4" s="1"/>
  <c r="AE127" i="4"/>
  <c r="K29" i="1"/>
  <c r="S29" i="1"/>
  <c r="AC12" i="1"/>
  <c r="AD12" i="1" s="1"/>
  <c r="AC17" i="1"/>
  <c r="AD17" i="1" s="1"/>
  <c r="AE39" i="1"/>
  <c r="AC40" i="1"/>
  <c r="AD40" i="1" s="1"/>
  <c r="AC42" i="1"/>
  <c r="AD42" i="1" s="1"/>
  <c r="AC59" i="1"/>
  <c r="AD59" i="1" s="1"/>
  <c r="AE60" i="1"/>
  <c r="AC86" i="1"/>
  <c r="AD86" i="1" s="1"/>
  <c r="AC88" i="1"/>
  <c r="AD88" i="1" s="1"/>
  <c r="AC89" i="1"/>
  <c r="AD89" i="1" s="1"/>
  <c r="AH89" i="1" s="1"/>
  <c r="AC92" i="1"/>
  <c r="AD92" i="1" s="1"/>
  <c r="AE93" i="1"/>
  <c r="AE94" i="1"/>
  <c r="AC108" i="1"/>
  <c r="AD108" i="1" s="1"/>
  <c r="AE110" i="1"/>
  <c r="AE111" i="1"/>
  <c r="AC127" i="1"/>
  <c r="AD127" i="1" s="1"/>
  <c r="AH127" i="1" s="1"/>
  <c r="AH141" i="1" s="1"/>
  <c r="AE127" i="1"/>
  <c r="AC130" i="1"/>
  <c r="AD130" i="1" s="1"/>
  <c r="AC131" i="1"/>
  <c r="AD131" i="1" s="1"/>
  <c r="AC151" i="1"/>
  <c r="AD151" i="1" s="1"/>
  <c r="AC161" i="1"/>
  <c r="AD161" i="1" s="1"/>
  <c r="AC162" i="1"/>
  <c r="AD162" i="1" s="1"/>
  <c r="AE162" i="1"/>
  <c r="AC167" i="1"/>
  <c r="AD167" i="1" s="1"/>
  <c r="AC5" i="3"/>
  <c r="K29" i="3"/>
  <c r="O29" i="3"/>
  <c r="S29" i="3"/>
  <c r="W29" i="3"/>
  <c r="AA29" i="3"/>
  <c r="AC10" i="3"/>
  <c r="AD10" i="3" s="1"/>
  <c r="G73" i="3"/>
  <c r="K73" i="3"/>
  <c r="O73" i="3"/>
  <c r="S73" i="3"/>
  <c r="W73" i="3"/>
  <c r="AA73" i="3"/>
  <c r="AE47" i="3"/>
  <c r="AC48" i="3"/>
  <c r="AD48" i="3" s="1"/>
  <c r="AC50" i="3"/>
  <c r="AD50" i="3" s="1"/>
  <c r="AC59" i="3"/>
  <c r="AD59" i="3" s="1"/>
  <c r="AE60" i="3"/>
  <c r="AC61" i="3"/>
  <c r="AD61" i="3" s="1"/>
  <c r="AH61" i="3" s="1"/>
  <c r="AC62" i="3"/>
  <c r="AD62" i="3" s="1"/>
  <c r="AC86" i="3"/>
  <c r="AD86" i="3" s="1"/>
  <c r="AC87" i="3"/>
  <c r="AD87" i="3" s="1"/>
  <c r="AC102" i="3"/>
  <c r="AD102" i="3" s="1"/>
  <c r="AC119" i="3"/>
  <c r="AD119" i="3" s="1"/>
  <c r="AC136" i="3"/>
  <c r="AD136" i="3" s="1"/>
  <c r="AC6" i="4"/>
  <c r="AD6" i="4" s="1"/>
  <c r="AC7" i="4"/>
  <c r="AD7" i="4" s="1"/>
  <c r="AC23" i="4"/>
  <c r="AD23" i="4" s="1"/>
  <c r="AC28" i="4"/>
  <c r="AD28" i="4" s="1"/>
  <c r="AC82" i="4"/>
  <c r="AD82" i="4" s="1"/>
  <c r="AC86" i="4"/>
  <c r="AD86" i="4" s="1"/>
  <c r="AC94" i="4"/>
  <c r="AD94" i="4" s="1"/>
  <c r="AC99" i="4"/>
  <c r="AD99" i="4" s="1"/>
  <c r="AC101" i="4"/>
  <c r="AD101" i="4" s="1"/>
  <c r="AC102" i="4"/>
  <c r="AD102" i="4" s="1"/>
  <c r="AC124" i="4"/>
  <c r="I216" i="1"/>
  <c r="M216" i="1"/>
  <c r="Q216" i="1"/>
  <c r="U216" i="1"/>
  <c r="Y216" i="1"/>
  <c r="AC150" i="1"/>
  <c r="AD150" i="1" s="1"/>
  <c r="AH150" i="1" s="1"/>
  <c r="AC27" i="3"/>
  <c r="AD27" i="3" s="1"/>
  <c r="AC28" i="3"/>
  <c r="AD28" i="3" s="1"/>
  <c r="H73" i="3"/>
  <c r="L73" i="3"/>
  <c r="P73" i="3"/>
  <c r="T73" i="3"/>
  <c r="X73" i="3"/>
  <c r="AB73" i="3"/>
  <c r="AC76" i="3"/>
  <c r="AD76" i="3" s="1"/>
  <c r="AE76" i="3"/>
  <c r="AC81" i="3"/>
  <c r="AD81" i="3" s="1"/>
  <c r="AC114" i="3"/>
  <c r="AD114" i="3" s="1"/>
  <c r="AE114" i="3"/>
  <c r="AC131" i="3"/>
  <c r="AD131" i="3" s="1"/>
  <c r="AE131" i="3"/>
  <c r="AC144" i="3"/>
  <c r="AD144" i="3" s="1"/>
  <c r="AC151" i="3"/>
  <c r="AD151" i="3" s="1"/>
  <c r="AC152" i="3"/>
  <c r="AD152" i="3" s="1"/>
  <c r="AC153" i="3"/>
  <c r="AD153" i="3" s="1"/>
  <c r="AE153" i="3"/>
  <c r="AC155" i="3"/>
  <c r="AD155" i="3" s="1"/>
  <c r="AC162" i="3"/>
  <c r="AD162" i="3" s="1"/>
  <c r="AC163" i="3"/>
  <c r="AD163" i="3" s="1"/>
  <c r="AE163" i="3"/>
  <c r="AC170" i="3"/>
  <c r="AD170" i="3" s="1"/>
  <c r="AC171" i="3"/>
  <c r="AD171" i="3" s="1"/>
  <c r="AE171" i="3"/>
  <c r="J251" i="3"/>
  <c r="AC19" i="4"/>
  <c r="AD19" i="4" s="1"/>
  <c r="AE19" i="4"/>
  <c r="AE21" i="4"/>
  <c r="AC22" i="4"/>
  <c r="AD22" i="4" s="1"/>
  <c r="AC49" i="4"/>
  <c r="AD49" i="4" s="1"/>
  <c r="AE51" i="4"/>
  <c r="AC57" i="4"/>
  <c r="AD57" i="4" s="1"/>
  <c r="AE57" i="4"/>
  <c r="AE60" i="4"/>
  <c r="AC63" i="4"/>
  <c r="AD63" i="4" s="1"/>
  <c r="AC75" i="4"/>
  <c r="AD75" i="4" s="1"/>
  <c r="AC77" i="4"/>
  <c r="AD77" i="4" s="1"/>
  <c r="AC85" i="4"/>
  <c r="AD85" i="4" s="1"/>
  <c r="AC93" i="4"/>
  <c r="AD93" i="4" s="1"/>
  <c r="AC114" i="4"/>
  <c r="AD114" i="4" s="1"/>
  <c r="AE114" i="4"/>
  <c r="AC119" i="4"/>
  <c r="AD119" i="4" s="1"/>
  <c r="AC132" i="4"/>
  <c r="AD132" i="4" s="1"/>
  <c r="O29" i="1"/>
  <c r="O252" i="1" s="1"/>
  <c r="AA29" i="1"/>
  <c r="AE47" i="1"/>
  <c r="AC48" i="1"/>
  <c r="AD48" i="1" s="1"/>
  <c r="AC50" i="1"/>
  <c r="AD50" i="1" s="1"/>
  <c r="AC71" i="1"/>
  <c r="AD71" i="1" s="1"/>
  <c r="AE72" i="1"/>
  <c r="G141" i="1"/>
  <c r="K141" i="1"/>
  <c r="K252" i="1" s="1"/>
  <c r="O141" i="1"/>
  <c r="S141" i="1"/>
  <c r="W141" i="1"/>
  <c r="AA141" i="1"/>
  <c r="AA252" i="1" s="1"/>
  <c r="AC78" i="1"/>
  <c r="AD78" i="1" s="1"/>
  <c r="AC80" i="1"/>
  <c r="AD80" i="1" s="1"/>
  <c r="AC81" i="1"/>
  <c r="AD81" i="1" s="1"/>
  <c r="AC100" i="1"/>
  <c r="AD100" i="1" s="1"/>
  <c r="AE101" i="1"/>
  <c r="AE102" i="1"/>
  <c r="AC117" i="1"/>
  <c r="AD117" i="1" s="1"/>
  <c r="AE118" i="1"/>
  <c r="AE119" i="1"/>
  <c r="AC124" i="1"/>
  <c r="AD124" i="1" s="1"/>
  <c r="AC138" i="1"/>
  <c r="AD138" i="1" s="1"/>
  <c r="AC139" i="1"/>
  <c r="AD139" i="1" s="1"/>
  <c r="AC153" i="1"/>
  <c r="AD153" i="1" s="1"/>
  <c r="AC154" i="1"/>
  <c r="AD154" i="1" s="1"/>
  <c r="AE154" i="1"/>
  <c r="AC159" i="1"/>
  <c r="AD159" i="1" s="1"/>
  <c r="AC169" i="1"/>
  <c r="AD169" i="1" s="1"/>
  <c r="AC170" i="1"/>
  <c r="AD170" i="1" s="1"/>
  <c r="AE170" i="1"/>
  <c r="AC175" i="1"/>
  <c r="AD175" i="1" s="1"/>
  <c r="AC176" i="1"/>
  <c r="AD176" i="1" s="1"/>
  <c r="AC182" i="1"/>
  <c r="AD182" i="1" s="1"/>
  <c r="AC184" i="1"/>
  <c r="AD184" i="1" s="1"/>
  <c r="AC185" i="1"/>
  <c r="AD185" i="1" s="1"/>
  <c r="AC190" i="1"/>
  <c r="AD190" i="1" s="1"/>
  <c r="AC192" i="1"/>
  <c r="AD192" i="1" s="1"/>
  <c r="AC193" i="1"/>
  <c r="AD193" i="1" s="1"/>
  <c r="AC198" i="1"/>
  <c r="AD198" i="1" s="1"/>
  <c r="AC200" i="1"/>
  <c r="AD200" i="1" s="1"/>
  <c r="AC201" i="1"/>
  <c r="AD201" i="1" s="1"/>
  <c r="AC206" i="1"/>
  <c r="AD206" i="1" s="1"/>
  <c r="AC208" i="1"/>
  <c r="AD208" i="1" s="1"/>
  <c r="AC209" i="1"/>
  <c r="AD209" i="1" s="1"/>
  <c r="AC214" i="1"/>
  <c r="AD214" i="1" s="1"/>
  <c r="AC218" i="1"/>
  <c r="M239" i="1"/>
  <c r="Q239" i="1"/>
  <c r="U239" i="1"/>
  <c r="Y239" i="1"/>
  <c r="AC222" i="1"/>
  <c r="AD222" i="1" s="1"/>
  <c r="AC338" i="1"/>
  <c r="AD338" i="1" s="1"/>
  <c r="AC342" i="1"/>
  <c r="AD342" i="1" s="1"/>
  <c r="AC344" i="1"/>
  <c r="AD344" i="1" s="1"/>
  <c r="AC13" i="3"/>
  <c r="AD13" i="3" s="1"/>
  <c r="AC17" i="3"/>
  <c r="AD17" i="3" s="1"/>
  <c r="AE17" i="3"/>
  <c r="AE25" i="3"/>
  <c r="AE39" i="3"/>
  <c r="AC40" i="3"/>
  <c r="AD40" i="3" s="1"/>
  <c r="AE176" i="5"/>
  <c r="AC183" i="5"/>
  <c r="AD183" i="5" s="1"/>
  <c r="AC187" i="5"/>
  <c r="AD187" i="5" s="1"/>
  <c r="AC141" i="4"/>
  <c r="AD141" i="4" s="1"/>
  <c r="AC142" i="4"/>
  <c r="AD142" i="4" s="1"/>
  <c r="AH142" i="4" s="1"/>
  <c r="AC149" i="4"/>
  <c r="AD149" i="4" s="1"/>
  <c r="AC150" i="4"/>
  <c r="AD150" i="4" s="1"/>
  <c r="AC151" i="4"/>
  <c r="AD151" i="4" s="1"/>
  <c r="AE151" i="4"/>
  <c r="AC157" i="4"/>
  <c r="AD157" i="4" s="1"/>
  <c r="AC158" i="4"/>
  <c r="AD158" i="4" s="1"/>
  <c r="AC159" i="4"/>
  <c r="AD159" i="4" s="1"/>
  <c r="AE159" i="4"/>
  <c r="AC165" i="4"/>
  <c r="AD165" i="4" s="1"/>
  <c r="AC166" i="4"/>
  <c r="AD166" i="4" s="1"/>
  <c r="AG166" i="4" s="1"/>
  <c r="AC193" i="4"/>
  <c r="AD193" i="4" s="1"/>
  <c r="AC194" i="4"/>
  <c r="AD194" i="4" s="1"/>
  <c r="AC195" i="4"/>
  <c r="AD195" i="4" s="1"/>
  <c r="AC197" i="4"/>
  <c r="AD197" i="4" s="1"/>
  <c r="AC198" i="4"/>
  <c r="AD198" i="4" s="1"/>
  <c r="AC199" i="4"/>
  <c r="AD199" i="4" s="1"/>
  <c r="AC201" i="4"/>
  <c r="AD201" i="4" s="1"/>
  <c r="AC202" i="4"/>
  <c r="AD202" i="4" s="1"/>
  <c r="AC203" i="4"/>
  <c r="AD203" i="4" s="1"/>
  <c r="AC207" i="4"/>
  <c r="AD207" i="4" s="1"/>
  <c r="G73" i="5"/>
  <c r="K73" i="5"/>
  <c r="O73" i="5"/>
  <c r="S73" i="5"/>
  <c r="W73" i="5"/>
  <c r="AA73" i="5"/>
  <c r="AC76" i="5"/>
  <c r="AD76" i="5" s="1"/>
  <c r="AE77" i="5"/>
  <c r="AE78" i="5"/>
  <c r="AC82" i="5"/>
  <c r="AD82" i="5" s="1"/>
  <c r="AC112" i="5"/>
  <c r="AD112" i="5" s="1"/>
  <c r="AC120" i="5"/>
  <c r="AD120" i="5" s="1"/>
  <c r="AC122" i="5"/>
  <c r="AD122" i="5" s="1"/>
  <c r="AE123" i="5"/>
  <c r="AE124" i="5"/>
  <c r="Z216" i="5"/>
  <c r="AC147" i="5"/>
  <c r="AC152" i="5"/>
  <c r="AD152" i="5" s="1"/>
  <c r="AC161" i="5"/>
  <c r="AD161" i="5" s="1"/>
  <c r="AE189" i="5"/>
  <c r="AE193" i="5"/>
  <c r="AC202" i="5"/>
  <c r="AD202" i="5" s="1"/>
  <c r="F239" i="5"/>
  <c r="J239" i="5"/>
  <c r="N239" i="5"/>
  <c r="R239" i="5"/>
  <c r="V239" i="5"/>
  <c r="Z239" i="5"/>
  <c r="AC221" i="5"/>
  <c r="AD221" i="5" s="1"/>
  <c r="AC225" i="5"/>
  <c r="AD225" i="5" s="1"/>
  <c r="AC229" i="5"/>
  <c r="AD229" i="5" s="1"/>
  <c r="AC233" i="5"/>
  <c r="AD233" i="5" s="1"/>
  <c r="AC235" i="5"/>
  <c r="AD235" i="5" s="1"/>
  <c r="AC323" i="5"/>
  <c r="AD323" i="5" s="1"/>
  <c r="AC331" i="5"/>
  <c r="AD331" i="5" s="1"/>
  <c r="AC333" i="5"/>
  <c r="AD333" i="5" s="1"/>
  <c r="AC335" i="5"/>
  <c r="AD335" i="5" s="1"/>
  <c r="AC339" i="5"/>
  <c r="AD339" i="5" s="1"/>
  <c r="AC16" i="5"/>
  <c r="AD16" i="5" s="1"/>
  <c r="AE27" i="5"/>
  <c r="AE31" i="5"/>
  <c r="AC33" i="5"/>
  <c r="AD33" i="5" s="1"/>
  <c r="AC35" i="5"/>
  <c r="AD35" i="5" s="1"/>
  <c r="AG35" i="5" s="1"/>
  <c r="AC36" i="5"/>
  <c r="AD36" i="5" s="1"/>
  <c r="AE36" i="5"/>
  <c r="AC72" i="5"/>
  <c r="AD72" i="5" s="1"/>
  <c r="AC85" i="5"/>
  <c r="AD85" i="5" s="1"/>
  <c r="AC137" i="5"/>
  <c r="AD137" i="5" s="1"/>
  <c r="AC139" i="5"/>
  <c r="AD139" i="5" s="1"/>
  <c r="AE140" i="5"/>
  <c r="G216" i="5"/>
  <c r="G252" i="5" s="1"/>
  <c r="K216" i="5"/>
  <c r="O216" i="5"/>
  <c r="S216" i="5"/>
  <c r="W216" i="5"/>
  <c r="W252" i="5" s="1"/>
  <c r="AA216" i="5"/>
  <c r="AC166" i="5"/>
  <c r="AD166" i="5" s="1"/>
  <c r="AC178" i="5"/>
  <c r="AD178" i="5" s="1"/>
  <c r="AC237" i="5"/>
  <c r="AD237" i="5" s="1"/>
  <c r="AC257" i="5"/>
  <c r="AD257" i="5" s="1"/>
  <c r="AC259" i="5"/>
  <c r="AD259" i="5" s="1"/>
  <c r="AC261" i="5"/>
  <c r="AD261" i="5" s="1"/>
  <c r="AC263" i="5"/>
  <c r="AD263" i="5" s="1"/>
  <c r="AC265" i="5"/>
  <c r="AD265" i="5" s="1"/>
  <c r="AC146" i="4"/>
  <c r="AD146" i="4" s="1"/>
  <c r="AC147" i="4"/>
  <c r="AD147" i="4" s="1"/>
  <c r="AC154" i="4"/>
  <c r="AD154" i="4" s="1"/>
  <c r="AC155" i="4"/>
  <c r="AD155" i="4" s="1"/>
  <c r="AE155" i="4"/>
  <c r="AC11" i="5"/>
  <c r="AD11" i="5" s="1"/>
  <c r="AE11" i="5"/>
  <c r="AC84" i="5"/>
  <c r="AD84" i="5" s="1"/>
  <c r="AE89" i="5"/>
  <c r="AC92" i="5"/>
  <c r="AD92" i="5" s="1"/>
  <c r="AC94" i="5"/>
  <c r="AD94" i="5" s="1"/>
  <c r="AC114" i="5"/>
  <c r="AD114" i="5" s="1"/>
  <c r="AE115" i="5"/>
  <c r="AE116" i="5"/>
  <c r="AC128" i="5"/>
  <c r="AD128" i="5" s="1"/>
  <c r="AC5" i="1"/>
  <c r="AD5" i="1" s="1"/>
  <c r="J29" i="1"/>
  <c r="N29" i="1"/>
  <c r="R29" i="1"/>
  <c r="V29" i="1"/>
  <c r="Z29" i="1"/>
  <c r="AE10" i="1"/>
  <c r="AC13" i="1"/>
  <c r="AD13" i="1" s="1"/>
  <c r="AE13" i="1"/>
  <c r="AE18" i="1"/>
  <c r="AC21" i="1"/>
  <c r="AD21" i="1" s="1"/>
  <c r="AE21" i="1"/>
  <c r="AE26" i="1"/>
  <c r="G73" i="1"/>
  <c r="K73" i="1"/>
  <c r="O73" i="1"/>
  <c r="S73" i="1"/>
  <c r="W73" i="1"/>
  <c r="AA73" i="1"/>
  <c r="AC35" i="1"/>
  <c r="AD35" i="1" s="1"/>
  <c r="AG35" i="1" s="1"/>
  <c r="AC36" i="1"/>
  <c r="AD36" i="1" s="1"/>
  <c r="AC38" i="1"/>
  <c r="AD38" i="1" s="1"/>
  <c r="AE43" i="1"/>
  <c r="AC44" i="1"/>
  <c r="AD44" i="1" s="1"/>
  <c r="AC46" i="1"/>
  <c r="AD46" i="1" s="1"/>
  <c r="AE51" i="1"/>
  <c r="AC52" i="1"/>
  <c r="AD52" i="1" s="1"/>
  <c r="AC55" i="1"/>
  <c r="AD55" i="1" s="1"/>
  <c r="AE55" i="1"/>
  <c r="AE56" i="1"/>
  <c r="AE82" i="1"/>
  <c r="AE92" i="1"/>
  <c r="AE108" i="1"/>
  <c r="AE130" i="1"/>
  <c r="AE131" i="1"/>
  <c r="AE151" i="1"/>
  <c r="AF151" i="1"/>
  <c r="AE167" i="1"/>
  <c r="AF167" i="1"/>
  <c r="AE12" i="1"/>
  <c r="AC15" i="1"/>
  <c r="AD15" i="1" s="1"/>
  <c r="AE19" i="1"/>
  <c r="AC20" i="1"/>
  <c r="AD20" i="1" s="1"/>
  <c r="AE20" i="1"/>
  <c r="AC23" i="1"/>
  <c r="AD23" i="1" s="1"/>
  <c r="AE27" i="1"/>
  <c r="AC28" i="1"/>
  <c r="AD28" i="1" s="1"/>
  <c r="AE35" i="1"/>
  <c r="AE36" i="1"/>
  <c r="AC37" i="1"/>
  <c r="AD37" i="1" s="1"/>
  <c r="AE37" i="1"/>
  <c r="AE38" i="1"/>
  <c r="AC39" i="1"/>
  <c r="AD39" i="1" s="1"/>
  <c r="AE44" i="1"/>
  <c r="AC45" i="1"/>
  <c r="AD45" i="1" s="1"/>
  <c r="AE45" i="1"/>
  <c r="AE46" i="1"/>
  <c r="AC47" i="1"/>
  <c r="AD47" i="1" s="1"/>
  <c r="AE52" i="1"/>
  <c r="AC53" i="1"/>
  <c r="AD53" i="1" s="1"/>
  <c r="AG53" i="1" s="1"/>
  <c r="AE53" i="1"/>
  <c r="AE57" i="1"/>
  <c r="AC58" i="1"/>
  <c r="AD58" i="1" s="1"/>
  <c r="AC60" i="1"/>
  <c r="AD60" i="1" s="1"/>
  <c r="AC61" i="1"/>
  <c r="AD61" i="1" s="1"/>
  <c r="AH61" i="1" s="1"/>
  <c r="AC62" i="1"/>
  <c r="AD62" i="1" s="1"/>
  <c r="AC70" i="1"/>
  <c r="AD70" i="1" s="1"/>
  <c r="AC72" i="1"/>
  <c r="AD72" i="1" s="1"/>
  <c r="AC75" i="1"/>
  <c r="J141" i="1"/>
  <c r="N141" i="1"/>
  <c r="R141" i="1"/>
  <c r="V141" i="1"/>
  <c r="Z141" i="1"/>
  <c r="AE76" i="1"/>
  <c r="AE77" i="1"/>
  <c r="AE91" i="1"/>
  <c r="AC95" i="1"/>
  <c r="AD95" i="1" s="1"/>
  <c r="AC97" i="1"/>
  <c r="AD97" i="1" s="1"/>
  <c r="AC98" i="1"/>
  <c r="AD98" i="1" s="1"/>
  <c r="AE107" i="1"/>
  <c r="AC112" i="1"/>
  <c r="AD112" i="1" s="1"/>
  <c r="AC114" i="1"/>
  <c r="AD114" i="1" s="1"/>
  <c r="AC115" i="1"/>
  <c r="AD115" i="1" s="1"/>
  <c r="AE150" i="1"/>
  <c r="AF150" i="1"/>
  <c r="AE6" i="1"/>
  <c r="AC9" i="1"/>
  <c r="AD9" i="1" s="1"/>
  <c r="AE9" i="1"/>
  <c r="AE14" i="1"/>
  <c r="AE17" i="1"/>
  <c r="AE25" i="1"/>
  <c r="AF73" i="1"/>
  <c r="AE33" i="1"/>
  <c r="AE58" i="1"/>
  <c r="AE59" i="1"/>
  <c r="AE70" i="1"/>
  <c r="AE71" i="1"/>
  <c r="AE100" i="1"/>
  <c r="AE117" i="1"/>
  <c r="AE124" i="1"/>
  <c r="AE138" i="1"/>
  <c r="AE139" i="1"/>
  <c r="AE159" i="1"/>
  <c r="AF159" i="1"/>
  <c r="AC8" i="1"/>
  <c r="AD8" i="1" s="1"/>
  <c r="AE8" i="1"/>
  <c r="AC11" i="1"/>
  <c r="AD11" i="1" s="1"/>
  <c r="AC16" i="1"/>
  <c r="AD16" i="1" s="1"/>
  <c r="AC19" i="1"/>
  <c r="AD19" i="1" s="1"/>
  <c r="AE23" i="1"/>
  <c r="AC24" i="1"/>
  <c r="AD24" i="1" s="1"/>
  <c r="AC27" i="1"/>
  <c r="AD27" i="1" s="1"/>
  <c r="F73" i="1"/>
  <c r="J73" i="1"/>
  <c r="N73" i="1"/>
  <c r="R73" i="1"/>
  <c r="V73" i="1"/>
  <c r="V252" i="1" s="1"/>
  <c r="Z73" i="1"/>
  <c r="AC32" i="1"/>
  <c r="AD32" i="1" s="1"/>
  <c r="AE40" i="1"/>
  <c r="AC41" i="1"/>
  <c r="AD41" i="1" s="1"/>
  <c r="AE41" i="1"/>
  <c r="AE42" i="1"/>
  <c r="AC43" i="1"/>
  <c r="AD43" i="1" s="1"/>
  <c r="AE48" i="1"/>
  <c r="AC49" i="1"/>
  <c r="AD49" i="1" s="1"/>
  <c r="AE49" i="1"/>
  <c r="AE50" i="1"/>
  <c r="AC51" i="1"/>
  <c r="AD51" i="1" s="1"/>
  <c r="AC56" i="1"/>
  <c r="AD56" i="1" s="1"/>
  <c r="AC57" i="1"/>
  <c r="AD57" i="1" s="1"/>
  <c r="AE61" i="1"/>
  <c r="AE62" i="1"/>
  <c r="AC63" i="1"/>
  <c r="AD63" i="1" s="1"/>
  <c r="AH63" i="1" s="1"/>
  <c r="AC64" i="1"/>
  <c r="AD64" i="1" s="1"/>
  <c r="AG64" i="1" s="1"/>
  <c r="AC65" i="1"/>
  <c r="AD65" i="1" s="1"/>
  <c r="AG65" i="1" s="1"/>
  <c r="AC66" i="1"/>
  <c r="AD66" i="1" s="1"/>
  <c r="AC68" i="1"/>
  <c r="AD68" i="1" s="1"/>
  <c r="AC69" i="1"/>
  <c r="AD69" i="1" s="1"/>
  <c r="H141" i="1"/>
  <c r="L141" i="1"/>
  <c r="P141" i="1"/>
  <c r="T141" i="1"/>
  <c r="X141" i="1"/>
  <c r="AB141" i="1"/>
  <c r="AE78" i="1"/>
  <c r="AC79" i="1"/>
  <c r="AD79" i="1" s="1"/>
  <c r="AE79" i="1"/>
  <c r="AC83" i="1"/>
  <c r="AD83" i="1" s="1"/>
  <c r="AE83" i="1"/>
  <c r="AE84" i="1"/>
  <c r="AE85" i="1"/>
  <c r="AC90" i="1"/>
  <c r="AD90" i="1" s="1"/>
  <c r="AE99" i="1"/>
  <c r="AC103" i="1"/>
  <c r="AD103" i="1" s="1"/>
  <c r="AC105" i="1"/>
  <c r="AD105" i="1" s="1"/>
  <c r="AC106" i="1"/>
  <c r="AD106" i="1" s="1"/>
  <c r="AE116" i="1"/>
  <c r="AC120" i="1"/>
  <c r="AD120" i="1" s="1"/>
  <c r="AC122" i="1"/>
  <c r="AD122" i="1" s="1"/>
  <c r="AE122" i="1"/>
  <c r="AE80" i="1"/>
  <c r="AE81" i="1"/>
  <c r="AE86" i="1"/>
  <c r="AC87" i="1"/>
  <c r="AD87" i="1" s="1"/>
  <c r="AE87" i="1"/>
  <c r="AE88" i="1"/>
  <c r="AE89" i="1"/>
  <c r="AE90" i="1"/>
  <c r="AE95" i="1"/>
  <c r="AC96" i="1"/>
  <c r="AD96" i="1" s="1"/>
  <c r="AE96" i="1"/>
  <c r="AE97" i="1"/>
  <c r="AE98" i="1"/>
  <c r="AE103" i="1"/>
  <c r="AC104" i="1"/>
  <c r="AD104" i="1" s="1"/>
  <c r="AE104" i="1"/>
  <c r="AE105" i="1"/>
  <c r="AE106" i="1"/>
  <c r="AE112" i="1"/>
  <c r="AC113" i="1"/>
  <c r="AD113" i="1" s="1"/>
  <c r="AE113" i="1"/>
  <c r="AE114" i="1"/>
  <c r="AE115" i="1"/>
  <c r="AE120" i="1"/>
  <c r="AC121" i="1"/>
  <c r="AD121" i="1" s="1"/>
  <c r="AE121" i="1"/>
  <c r="AC123" i="1"/>
  <c r="AD123" i="1" s="1"/>
  <c r="AE123" i="1"/>
  <c r="AC134" i="1"/>
  <c r="AD134" i="1" s="1"/>
  <c r="AE134" i="1"/>
  <c r="AC135" i="1"/>
  <c r="AD135" i="1" s="1"/>
  <c r="AE135" i="1"/>
  <c r="G216" i="1"/>
  <c r="K216" i="1"/>
  <c r="O216" i="1"/>
  <c r="S216" i="1"/>
  <c r="W216" i="1"/>
  <c r="AA216" i="1"/>
  <c r="AC146" i="1"/>
  <c r="AD146" i="1" s="1"/>
  <c r="AE146" i="1"/>
  <c r="AC148" i="1"/>
  <c r="AD148" i="1" s="1"/>
  <c r="AC149" i="1"/>
  <c r="AD149" i="1" s="1"/>
  <c r="AE149" i="1"/>
  <c r="AC155" i="1"/>
  <c r="AD155" i="1" s="1"/>
  <c r="AE155" i="1"/>
  <c r="AC157" i="1"/>
  <c r="AD157" i="1" s="1"/>
  <c r="AC158" i="1"/>
  <c r="AD158" i="1" s="1"/>
  <c r="AE158" i="1"/>
  <c r="AC163" i="1"/>
  <c r="AD163" i="1" s="1"/>
  <c r="AE163" i="1"/>
  <c r="AC165" i="1"/>
  <c r="AD165" i="1" s="1"/>
  <c r="AC166" i="1"/>
  <c r="AD166" i="1" s="1"/>
  <c r="AE166" i="1"/>
  <c r="AC171" i="1"/>
  <c r="AD171" i="1" s="1"/>
  <c r="AE171" i="1"/>
  <c r="AC173" i="1"/>
  <c r="AD173" i="1" s="1"/>
  <c r="AE174" i="1"/>
  <c r="AC178" i="1"/>
  <c r="AD178" i="1" s="1"/>
  <c r="AC180" i="1"/>
  <c r="AD180" i="1" s="1"/>
  <c r="AC181" i="1"/>
  <c r="AD181" i="1" s="1"/>
  <c r="AC186" i="1"/>
  <c r="AD186" i="1" s="1"/>
  <c r="AC188" i="1"/>
  <c r="AD188" i="1" s="1"/>
  <c r="AC189" i="1"/>
  <c r="AD189" i="1" s="1"/>
  <c r="AC194" i="1"/>
  <c r="AD194" i="1" s="1"/>
  <c r="AC196" i="1"/>
  <c r="AD196" i="1" s="1"/>
  <c r="AC197" i="1"/>
  <c r="AD197" i="1" s="1"/>
  <c r="AC202" i="1"/>
  <c r="AD202" i="1" s="1"/>
  <c r="AC204" i="1"/>
  <c r="AD204" i="1" s="1"/>
  <c r="AC205" i="1"/>
  <c r="AD205" i="1" s="1"/>
  <c r="AC210" i="1"/>
  <c r="AD210" i="1" s="1"/>
  <c r="AC212" i="1"/>
  <c r="AD212" i="1" s="1"/>
  <c r="AC213" i="1"/>
  <c r="AD213" i="1" s="1"/>
  <c r="H239" i="1"/>
  <c r="L239" i="1"/>
  <c r="P239" i="1"/>
  <c r="T239" i="1"/>
  <c r="X239" i="1"/>
  <c r="AB239" i="1"/>
  <c r="AC221" i="1"/>
  <c r="AD221" i="1" s="1"/>
  <c r="AC225" i="1"/>
  <c r="AD225" i="1" s="1"/>
  <c r="AC229" i="1"/>
  <c r="AD229" i="1" s="1"/>
  <c r="AC233" i="1"/>
  <c r="AD233" i="1" s="1"/>
  <c r="AC237" i="1"/>
  <c r="AD237" i="1" s="1"/>
  <c r="AC244" i="1"/>
  <c r="AD244" i="1" s="1"/>
  <c r="AC248" i="1"/>
  <c r="AD248" i="1" s="1"/>
  <c r="AC257" i="1"/>
  <c r="AD257" i="1" s="1"/>
  <c r="AC259" i="1"/>
  <c r="AD259" i="1" s="1"/>
  <c r="AC301" i="1"/>
  <c r="AD301" i="1" s="1"/>
  <c r="AC303" i="1"/>
  <c r="AD303" i="1" s="1"/>
  <c r="AC305" i="1"/>
  <c r="AD305" i="1" s="1"/>
  <c r="AC307" i="1"/>
  <c r="AD307" i="1" s="1"/>
  <c r="AC309" i="1"/>
  <c r="AD309" i="1" s="1"/>
  <c r="AC311" i="1"/>
  <c r="AD311" i="1" s="1"/>
  <c r="AC313" i="1"/>
  <c r="AD313" i="1" s="1"/>
  <c r="AC324" i="1"/>
  <c r="AD324" i="1" s="1"/>
  <c r="AC325" i="1"/>
  <c r="AD325" i="1" s="1"/>
  <c r="AC328" i="1"/>
  <c r="AD328" i="1" s="1"/>
  <c r="AC329" i="1"/>
  <c r="AD329" i="1" s="1"/>
  <c r="AC332" i="1"/>
  <c r="AD332" i="1" s="1"/>
  <c r="AC333" i="1"/>
  <c r="AD333" i="1" s="1"/>
  <c r="AC336" i="1"/>
  <c r="AD336" i="1" s="1"/>
  <c r="AC337" i="1"/>
  <c r="AD337" i="1" s="1"/>
  <c r="AC340" i="1"/>
  <c r="AD340" i="1" s="1"/>
  <c r="AC341" i="1"/>
  <c r="AD341" i="1" s="1"/>
  <c r="AC343" i="1"/>
  <c r="AD343" i="1" s="1"/>
  <c r="AC6" i="3"/>
  <c r="AD6" i="3" s="1"/>
  <c r="AE6" i="3"/>
  <c r="AC9" i="3"/>
  <c r="AD9" i="3" s="1"/>
  <c r="AE9" i="3"/>
  <c r="AE13" i="3"/>
  <c r="AE15" i="3"/>
  <c r="AC23" i="3"/>
  <c r="AD23" i="3" s="1"/>
  <c r="AC24" i="3"/>
  <c r="AD24" i="3" s="1"/>
  <c r="F73" i="3"/>
  <c r="J73" i="3"/>
  <c r="N73" i="3"/>
  <c r="R73" i="3"/>
  <c r="V73" i="3"/>
  <c r="Z73" i="3"/>
  <c r="AE34" i="3"/>
  <c r="AC35" i="3"/>
  <c r="AD35" i="3" s="1"/>
  <c r="AG35" i="3" s="1"/>
  <c r="AC36" i="3"/>
  <c r="AD36" i="3" s="1"/>
  <c r="AE43" i="3"/>
  <c r="AC44" i="3"/>
  <c r="AD44" i="3" s="1"/>
  <c r="AC46" i="3"/>
  <c r="AD46" i="3" s="1"/>
  <c r="AE51" i="3"/>
  <c r="AC52" i="3"/>
  <c r="AD52" i="3" s="1"/>
  <c r="AC55" i="3"/>
  <c r="AD55" i="3" s="1"/>
  <c r="AE55" i="3"/>
  <c r="AE56" i="3"/>
  <c r="AC57" i="3"/>
  <c r="AD57" i="3" s="1"/>
  <c r="AE63" i="3"/>
  <c r="AE64" i="3"/>
  <c r="AE65" i="3"/>
  <c r="AE66" i="3"/>
  <c r="AC67" i="3"/>
  <c r="AD67" i="3" s="1"/>
  <c r="AE67" i="3"/>
  <c r="AE68" i="3"/>
  <c r="AC69" i="3"/>
  <c r="AD69" i="3" s="1"/>
  <c r="AF75" i="3"/>
  <c r="AF141" i="3" s="1"/>
  <c r="I141" i="3"/>
  <c r="M141" i="3"/>
  <c r="Q141" i="3"/>
  <c r="U141" i="3"/>
  <c r="Y141" i="3"/>
  <c r="AC77" i="3"/>
  <c r="AD77" i="3" s="1"/>
  <c r="AE77" i="3"/>
  <c r="AC80" i="3"/>
  <c r="AD80" i="3" s="1"/>
  <c r="AE80" i="3"/>
  <c r="AC90" i="3"/>
  <c r="AD90" i="3" s="1"/>
  <c r="AE90" i="3"/>
  <c r="AE102" i="3"/>
  <c r="AE119" i="3"/>
  <c r="AE63" i="1"/>
  <c r="AE64" i="1"/>
  <c r="AE65" i="1"/>
  <c r="AE66" i="1"/>
  <c r="AC67" i="1"/>
  <c r="AD67" i="1" s="1"/>
  <c r="AE67" i="1"/>
  <c r="AE68" i="1"/>
  <c r="AE69" i="1"/>
  <c r="I141" i="1"/>
  <c r="M141" i="1"/>
  <c r="Q141" i="1"/>
  <c r="U141" i="1"/>
  <c r="Y141" i="1"/>
  <c r="AC76" i="1"/>
  <c r="AD76" i="1" s="1"/>
  <c r="AC77" i="1"/>
  <c r="AD77" i="1" s="1"/>
  <c r="AC82" i="1"/>
  <c r="AD82" i="1" s="1"/>
  <c r="AC84" i="1"/>
  <c r="AD84" i="1" s="1"/>
  <c r="AC85" i="1"/>
  <c r="AD85" i="1" s="1"/>
  <c r="AC91" i="1"/>
  <c r="AD91" i="1" s="1"/>
  <c r="AC93" i="1"/>
  <c r="AD93" i="1" s="1"/>
  <c r="AC94" i="1"/>
  <c r="AD94" i="1" s="1"/>
  <c r="AC99" i="1"/>
  <c r="AD99" i="1" s="1"/>
  <c r="AC101" i="1"/>
  <c r="AD101" i="1" s="1"/>
  <c r="AC102" i="1"/>
  <c r="AD102" i="1" s="1"/>
  <c r="AC107" i="1"/>
  <c r="AD107" i="1" s="1"/>
  <c r="AC110" i="1"/>
  <c r="AD110" i="1" s="1"/>
  <c r="AC111" i="1"/>
  <c r="AD111" i="1" s="1"/>
  <c r="AC116" i="1"/>
  <c r="AD116" i="1" s="1"/>
  <c r="AC118" i="1"/>
  <c r="AD118" i="1" s="1"/>
  <c r="AC119" i="1"/>
  <c r="AD119" i="1" s="1"/>
  <c r="AC125" i="1"/>
  <c r="AD125" i="1" s="1"/>
  <c r="AE125" i="1"/>
  <c r="AC126" i="1"/>
  <c r="AD126" i="1" s="1"/>
  <c r="AE126" i="1"/>
  <c r="AC128" i="1"/>
  <c r="AD128" i="1" s="1"/>
  <c r="AE128" i="1"/>
  <c r="AC133" i="1"/>
  <c r="AD133" i="1" s="1"/>
  <c r="AE133" i="1"/>
  <c r="AC136" i="1"/>
  <c r="AD136" i="1" s="1"/>
  <c r="AE136" i="1"/>
  <c r="H216" i="1"/>
  <c r="L216" i="1"/>
  <c r="P216" i="1"/>
  <c r="T216" i="1"/>
  <c r="X216" i="1"/>
  <c r="AB216" i="1"/>
  <c r="AC145" i="1"/>
  <c r="AD145" i="1" s="1"/>
  <c r="AE145" i="1"/>
  <c r="AC147" i="1"/>
  <c r="AD147" i="1" s="1"/>
  <c r="AH147" i="1" s="1"/>
  <c r="AC152" i="1"/>
  <c r="AD152" i="1" s="1"/>
  <c r="AE152" i="1"/>
  <c r="AC160" i="1"/>
  <c r="AD160" i="1" s="1"/>
  <c r="AE160" i="1"/>
  <c r="AC168" i="1"/>
  <c r="AD168" i="1" s="1"/>
  <c r="AE168" i="1"/>
  <c r="AE178" i="1"/>
  <c r="AC179" i="1"/>
  <c r="AD179" i="1" s="1"/>
  <c r="AE180" i="1"/>
  <c r="AE181" i="1"/>
  <c r="AE186" i="1"/>
  <c r="AC187" i="1"/>
  <c r="AD187" i="1" s="1"/>
  <c r="AE188" i="1"/>
  <c r="AE189" i="1"/>
  <c r="AE194" i="1"/>
  <c r="AC195" i="1"/>
  <c r="AD195" i="1" s="1"/>
  <c r="AE196" i="1"/>
  <c r="AE197" i="1"/>
  <c r="AE202" i="1"/>
  <c r="AC203" i="1"/>
  <c r="AD203" i="1" s="1"/>
  <c r="AE204" i="1"/>
  <c r="AE205" i="1"/>
  <c r="AE210" i="1"/>
  <c r="AC211" i="1"/>
  <c r="AD211" i="1" s="1"/>
  <c r="AE212" i="1"/>
  <c r="AE213" i="1"/>
  <c r="AC220" i="1"/>
  <c r="AD220" i="1" s="1"/>
  <c r="AC224" i="1"/>
  <c r="AD224" i="1" s="1"/>
  <c r="AC228" i="1"/>
  <c r="AD228" i="1" s="1"/>
  <c r="AC232" i="1"/>
  <c r="AD232" i="1" s="1"/>
  <c r="AC236" i="1"/>
  <c r="AD236" i="1" s="1"/>
  <c r="H251" i="1"/>
  <c r="L251" i="1"/>
  <c r="P251" i="1"/>
  <c r="P252" i="1" s="1"/>
  <c r="T251" i="1"/>
  <c r="X251" i="1"/>
  <c r="AB251" i="1"/>
  <c r="AC243" i="1"/>
  <c r="AD243" i="1" s="1"/>
  <c r="AC247" i="1"/>
  <c r="AD247" i="1" s="1"/>
  <c r="AC261" i="1"/>
  <c r="AD261" i="1" s="1"/>
  <c r="AC263" i="1"/>
  <c r="AD263" i="1" s="1"/>
  <c r="AC265" i="1"/>
  <c r="AD265" i="1" s="1"/>
  <c r="AC267" i="1"/>
  <c r="AD267" i="1" s="1"/>
  <c r="AC269" i="1"/>
  <c r="AD269" i="1" s="1"/>
  <c r="AC271" i="1"/>
  <c r="AD271" i="1" s="1"/>
  <c r="AC273" i="1"/>
  <c r="AD273" i="1" s="1"/>
  <c r="AC275" i="1"/>
  <c r="AD275" i="1" s="1"/>
  <c r="AC277" i="1"/>
  <c r="AD277" i="1" s="1"/>
  <c r="AC279" i="1"/>
  <c r="AD279" i="1" s="1"/>
  <c r="AC281" i="1"/>
  <c r="AD281" i="1" s="1"/>
  <c r="AC283" i="1"/>
  <c r="AD283" i="1" s="1"/>
  <c r="AC285" i="1"/>
  <c r="AD285" i="1" s="1"/>
  <c r="AC287" i="1"/>
  <c r="AD287" i="1" s="1"/>
  <c r="AC289" i="1"/>
  <c r="AD289" i="1" s="1"/>
  <c r="AC291" i="1"/>
  <c r="AD291" i="1" s="1"/>
  <c r="AC293" i="1"/>
  <c r="AD293" i="1" s="1"/>
  <c r="AC295" i="1"/>
  <c r="AD295" i="1" s="1"/>
  <c r="AC297" i="1"/>
  <c r="AD297" i="1" s="1"/>
  <c r="AC299" i="1"/>
  <c r="AD299" i="1" s="1"/>
  <c r="AC11" i="3"/>
  <c r="AD11" i="3" s="1"/>
  <c r="AE11" i="3"/>
  <c r="AC12" i="3"/>
  <c r="AD12" i="3" s="1"/>
  <c r="AE12" i="3"/>
  <c r="AC15" i="3"/>
  <c r="AD15" i="3" s="1"/>
  <c r="AE19" i="3"/>
  <c r="AC20" i="3"/>
  <c r="AD20" i="3" s="1"/>
  <c r="AE23" i="3"/>
  <c r="AC26" i="3"/>
  <c r="AD26" i="3" s="1"/>
  <c r="AE35" i="3"/>
  <c r="AC37" i="3"/>
  <c r="AD37" i="3" s="1"/>
  <c r="AE38" i="3"/>
  <c r="AC39" i="3"/>
  <c r="AD39" i="3" s="1"/>
  <c r="AE44" i="3"/>
  <c r="AC45" i="3"/>
  <c r="AD45" i="3" s="1"/>
  <c r="AE45" i="3"/>
  <c r="AE46" i="3"/>
  <c r="AC47" i="3"/>
  <c r="AD47" i="3" s="1"/>
  <c r="AE52" i="3"/>
  <c r="AC53" i="3"/>
  <c r="AD53" i="3" s="1"/>
  <c r="AG53" i="3" s="1"/>
  <c r="AE53" i="3"/>
  <c r="AE57" i="3"/>
  <c r="AC58" i="3"/>
  <c r="AD58" i="3" s="1"/>
  <c r="AC60" i="3"/>
  <c r="AD60" i="3" s="1"/>
  <c r="AE69" i="3"/>
  <c r="AC70" i="3"/>
  <c r="AD70" i="3" s="1"/>
  <c r="AC71" i="3"/>
  <c r="AD71" i="3" s="1"/>
  <c r="AE71" i="3"/>
  <c r="AC75" i="3"/>
  <c r="AC84" i="3"/>
  <c r="AD84" i="3" s="1"/>
  <c r="AE84" i="3"/>
  <c r="AC89" i="3"/>
  <c r="AD89" i="3" s="1"/>
  <c r="AH89" i="3" s="1"/>
  <c r="AE89" i="3"/>
  <c r="AC94" i="3"/>
  <c r="AD94" i="3" s="1"/>
  <c r="AE94" i="3"/>
  <c r="AE10" i="3"/>
  <c r="AE58" i="3"/>
  <c r="AE59" i="3"/>
  <c r="AE70" i="3"/>
  <c r="AE81" i="3"/>
  <c r="AE86" i="3"/>
  <c r="AE87" i="3"/>
  <c r="AE101" i="3"/>
  <c r="AE111" i="3"/>
  <c r="AE127" i="3"/>
  <c r="AC129" i="1"/>
  <c r="AD129" i="1" s="1"/>
  <c r="AE129" i="1"/>
  <c r="AC132" i="1"/>
  <c r="AD132" i="1" s="1"/>
  <c r="AE132" i="1"/>
  <c r="AC137" i="1"/>
  <c r="AD137" i="1" s="1"/>
  <c r="AE137" i="1"/>
  <c r="AC140" i="1"/>
  <c r="AD140" i="1" s="1"/>
  <c r="AE140" i="1"/>
  <c r="F216" i="1"/>
  <c r="J216" i="1"/>
  <c r="N216" i="1"/>
  <c r="R216" i="1"/>
  <c r="V216" i="1"/>
  <c r="Z216" i="1"/>
  <c r="AC144" i="1"/>
  <c r="AD144" i="1" s="1"/>
  <c r="AE144" i="1"/>
  <c r="AC156" i="1"/>
  <c r="AD156" i="1" s="1"/>
  <c r="AE156" i="1"/>
  <c r="AC164" i="1"/>
  <c r="AD164" i="1" s="1"/>
  <c r="AE164" i="1"/>
  <c r="AC172" i="1"/>
  <c r="AD172" i="1" s="1"/>
  <c r="AE172" i="1"/>
  <c r="AC174" i="1"/>
  <c r="AD174" i="1" s="1"/>
  <c r="AG174" i="1" s="1"/>
  <c r="AG216" i="1" s="1"/>
  <c r="AE175" i="1"/>
  <c r="AE176" i="1"/>
  <c r="AE182" i="1"/>
  <c r="AC183" i="1"/>
  <c r="AD183" i="1" s="1"/>
  <c r="AE184" i="1"/>
  <c r="AE185" i="1"/>
  <c r="AE190" i="1"/>
  <c r="AC191" i="1"/>
  <c r="AD191" i="1" s="1"/>
  <c r="AE192" i="1"/>
  <c r="AE193" i="1"/>
  <c r="AE198" i="1"/>
  <c r="AC199" i="1"/>
  <c r="AD199" i="1" s="1"/>
  <c r="AE200" i="1"/>
  <c r="AE201" i="1"/>
  <c r="AE206" i="1"/>
  <c r="AC207" i="1"/>
  <c r="AD207" i="1" s="1"/>
  <c r="AE208" i="1"/>
  <c r="AE209" i="1"/>
  <c r="AE214" i="1"/>
  <c r="AC215" i="1"/>
  <c r="AD215" i="1" s="1"/>
  <c r="F239" i="1"/>
  <c r="J239" i="1"/>
  <c r="N239" i="1"/>
  <c r="R239" i="1"/>
  <c r="V239" i="1"/>
  <c r="Z239" i="1"/>
  <c r="G239" i="1"/>
  <c r="G252" i="1" s="1"/>
  <c r="K239" i="1"/>
  <c r="O239" i="1"/>
  <c r="S239" i="1"/>
  <c r="W239" i="1"/>
  <c r="W252" i="1" s="1"/>
  <c r="AA239" i="1"/>
  <c r="AC223" i="1"/>
  <c r="AD223" i="1" s="1"/>
  <c r="AC227" i="1"/>
  <c r="AD227" i="1" s="1"/>
  <c r="AC231" i="1"/>
  <c r="AD231" i="1" s="1"/>
  <c r="AC235" i="1"/>
  <c r="AD235" i="1" s="1"/>
  <c r="F251" i="1"/>
  <c r="J251" i="1"/>
  <c r="N251" i="1"/>
  <c r="N252" i="1" s="1"/>
  <c r="R251" i="1"/>
  <c r="V251" i="1"/>
  <c r="Z251" i="1"/>
  <c r="AC242" i="1"/>
  <c r="AD242" i="1" s="1"/>
  <c r="AC246" i="1"/>
  <c r="AD246" i="1" s="1"/>
  <c r="AC250" i="1"/>
  <c r="AD250" i="1" s="1"/>
  <c r="AC258" i="1"/>
  <c r="AD258" i="1" s="1"/>
  <c r="AC260" i="1"/>
  <c r="AD260" i="1" s="1"/>
  <c r="AC321" i="1"/>
  <c r="AD321" i="1" s="1"/>
  <c r="AC323" i="1"/>
  <c r="AD323" i="1" s="1"/>
  <c r="AC327" i="1"/>
  <c r="AD327" i="1" s="1"/>
  <c r="AC331" i="1"/>
  <c r="AD331" i="1" s="1"/>
  <c r="AC335" i="1"/>
  <c r="AD335" i="1" s="1"/>
  <c r="AC339" i="1"/>
  <c r="AD339" i="1" s="1"/>
  <c r="AG355" i="1"/>
  <c r="AC7" i="3"/>
  <c r="AD7" i="3" s="1"/>
  <c r="AE7" i="3"/>
  <c r="AC8" i="3"/>
  <c r="AD8" i="3" s="1"/>
  <c r="AE8" i="3"/>
  <c r="AC14" i="3"/>
  <c r="AD14" i="3" s="1"/>
  <c r="AC16" i="3"/>
  <c r="AD16" i="3" s="1"/>
  <c r="AC19" i="3"/>
  <c r="AD19" i="3" s="1"/>
  <c r="AC22" i="3"/>
  <c r="AD22" i="3" s="1"/>
  <c r="AE27" i="3"/>
  <c r="I73" i="3"/>
  <c r="M73" i="3"/>
  <c r="Q73" i="3"/>
  <c r="U73" i="3"/>
  <c r="Y73" i="3"/>
  <c r="AC32" i="3"/>
  <c r="AD32" i="3" s="1"/>
  <c r="AE33" i="3"/>
  <c r="AC34" i="3"/>
  <c r="AD34" i="3" s="1"/>
  <c r="AC41" i="3"/>
  <c r="AD41" i="3" s="1"/>
  <c r="AE42" i="3"/>
  <c r="AC43" i="3"/>
  <c r="AD43" i="3" s="1"/>
  <c r="AE48" i="3"/>
  <c r="AC49" i="3"/>
  <c r="AD49" i="3" s="1"/>
  <c r="AE49" i="3"/>
  <c r="AE50" i="3"/>
  <c r="AC51" i="3"/>
  <c r="AD51" i="3" s="1"/>
  <c r="AC56" i="3"/>
  <c r="AD56" i="3" s="1"/>
  <c r="AE61" i="3"/>
  <c r="AE62" i="3"/>
  <c r="AC63" i="3"/>
  <c r="AD63" i="3" s="1"/>
  <c r="AH63" i="3" s="1"/>
  <c r="AH73" i="3" s="1"/>
  <c r="AC64" i="3"/>
  <c r="AD64" i="3" s="1"/>
  <c r="AG64" i="3" s="1"/>
  <c r="AC65" i="3"/>
  <c r="AD65" i="3" s="1"/>
  <c r="AG65" i="3" s="1"/>
  <c r="AC66" i="3"/>
  <c r="AD66" i="3" s="1"/>
  <c r="AC68" i="3"/>
  <c r="AD68" i="3" s="1"/>
  <c r="H141" i="3"/>
  <c r="L141" i="3"/>
  <c r="P141" i="3"/>
  <c r="T141" i="3"/>
  <c r="T252" i="3" s="1"/>
  <c r="X141" i="3"/>
  <c r="AB141" i="3"/>
  <c r="AC78" i="3"/>
  <c r="AD78" i="3" s="1"/>
  <c r="AE78" i="3"/>
  <c r="AC79" i="3"/>
  <c r="AD79" i="3" s="1"/>
  <c r="AE79" i="3"/>
  <c r="AC85" i="3"/>
  <c r="AD85" i="3" s="1"/>
  <c r="AE85" i="3"/>
  <c r="AC88" i="3"/>
  <c r="AD88" i="3" s="1"/>
  <c r="AE88" i="3"/>
  <c r="AC93" i="3"/>
  <c r="AD93" i="3" s="1"/>
  <c r="AE93" i="3"/>
  <c r="AC98" i="3"/>
  <c r="AD98" i="3" s="1"/>
  <c r="AE98" i="3"/>
  <c r="AE95" i="3"/>
  <c r="AC96" i="3"/>
  <c r="AD96" i="3" s="1"/>
  <c r="AE96" i="3"/>
  <c r="AC103" i="3"/>
  <c r="AD103" i="3" s="1"/>
  <c r="AE103" i="3"/>
  <c r="AC104" i="3"/>
  <c r="AD104" i="3" s="1"/>
  <c r="AE104" i="3"/>
  <c r="AC112" i="3"/>
  <c r="AD112" i="3" s="1"/>
  <c r="AE112" i="3"/>
  <c r="AC113" i="3"/>
  <c r="AD113" i="3" s="1"/>
  <c r="AE113" i="3"/>
  <c r="AC120" i="3"/>
  <c r="AD120" i="3" s="1"/>
  <c r="AE120" i="3"/>
  <c r="AC121" i="3"/>
  <c r="AD121" i="3" s="1"/>
  <c r="AE121" i="3"/>
  <c r="AC129" i="3"/>
  <c r="AD129" i="3" s="1"/>
  <c r="AE129" i="3"/>
  <c r="AC130" i="3"/>
  <c r="AD130" i="3" s="1"/>
  <c r="AE130" i="3"/>
  <c r="AC137" i="3"/>
  <c r="AD137" i="3" s="1"/>
  <c r="AE137" i="3"/>
  <c r="AC138" i="3"/>
  <c r="AD138" i="3" s="1"/>
  <c r="AE138" i="3"/>
  <c r="I216" i="3"/>
  <c r="M216" i="3"/>
  <c r="Q216" i="3"/>
  <c r="U216" i="3"/>
  <c r="Y216" i="3"/>
  <c r="AF143" i="3"/>
  <c r="AF216" i="3" s="1"/>
  <c r="AC145" i="3"/>
  <c r="AD145" i="3" s="1"/>
  <c r="AE145" i="3"/>
  <c r="AC146" i="3"/>
  <c r="AD146" i="3" s="1"/>
  <c r="AC147" i="3"/>
  <c r="AD147" i="3" s="1"/>
  <c r="AH147" i="3" s="1"/>
  <c r="AE147" i="3"/>
  <c r="AC148" i="3"/>
  <c r="AD148" i="3" s="1"/>
  <c r="AE148" i="3"/>
  <c r="AC154" i="3"/>
  <c r="AD154" i="3" s="1"/>
  <c r="AE154" i="3"/>
  <c r="AC157" i="3"/>
  <c r="AD157" i="3" s="1"/>
  <c r="AE161" i="3"/>
  <c r="AC169" i="3"/>
  <c r="AD169" i="3" s="1"/>
  <c r="AE169" i="3"/>
  <c r="AC178" i="3"/>
  <c r="AD178" i="3" s="1"/>
  <c r="AE178" i="3"/>
  <c r="AC180" i="3"/>
  <c r="AD180" i="3" s="1"/>
  <c r="AC181" i="3"/>
  <c r="AD181" i="3" s="1"/>
  <c r="AE181" i="3"/>
  <c r="AC186" i="3"/>
  <c r="AD186" i="3" s="1"/>
  <c r="AE186" i="3"/>
  <c r="AC188" i="3"/>
  <c r="AD188" i="3" s="1"/>
  <c r="AC189" i="3"/>
  <c r="AD189" i="3" s="1"/>
  <c r="AE189" i="3"/>
  <c r="AC194" i="3"/>
  <c r="AD194" i="3" s="1"/>
  <c r="AE194" i="3"/>
  <c r="AC196" i="3"/>
  <c r="AD196" i="3" s="1"/>
  <c r="AC197" i="3"/>
  <c r="AD197" i="3" s="1"/>
  <c r="AE197" i="3"/>
  <c r="AC202" i="3"/>
  <c r="AD202" i="3" s="1"/>
  <c r="AE202" i="3"/>
  <c r="AC204" i="3"/>
  <c r="AD204" i="3" s="1"/>
  <c r="AC205" i="3"/>
  <c r="AD205" i="3" s="1"/>
  <c r="AE205" i="3"/>
  <c r="AC210" i="3"/>
  <c r="AD210" i="3" s="1"/>
  <c r="AE210" i="3"/>
  <c r="AC212" i="3"/>
  <c r="AD212" i="3" s="1"/>
  <c r="AC213" i="3"/>
  <c r="AD213" i="3" s="1"/>
  <c r="AE213" i="3"/>
  <c r="G251" i="3"/>
  <c r="K251" i="3"/>
  <c r="O251" i="3"/>
  <c r="O252" i="3" s="1"/>
  <c r="S251" i="3"/>
  <c r="W251" i="3"/>
  <c r="AA251" i="3"/>
  <c r="AC257" i="3"/>
  <c r="AD257" i="3" s="1"/>
  <c r="AC259" i="3"/>
  <c r="AD259" i="3" s="1"/>
  <c r="AC300" i="3"/>
  <c r="AD300" i="3" s="1"/>
  <c r="AC302" i="3"/>
  <c r="AD302" i="3" s="1"/>
  <c r="AC306" i="3"/>
  <c r="AD306" i="3" s="1"/>
  <c r="AE12" i="4"/>
  <c r="AE28" i="4"/>
  <c r="AE50" i="4"/>
  <c r="AE52" i="4"/>
  <c r="AC54" i="4"/>
  <c r="AD54" i="4" s="1"/>
  <c r="AE55" i="4"/>
  <c r="AE56" i="4"/>
  <c r="AE128" i="3"/>
  <c r="AE136" i="3"/>
  <c r="AE144" i="3"/>
  <c r="AE151" i="3"/>
  <c r="AE160" i="3"/>
  <c r="AE168" i="3"/>
  <c r="AE183" i="3"/>
  <c r="AE191" i="3"/>
  <c r="AE199" i="3"/>
  <c r="AE207" i="3"/>
  <c r="AE215" i="3"/>
  <c r="N251" i="3"/>
  <c r="R251" i="3"/>
  <c r="V251" i="3"/>
  <c r="Z251" i="3"/>
  <c r="AC315" i="3"/>
  <c r="AD315" i="3" s="1"/>
  <c r="AC317" i="3"/>
  <c r="AD317" i="3" s="1"/>
  <c r="AC319" i="3"/>
  <c r="AD319" i="3" s="1"/>
  <c r="AC321" i="3"/>
  <c r="AD321" i="3" s="1"/>
  <c r="AC325" i="3"/>
  <c r="AD325" i="3" s="1"/>
  <c r="AC329" i="3"/>
  <c r="AD329" i="3" s="1"/>
  <c r="AC333" i="3"/>
  <c r="AD333" i="3" s="1"/>
  <c r="AC337" i="3"/>
  <c r="AD337" i="3" s="1"/>
  <c r="AC341" i="3"/>
  <c r="AD341" i="3" s="1"/>
  <c r="AC342" i="3"/>
  <c r="AD342" i="3" s="1"/>
  <c r="AC343" i="3"/>
  <c r="AD343" i="3" s="1"/>
  <c r="AE6" i="4"/>
  <c r="AE7" i="4"/>
  <c r="AC16" i="4"/>
  <c r="AD16" i="4" s="1"/>
  <c r="AE16" i="4"/>
  <c r="AC17" i="4"/>
  <c r="AD17" i="4" s="1"/>
  <c r="AE23" i="4"/>
  <c r="AE25" i="4"/>
  <c r="AC26" i="4"/>
  <c r="AD26" i="4" s="1"/>
  <c r="AC30" i="4"/>
  <c r="AD30" i="4" s="1"/>
  <c r="AE30" i="4"/>
  <c r="AC31" i="4"/>
  <c r="AD31" i="4" s="1"/>
  <c r="AC34" i="4"/>
  <c r="AD34" i="4" s="1"/>
  <c r="AE34" i="4"/>
  <c r="AE35" i="4"/>
  <c r="AC40" i="4"/>
  <c r="AD40" i="4" s="1"/>
  <c r="AE40" i="4"/>
  <c r="AE46" i="4"/>
  <c r="AE47" i="4"/>
  <c r="J141" i="3"/>
  <c r="N141" i="3"/>
  <c r="R141" i="3"/>
  <c r="V141" i="3"/>
  <c r="Z141" i="3"/>
  <c r="AC82" i="3"/>
  <c r="AD82" i="3" s="1"/>
  <c r="AE82" i="3"/>
  <c r="AC83" i="3"/>
  <c r="AD83" i="3" s="1"/>
  <c r="AE83" i="3"/>
  <c r="AC91" i="3"/>
  <c r="AD91" i="3" s="1"/>
  <c r="AE91" i="3"/>
  <c r="AC92" i="3"/>
  <c r="AD92" i="3" s="1"/>
  <c r="AE92" i="3"/>
  <c r="AC99" i="3"/>
  <c r="AD99" i="3" s="1"/>
  <c r="AE99" i="3"/>
  <c r="AC100" i="3"/>
  <c r="AD100" i="3" s="1"/>
  <c r="AE100" i="3"/>
  <c r="AC107" i="3"/>
  <c r="AD107" i="3" s="1"/>
  <c r="AE107" i="3"/>
  <c r="AC108" i="3"/>
  <c r="AD108" i="3" s="1"/>
  <c r="AE108" i="3"/>
  <c r="AC116" i="3"/>
  <c r="AD116" i="3" s="1"/>
  <c r="AE116" i="3"/>
  <c r="AC117" i="3"/>
  <c r="AD117" i="3" s="1"/>
  <c r="AE117" i="3"/>
  <c r="AC124" i="3"/>
  <c r="AD124" i="3" s="1"/>
  <c r="AE124" i="3"/>
  <c r="AC125" i="3"/>
  <c r="AD125" i="3" s="1"/>
  <c r="AE125" i="3"/>
  <c r="AC133" i="3"/>
  <c r="AD133" i="3" s="1"/>
  <c r="AE133" i="3"/>
  <c r="AC134" i="3"/>
  <c r="AD134" i="3" s="1"/>
  <c r="AE134" i="3"/>
  <c r="G216" i="3"/>
  <c r="K216" i="3"/>
  <c r="O216" i="3"/>
  <c r="AE143" i="3"/>
  <c r="W216" i="3"/>
  <c r="W252" i="3" s="1"/>
  <c r="AA216" i="3"/>
  <c r="AC150" i="3"/>
  <c r="AD150" i="3" s="1"/>
  <c r="AH150" i="3" s="1"/>
  <c r="AE150" i="3"/>
  <c r="AE157" i="3"/>
  <c r="AC161" i="3"/>
  <c r="AD161" i="3" s="1"/>
  <c r="AC165" i="3"/>
  <c r="AD165" i="3" s="1"/>
  <c r="AE165" i="3"/>
  <c r="AC173" i="3"/>
  <c r="AD173" i="3" s="1"/>
  <c r="AE173" i="3"/>
  <c r="AC175" i="3"/>
  <c r="AD175" i="3" s="1"/>
  <c r="AC176" i="3"/>
  <c r="AD176" i="3" s="1"/>
  <c r="AE176" i="3"/>
  <c r="AC182" i="3"/>
  <c r="AD182" i="3" s="1"/>
  <c r="AE182" i="3"/>
  <c r="AC184" i="3"/>
  <c r="AD184" i="3" s="1"/>
  <c r="AC185" i="3"/>
  <c r="AD185" i="3" s="1"/>
  <c r="AE185" i="3"/>
  <c r="AC190" i="3"/>
  <c r="AD190" i="3" s="1"/>
  <c r="AE190" i="3"/>
  <c r="AC192" i="3"/>
  <c r="AD192" i="3" s="1"/>
  <c r="AC193" i="3"/>
  <c r="AD193" i="3" s="1"/>
  <c r="AE193" i="3"/>
  <c r="AC198" i="3"/>
  <c r="AD198" i="3" s="1"/>
  <c r="AE198" i="3"/>
  <c r="AC200" i="3"/>
  <c r="AD200" i="3" s="1"/>
  <c r="AC201" i="3"/>
  <c r="AD201" i="3" s="1"/>
  <c r="AE201" i="3"/>
  <c r="AC206" i="3"/>
  <c r="AD206" i="3" s="1"/>
  <c r="AE206" i="3"/>
  <c r="AC208" i="3"/>
  <c r="AD208" i="3" s="1"/>
  <c r="AC209" i="3"/>
  <c r="AD209" i="3" s="1"/>
  <c r="AE209" i="3"/>
  <c r="AC214" i="3"/>
  <c r="AD214" i="3" s="1"/>
  <c r="AE214" i="3"/>
  <c r="I239" i="3"/>
  <c r="M239" i="3"/>
  <c r="Q239" i="3"/>
  <c r="U239" i="3"/>
  <c r="Y239" i="3"/>
  <c r="I251" i="3"/>
  <c r="M251" i="3"/>
  <c r="Q251" i="3"/>
  <c r="U251" i="3"/>
  <c r="Y251" i="3"/>
  <c r="AC258" i="3"/>
  <c r="AD258" i="3" s="1"/>
  <c r="AC260" i="3"/>
  <c r="AD260" i="3" s="1"/>
  <c r="AC261" i="3"/>
  <c r="AD261" i="3" s="1"/>
  <c r="AC262" i="3"/>
  <c r="AD262" i="3" s="1"/>
  <c r="AC263" i="3"/>
  <c r="AD263" i="3" s="1"/>
  <c r="AC264" i="3"/>
  <c r="AD264" i="3" s="1"/>
  <c r="AC265" i="3"/>
  <c r="AD265" i="3" s="1"/>
  <c r="AC266" i="3"/>
  <c r="AD266" i="3" s="1"/>
  <c r="AC267" i="3"/>
  <c r="AD267" i="3" s="1"/>
  <c r="AC268" i="3"/>
  <c r="AD268" i="3" s="1"/>
  <c r="AC269" i="3"/>
  <c r="AD269" i="3" s="1"/>
  <c r="AC270" i="3"/>
  <c r="AD270" i="3" s="1"/>
  <c r="AC271" i="3"/>
  <c r="AD271" i="3" s="1"/>
  <c r="AC272" i="3"/>
  <c r="AD272" i="3" s="1"/>
  <c r="AC273" i="3"/>
  <c r="AD273" i="3" s="1"/>
  <c r="AC274" i="3"/>
  <c r="AD274" i="3" s="1"/>
  <c r="AC275" i="3"/>
  <c r="AD275" i="3" s="1"/>
  <c r="AC276" i="3"/>
  <c r="AD276" i="3" s="1"/>
  <c r="AC277" i="3"/>
  <c r="AD277" i="3" s="1"/>
  <c r="AC278" i="3"/>
  <c r="AD278" i="3" s="1"/>
  <c r="AC279" i="3"/>
  <c r="AD279" i="3" s="1"/>
  <c r="AC280" i="3"/>
  <c r="AD280" i="3" s="1"/>
  <c r="AC281" i="3"/>
  <c r="AD281" i="3" s="1"/>
  <c r="AC283" i="3"/>
  <c r="AD283" i="3" s="1"/>
  <c r="AC285" i="3"/>
  <c r="AD285" i="3" s="1"/>
  <c r="AC287" i="3"/>
  <c r="AD287" i="3" s="1"/>
  <c r="AC289" i="3"/>
  <c r="AD289" i="3" s="1"/>
  <c r="AC291" i="3"/>
  <c r="AD291" i="3" s="1"/>
  <c r="AC293" i="3"/>
  <c r="AD293" i="3" s="1"/>
  <c r="AC295" i="3"/>
  <c r="AD295" i="3" s="1"/>
  <c r="AC297" i="3"/>
  <c r="AD297" i="3" s="1"/>
  <c r="AC299" i="3"/>
  <c r="AD299" i="3" s="1"/>
  <c r="AC301" i="3"/>
  <c r="AD301" i="3" s="1"/>
  <c r="AC303" i="3"/>
  <c r="AD303" i="3" s="1"/>
  <c r="AC305" i="3"/>
  <c r="AD305" i="3" s="1"/>
  <c r="AC307" i="3"/>
  <c r="AD307" i="3" s="1"/>
  <c r="AC309" i="3"/>
  <c r="AD309" i="3" s="1"/>
  <c r="AC311" i="3"/>
  <c r="AD311" i="3" s="1"/>
  <c r="AC313" i="3"/>
  <c r="AD313" i="3" s="1"/>
  <c r="AC316" i="3"/>
  <c r="AD316" i="3" s="1"/>
  <c r="AC318" i="3"/>
  <c r="AD318" i="3" s="1"/>
  <c r="AC8" i="4"/>
  <c r="AD8" i="4" s="1"/>
  <c r="AC10" i="4"/>
  <c r="AD10" i="4" s="1"/>
  <c r="AC11" i="4"/>
  <c r="AD11" i="4" s="1"/>
  <c r="AE13" i="4"/>
  <c r="AC14" i="4"/>
  <c r="AD14" i="4" s="1"/>
  <c r="AC20" i="4"/>
  <c r="AD20" i="4" s="1"/>
  <c r="AE20" i="4"/>
  <c r="AC21" i="4"/>
  <c r="AD21" i="4" s="1"/>
  <c r="AC27" i="4"/>
  <c r="AD27" i="4" s="1"/>
  <c r="AE27" i="4"/>
  <c r="AE31" i="4"/>
  <c r="AC37" i="4"/>
  <c r="AD37" i="4" s="1"/>
  <c r="AC41" i="4"/>
  <c r="AD41" i="4" s="1"/>
  <c r="AC42" i="4"/>
  <c r="AD42" i="4" s="1"/>
  <c r="AE42" i="4"/>
  <c r="AC52" i="4"/>
  <c r="AD52" i="4" s="1"/>
  <c r="AC106" i="3"/>
  <c r="AD106" i="3" s="1"/>
  <c r="AE106" i="3"/>
  <c r="AC110" i="3"/>
  <c r="AD110" i="3" s="1"/>
  <c r="AE110" i="3"/>
  <c r="AC115" i="3"/>
  <c r="AD115" i="3" s="1"/>
  <c r="AE115" i="3"/>
  <c r="AC118" i="3"/>
  <c r="AD118" i="3" s="1"/>
  <c r="AE118" i="3"/>
  <c r="AC123" i="3"/>
  <c r="AD123" i="3" s="1"/>
  <c r="AE123" i="3"/>
  <c r="AC126" i="3"/>
  <c r="AD126" i="3" s="1"/>
  <c r="AE126" i="3"/>
  <c r="AC132" i="3"/>
  <c r="AD132" i="3" s="1"/>
  <c r="AE132" i="3"/>
  <c r="AC135" i="3"/>
  <c r="AD135" i="3" s="1"/>
  <c r="AE135" i="3"/>
  <c r="AC140" i="3"/>
  <c r="AD140" i="3" s="1"/>
  <c r="AE140" i="3"/>
  <c r="H216" i="3"/>
  <c r="L216" i="3"/>
  <c r="P216" i="3"/>
  <c r="T216" i="3"/>
  <c r="X216" i="3"/>
  <c r="AB216" i="3"/>
  <c r="AC149" i="3"/>
  <c r="AD149" i="3" s="1"/>
  <c r="AE149" i="3"/>
  <c r="AE155" i="3"/>
  <c r="AC156" i="3"/>
  <c r="AD156" i="3" s="1"/>
  <c r="AE156" i="3"/>
  <c r="AC158" i="3"/>
  <c r="AD158" i="3" s="1"/>
  <c r="AC159" i="3"/>
  <c r="AD159" i="3" s="1"/>
  <c r="AE159" i="3"/>
  <c r="AC164" i="3"/>
  <c r="AD164" i="3" s="1"/>
  <c r="AE164" i="3"/>
  <c r="AC166" i="3"/>
  <c r="AD166" i="3" s="1"/>
  <c r="AC167" i="3"/>
  <c r="AD167" i="3" s="1"/>
  <c r="AE167" i="3"/>
  <c r="AC172" i="3"/>
  <c r="AD172" i="3" s="1"/>
  <c r="AE172" i="3"/>
  <c r="AC174" i="3"/>
  <c r="AD174" i="3" s="1"/>
  <c r="AG174" i="3" s="1"/>
  <c r="AG216" i="3" s="1"/>
  <c r="AC179" i="3"/>
  <c r="AD179" i="3" s="1"/>
  <c r="AE179" i="3"/>
  <c r="AC187" i="3"/>
  <c r="AD187" i="3" s="1"/>
  <c r="AE187" i="3"/>
  <c r="AC195" i="3"/>
  <c r="AD195" i="3" s="1"/>
  <c r="AE195" i="3"/>
  <c r="AC203" i="3"/>
  <c r="AD203" i="3" s="1"/>
  <c r="AE203" i="3"/>
  <c r="AC211" i="3"/>
  <c r="AD211" i="3" s="1"/>
  <c r="AE211" i="3"/>
  <c r="AC218" i="3"/>
  <c r="J239" i="3"/>
  <c r="N239" i="3"/>
  <c r="R239" i="3"/>
  <c r="V239" i="3"/>
  <c r="Z239" i="3"/>
  <c r="AC219" i="3"/>
  <c r="AD219" i="3" s="1"/>
  <c r="K239" i="3"/>
  <c r="O239" i="3"/>
  <c r="S239" i="3"/>
  <c r="W239" i="3"/>
  <c r="AA239" i="3"/>
  <c r="AC221" i="3"/>
  <c r="AD221" i="3" s="1"/>
  <c r="AC222" i="3"/>
  <c r="AD222" i="3" s="1"/>
  <c r="AC223" i="3"/>
  <c r="AD223" i="3" s="1"/>
  <c r="AC225" i="3"/>
  <c r="AD225" i="3" s="1"/>
  <c r="AC226" i="3"/>
  <c r="AD226" i="3" s="1"/>
  <c r="AC227" i="3"/>
  <c r="AD227" i="3" s="1"/>
  <c r="AC229" i="3"/>
  <c r="AD229" i="3" s="1"/>
  <c r="AC230" i="3"/>
  <c r="AD230" i="3" s="1"/>
  <c r="AC231" i="3"/>
  <c r="AD231" i="3" s="1"/>
  <c r="AC233" i="3"/>
  <c r="AD233" i="3" s="1"/>
  <c r="AC234" i="3"/>
  <c r="AD234" i="3" s="1"/>
  <c r="AC235" i="3"/>
  <c r="AD235" i="3" s="1"/>
  <c r="AC237" i="3"/>
  <c r="AD237" i="3" s="1"/>
  <c r="AC238" i="3"/>
  <c r="AD238" i="3" s="1"/>
  <c r="AC241" i="3"/>
  <c r="AC242" i="3"/>
  <c r="AD242" i="3" s="1"/>
  <c r="AC244" i="3"/>
  <c r="AD244" i="3" s="1"/>
  <c r="AC245" i="3"/>
  <c r="AD245" i="3" s="1"/>
  <c r="AC246" i="3"/>
  <c r="AD246" i="3" s="1"/>
  <c r="AC248" i="3"/>
  <c r="AD248" i="3" s="1"/>
  <c r="AC249" i="3"/>
  <c r="AD249" i="3" s="1"/>
  <c r="AC250" i="3"/>
  <c r="AD250" i="3" s="1"/>
  <c r="AC320" i="3"/>
  <c r="AD320" i="3" s="1"/>
  <c r="AC322" i="3"/>
  <c r="AD322" i="3" s="1"/>
  <c r="AC323" i="3"/>
  <c r="AD323" i="3" s="1"/>
  <c r="AC324" i="3"/>
  <c r="AD324" i="3" s="1"/>
  <c r="AC326" i="3"/>
  <c r="AD326" i="3" s="1"/>
  <c r="AC327" i="3"/>
  <c r="AD327" i="3" s="1"/>
  <c r="AC328" i="3"/>
  <c r="AD328" i="3" s="1"/>
  <c r="AC330" i="3"/>
  <c r="AD330" i="3" s="1"/>
  <c r="AC331" i="3"/>
  <c r="AD331" i="3" s="1"/>
  <c r="AC332" i="3"/>
  <c r="AD332" i="3" s="1"/>
  <c r="AC334" i="3"/>
  <c r="AD334" i="3" s="1"/>
  <c r="AC335" i="3"/>
  <c r="AD335" i="3" s="1"/>
  <c r="AC336" i="3"/>
  <c r="AD336" i="3" s="1"/>
  <c r="AC338" i="3"/>
  <c r="AD338" i="3" s="1"/>
  <c r="AC339" i="3"/>
  <c r="AD339" i="3" s="1"/>
  <c r="AC340" i="3"/>
  <c r="AD340" i="3" s="1"/>
  <c r="AC344" i="3"/>
  <c r="AD344" i="3" s="1"/>
  <c r="AE8" i="4"/>
  <c r="AC9" i="4"/>
  <c r="AD9" i="4" s="1"/>
  <c r="AE9" i="4"/>
  <c r="AE10" i="4"/>
  <c r="AE11" i="4"/>
  <c r="AC15" i="4"/>
  <c r="AD15" i="4" s="1"/>
  <c r="AE15" i="4"/>
  <c r="AE17" i="4"/>
  <c r="AC18" i="4"/>
  <c r="AD18" i="4" s="1"/>
  <c r="AC24" i="4"/>
  <c r="AD24" i="4" s="1"/>
  <c r="AE24" i="4"/>
  <c r="AC25" i="4"/>
  <c r="AD25" i="4" s="1"/>
  <c r="AC32" i="4"/>
  <c r="AD32" i="4" s="1"/>
  <c r="AC33" i="4"/>
  <c r="AD33" i="4" s="1"/>
  <c r="AG33" i="4" s="1"/>
  <c r="AE33" i="4"/>
  <c r="AC36" i="4"/>
  <c r="AD36" i="4" s="1"/>
  <c r="AE36" i="4"/>
  <c r="AE38" i="4"/>
  <c r="AC45" i="4"/>
  <c r="AD45" i="4" s="1"/>
  <c r="AE43" i="4"/>
  <c r="AC44" i="4"/>
  <c r="AD44" i="4" s="1"/>
  <c r="AC48" i="4"/>
  <c r="AD48" i="4" s="1"/>
  <c r="AE48" i="4"/>
  <c r="AC53" i="4"/>
  <c r="AD53" i="4" s="1"/>
  <c r="AE53" i="4"/>
  <c r="AC58" i="4"/>
  <c r="AD58" i="4" s="1"/>
  <c r="AH58" i="4" s="1"/>
  <c r="AC59" i="4"/>
  <c r="AD59" i="4" s="1"/>
  <c r="AE59" i="4"/>
  <c r="AC60" i="4"/>
  <c r="AD60" i="4" s="1"/>
  <c r="AH60" i="4" s="1"/>
  <c r="AE61" i="4"/>
  <c r="AC64" i="4"/>
  <c r="AD64" i="4" s="1"/>
  <c r="AC66" i="4"/>
  <c r="AD66" i="4" s="1"/>
  <c r="AE66" i="4"/>
  <c r="AC67" i="4"/>
  <c r="AD67" i="4" s="1"/>
  <c r="AC70" i="4"/>
  <c r="AD70" i="4" s="1"/>
  <c r="AC72" i="4"/>
  <c r="AD72" i="4" s="1"/>
  <c r="AE72" i="4"/>
  <c r="AC73" i="4"/>
  <c r="AD73" i="4" s="1"/>
  <c r="AE77" i="4"/>
  <c r="AE78" i="4"/>
  <c r="AC83" i="4"/>
  <c r="AD83" i="4" s="1"/>
  <c r="AE83" i="4"/>
  <c r="AC87" i="4"/>
  <c r="AD87" i="4" s="1"/>
  <c r="AC89" i="4"/>
  <c r="AD89" i="4" s="1"/>
  <c r="AE89" i="4"/>
  <c r="AC90" i="4"/>
  <c r="AD90" i="4" s="1"/>
  <c r="AE94" i="4"/>
  <c r="AE95" i="4"/>
  <c r="AC100" i="4"/>
  <c r="AD100" i="4" s="1"/>
  <c r="AE100" i="4"/>
  <c r="AC103" i="4"/>
  <c r="AD103" i="4" s="1"/>
  <c r="AC105" i="4"/>
  <c r="AD105" i="4" s="1"/>
  <c r="AE105" i="4"/>
  <c r="AC106" i="4"/>
  <c r="AD106" i="4" s="1"/>
  <c r="AC112" i="4"/>
  <c r="AD112" i="4" s="1"/>
  <c r="AE112" i="4"/>
  <c r="AC113" i="4"/>
  <c r="AD113" i="4" s="1"/>
  <c r="AE113" i="4"/>
  <c r="AC120" i="4"/>
  <c r="AD120" i="4" s="1"/>
  <c r="AE120" i="4"/>
  <c r="AC121" i="4"/>
  <c r="AD121" i="4" s="1"/>
  <c r="AH121" i="4" s="1"/>
  <c r="AE121" i="4"/>
  <c r="AC122" i="4"/>
  <c r="AD122" i="4" s="1"/>
  <c r="AE122" i="4"/>
  <c r="AC129" i="4"/>
  <c r="AD129" i="4" s="1"/>
  <c r="AE129" i="4"/>
  <c r="AC130" i="4"/>
  <c r="AD130" i="4" s="1"/>
  <c r="AE130" i="4"/>
  <c r="AC139" i="4"/>
  <c r="AD139" i="4" s="1"/>
  <c r="AE139" i="4"/>
  <c r="AC148" i="4"/>
  <c r="AD148" i="4" s="1"/>
  <c r="AE148" i="4"/>
  <c r="AE73" i="4"/>
  <c r="AE74" i="4"/>
  <c r="AC79" i="4"/>
  <c r="AD79" i="4" s="1"/>
  <c r="AE79" i="4"/>
  <c r="AE84" i="4"/>
  <c r="AE85" i="4"/>
  <c r="AE90" i="4"/>
  <c r="AE91" i="4"/>
  <c r="AC96" i="4"/>
  <c r="AD96" i="4" s="1"/>
  <c r="AE96" i="4"/>
  <c r="AE101" i="4"/>
  <c r="AE106" i="4"/>
  <c r="AE111" i="4"/>
  <c r="AE119" i="4"/>
  <c r="AC123" i="4"/>
  <c r="AD123" i="4" s="1"/>
  <c r="AE123" i="4"/>
  <c r="AC128" i="4"/>
  <c r="AD128" i="4" s="1"/>
  <c r="AE128" i="4"/>
  <c r="AC131" i="4"/>
  <c r="AD131" i="4" s="1"/>
  <c r="AE131" i="4"/>
  <c r="AE138" i="4"/>
  <c r="AC145" i="4"/>
  <c r="AD145" i="4" s="1"/>
  <c r="AE145" i="4"/>
  <c r="AE146" i="4"/>
  <c r="AE147" i="4"/>
  <c r="AC153" i="4"/>
  <c r="AD153" i="4" s="1"/>
  <c r="AE153" i="4"/>
  <c r="AE154" i="4"/>
  <c r="AC161" i="4"/>
  <c r="AD161" i="4" s="1"/>
  <c r="AE161" i="4"/>
  <c r="AC162" i="4"/>
  <c r="AD162" i="4" s="1"/>
  <c r="AE162" i="4"/>
  <c r="AC163" i="4"/>
  <c r="AD163" i="4" s="1"/>
  <c r="AE163" i="4"/>
  <c r="AC168" i="4"/>
  <c r="AD168" i="4" s="1"/>
  <c r="AE170" i="4"/>
  <c r="AF170" i="4"/>
  <c r="AC62" i="4"/>
  <c r="AD62" i="4" s="1"/>
  <c r="AG62" i="4" s="1"/>
  <c r="AE63" i="4"/>
  <c r="AE64" i="4"/>
  <c r="AC69" i="4"/>
  <c r="AD69" i="4" s="1"/>
  <c r="AE69" i="4"/>
  <c r="AE75" i="4"/>
  <c r="AC78" i="4"/>
  <c r="AD78" i="4" s="1"/>
  <c r="AC80" i="4"/>
  <c r="AD80" i="4" s="1"/>
  <c r="AE80" i="4"/>
  <c r="AC81" i="4"/>
  <c r="AD81" i="4" s="1"/>
  <c r="AE86" i="4"/>
  <c r="AE87" i="4"/>
  <c r="AC92" i="4"/>
  <c r="AD92" i="4" s="1"/>
  <c r="AE92" i="4"/>
  <c r="AC95" i="4"/>
  <c r="AD95" i="4" s="1"/>
  <c r="AC97" i="4"/>
  <c r="AD97" i="4" s="1"/>
  <c r="AE97" i="4"/>
  <c r="AC98" i="4"/>
  <c r="AE102" i="4"/>
  <c r="AE103" i="4"/>
  <c r="AC108" i="4"/>
  <c r="AD108" i="4" s="1"/>
  <c r="AE108" i="4"/>
  <c r="AC109" i="4"/>
  <c r="AD109" i="4" s="1"/>
  <c r="AE109" i="4"/>
  <c r="AC116" i="4"/>
  <c r="AD116" i="4" s="1"/>
  <c r="AE116" i="4"/>
  <c r="AC117" i="4"/>
  <c r="AD117" i="4" s="1"/>
  <c r="AE117" i="4"/>
  <c r="AC125" i="4"/>
  <c r="AE125" i="4"/>
  <c r="AC126" i="4"/>
  <c r="AD126" i="4" s="1"/>
  <c r="AE126" i="4"/>
  <c r="AC133" i="4"/>
  <c r="AD133" i="4" s="1"/>
  <c r="AE133" i="4"/>
  <c r="AC134" i="4"/>
  <c r="AD134" i="4" s="1"/>
  <c r="AE134" i="4"/>
  <c r="AC135" i="4"/>
  <c r="AD135" i="4" s="1"/>
  <c r="AC136" i="4"/>
  <c r="AD136" i="4" s="1"/>
  <c r="AE136" i="4"/>
  <c r="AC137" i="4"/>
  <c r="AD137" i="4" s="1"/>
  <c r="AE137" i="4"/>
  <c r="AC144" i="4"/>
  <c r="AD144" i="4" s="1"/>
  <c r="AE144" i="4"/>
  <c r="AC152" i="4"/>
  <c r="AD152" i="4" s="1"/>
  <c r="AE152" i="4"/>
  <c r="AC160" i="4"/>
  <c r="AD160" i="4" s="1"/>
  <c r="AE160" i="4"/>
  <c r="AC167" i="4"/>
  <c r="AD167" i="4" s="1"/>
  <c r="AE167" i="4"/>
  <c r="AE168" i="4"/>
  <c r="AC169" i="4"/>
  <c r="AD169" i="4" s="1"/>
  <c r="AC61" i="4"/>
  <c r="AD61" i="4" s="1"/>
  <c r="AG61" i="4" s="1"/>
  <c r="AE62" i="4"/>
  <c r="AC65" i="4"/>
  <c r="AD65" i="4" s="1"/>
  <c r="AE65" i="4"/>
  <c r="AC68" i="4"/>
  <c r="AD68" i="4" s="1"/>
  <c r="AF70" i="4"/>
  <c r="AC71" i="4"/>
  <c r="AD71" i="4" s="1"/>
  <c r="AE71" i="4"/>
  <c r="AC74" i="4"/>
  <c r="AD74" i="4" s="1"/>
  <c r="AC76" i="4"/>
  <c r="AD76" i="4" s="1"/>
  <c r="AE76" i="4"/>
  <c r="AE82" i="4"/>
  <c r="AC88" i="4"/>
  <c r="AD88" i="4" s="1"/>
  <c r="AE88" i="4"/>
  <c r="AE93" i="4"/>
  <c r="AE98" i="4"/>
  <c r="AE99" i="4"/>
  <c r="AC104" i="4"/>
  <c r="AD104" i="4" s="1"/>
  <c r="AE104" i="4"/>
  <c r="AE107" i="4"/>
  <c r="AC110" i="4"/>
  <c r="AD110" i="4" s="1"/>
  <c r="AE110" i="4"/>
  <c r="AC115" i="4"/>
  <c r="AD115" i="4" s="1"/>
  <c r="AE115" i="4"/>
  <c r="AC118" i="4"/>
  <c r="AD118" i="4" s="1"/>
  <c r="AE118" i="4"/>
  <c r="AE124" i="4"/>
  <c r="AE132" i="4"/>
  <c r="AC140" i="4"/>
  <c r="AD140" i="4" s="1"/>
  <c r="AE140" i="4"/>
  <c r="AE141" i="4"/>
  <c r="AE142" i="4"/>
  <c r="AC143" i="4"/>
  <c r="AD143" i="4" s="1"/>
  <c r="AE143" i="4"/>
  <c r="AE149" i="4"/>
  <c r="AE150" i="4"/>
  <c r="AE157" i="4"/>
  <c r="AE158" i="4"/>
  <c r="AE166" i="4"/>
  <c r="AC186" i="4"/>
  <c r="AD186" i="4" s="1"/>
  <c r="AC187" i="4"/>
  <c r="AD187" i="4" s="1"/>
  <c r="AC190" i="4"/>
  <c r="AD190" i="4" s="1"/>
  <c r="AC191" i="4"/>
  <c r="AD191" i="4" s="1"/>
  <c r="AE8" i="5"/>
  <c r="AE16" i="5"/>
  <c r="AE24" i="5"/>
  <c r="AC156" i="4"/>
  <c r="AD156" i="4" s="1"/>
  <c r="AE156" i="4"/>
  <c r="AC164" i="4"/>
  <c r="AD164" i="4" s="1"/>
  <c r="AE164" i="4"/>
  <c r="AE169" i="4"/>
  <c r="I29" i="5"/>
  <c r="M29" i="5"/>
  <c r="Q29" i="5"/>
  <c r="U29" i="5"/>
  <c r="Y29" i="5"/>
  <c r="AC6" i="5"/>
  <c r="AD6" i="5" s="1"/>
  <c r="AE6" i="5"/>
  <c r="AC13" i="5"/>
  <c r="AD13" i="5" s="1"/>
  <c r="AE13" i="5"/>
  <c r="AC14" i="5"/>
  <c r="AD14" i="5" s="1"/>
  <c r="AE14" i="5"/>
  <c r="AC17" i="5"/>
  <c r="AD17" i="5" s="1"/>
  <c r="AC22" i="5"/>
  <c r="AD22" i="5" s="1"/>
  <c r="AE22" i="5"/>
  <c r="AC25" i="5"/>
  <c r="AD25" i="5" s="1"/>
  <c r="AE25" i="5"/>
  <c r="AC28" i="5"/>
  <c r="AD28" i="5" s="1"/>
  <c r="AE32" i="5"/>
  <c r="AE34" i="5"/>
  <c r="AC38" i="5"/>
  <c r="AD38" i="5" s="1"/>
  <c r="AC39" i="5"/>
  <c r="AD39" i="5" s="1"/>
  <c r="AE39" i="5"/>
  <c r="AC42" i="5"/>
  <c r="AD42" i="5" s="1"/>
  <c r="AE43" i="5"/>
  <c r="AC45" i="5"/>
  <c r="AD45" i="5" s="1"/>
  <c r="AC170" i="4"/>
  <c r="AD170" i="4" s="1"/>
  <c r="AC184" i="4"/>
  <c r="AD184" i="4" s="1"/>
  <c r="AC188" i="4"/>
  <c r="AD188" i="4" s="1"/>
  <c r="AC192" i="4"/>
  <c r="AD192" i="4" s="1"/>
  <c r="AC196" i="4"/>
  <c r="AD196" i="4" s="1"/>
  <c r="AC200" i="4"/>
  <c r="AD200" i="4" s="1"/>
  <c r="AC204" i="4"/>
  <c r="AD204" i="4" s="1"/>
  <c r="AC205" i="4"/>
  <c r="AD205" i="4" s="1"/>
  <c r="AC206" i="4"/>
  <c r="AD206" i="4" s="1"/>
  <c r="F29" i="5"/>
  <c r="J29" i="5"/>
  <c r="N29" i="5"/>
  <c r="R29" i="5"/>
  <c r="V29" i="5"/>
  <c r="Z29" i="5"/>
  <c r="AC7" i="5"/>
  <c r="AD7" i="5" s="1"/>
  <c r="AE7" i="5"/>
  <c r="AC12" i="5"/>
  <c r="AD12" i="5" s="1"/>
  <c r="AE12" i="5"/>
  <c r="AC15" i="5"/>
  <c r="AD15" i="5" s="1"/>
  <c r="AE15" i="5"/>
  <c r="AC19" i="5"/>
  <c r="AD19" i="5" s="1"/>
  <c r="AE19" i="5"/>
  <c r="AC20" i="5"/>
  <c r="AD20" i="5" s="1"/>
  <c r="AE20" i="5"/>
  <c r="AC27" i="5"/>
  <c r="AD27" i="5" s="1"/>
  <c r="AE35" i="5"/>
  <c r="AE44" i="5"/>
  <c r="AE45" i="5"/>
  <c r="AC9" i="5"/>
  <c r="AD9" i="5" s="1"/>
  <c r="AE9" i="5"/>
  <c r="AC10" i="5"/>
  <c r="AD10" i="5" s="1"/>
  <c r="AE10" i="5"/>
  <c r="AE17" i="5"/>
  <c r="AC18" i="5"/>
  <c r="AD18" i="5" s="1"/>
  <c r="AE18" i="5"/>
  <c r="AC21" i="5"/>
  <c r="AD21" i="5" s="1"/>
  <c r="AE21" i="5"/>
  <c r="AE26" i="5"/>
  <c r="AC32" i="5"/>
  <c r="AD32" i="5" s="1"/>
  <c r="AC37" i="5"/>
  <c r="AD37" i="5" s="1"/>
  <c r="AE40" i="5"/>
  <c r="AC41" i="5"/>
  <c r="AD41" i="5" s="1"/>
  <c r="AC49" i="5"/>
  <c r="AD49" i="5" s="1"/>
  <c r="AE49" i="5"/>
  <c r="AE51" i="5"/>
  <c r="AE71" i="5"/>
  <c r="AE72" i="5"/>
  <c r="AE76" i="5"/>
  <c r="AE84" i="5"/>
  <c r="AE100" i="5"/>
  <c r="AE113" i="5"/>
  <c r="AE114" i="5"/>
  <c r="AE121" i="5"/>
  <c r="AE122" i="5"/>
  <c r="AF252" i="5"/>
  <c r="AA252" i="5"/>
  <c r="AE152" i="5"/>
  <c r="AC157" i="5"/>
  <c r="AD157" i="5" s="1"/>
  <c r="AC160" i="5"/>
  <c r="AD160" i="5" s="1"/>
  <c r="AC168" i="5"/>
  <c r="AD168" i="5" s="1"/>
  <c r="AE168" i="5"/>
  <c r="AC170" i="5"/>
  <c r="AD170" i="5" s="1"/>
  <c r="AE171" i="5"/>
  <c r="AC184" i="5"/>
  <c r="AD184" i="5" s="1"/>
  <c r="AC195" i="5"/>
  <c r="AD195" i="5" s="1"/>
  <c r="AC196" i="5"/>
  <c r="AD196" i="5" s="1"/>
  <c r="AC197" i="5"/>
  <c r="AD197" i="5" s="1"/>
  <c r="AE197" i="5"/>
  <c r="AE52" i="5"/>
  <c r="AC58" i="5"/>
  <c r="AD58" i="5" s="1"/>
  <c r="AE59" i="5"/>
  <c r="AC60" i="5"/>
  <c r="AD60" i="5" s="1"/>
  <c r="AE60" i="5"/>
  <c r="AE61" i="5"/>
  <c r="AC67" i="5"/>
  <c r="AD67" i="5" s="1"/>
  <c r="AC69" i="5"/>
  <c r="AD69" i="5" s="1"/>
  <c r="G141" i="5"/>
  <c r="K141" i="5"/>
  <c r="O141" i="5"/>
  <c r="S141" i="5"/>
  <c r="W141" i="5"/>
  <c r="AA141" i="5"/>
  <c r="AC79" i="5"/>
  <c r="AD79" i="5" s="1"/>
  <c r="AC81" i="5"/>
  <c r="AD81" i="5" s="1"/>
  <c r="AE85" i="5"/>
  <c r="AE86" i="5"/>
  <c r="AC91" i="5"/>
  <c r="AD91" i="5" s="1"/>
  <c r="AE92" i="5"/>
  <c r="AC93" i="5"/>
  <c r="AD93" i="5" s="1"/>
  <c r="AE93" i="5"/>
  <c r="AE94" i="5"/>
  <c r="AE95" i="5"/>
  <c r="AC108" i="5"/>
  <c r="AD108" i="5" s="1"/>
  <c r="AC111" i="5"/>
  <c r="AD111" i="5" s="1"/>
  <c r="AC117" i="5"/>
  <c r="AD117" i="5" s="1"/>
  <c r="AC119" i="5"/>
  <c r="AD119" i="5" s="1"/>
  <c r="AC125" i="5"/>
  <c r="AD125" i="5" s="1"/>
  <c r="AC127" i="5"/>
  <c r="AD127" i="5" s="1"/>
  <c r="AH127" i="5" s="1"/>
  <c r="AH141" i="5" s="1"/>
  <c r="AE128" i="5"/>
  <c r="AE129" i="5"/>
  <c r="AC134" i="5"/>
  <c r="AD134" i="5" s="1"/>
  <c r="AC136" i="5"/>
  <c r="AD136" i="5" s="1"/>
  <c r="AB252" i="5"/>
  <c r="AC144" i="5"/>
  <c r="AD144" i="5" s="1"/>
  <c r="AC145" i="5"/>
  <c r="AD145" i="5" s="1"/>
  <c r="AC153" i="5"/>
  <c r="AD153" i="5" s="1"/>
  <c r="AE155" i="5"/>
  <c r="AC156" i="5"/>
  <c r="AD156" i="5" s="1"/>
  <c r="AC164" i="5"/>
  <c r="AD164" i="5" s="1"/>
  <c r="AE164" i="5"/>
  <c r="AE167" i="5"/>
  <c r="AE181" i="5"/>
  <c r="AC190" i="5"/>
  <c r="AD190" i="5" s="1"/>
  <c r="AC46" i="5"/>
  <c r="AD46" i="5" s="1"/>
  <c r="AC48" i="5"/>
  <c r="AD48" i="5" s="1"/>
  <c r="AC50" i="5"/>
  <c r="AD50" i="5" s="1"/>
  <c r="AC53" i="5"/>
  <c r="AD53" i="5" s="1"/>
  <c r="AG53" i="5" s="1"/>
  <c r="AC55" i="5"/>
  <c r="AD55" i="5" s="1"/>
  <c r="AE55" i="5"/>
  <c r="AC57" i="5"/>
  <c r="AD57" i="5" s="1"/>
  <c r="AC63" i="5"/>
  <c r="AD63" i="5" s="1"/>
  <c r="AH63" i="5" s="1"/>
  <c r="AH73" i="5" s="1"/>
  <c r="AC64" i="5"/>
  <c r="AD64" i="5" s="1"/>
  <c r="AG64" i="5" s="1"/>
  <c r="AC65" i="5"/>
  <c r="AD65" i="5" s="1"/>
  <c r="AG65" i="5" s="1"/>
  <c r="AC66" i="5"/>
  <c r="AD66" i="5" s="1"/>
  <c r="AE67" i="5"/>
  <c r="AC68" i="5"/>
  <c r="AD68" i="5" s="1"/>
  <c r="AE68" i="5"/>
  <c r="AE69" i="5"/>
  <c r="AE70" i="5"/>
  <c r="AE79" i="5"/>
  <c r="AC80" i="5"/>
  <c r="AD80" i="5" s="1"/>
  <c r="AE80" i="5"/>
  <c r="AE81" i="5"/>
  <c r="AE82" i="5"/>
  <c r="AC87" i="5"/>
  <c r="AD87" i="5" s="1"/>
  <c r="AC90" i="5"/>
  <c r="AD90" i="5" s="1"/>
  <c r="AC96" i="5"/>
  <c r="AD96" i="5" s="1"/>
  <c r="AE108" i="5"/>
  <c r="AC110" i="5"/>
  <c r="AD110" i="5" s="1"/>
  <c r="AE110" i="5"/>
  <c r="AE111" i="5"/>
  <c r="AE112" i="5"/>
  <c r="AC116" i="5"/>
  <c r="AD116" i="5" s="1"/>
  <c r="AE117" i="5"/>
  <c r="AC118" i="5"/>
  <c r="AD118" i="5" s="1"/>
  <c r="AE118" i="5"/>
  <c r="AE119" i="5"/>
  <c r="AE120" i="5"/>
  <c r="AC124" i="5"/>
  <c r="AD124" i="5" s="1"/>
  <c r="AE125" i="5"/>
  <c r="AC126" i="5"/>
  <c r="AD126" i="5" s="1"/>
  <c r="AE126" i="5"/>
  <c r="AE127" i="5"/>
  <c r="AC130" i="5"/>
  <c r="AD130" i="5" s="1"/>
  <c r="AE130" i="5"/>
  <c r="AC133" i="5"/>
  <c r="AD133" i="5" s="1"/>
  <c r="AE134" i="5"/>
  <c r="AC135" i="5"/>
  <c r="AD135" i="5" s="1"/>
  <c r="AE135" i="5"/>
  <c r="AE136" i="5"/>
  <c r="AE137" i="5"/>
  <c r="Y252" i="5"/>
  <c r="AC146" i="5"/>
  <c r="AD146" i="5" s="1"/>
  <c r="AC149" i="5"/>
  <c r="AD149" i="5" s="1"/>
  <c r="AE150" i="5"/>
  <c r="AC151" i="5"/>
  <c r="AD151" i="5" s="1"/>
  <c r="AE151" i="5"/>
  <c r="AE160" i="5"/>
  <c r="AC162" i="5"/>
  <c r="AD162" i="5" s="1"/>
  <c r="AE163" i="5"/>
  <c r="AC165" i="5"/>
  <c r="AD165" i="5" s="1"/>
  <c r="AC173" i="5"/>
  <c r="AD173" i="5" s="1"/>
  <c r="AC180" i="5"/>
  <c r="AD180" i="5" s="1"/>
  <c r="AC203" i="5"/>
  <c r="AD203" i="5" s="1"/>
  <c r="AC204" i="5"/>
  <c r="AD204" i="5" s="1"/>
  <c r="AE204" i="5"/>
  <c r="AC205" i="5"/>
  <c r="AD205" i="5" s="1"/>
  <c r="AE47" i="5"/>
  <c r="AE53" i="5"/>
  <c r="AC56" i="5"/>
  <c r="AD56" i="5" s="1"/>
  <c r="AE56" i="5"/>
  <c r="AE57" i="5"/>
  <c r="AE58" i="5"/>
  <c r="AC62" i="5"/>
  <c r="AD62" i="5" s="1"/>
  <c r="AC71" i="5"/>
  <c r="AD71" i="5" s="1"/>
  <c r="AF75" i="5"/>
  <c r="AC77" i="5"/>
  <c r="AD77" i="5" s="1"/>
  <c r="AC78" i="5"/>
  <c r="AD78" i="5" s="1"/>
  <c r="AC83" i="5"/>
  <c r="AD83" i="5" s="1"/>
  <c r="AE83" i="5"/>
  <c r="AC86" i="5"/>
  <c r="AD86" i="5" s="1"/>
  <c r="AE87" i="5"/>
  <c r="AC88" i="5"/>
  <c r="AD88" i="5" s="1"/>
  <c r="AE88" i="5"/>
  <c r="AC89" i="5"/>
  <c r="AE90" i="5"/>
  <c r="AE91" i="5"/>
  <c r="AC95" i="5"/>
  <c r="AD95" i="5" s="1"/>
  <c r="AE96" i="5"/>
  <c r="AC101" i="5"/>
  <c r="AD101" i="5" s="1"/>
  <c r="AE102" i="5"/>
  <c r="AE103" i="5"/>
  <c r="AC113" i="5"/>
  <c r="AD113" i="5" s="1"/>
  <c r="AC115" i="5"/>
  <c r="AD115" i="5" s="1"/>
  <c r="AC121" i="5"/>
  <c r="AD121" i="5" s="1"/>
  <c r="AC123" i="5"/>
  <c r="AD123" i="5" s="1"/>
  <c r="AC129" i="5"/>
  <c r="AD129" i="5" s="1"/>
  <c r="AC131" i="5"/>
  <c r="AD131" i="5" s="1"/>
  <c r="AE131" i="5"/>
  <c r="AC132" i="5"/>
  <c r="AD132" i="5" s="1"/>
  <c r="AC138" i="5"/>
  <c r="AD138" i="5" s="1"/>
  <c r="AE138" i="5"/>
  <c r="AC140" i="5"/>
  <c r="Z252" i="5"/>
  <c r="F216" i="5"/>
  <c r="J216" i="5"/>
  <c r="N216" i="5"/>
  <c r="R216" i="5"/>
  <c r="AE146" i="5"/>
  <c r="AC148" i="5"/>
  <c r="AD148" i="5" s="1"/>
  <c r="AE156" i="5"/>
  <c r="AE159" i="5"/>
  <c r="AC169" i="5"/>
  <c r="AD169" i="5" s="1"/>
  <c r="AF171" i="5"/>
  <c r="AC172" i="5"/>
  <c r="AD172" i="5" s="1"/>
  <c r="AE172" i="5"/>
  <c r="AC174" i="5"/>
  <c r="AD174" i="5" s="1"/>
  <c r="AG174" i="5" s="1"/>
  <c r="AC175" i="5"/>
  <c r="AD175" i="5" s="1"/>
  <c r="AC179" i="5"/>
  <c r="AD179" i="5" s="1"/>
  <c r="AE206" i="5"/>
  <c r="AE214" i="5"/>
  <c r="G239" i="5"/>
  <c r="K239" i="5"/>
  <c r="K252" i="5" s="1"/>
  <c r="O239" i="5"/>
  <c r="S239" i="5"/>
  <c r="W239" i="5"/>
  <c r="AA239" i="5"/>
  <c r="G251" i="5"/>
  <c r="K251" i="5"/>
  <c r="O251" i="5"/>
  <c r="S251" i="5"/>
  <c r="S252" i="5" s="1"/>
  <c r="W251" i="5"/>
  <c r="AA251" i="5"/>
  <c r="AC244" i="5"/>
  <c r="AD244" i="5" s="1"/>
  <c r="AC248" i="5"/>
  <c r="AD248" i="5" s="1"/>
  <c r="AC250" i="5"/>
  <c r="AD250" i="5" s="1"/>
  <c r="AE205" i="5"/>
  <c r="AC211" i="5"/>
  <c r="AD211" i="5" s="1"/>
  <c r="AC212" i="5"/>
  <c r="AD212" i="5" s="1"/>
  <c r="AE212" i="5"/>
  <c r="AC213" i="5"/>
  <c r="AD213" i="5" s="1"/>
  <c r="AE213" i="5"/>
  <c r="AC267" i="5"/>
  <c r="AD267" i="5" s="1"/>
  <c r="AC269" i="5"/>
  <c r="AD269" i="5" s="1"/>
  <c r="AC271" i="5"/>
  <c r="AD271" i="5" s="1"/>
  <c r="AC273" i="5"/>
  <c r="AD273" i="5" s="1"/>
  <c r="AC275" i="5"/>
  <c r="AD275" i="5" s="1"/>
  <c r="AC277" i="5"/>
  <c r="AD277" i="5" s="1"/>
  <c r="AC279" i="5"/>
  <c r="AD279" i="5" s="1"/>
  <c r="AC281" i="5"/>
  <c r="AD281" i="5" s="1"/>
  <c r="AC283" i="5"/>
  <c r="AD283" i="5" s="1"/>
  <c r="AC285" i="5"/>
  <c r="AD285" i="5" s="1"/>
  <c r="AC287" i="5"/>
  <c r="AD287" i="5" s="1"/>
  <c r="AC289" i="5"/>
  <c r="AD289" i="5" s="1"/>
  <c r="AC291" i="5"/>
  <c r="AD291" i="5" s="1"/>
  <c r="AC293" i="5"/>
  <c r="AD293" i="5" s="1"/>
  <c r="AC295" i="5"/>
  <c r="AD295" i="5" s="1"/>
  <c r="AC297" i="5"/>
  <c r="AD297" i="5" s="1"/>
  <c r="AC299" i="5"/>
  <c r="AD299" i="5" s="1"/>
  <c r="AC301" i="5"/>
  <c r="AD301" i="5" s="1"/>
  <c r="AC303" i="5"/>
  <c r="AD303" i="5" s="1"/>
  <c r="AC305" i="5"/>
  <c r="AD305" i="5" s="1"/>
  <c r="AC307" i="5"/>
  <c r="AD307" i="5" s="1"/>
  <c r="AC327" i="5"/>
  <c r="AD327" i="5" s="1"/>
  <c r="AE185" i="5"/>
  <c r="AC186" i="5"/>
  <c r="AD186" i="5" s="1"/>
  <c r="AC192" i="5"/>
  <c r="AD192" i="5" s="1"/>
  <c r="AC198" i="5"/>
  <c r="AD198" i="5" s="1"/>
  <c r="AE202" i="5"/>
  <c r="AC206" i="5"/>
  <c r="AD206" i="5" s="1"/>
  <c r="AE210" i="5"/>
  <c r="AC214" i="5"/>
  <c r="AD214" i="5" s="1"/>
  <c r="H239" i="5"/>
  <c r="L239" i="5"/>
  <c r="P239" i="5"/>
  <c r="T239" i="5"/>
  <c r="X239" i="5"/>
  <c r="AB239" i="5"/>
  <c r="AC220" i="5"/>
  <c r="AD220" i="5" s="1"/>
  <c r="AC222" i="5"/>
  <c r="AD222" i="5" s="1"/>
  <c r="AC224" i="5"/>
  <c r="AD224" i="5" s="1"/>
  <c r="AC226" i="5"/>
  <c r="AD226" i="5" s="1"/>
  <c r="AC228" i="5"/>
  <c r="AD228" i="5" s="1"/>
  <c r="AC230" i="5"/>
  <c r="AD230" i="5" s="1"/>
  <c r="AC232" i="5"/>
  <c r="AD232" i="5" s="1"/>
  <c r="AC234" i="5"/>
  <c r="AD234" i="5" s="1"/>
  <c r="AC236" i="5"/>
  <c r="AD236" i="5" s="1"/>
  <c r="AC238" i="5"/>
  <c r="AD238" i="5" s="1"/>
  <c r="AC241" i="5"/>
  <c r="L251" i="5"/>
  <c r="P251" i="5"/>
  <c r="T251" i="5"/>
  <c r="X251" i="5"/>
  <c r="AB251" i="5"/>
  <c r="F251" i="5"/>
  <c r="F252" i="5" s="1"/>
  <c r="J251" i="5"/>
  <c r="N251" i="5"/>
  <c r="R251" i="5"/>
  <c r="V251" i="5"/>
  <c r="Z251" i="5"/>
  <c r="AC245" i="5"/>
  <c r="AD245" i="5" s="1"/>
  <c r="AC247" i="5"/>
  <c r="AD247" i="5" s="1"/>
  <c r="AC249" i="5"/>
  <c r="AD249" i="5" s="1"/>
  <c r="AC309" i="5"/>
  <c r="AD309" i="5" s="1"/>
  <c r="AC311" i="5"/>
  <c r="AD311" i="5" s="1"/>
  <c r="AC313" i="5"/>
  <c r="AD313" i="5" s="1"/>
  <c r="AC320" i="5"/>
  <c r="AD320" i="5" s="1"/>
  <c r="AC322" i="5"/>
  <c r="AD322" i="5" s="1"/>
  <c r="AC328" i="5"/>
  <c r="AD328" i="5" s="1"/>
  <c r="AC332" i="5"/>
  <c r="AD332" i="5" s="1"/>
  <c r="AC336" i="5"/>
  <c r="AD336" i="5" s="1"/>
  <c r="AC340" i="5"/>
  <c r="AD340" i="5" s="1"/>
  <c r="AC182" i="5"/>
  <c r="AD182" i="5" s="1"/>
  <c r="AC188" i="5"/>
  <c r="AD188" i="5" s="1"/>
  <c r="AC191" i="5"/>
  <c r="AD191" i="5" s="1"/>
  <c r="AC199" i="5"/>
  <c r="AD199" i="5" s="1"/>
  <c r="AC200" i="5"/>
  <c r="AD200" i="5" s="1"/>
  <c r="AE200" i="5"/>
  <c r="AC201" i="5"/>
  <c r="AD201" i="5" s="1"/>
  <c r="AE201" i="5"/>
  <c r="AF206" i="5"/>
  <c r="AC207" i="5"/>
  <c r="AD207" i="5" s="1"/>
  <c r="AC208" i="5"/>
  <c r="AD208" i="5" s="1"/>
  <c r="AE208" i="5"/>
  <c r="AC209" i="5"/>
  <c r="AD209" i="5" s="1"/>
  <c r="AE209" i="5"/>
  <c r="AF214" i="5"/>
  <c r="AC215" i="5"/>
  <c r="AD215" i="5" s="1"/>
  <c r="I239" i="5"/>
  <c r="M239" i="5"/>
  <c r="Q239" i="5"/>
  <c r="U239" i="5"/>
  <c r="Y239" i="5"/>
  <c r="AC223" i="5"/>
  <c r="AD223" i="5" s="1"/>
  <c r="AC227" i="5"/>
  <c r="AD227" i="5" s="1"/>
  <c r="AC231" i="5"/>
  <c r="AD231" i="5" s="1"/>
  <c r="I251" i="5"/>
  <c r="M251" i="5"/>
  <c r="Q251" i="5"/>
  <c r="U251" i="5"/>
  <c r="Y251" i="5"/>
  <c r="AC242" i="5"/>
  <c r="AD242" i="5" s="1"/>
  <c r="AC246" i="5"/>
  <c r="AD246" i="5" s="1"/>
  <c r="AC258" i="5"/>
  <c r="AD258" i="5" s="1"/>
  <c r="AC260" i="5"/>
  <c r="AD260" i="5" s="1"/>
  <c r="AC262" i="5"/>
  <c r="AD262" i="5" s="1"/>
  <c r="AC264" i="5"/>
  <c r="AD264" i="5" s="1"/>
  <c r="AC266" i="5"/>
  <c r="AD266" i="5" s="1"/>
  <c r="AC268" i="5"/>
  <c r="AD268" i="5" s="1"/>
  <c r="AC270" i="5"/>
  <c r="AD270" i="5" s="1"/>
  <c r="AC272" i="5"/>
  <c r="AD272" i="5" s="1"/>
  <c r="AC274" i="5"/>
  <c r="AD274" i="5" s="1"/>
  <c r="AC276" i="5"/>
  <c r="AD276" i="5" s="1"/>
  <c r="AC278" i="5"/>
  <c r="AD278" i="5" s="1"/>
  <c r="AC280" i="5"/>
  <c r="AD280" i="5" s="1"/>
  <c r="AC282" i="5"/>
  <c r="AD282" i="5" s="1"/>
  <c r="AC284" i="5"/>
  <c r="AD284" i="5" s="1"/>
  <c r="AC286" i="5"/>
  <c r="AD286" i="5" s="1"/>
  <c r="AC288" i="5"/>
  <c r="AD288" i="5" s="1"/>
  <c r="AC290" i="5"/>
  <c r="AD290" i="5" s="1"/>
  <c r="AC292" i="5"/>
  <c r="AD292" i="5" s="1"/>
  <c r="AC294" i="5"/>
  <c r="AD294" i="5" s="1"/>
  <c r="AC296" i="5"/>
  <c r="AD296" i="5" s="1"/>
  <c r="AC298" i="5"/>
  <c r="AD298" i="5" s="1"/>
  <c r="AC300" i="5"/>
  <c r="AD300" i="5" s="1"/>
  <c r="AC302" i="5"/>
  <c r="AD302" i="5" s="1"/>
  <c r="AC304" i="5"/>
  <c r="AD304" i="5" s="1"/>
  <c r="AC306" i="5"/>
  <c r="AD306" i="5" s="1"/>
  <c r="AC308" i="5"/>
  <c r="AD308" i="5" s="1"/>
  <c r="AC310" i="5"/>
  <c r="AD310" i="5" s="1"/>
  <c r="AC312" i="5"/>
  <c r="AD312" i="5" s="1"/>
  <c r="AC314" i="5"/>
  <c r="AD314" i="5" s="1"/>
  <c r="AH314" i="5" s="1"/>
  <c r="AC315" i="5"/>
  <c r="AD315" i="5" s="1"/>
  <c r="AC316" i="5"/>
  <c r="AD316" i="5" s="1"/>
  <c r="AC317" i="5"/>
  <c r="AD317" i="5" s="1"/>
  <c r="AC318" i="5"/>
  <c r="AD318" i="5" s="1"/>
  <c r="AC319" i="5"/>
  <c r="AD319" i="5" s="1"/>
  <c r="AC325" i="5"/>
  <c r="AD325" i="5" s="1"/>
  <c r="AC326" i="5"/>
  <c r="AD326" i="5" s="1"/>
  <c r="AC329" i="5"/>
  <c r="AD329" i="5" s="1"/>
  <c r="AC330" i="5"/>
  <c r="AD330" i="5" s="1"/>
  <c r="AC334" i="5"/>
  <c r="AD334" i="5" s="1"/>
  <c r="AC337" i="5"/>
  <c r="AD337" i="5" s="1"/>
  <c r="AC338" i="5"/>
  <c r="AD338" i="5" s="1"/>
  <c r="AC341" i="5"/>
  <c r="AD341" i="5" s="1"/>
  <c r="AC342" i="5"/>
  <c r="AD342" i="5" s="1"/>
  <c r="AC343" i="5"/>
  <c r="AD343" i="5" s="1"/>
  <c r="H141" i="5"/>
  <c r="L141" i="5"/>
  <c r="P141" i="5"/>
  <c r="T141" i="5"/>
  <c r="X141" i="5"/>
  <c r="AB141" i="5"/>
  <c r="AC98" i="5"/>
  <c r="AD98" i="5" s="1"/>
  <c r="AC99" i="5"/>
  <c r="AD99" i="5" s="1"/>
  <c r="AC104" i="5"/>
  <c r="AD104" i="5" s="1"/>
  <c r="AC106" i="5"/>
  <c r="AD106" i="5" s="1"/>
  <c r="AC107" i="5"/>
  <c r="AD107" i="5" s="1"/>
  <c r="AE101" i="5"/>
  <c r="AE99" i="5"/>
  <c r="AC103" i="5"/>
  <c r="AD103" i="5" s="1"/>
  <c r="AE104" i="5"/>
  <c r="AC105" i="5"/>
  <c r="AD105" i="5" s="1"/>
  <c r="AE105" i="5"/>
  <c r="AE106" i="5"/>
  <c r="AE107" i="5"/>
  <c r="I141" i="5"/>
  <c r="M141" i="5"/>
  <c r="Q141" i="5"/>
  <c r="U141" i="5"/>
  <c r="Y141" i="5"/>
  <c r="AF141" i="5"/>
  <c r="AC97" i="5"/>
  <c r="AD97" i="5" s="1"/>
  <c r="AE97" i="5"/>
  <c r="AE98" i="5"/>
  <c r="F141" i="5"/>
  <c r="J141" i="5"/>
  <c r="N141" i="5"/>
  <c r="R141" i="5"/>
  <c r="V141" i="5"/>
  <c r="Z141" i="5"/>
  <c r="AC100" i="5"/>
  <c r="AD100" i="5" s="1"/>
  <c r="AC102" i="5"/>
  <c r="AD102" i="5" s="1"/>
  <c r="AE5" i="1"/>
  <c r="AE16" i="1"/>
  <c r="AF5" i="1"/>
  <c r="AF29" i="1" s="1"/>
  <c r="H29" i="1"/>
  <c r="P29" i="1"/>
  <c r="X29" i="1"/>
  <c r="X252" i="1" s="1"/>
  <c r="I29" i="1"/>
  <c r="M29" i="1"/>
  <c r="Q29" i="1"/>
  <c r="U29" i="1"/>
  <c r="Y29" i="1"/>
  <c r="AC6" i="1"/>
  <c r="AD6" i="1" s="1"/>
  <c r="AE7" i="1"/>
  <c r="AC10" i="1"/>
  <c r="AD10" i="1" s="1"/>
  <c r="AE11" i="1"/>
  <c r="AC14" i="1"/>
  <c r="AD14" i="1" s="1"/>
  <c r="AE15" i="1"/>
  <c r="AC18" i="1"/>
  <c r="AD18" i="1" s="1"/>
  <c r="AC22" i="1"/>
  <c r="AD22" i="1" s="1"/>
  <c r="AC26" i="1"/>
  <c r="AD26" i="1" s="1"/>
  <c r="AE32" i="1"/>
  <c r="AE34" i="1"/>
  <c r="AH216" i="1"/>
  <c r="H252" i="1"/>
  <c r="AE28" i="1"/>
  <c r="AD75" i="1"/>
  <c r="AD141" i="1" s="1"/>
  <c r="AI252" i="1"/>
  <c r="AD218" i="1"/>
  <c r="AD241" i="1"/>
  <c r="AD251" i="1" s="1"/>
  <c r="S252" i="1"/>
  <c r="AD5" i="3"/>
  <c r="F29" i="1"/>
  <c r="M73" i="1"/>
  <c r="Q73" i="1"/>
  <c r="U73" i="1"/>
  <c r="U252" i="1" s="1"/>
  <c r="Y73" i="1"/>
  <c r="Y252" i="1" s="1"/>
  <c r="AC31" i="1"/>
  <c r="AC34" i="1"/>
  <c r="AD34" i="1" s="1"/>
  <c r="J252" i="1"/>
  <c r="R252" i="1"/>
  <c r="Z252" i="1"/>
  <c r="AE24" i="1"/>
  <c r="L29" i="1"/>
  <c r="T29" i="1"/>
  <c r="T252" i="1" s="1"/>
  <c r="AB29" i="1"/>
  <c r="AE143" i="1"/>
  <c r="AE147" i="1"/>
  <c r="AE148" i="1"/>
  <c r="AE153" i="1"/>
  <c r="AE157" i="1"/>
  <c r="AE161" i="1"/>
  <c r="AE165" i="1"/>
  <c r="AE169" i="1"/>
  <c r="AE173" i="1"/>
  <c r="AE179" i="1"/>
  <c r="AE183" i="1"/>
  <c r="AE187" i="1"/>
  <c r="AE191" i="1"/>
  <c r="AE195" i="1"/>
  <c r="AE199" i="1"/>
  <c r="AE203" i="1"/>
  <c r="AE207" i="1"/>
  <c r="AE211" i="1"/>
  <c r="AE215" i="1"/>
  <c r="AC219" i="1"/>
  <c r="AD219" i="1" s="1"/>
  <c r="I239" i="1"/>
  <c r="H29" i="3"/>
  <c r="L29" i="3"/>
  <c r="L252" i="3" s="1"/>
  <c r="P29" i="3"/>
  <c r="P252" i="3" s="1"/>
  <c r="T29" i="3"/>
  <c r="X29" i="3"/>
  <c r="AB29" i="3"/>
  <c r="AB252" i="3" s="1"/>
  <c r="AF5" i="3"/>
  <c r="AF29" i="3" s="1"/>
  <c r="AE14" i="3"/>
  <c r="AC21" i="3"/>
  <c r="AD21" i="3" s="1"/>
  <c r="AE22" i="3"/>
  <c r="AE24" i="3"/>
  <c r="AC25" i="3"/>
  <c r="AD25" i="3" s="1"/>
  <c r="AE26" i="3"/>
  <c r="AE28" i="3"/>
  <c r="G29" i="3"/>
  <c r="AE36" i="3"/>
  <c r="AD75" i="3"/>
  <c r="AD141" i="3" s="1"/>
  <c r="AI252" i="3"/>
  <c r="AE75" i="1"/>
  <c r="F141" i="1"/>
  <c r="F252" i="1" s="1"/>
  <c r="AF143" i="1"/>
  <c r="I251" i="1"/>
  <c r="I29" i="3"/>
  <c r="M29" i="3"/>
  <c r="M252" i="3" s="1"/>
  <c r="Q29" i="3"/>
  <c r="U29" i="3"/>
  <c r="Y29" i="3"/>
  <c r="AC18" i="3"/>
  <c r="AD18" i="3" s="1"/>
  <c r="AE18" i="3"/>
  <c r="AC31" i="3"/>
  <c r="AE37" i="3"/>
  <c r="AC38" i="3"/>
  <c r="AD38" i="3" s="1"/>
  <c r="AE40" i="3"/>
  <c r="AG252" i="3"/>
  <c r="AH141" i="3"/>
  <c r="AC239" i="3"/>
  <c r="AD218" i="3"/>
  <c r="AD241" i="3"/>
  <c r="AE31" i="1"/>
  <c r="AE73" i="1" s="1"/>
  <c r="AF75" i="1"/>
  <c r="AF141" i="1" s="1"/>
  <c r="AC143" i="1"/>
  <c r="F29" i="3"/>
  <c r="J29" i="3"/>
  <c r="J252" i="3" s="1"/>
  <c r="N29" i="3"/>
  <c r="R29" i="3"/>
  <c r="V29" i="3"/>
  <c r="Z29" i="3"/>
  <c r="AE32" i="3"/>
  <c r="AC33" i="3"/>
  <c r="AD33" i="3" s="1"/>
  <c r="AE41" i="3"/>
  <c r="AH216" i="3"/>
  <c r="K252" i="3"/>
  <c r="AA252" i="3"/>
  <c r="AE5" i="3"/>
  <c r="AE16" i="3"/>
  <c r="AE20" i="3"/>
  <c r="H252" i="3"/>
  <c r="V252" i="3"/>
  <c r="Z252" i="3"/>
  <c r="AG355" i="3"/>
  <c r="AD355" i="3"/>
  <c r="AE75" i="3"/>
  <c r="F141" i="3"/>
  <c r="AE146" i="3"/>
  <c r="AE152" i="3"/>
  <c r="F239" i="3"/>
  <c r="AC5" i="4"/>
  <c r="AD5" i="4" s="1"/>
  <c r="AE32" i="4"/>
  <c r="AE41" i="4"/>
  <c r="AE49" i="4"/>
  <c r="AE58" i="4"/>
  <c r="AE31" i="3"/>
  <c r="AC143" i="3"/>
  <c r="G239" i="3"/>
  <c r="F251" i="3"/>
  <c r="AE14" i="4"/>
  <c r="AE18" i="4"/>
  <c r="AE22" i="4"/>
  <c r="AE26" i="4"/>
  <c r="AC29" i="4"/>
  <c r="AC38" i="4"/>
  <c r="AD38" i="4" s="1"/>
  <c r="AE45" i="4"/>
  <c r="AC50" i="4"/>
  <c r="AC51" i="4"/>
  <c r="AD51" i="4" s="1"/>
  <c r="AG51" i="4" s="1"/>
  <c r="AD84" i="4"/>
  <c r="AG218" i="4"/>
  <c r="AD218" i="4"/>
  <c r="AF31" i="3"/>
  <c r="AF73" i="3" s="1"/>
  <c r="AE158" i="3"/>
  <c r="AE162" i="3"/>
  <c r="AE166" i="3"/>
  <c r="AE170" i="3"/>
  <c r="AE174" i="3"/>
  <c r="AE175" i="3"/>
  <c r="AE180" i="3"/>
  <c r="AE184" i="3"/>
  <c r="AE188" i="3"/>
  <c r="AE192" i="3"/>
  <c r="AE196" i="3"/>
  <c r="AE200" i="3"/>
  <c r="AE204" i="3"/>
  <c r="AE208" i="3"/>
  <c r="AE212" i="3"/>
  <c r="S216" i="3"/>
  <c r="AE5" i="4"/>
  <c r="AC39" i="4"/>
  <c r="AD39" i="4" s="1"/>
  <c r="AE54" i="4"/>
  <c r="AF5" i="4"/>
  <c r="AF29" i="4"/>
  <c r="AE29" i="4"/>
  <c r="AC35" i="4"/>
  <c r="AD35" i="4" s="1"/>
  <c r="AE37" i="4"/>
  <c r="AC43" i="4"/>
  <c r="AD43" i="4" s="1"/>
  <c r="AE44" i="4"/>
  <c r="AC46" i="4"/>
  <c r="AD46" i="4" s="1"/>
  <c r="AC47" i="4"/>
  <c r="AD47" i="4" s="1"/>
  <c r="AC55" i="4"/>
  <c r="AC56" i="4"/>
  <c r="AD56" i="4" s="1"/>
  <c r="AE135" i="4"/>
  <c r="AF136" i="4"/>
  <c r="AF141" i="4"/>
  <c r="AF146" i="4"/>
  <c r="AF150" i="4"/>
  <c r="AF154" i="4"/>
  <c r="AF158" i="4"/>
  <c r="AF162" i="4"/>
  <c r="AE165" i="4"/>
  <c r="AF166" i="4"/>
  <c r="AF167" i="4"/>
  <c r="G29" i="5"/>
  <c r="K29" i="5"/>
  <c r="O29" i="5"/>
  <c r="S29" i="5"/>
  <c r="W29" i="5"/>
  <c r="AA29" i="5"/>
  <c r="AE5" i="5"/>
  <c r="I73" i="5"/>
  <c r="M73" i="5"/>
  <c r="Q73" i="5"/>
  <c r="U73" i="5"/>
  <c r="Y73" i="5"/>
  <c r="AC40" i="5"/>
  <c r="AD40" i="5" s="1"/>
  <c r="AE41" i="5"/>
  <c r="AC43" i="5"/>
  <c r="AD43" i="5" s="1"/>
  <c r="AE48" i="5"/>
  <c r="AC51" i="5"/>
  <c r="AD51" i="5" s="1"/>
  <c r="AC52" i="5"/>
  <c r="AD52" i="5" s="1"/>
  <c r="AE70" i="4"/>
  <c r="AF135" i="4"/>
  <c r="H29" i="5"/>
  <c r="L29" i="5"/>
  <c r="P29" i="5"/>
  <c r="T29" i="5"/>
  <c r="X29" i="5"/>
  <c r="AB29" i="5"/>
  <c r="AF5" i="5"/>
  <c r="AF29" i="5" s="1"/>
  <c r="F73" i="5"/>
  <c r="J73" i="5"/>
  <c r="J252" i="5" s="1"/>
  <c r="N73" i="5"/>
  <c r="R73" i="5"/>
  <c r="V73" i="5"/>
  <c r="Z73" i="5"/>
  <c r="AF31" i="5"/>
  <c r="AF73" i="5" s="1"/>
  <c r="AC34" i="5"/>
  <c r="AD34" i="5" s="1"/>
  <c r="AE38" i="5"/>
  <c r="AC44" i="5"/>
  <c r="AD44" i="5" s="1"/>
  <c r="AC47" i="5"/>
  <c r="AD47" i="5" s="1"/>
  <c r="AC5" i="5"/>
  <c r="AC26" i="5"/>
  <c r="AD26" i="5" s="1"/>
  <c r="AG73" i="5"/>
  <c r="AE42" i="5"/>
  <c r="AD89" i="5"/>
  <c r="AG89" i="5"/>
  <c r="AD147" i="5"/>
  <c r="AG147" i="5"/>
  <c r="AG216" i="5" s="1"/>
  <c r="AE28" i="5"/>
  <c r="H73" i="5"/>
  <c r="L73" i="5"/>
  <c r="P73" i="5"/>
  <c r="T73" i="5"/>
  <c r="X73" i="5"/>
  <c r="AB73" i="5"/>
  <c r="AE33" i="5"/>
  <c r="AE37" i="5"/>
  <c r="AE46" i="5"/>
  <c r="AE50" i="5"/>
  <c r="AC31" i="5"/>
  <c r="H216" i="5"/>
  <c r="L216" i="5"/>
  <c r="L252" i="5" s="1"/>
  <c r="P216" i="5"/>
  <c r="T216" i="5"/>
  <c r="X216" i="5"/>
  <c r="AB216" i="5"/>
  <c r="AE149" i="5"/>
  <c r="AF151" i="5"/>
  <c r="AF155" i="5"/>
  <c r="AE175" i="5"/>
  <c r="AE180" i="5"/>
  <c r="AE184" i="5"/>
  <c r="AE188" i="5"/>
  <c r="AE192" i="5"/>
  <c r="AE75" i="5"/>
  <c r="I216" i="5"/>
  <c r="M216" i="5"/>
  <c r="M252" i="5" s="1"/>
  <c r="Q216" i="5"/>
  <c r="U216" i="5"/>
  <c r="U252" i="5" s="1"/>
  <c r="Y216" i="5"/>
  <c r="AC143" i="5"/>
  <c r="AE144" i="5"/>
  <c r="AE148" i="5"/>
  <c r="AC150" i="5"/>
  <c r="AD150" i="5" s="1"/>
  <c r="AH150" i="5" s="1"/>
  <c r="AH216" i="5" s="1"/>
  <c r="AC176" i="5"/>
  <c r="AD176" i="5" s="1"/>
  <c r="AE178" i="5"/>
  <c r="AC181" i="5"/>
  <c r="AD181" i="5" s="1"/>
  <c r="AE182" i="5"/>
  <c r="AC185" i="5"/>
  <c r="AD185" i="5" s="1"/>
  <c r="AE186" i="5"/>
  <c r="AD241" i="5"/>
  <c r="N252" i="5"/>
  <c r="V216" i="5"/>
  <c r="AE143" i="5"/>
  <c r="AE145" i="5"/>
  <c r="AE147" i="5"/>
  <c r="AE158" i="5"/>
  <c r="AE162" i="5"/>
  <c r="AE166" i="5"/>
  <c r="AE170" i="5"/>
  <c r="AE174" i="5"/>
  <c r="AC189" i="5"/>
  <c r="AD189" i="5" s="1"/>
  <c r="AE190" i="5"/>
  <c r="AC193" i="5"/>
  <c r="AD193" i="5" s="1"/>
  <c r="AE194" i="5"/>
  <c r="AE196" i="5"/>
  <c r="AF196" i="5"/>
  <c r="AI252" i="5"/>
  <c r="AC75" i="5"/>
  <c r="AE139" i="5"/>
  <c r="AF143" i="5"/>
  <c r="AF147" i="5"/>
  <c r="AE153" i="5"/>
  <c r="AC155" i="5"/>
  <c r="AD155" i="5" s="1"/>
  <c r="AE157" i="5"/>
  <c r="AC159" i="5"/>
  <c r="AD159" i="5" s="1"/>
  <c r="AE161" i="5"/>
  <c r="AC163" i="5"/>
  <c r="AD163" i="5" s="1"/>
  <c r="AE165" i="5"/>
  <c r="AC167" i="5"/>
  <c r="AD167" i="5" s="1"/>
  <c r="AE169" i="5"/>
  <c r="AC171" i="5"/>
  <c r="AD171" i="5" s="1"/>
  <c r="AE173" i="5"/>
  <c r="AF179" i="5"/>
  <c r="AE179" i="5"/>
  <c r="AF183" i="5"/>
  <c r="AE183" i="5"/>
  <c r="AF187" i="5"/>
  <c r="AE187" i="5"/>
  <c r="AF191" i="5"/>
  <c r="AE191" i="5"/>
  <c r="AE198" i="5"/>
  <c r="O252" i="5"/>
  <c r="AE195" i="5"/>
  <c r="AE199" i="5"/>
  <c r="AF200" i="5"/>
  <c r="AE203" i="5"/>
  <c r="AF204" i="5"/>
  <c r="AE207" i="5"/>
  <c r="AF208" i="5"/>
  <c r="AE211" i="5"/>
  <c r="AF212" i="5"/>
  <c r="AE215" i="5"/>
  <c r="AC219" i="5"/>
  <c r="AD219" i="5" s="1"/>
  <c r="H251" i="5"/>
  <c r="AE8" i="2"/>
  <c r="AG8" i="2"/>
  <c r="AF8" i="2"/>
  <c r="AE12" i="2"/>
  <c r="AG12" i="2"/>
  <c r="AF12" i="2"/>
  <c r="AE16" i="2"/>
  <c r="AG16" i="2"/>
  <c r="AF16" i="2"/>
  <c r="AE20" i="2"/>
  <c r="AG20" i="2"/>
  <c r="AF20" i="2"/>
  <c r="AE24" i="2"/>
  <c r="AG24" i="2"/>
  <c r="AF24" i="2"/>
  <c r="AE28" i="2"/>
  <c r="AG28" i="2"/>
  <c r="AF28" i="2"/>
  <c r="AE32" i="2"/>
  <c r="AG32" i="2"/>
  <c r="AF32" i="2"/>
  <c r="AE36" i="2"/>
  <c r="AG36" i="2"/>
  <c r="AF36" i="2"/>
  <c r="AE37" i="2"/>
  <c r="AG37" i="2"/>
  <c r="AF37" i="2"/>
  <c r="AF41" i="2"/>
  <c r="AE56" i="2"/>
  <c r="AF56" i="2"/>
  <c r="AG56" i="2"/>
  <c r="AC243" i="5"/>
  <c r="AD243" i="5" s="1"/>
  <c r="AC321" i="5"/>
  <c r="AD321" i="5" s="1"/>
  <c r="AC324" i="5"/>
  <c r="AD324" i="5" s="1"/>
  <c r="AG9" i="2"/>
  <c r="AF9" i="2"/>
  <c r="AE9" i="2"/>
  <c r="AG13" i="2"/>
  <c r="AE13" i="2"/>
  <c r="AF13" i="2" s="1"/>
  <c r="AG17" i="2"/>
  <c r="AE17" i="2"/>
  <c r="AF17" i="2" s="1"/>
  <c r="AG21" i="2"/>
  <c r="AE21" i="2"/>
  <c r="AF21" i="2" s="1"/>
  <c r="AG25" i="2"/>
  <c r="AF25" i="2"/>
  <c r="AE25" i="2"/>
  <c r="AG29" i="2"/>
  <c r="AE29" i="2"/>
  <c r="AF29" i="2" s="1"/>
  <c r="AG33" i="2"/>
  <c r="AE33" i="2"/>
  <c r="AF33" i="2" s="1"/>
  <c r="AE52" i="2"/>
  <c r="AF52" i="2" s="1"/>
  <c r="AG52" i="2"/>
  <c r="AE53" i="2"/>
  <c r="AF53" i="2" s="1"/>
  <c r="AG53" i="2"/>
  <c r="AG355" i="5"/>
  <c r="AD355" i="5"/>
  <c r="AG49" i="2"/>
  <c r="AE49" i="2"/>
  <c r="AF49" i="2" s="1"/>
  <c r="AE160" i="2"/>
  <c r="AF160" i="2" s="1"/>
  <c r="AG160" i="2"/>
  <c r="AE164" i="2"/>
  <c r="AG164" i="2"/>
  <c r="AF164" i="2"/>
  <c r="AE168" i="2"/>
  <c r="AG168" i="2"/>
  <c r="AF168" i="2"/>
  <c r="AE172" i="2"/>
  <c r="AF172" i="2" s="1"/>
  <c r="AG172" i="2"/>
  <c r="AE176" i="2"/>
  <c r="AF176" i="2" s="1"/>
  <c r="AG176" i="2"/>
  <c r="AC218" i="5"/>
  <c r="AE40" i="2"/>
  <c r="AF40" i="2"/>
  <c r="AG40" i="2"/>
  <c r="AJ629" i="2"/>
  <c r="AG7" i="2"/>
  <c r="AG11" i="2"/>
  <c r="AG19" i="2"/>
  <c r="AG23" i="2"/>
  <c r="AG27" i="2"/>
  <c r="AG31" i="2"/>
  <c r="AG35" i="2"/>
  <c r="AG41" i="2"/>
  <c r="AE159" i="2"/>
  <c r="AF159" i="2" s="1"/>
  <c r="AF163" i="2"/>
  <c r="AE163" i="2"/>
  <c r="AE167" i="2"/>
  <c r="AF167" i="2" s="1"/>
  <c r="AF171" i="2"/>
  <c r="AE171" i="2"/>
  <c r="AE175" i="2"/>
  <c r="AF175" i="2" s="1"/>
  <c r="AG181" i="2"/>
  <c r="AE183" i="2"/>
  <c r="AF183" i="2" s="1"/>
  <c r="AE188" i="2"/>
  <c r="AF188" i="2" s="1"/>
  <c r="AG188" i="2"/>
  <c r="AG197" i="2"/>
  <c r="AF199" i="2"/>
  <c r="AE199" i="2"/>
  <c r="AE204" i="2"/>
  <c r="AG204" i="2"/>
  <c r="AG213" i="2"/>
  <c r="AE215" i="2"/>
  <c r="AF215" i="2" s="1"/>
  <c r="AE220" i="2"/>
  <c r="AG220" i="2"/>
  <c r="AG229" i="2"/>
  <c r="AF229" i="2"/>
  <c r="AF231" i="2"/>
  <c r="AE231" i="2"/>
  <c r="AE244" i="2"/>
  <c r="AF244" i="2" s="1"/>
  <c r="AG246" i="2"/>
  <c r="AE247" i="2"/>
  <c r="AG247" i="2"/>
  <c r="AF260" i="2"/>
  <c r="AE260" i="2"/>
  <c r="AG262" i="2"/>
  <c r="AF262" i="2"/>
  <c r="AE263" i="2"/>
  <c r="AG263" i="2"/>
  <c r="AG275" i="2"/>
  <c r="AE276" i="2"/>
  <c r="AF276" i="2" s="1"/>
  <c r="AG278" i="2"/>
  <c r="AE278" i="2"/>
  <c r="AF278" i="2" s="1"/>
  <c r="AE303" i="2"/>
  <c r="AG303" i="2"/>
  <c r="AE311" i="2"/>
  <c r="AF311" i="2" s="1"/>
  <c r="AG311" i="2"/>
  <c r="AE315" i="2"/>
  <c r="AF315" i="2"/>
  <c r="AG318" i="2"/>
  <c r="AE318" i="2"/>
  <c r="AF318" i="2" s="1"/>
  <c r="AE320" i="2"/>
  <c r="AF320" i="2" s="1"/>
  <c r="AG320" i="2"/>
  <c r="AE337" i="2"/>
  <c r="AF337" i="2" s="1"/>
  <c r="AG337" i="2"/>
  <c r="AG347" i="2"/>
  <c r="AE347" i="2"/>
  <c r="AF347" i="2" s="1"/>
  <c r="AG363" i="2"/>
  <c r="AE363" i="2"/>
  <c r="AF363" i="2" s="1"/>
  <c r="AG383" i="2"/>
  <c r="AF383" i="2"/>
  <c r="AE383" i="2"/>
  <c r="AG399" i="2"/>
  <c r="AE399" i="2"/>
  <c r="AF399" i="2" s="1"/>
  <c r="AG415" i="2"/>
  <c r="AE415" i="2"/>
  <c r="AF415" i="2" s="1"/>
  <c r="AB629" i="2"/>
  <c r="AG177" i="2"/>
  <c r="AF177" i="2"/>
  <c r="AE179" i="2"/>
  <c r="AF179" i="2" s="1"/>
  <c r="AE184" i="2"/>
  <c r="AG184" i="2"/>
  <c r="AG193" i="2"/>
  <c r="AE195" i="2"/>
  <c r="AF195" i="2" s="1"/>
  <c r="AE200" i="2"/>
  <c r="AG200" i="2"/>
  <c r="AG209" i="2"/>
  <c r="AF209" i="2"/>
  <c r="AE211" i="2"/>
  <c r="AF211" i="2" s="1"/>
  <c r="AE216" i="2"/>
  <c r="AG216" i="2"/>
  <c r="AG225" i="2"/>
  <c r="AE227" i="2"/>
  <c r="AF227" i="2" s="1"/>
  <c r="AE232" i="2"/>
  <c r="AG232" i="2"/>
  <c r="AG235" i="2"/>
  <c r="AF235" i="2"/>
  <c r="AE236" i="2"/>
  <c r="AG236" i="2"/>
  <c r="AE248" i="2"/>
  <c r="AF248" i="2" s="1"/>
  <c r="AG250" i="2"/>
  <c r="AE251" i="2"/>
  <c r="AG251" i="2"/>
  <c r="AE264" i="2"/>
  <c r="AF264" i="2" s="1"/>
  <c r="AG266" i="2"/>
  <c r="AF266" i="2"/>
  <c r="AE267" i="2"/>
  <c r="AG267" i="2"/>
  <c r="AG271" i="2"/>
  <c r="AF271" i="2"/>
  <c r="AE272" i="2"/>
  <c r="AF272" i="2" s="1"/>
  <c r="AG274" i="2"/>
  <c r="AF274" i="2"/>
  <c r="AE274" i="2"/>
  <c r="AE287" i="2"/>
  <c r="AG287" i="2"/>
  <c r="AE295" i="2"/>
  <c r="AF295" i="2" s="1"/>
  <c r="AG295" i="2"/>
  <c r="AE299" i="2"/>
  <c r="AF299" i="2"/>
  <c r="AG302" i="2"/>
  <c r="AE302" i="2"/>
  <c r="AF302" i="2" s="1"/>
  <c r="AF304" i="2"/>
  <c r="AE304" i="2"/>
  <c r="AG304" i="2"/>
  <c r="AF377" i="2"/>
  <c r="AE377" i="2"/>
  <c r="AG377" i="2"/>
  <c r="AE393" i="2"/>
  <c r="AF393" i="2" s="1"/>
  <c r="AG393" i="2"/>
  <c r="AE409" i="2"/>
  <c r="AF409" i="2" s="1"/>
  <c r="AG409" i="2"/>
  <c r="AE425" i="2"/>
  <c r="AF425" i="2" s="1"/>
  <c r="AG425" i="2"/>
  <c r="AC5" i="2"/>
  <c r="AF6" i="2"/>
  <c r="AE7" i="2"/>
  <c r="AF7" i="2" s="1"/>
  <c r="AF10" i="2"/>
  <c r="AE11" i="2"/>
  <c r="AF11" i="2" s="1"/>
  <c r="AF14" i="2"/>
  <c r="AE15" i="2"/>
  <c r="AF15" i="2" s="1"/>
  <c r="AF18" i="2"/>
  <c r="AE19" i="2"/>
  <c r="AF19" i="2" s="1"/>
  <c r="AF22" i="2"/>
  <c r="AE23" i="2"/>
  <c r="AF23" i="2" s="1"/>
  <c r="AF26" i="2"/>
  <c r="AE27" i="2"/>
  <c r="AF27" i="2" s="1"/>
  <c r="AF30" i="2"/>
  <c r="AE31" i="2"/>
  <c r="AF31" i="2" s="1"/>
  <c r="AF34" i="2"/>
  <c r="AE35" i="2"/>
  <c r="AF35" i="2" s="1"/>
  <c r="AE41" i="2"/>
  <c r="AE42" i="2"/>
  <c r="AE43" i="2"/>
  <c r="AF43" i="2" s="1"/>
  <c r="AF44" i="2"/>
  <c r="AF45" i="2"/>
  <c r="AG50" i="2"/>
  <c r="AF51" i="2"/>
  <c r="AF57" i="2"/>
  <c r="AF58" i="2"/>
  <c r="AE60" i="2"/>
  <c r="AF60" i="2" s="1"/>
  <c r="AF61" i="2"/>
  <c r="AF62" i="2"/>
  <c r="AE64" i="2"/>
  <c r="AF64" i="2" s="1"/>
  <c r="AF65" i="2"/>
  <c r="AF66" i="2"/>
  <c r="AE68" i="2"/>
  <c r="AF68" i="2" s="1"/>
  <c r="AF69" i="2"/>
  <c r="AF70" i="2"/>
  <c r="AE72" i="2"/>
  <c r="AF72" i="2" s="1"/>
  <c r="AF73" i="2"/>
  <c r="AF74" i="2"/>
  <c r="AE76" i="2"/>
  <c r="AF76" i="2" s="1"/>
  <c r="AF77" i="2"/>
  <c r="AF78" i="2"/>
  <c r="AE80" i="2"/>
  <c r="AF80" i="2" s="1"/>
  <c r="AF81" i="2"/>
  <c r="AF82" i="2"/>
  <c r="AE84" i="2"/>
  <c r="AF84" i="2" s="1"/>
  <c r="AF85" i="2"/>
  <c r="AF86" i="2"/>
  <c r="AE88" i="2"/>
  <c r="AF88" i="2" s="1"/>
  <c r="AF89" i="2"/>
  <c r="AF90" i="2"/>
  <c r="AE92" i="2"/>
  <c r="AF92" i="2" s="1"/>
  <c r="AF93" i="2"/>
  <c r="AF94" i="2"/>
  <c r="AE96" i="2"/>
  <c r="AF96" i="2" s="1"/>
  <c r="AF97" i="2"/>
  <c r="AF98" i="2"/>
  <c r="AE100" i="2"/>
  <c r="AF100" i="2" s="1"/>
  <c r="AF101" i="2"/>
  <c r="AF102" i="2"/>
  <c r="AE104" i="2"/>
  <c r="AF104" i="2" s="1"/>
  <c r="AF105" i="2"/>
  <c r="AF106" i="2"/>
  <c r="AE108" i="2"/>
  <c r="AF108" i="2" s="1"/>
  <c r="AF109" i="2"/>
  <c r="AF110" i="2"/>
  <c r="AE112" i="2"/>
  <c r="AF112" i="2" s="1"/>
  <c r="AF113" i="2"/>
  <c r="AF114" i="2"/>
  <c r="AE116" i="2"/>
  <c r="AF116" i="2" s="1"/>
  <c r="AF117" i="2"/>
  <c r="AF118" i="2"/>
  <c r="AE120" i="2"/>
  <c r="AF120" i="2" s="1"/>
  <c r="AF121" i="2"/>
  <c r="AF122" i="2"/>
  <c r="AE124" i="2"/>
  <c r="AF124" i="2" s="1"/>
  <c r="AF125" i="2"/>
  <c r="AF126" i="2"/>
  <c r="AE128" i="2"/>
  <c r="AF128" i="2" s="1"/>
  <c r="AF129" i="2"/>
  <c r="AF130" i="2"/>
  <c r="AE132" i="2"/>
  <c r="AF132" i="2" s="1"/>
  <c r="AF133" i="2"/>
  <c r="AF134" i="2"/>
  <c r="AE136" i="2"/>
  <c r="AF136" i="2" s="1"/>
  <c r="AF137" i="2"/>
  <c r="AF138" i="2"/>
  <c r="AE140" i="2"/>
  <c r="AF140" i="2" s="1"/>
  <c r="AF141" i="2"/>
  <c r="AF142" i="2"/>
  <c r="AE144" i="2"/>
  <c r="AF144" i="2" s="1"/>
  <c r="AF145" i="2"/>
  <c r="AF146" i="2"/>
  <c r="AE148" i="2"/>
  <c r="AF148" i="2" s="1"/>
  <c r="AF149" i="2"/>
  <c r="AF150" i="2"/>
  <c r="AE152" i="2"/>
  <c r="AF152" i="2" s="1"/>
  <c r="AF153" i="2"/>
  <c r="AF154" i="2"/>
  <c r="AE156" i="2"/>
  <c r="AF156" i="2" s="1"/>
  <c r="AG159" i="2"/>
  <c r="AG163" i="2"/>
  <c r="AG167" i="2"/>
  <c r="AG171" i="2"/>
  <c r="AG175" i="2"/>
  <c r="AE180" i="2"/>
  <c r="AF180" i="2" s="1"/>
  <c r="AG180" i="2"/>
  <c r="AE181" i="2"/>
  <c r="AF181" i="2" s="1"/>
  <c r="AG183" i="2"/>
  <c r="AG189" i="2"/>
  <c r="AF189" i="2"/>
  <c r="AF191" i="2"/>
  <c r="AE191" i="2"/>
  <c r="AE196" i="2"/>
  <c r="AF196" i="2" s="1"/>
  <c r="AG196" i="2"/>
  <c r="AE197" i="2"/>
  <c r="AF197" i="2" s="1"/>
  <c r="AG199" i="2"/>
  <c r="AF204" i="2"/>
  <c r="AG205" i="2"/>
  <c r="AF205" i="2"/>
  <c r="AF207" i="2"/>
  <c r="AE207" i="2"/>
  <c r="AE212" i="2"/>
  <c r="AF212" i="2" s="1"/>
  <c r="AG212" i="2"/>
  <c r="AE213" i="2"/>
  <c r="AF213" i="2" s="1"/>
  <c r="AG215" i="2"/>
  <c r="AF220" i="2"/>
  <c r="AG221" i="2"/>
  <c r="AF221" i="2"/>
  <c r="AE223" i="2"/>
  <c r="AF223" i="2" s="1"/>
  <c r="AE228" i="2"/>
  <c r="AF228" i="2" s="1"/>
  <c r="AG228" i="2"/>
  <c r="AE229" i="2"/>
  <c r="AG231" i="2"/>
  <c r="AF237" i="2"/>
  <c r="AE237" i="2"/>
  <c r="AE239" i="2"/>
  <c r="AF239" i="2" s="1"/>
  <c r="AG239" i="2"/>
  <c r="AG244" i="2"/>
  <c r="AE246" i="2"/>
  <c r="AF246" i="2" s="1"/>
  <c r="AF247" i="2"/>
  <c r="AE252" i="2"/>
  <c r="AF252" i="2" s="1"/>
  <c r="AG254" i="2"/>
  <c r="AF254" i="2"/>
  <c r="AE255" i="2"/>
  <c r="AF255" i="2" s="1"/>
  <c r="AG255" i="2"/>
  <c r="AG260" i="2"/>
  <c r="AE262" i="2"/>
  <c r="AF263" i="2"/>
  <c r="AF268" i="2"/>
  <c r="AE268" i="2"/>
  <c r="AG270" i="2"/>
  <c r="AE270" i="2"/>
  <c r="AF270" i="2" s="1"/>
  <c r="AE275" i="2"/>
  <c r="AF275" i="2" s="1"/>
  <c r="AG276" i="2"/>
  <c r="AG283" i="2"/>
  <c r="AF283" i="2"/>
  <c r="AE284" i="2"/>
  <c r="AF284" i="2" s="1"/>
  <c r="AG286" i="2"/>
  <c r="AF286" i="2"/>
  <c r="AE286" i="2"/>
  <c r="AE288" i="2"/>
  <c r="AF288" i="2" s="1"/>
  <c r="AG288" i="2"/>
  <c r="AF303" i="2"/>
  <c r="AG315" i="2"/>
  <c r="AE344" i="2"/>
  <c r="AF344" i="2" s="1"/>
  <c r="AG344" i="2"/>
  <c r="AE360" i="2"/>
  <c r="AG360" i="2"/>
  <c r="AF360" i="2"/>
  <c r="AG375" i="2"/>
  <c r="AE375" i="2"/>
  <c r="AF375" i="2" s="1"/>
  <c r="AG391" i="2"/>
  <c r="AF391" i="2"/>
  <c r="AE391" i="2"/>
  <c r="AG407" i="2"/>
  <c r="AF407" i="2"/>
  <c r="AE407" i="2"/>
  <c r="AG423" i="2"/>
  <c r="AE423" i="2"/>
  <c r="AF423" i="2" s="1"/>
  <c r="AI629" i="2"/>
  <c r="AE38" i="2"/>
  <c r="AF38" i="2" s="1"/>
  <c r="AE39" i="2"/>
  <c r="AF39" i="2" s="1"/>
  <c r="AF42" i="2"/>
  <c r="AG43" i="2"/>
  <c r="AG44" i="2"/>
  <c r="AG46" i="2"/>
  <c r="AF47" i="2"/>
  <c r="AE48" i="2"/>
  <c r="AF48" i="2" s="1"/>
  <c r="AE54" i="2"/>
  <c r="AF54" i="2" s="1"/>
  <c r="AE55" i="2"/>
  <c r="AF55" i="2" s="1"/>
  <c r="AG57" i="2"/>
  <c r="AG59" i="2"/>
  <c r="AG61" i="2"/>
  <c r="AG63" i="2"/>
  <c r="AG65" i="2"/>
  <c r="AG67" i="2"/>
  <c r="AG69" i="2"/>
  <c r="AG71" i="2"/>
  <c r="AG73" i="2"/>
  <c r="AG75" i="2"/>
  <c r="AG77" i="2"/>
  <c r="AG79" i="2"/>
  <c r="AG81" i="2"/>
  <c r="AG83" i="2"/>
  <c r="AG85" i="2"/>
  <c r="AG87" i="2"/>
  <c r="AG89" i="2"/>
  <c r="AG91" i="2"/>
  <c r="AG93" i="2"/>
  <c r="AG95" i="2"/>
  <c r="AG97" i="2"/>
  <c r="AG99" i="2"/>
  <c r="AG101" i="2"/>
  <c r="AG103" i="2"/>
  <c r="AG105" i="2"/>
  <c r="AG107" i="2"/>
  <c r="AG109" i="2"/>
  <c r="AG111" i="2"/>
  <c r="AG113" i="2"/>
  <c r="AG115" i="2"/>
  <c r="AG117" i="2"/>
  <c r="AG119" i="2"/>
  <c r="AG121" i="2"/>
  <c r="AG123" i="2"/>
  <c r="AG125" i="2"/>
  <c r="AG127" i="2"/>
  <c r="AG129" i="2"/>
  <c r="AG131" i="2"/>
  <c r="AG133" i="2"/>
  <c r="AG135" i="2"/>
  <c r="AG137" i="2"/>
  <c r="AG139" i="2"/>
  <c r="AG141" i="2"/>
  <c r="AG143" i="2"/>
  <c r="AG145" i="2"/>
  <c r="AG147" i="2"/>
  <c r="AG149" i="2"/>
  <c r="AG151" i="2"/>
  <c r="AG153" i="2"/>
  <c r="AG155" i="2"/>
  <c r="AE161" i="2"/>
  <c r="AF161" i="2" s="1"/>
  <c r="AE165" i="2"/>
  <c r="AF165" i="2" s="1"/>
  <c r="AE169" i="2"/>
  <c r="AF169" i="2" s="1"/>
  <c r="AE173" i="2"/>
  <c r="AF173" i="2" s="1"/>
  <c r="AE177" i="2"/>
  <c r="AG179" i="2"/>
  <c r="AG182" i="2"/>
  <c r="AF184" i="2"/>
  <c r="AG185" i="2"/>
  <c r="AF185" i="2"/>
  <c r="AF187" i="2"/>
  <c r="AE187" i="2"/>
  <c r="AE192" i="2"/>
  <c r="AF192" i="2" s="1"/>
  <c r="AG192" i="2"/>
  <c r="AE193" i="2"/>
  <c r="AF193" i="2" s="1"/>
  <c r="AG195" i="2"/>
  <c r="AG198" i="2"/>
  <c r="AF200" i="2"/>
  <c r="AG201" i="2"/>
  <c r="AF201" i="2"/>
  <c r="AE203" i="2"/>
  <c r="AF203" i="2" s="1"/>
  <c r="AE208" i="2"/>
  <c r="AF208" i="2" s="1"/>
  <c r="AG208" i="2"/>
  <c r="AE209" i="2"/>
  <c r="AG211" i="2"/>
  <c r="AG214" i="2"/>
  <c r="AF216" i="2"/>
  <c r="AG217" i="2"/>
  <c r="AF217" i="2"/>
  <c r="AF219" i="2"/>
  <c r="AE219" i="2"/>
  <c r="AE224" i="2"/>
  <c r="AF224" i="2" s="1"/>
  <c r="AG224" i="2"/>
  <c r="AE225" i="2"/>
  <c r="AF225" i="2" s="1"/>
  <c r="AG227" i="2"/>
  <c r="AG230" i="2"/>
  <c r="AF232" i="2"/>
  <c r="AG233" i="2"/>
  <c r="AF233" i="2"/>
  <c r="AE235" i="2"/>
  <c r="AF236" i="2"/>
  <c r="AG238" i="2"/>
  <c r="AF240" i="2"/>
  <c r="AE240" i="2"/>
  <c r="AG242" i="2"/>
  <c r="AF242" i="2"/>
  <c r="AE243" i="2"/>
  <c r="AF243" i="2" s="1"/>
  <c r="AG243" i="2"/>
  <c r="AG248" i="2"/>
  <c r="AE250" i="2"/>
  <c r="AF250" i="2" s="1"/>
  <c r="AF251" i="2"/>
  <c r="AG253" i="2"/>
  <c r="AE256" i="2"/>
  <c r="AG256" i="2" s="1"/>
  <c r="AG258" i="2"/>
  <c r="AF258" i="2"/>
  <c r="AE259" i="2"/>
  <c r="AF259" i="2" s="1"/>
  <c r="AG259" i="2"/>
  <c r="AG264" i="2"/>
  <c r="AE266" i="2"/>
  <c r="AF267" i="2"/>
  <c r="AG269" i="2"/>
  <c r="AE271" i="2"/>
  <c r="AG272" i="2"/>
  <c r="AG279" i="2"/>
  <c r="AF279" i="2"/>
  <c r="AE280" i="2"/>
  <c r="AF280" i="2" s="1"/>
  <c r="AG282" i="2"/>
  <c r="AF282" i="2"/>
  <c r="AE282" i="2"/>
  <c r="AG285" i="2"/>
  <c r="AF287" i="2"/>
  <c r="AG299" i="2"/>
  <c r="AE319" i="2"/>
  <c r="AF319" i="2" s="1"/>
  <c r="AG319" i="2"/>
  <c r="AE327" i="2"/>
  <c r="AF327" i="2" s="1"/>
  <c r="AG327" i="2"/>
  <c r="AE331" i="2"/>
  <c r="AF331" i="2"/>
  <c r="AG334" i="2"/>
  <c r="AF334" i="2"/>
  <c r="AE334" i="2"/>
  <c r="AG350" i="2"/>
  <c r="AF350" i="2"/>
  <c r="AE350" i="2"/>
  <c r="AE353" i="2"/>
  <c r="AF353" i="2" s="1"/>
  <c r="AG353" i="2"/>
  <c r="AG366" i="2"/>
  <c r="AE366" i="2"/>
  <c r="AF366" i="2" s="1"/>
  <c r="AF369" i="2"/>
  <c r="AE369" i="2"/>
  <c r="AG369" i="2"/>
  <c r="AE385" i="2"/>
  <c r="AF385" i="2" s="1"/>
  <c r="AG385" i="2"/>
  <c r="AE401" i="2"/>
  <c r="AF401" i="2" s="1"/>
  <c r="AG401" i="2"/>
  <c r="AF417" i="2"/>
  <c r="AE417" i="2"/>
  <c r="AG417" i="2"/>
  <c r="AF292" i="2"/>
  <c r="AE292" i="2"/>
  <c r="AE308" i="2"/>
  <c r="AF308" i="2" s="1"/>
  <c r="AF324" i="2"/>
  <c r="AE324" i="2"/>
  <c r="AG343" i="2"/>
  <c r="AE343" i="2"/>
  <c r="AF343" i="2" s="1"/>
  <c r="AG346" i="2"/>
  <c r="AE346" i="2"/>
  <c r="AF346" i="2" s="1"/>
  <c r="AF349" i="2"/>
  <c r="AE349" i="2"/>
  <c r="AG349" i="2"/>
  <c r="AG359" i="2"/>
  <c r="AF359" i="2"/>
  <c r="AE359" i="2"/>
  <c r="AG362" i="2"/>
  <c r="AE362" i="2"/>
  <c r="AF362" i="2" s="1"/>
  <c r="AF365" i="2"/>
  <c r="AE365" i="2"/>
  <c r="AG365" i="2"/>
  <c r="AE372" i="2"/>
  <c r="AF372" i="2" s="1"/>
  <c r="AG372" i="2"/>
  <c r="AG374" i="2"/>
  <c r="AE374" i="2"/>
  <c r="AF374" i="2" s="1"/>
  <c r="AE380" i="2"/>
  <c r="AG380" i="2"/>
  <c r="AG382" i="2"/>
  <c r="AF382" i="2"/>
  <c r="AE382" i="2"/>
  <c r="AE388" i="2"/>
  <c r="AG388" i="2"/>
  <c r="AG390" i="2"/>
  <c r="AF390" i="2"/>
  <c r="AE390" i="2"/>
  <c r="AE396" i="2"/>
  <c r="AG396" i="2"/>
  <c r="AG398" i="2"/>
  <c r="AE398" i="2"/>
  <c r="AF398" i="2" s="1"/>
  <c r="AE404" i="2"/>
  <c r="AF404" i="2" s="1"/>
  <c r="AG404" i="2"/>
  <c r="AG406" i="2"/>
  <c r="AE406" i="2"/>
  <c r="AF406" i="2" s="1"/>
  <c r="AE412" i="2"/>
  <c r="AG412" i="2"/>
  <c r="AG414" i="2"/>
  <c r="AF414" i="2"/>
  <c r="AE414" i="2"/>
  <c r="AE420" i="2"/>
  <c r="AG420" i="2"/>
  <c r="AG422" i="2"/>
  <c r="AF422" i="2"/>
  <c r="AE422" i="2"/>
  <c r="AE428" i="2"/>
  <c r="AG428" i="2"/>
  <c r="AE430" i="2"/>
  <c r="AG430" i="2" s="1"/>
  <c r="AE435" i="2"/>
  <c r="AF435" i="2" s="1"/>
  <c r="AE443" i="2"/>
  <c r="AF443" i="2"/>
  <c r="AE451" i="2"/>
  <c r="AF451" i="2" s="1"/>
  <c r="AE459" i="2"/>
  <c r="AF459" i="2"/>
  <c r="AG505" i="2"/>
  <c r="AF505" i="2"/>
  <c r="AE505" i="2"/>
  <c r="AG537" i="2"/>
  <c r="AF537" i="2"/>
  <c r="AE537" i="2"/>
  <c r="AF59" i="2"/>
  <c r="AF63" i="2"/>
  <c r="AF67" i="2"/>
  <c r="AF71" i="2"/>
  <c r="AF75" i="2"/>
  <c r="AF79" i="2"/>
  <c r="AF83" i="2"/>
  <c r="AF87" i="2"/>
  <c r="AF91" i="2"/>
  <c r="AF95" i="2"/>
  <c r="AF99" i="2"/>
  <c r="AF103" i="2"/>
  <c r="AF107" i="2"/>
  <c r="AF111" i="2"/>
  <c r="AF115" i="2"/>
  <c r="AF119" i="2"/>
  <c r="AF123" i="2"/>
  <c r="AF127" i="2"/>
  <c r="AF131" i="2"/>
  <c r="AF135" i="2"/>
  <c r="AF139" i="2"/>
  <c r="AF143" i="2"/>
  <c r="AF147" i="2"/>
  <c r="AF151" i="2"/>
  <c r="AF155" i="2"/>
  <c r="AF158" i="2"/>
  <c r="AF162" i="2"/>
  <c r="AF166" i="2"/>
  <c r="AF170" i="2"/>
  <c r="AF174" i="2"/>
  <c r="AF178" i="2"/>
  <c r="AF182" i="2"/>
  <c r="AF186" i="2"/>
  <c r="AF190" i="2"/>
  <c r="AF194" i="2"/>
  <c r="AF198" i="2"/>
  <c r="AF202" i="2"/>
  <c r="AF206" i="2"/>
  <c r="AF210" i="2"/>
  <c r="AF214" i="2"/>
  <c r="AF218" i="2"/>
  <c r="AF222" i="2"/>
  <c r="AF226" i="2"/>
  <c r="AF230" i="2"/>
  <c r="AF234" i="2"/>
  <c r="AF241" i="2"/>
  <c r="AF245" i="2"/>
  <c r="AF249" i="2"/>
  <c r="AF253" i="2"/>
  <c r="AF257" i="2"/>
  <c r="AF261" i="2"/>
  <c r="AF265" i="2"/>
  <c r="AG291" i="2"/>
  <c r="AG293" i="2"/>
  <c r="AF296" i="2"/>
  <c r="AE296" i="2"/>
  <c r="AF298" i="2"/>
  <c r="AG307" i="2"/>
  <c r="AG309" i="2"/>
  <c r="AF312" i="2"/>
  <c r="AE312" i="2"/>
  <c r="AF314" i="2"/>
  <c r="AG323" i="2"/>
  <c r="AG325" i="2"/>
  <c r="AE328" i="2"/>
  <c r="AF328" i="2" s="1"/>
  <c r="AF330" i="2"/>
  <c r="AF335" i="2"/>
  <c r="AE335" i="2"/>
  <c r="AG339" i="2"/>
  <c r="AF339" i="2"/>
  <c r="AE339" i="2"/>
  <c r="AG342" i="2"/>
  <c r="AE342" i="2"/>
  <c r="AF342" i="2" s="1"/>
  <c r="AF345" i="2"/>
  <c r="AE345" i="2"/>
  <c r="AG345" i="2"/>
  <c r="AG348" i="2"/>
  <c r="AG355" i="2"/>
  <c r="AE355" i="2"/>
  <c r="AF355" i="2" s="1"/>
  <c r="AG358" i="2"/>
  <c r="AF358" i="2"/>
  <c r="AE358" i="2"/>
  <c r="AE361" i="2"/>
  <c r="AF361" i="2" s="1"/>
  <c r="AG361" i="2"/>
  <c r="AG364" i="2"/>
  <c r="AG371" i="2"/>
  <c r="AF371" i="2"/>
  <c r="AE371" i="2"/>
  <c r="AE373" i="2"/>
  <c r="AF373" i="2" s="1"/>
  <c r="AG373" i="2"/>
  <c r="AG379" i="2"/>
  <c r="AE379" i="2"/>
  <c r="AF379" i="2" s="1"/>
  <c r="AF381" i="2"/>
  <c r="AE381" i="2"/>
  <c r="AG381" i="2"/>
  <c r="AG387" i="2"/>
  <c r="AF387" i="2"/>
  <c r="AE387" i="2"/>
  <c r="AE389" i="2"/>
  <c r="AF389" i="2" s="1"/>
  <c r="AG389" i="2"/>
  <c r="AG395" i="2"/>
  <c r="AE395" i="2"/>
  <c r="AF395" i="2" s="1"/>
  <c r="AF397" i="2"/>
  <c r="AE397" i="2"/>
  <c r="AG397" i="2"/>
  <c r="AG403" i="2"/>
  <c r="AF403" i="2"/>
  <c r="AE403" i="2"/>
  <c r="AE405" i="2"/>
  <c r="AF405" i="2" s="1"/>
  <c r="AG405" i="2"/>
  <c r="AG411" i="2"/>
  <c r="AE411" i="2"/>
  <c r="AF411" i="2" s="1"/>
  <c r="AF413" i="2"/>
  <c r="AE413" i="2"/>
  <c r="AG413" i="2"/>
  <c r="AG419" i="2"/>
  <c r="AF419" i="2"/>
  <c r="AE419" i="2"/>
  <c r="AE421" i="2"/>
  <c r="AF421" i="2" s="1"/>
  <c r="AG421" i="2"/>
  <c r="AG427" i="2"/>
  <c r="AE427" i="2"/>
  <c r="AF427" i="2" s="1"/>
  <c r="AF429" i="2"/>
  <c r="AE429" i="2"/>
  <c r="AG429" i="2"/>
  <c r="AG436" i="2"/>
  <c r="AG444" i="2"/>
  <c r="AG452" i="2"/>
  <c r="AG460" i="2"/>
  <c r="AE464" i="2"/>
  <c r="AF464" i="2" s="1"/>
  <c r="AG464" i="2"/>
  <c r="AF269" i="2"/>
  <c r="AF273" i="2"/>
  <c r="AF277" i="2"/>
  <c r="AF281" i="2"/>
  <c r="AF285" i="2"/>
  <c r="AE290" i="2"/>
  <c r="AF290" i="2" s="1"/>
  <c r="AG292" i="2"/>
  <c r="AG297" i="2"/>
  <c r="AE300" i="2"/>
  <c r="AF300" i="2" s="1"/>
  <c r="AE306" i="2"/>
  <c r="AF306" i="2" s="1"/>
  <c r="AG308" i="2"/>
  <c r="AG313" i="2"/>
  <c r="AE316" i="2"/>
  <c r="AF316" i="2" s="1"/>
  <c r="AE322" i="2"/>
  <c r="AF322" i="2" s="1"/>
  <c r="AG324" i="2"/>
  <c r="AG329" i="2"/>
  <c r="AF332" i="2"/>
  <c r="AE332" i="2"/>
  <c r="AG336" i="2"/>
  <c r="AF340" i="2"/>
  <c r="AF341" i="2"/>
  <c r="AE341" i="2"/>
  <c r="AG341" i="2"/>
  <c r="AG351" i="2"/>
  <c r="AF351" i="2"/>
  <c r="AE351" i="2"/>
  <c r="AG354" i="2"/>
  <c r="AE354" i="2"/>
  <c r="AF354" i="2" s="1"/>
  <c r="AF356" i="2"/>
  <c r="AE357" i="2"/>
  <c r="AF357" i="2" s="1"/>
  <c r="AG357" i="2"/>
  <c r="AG367" i="2"/>
  <c r="AE367" i="2"/>
  <c r="AF367" i="2" s="1"/>
  <c r="AG370" i="2"/>
  <c r="AF370" i="2"/>
  <c r="AE370" i="2"/>
  <c r="AE376" i="2"/>
  <c r="AF376" i="2" s="1"/>
  <c r="AG376" i="2"/>
  <c r="AG378" i="2"/>
  <c r="AE378" i="2"/>
  <c r="AF378" i="2" s="1"/>
  <c r="AF380" i="2"/>
  <c r="AE384" i="2"/>
  <c r="AF384" i="2" s="1"/>
  <c r="AG384" i="2"/>
  <c r="AG386" i="2"/>
  <c r="AF386" i="2"/>
  <c r="AE386" i="2"/>
  <c r="AF388" i="2"/>
  <c r="AE392" i="2"/>
  <c r="AF392" i="2" s="1"/>
  <c r="AG392" i="2"/>
  <c r="AG394" i="2"/>
  <c r="AE394" i="2"/>
  <c r="AF394" i="2" s="1"/>
  <c r="AF396" i="2"/>
  <c r="AE400" i="2"/>
  <c r="AF400" i="2" s="1"/>
  <c r="AG400" i="2"/>
  <c r="AG402" i="2"/>
  <c r="AF402" i="2"/>
  <c r="AE402" i="2"/>
  <c r="AE408" i="2"/>
  <c r="AF408" i="2" s="1"/>
  <c r="AG408" i="2"/>
  <c r="AG410" i="2"/>
  <c r="AE410" i="2"/>
  <c r="AF410" i="2" s="1"/>
  <c r="AF412" i="2"/>
  <c r="AE416" i="2"/>
  <c r="AF416" i="2" s="1"/>
  <c r="AG416" i="2"/>
  <c r="AG418" i="2"/>
  <c r="AF418" i="2"/>
  <c r="AE418" i="2"/>
  <c r="AF420" i="2"/>
  <c r="AE424" i="2"/>
  <c r="AF424" i="2" s="1"/>
  <c r="AG424" i="2"/>
  <c r="AG426" i="2"/>
  <c r="AE426" i="2"/>
  <c r="AF426" i="2" s="1"/>
  <c r="AF428" i="2"/>
  <c r="AE431" i="2"/>
  <c r="AF431" i="2"/>
  <c r="AE433" i="2"/>
  <c r="AF433" i="2" s="1"/>
  <c r="AG435" i="2"/>
  <c r="AE439" i="2"/>
  <c r="AF439" i="2"/>
  <c r="AE441" i="2"/>
  <c r="AF441" i="2" s="1"/>
  <c r="AG443" i="2"/>
  <c r="AE447" i="2"/>
  <c r="AF447" i="2"/>
  <c r="AE449" i="2"/>
  <c r="AF449" i="2" s="1"/>
  <c r="AG451" i="2"/>
  <c r="AE455" i="2"/>
  <c r="AF455" i="2"/>
  <c r="AE457" i="2"/>
  <c r="AF457" i="2" s="1"/>
  <c r="AG459" i="2"/>
  <c r="AE434" i="2"/>
  <c r="AE438" i="2"/>
  <c r="AF438" i="2" s="1"/>
  <c r="AE442" i="2"/>
  <c r="AF442" i="2" s="1"/>
  <c r="AE446" i="2"/>
  <c r="AE450" i="2"/>
  <c r="AE454" i="2"/>
  <c r="AF454" i="2" s="1"/>
  <c r="AE458" i="2"/>
  <c r="AF458" i="2" s="1"/>
  <c r="AE462" i="2"/>
  <c r="AG471" i="2"/>
  <c r="AE471" i="2"/>
  <c r="AF471" i="2" s="1"/>
  <c r="AE472" i="2"/>
  <c r="AF472" i="2" s="1"/>
  <c r="AG479" i="2"/>
  <c r="AE479" i="2"/>
  <c r="AF479" i="2" s="1"/>
  <c r="AE480" i="2"/>
  <c r="AF480" i="2" s="1"/>
  <c r="AG487" i="2"/>
  <c r="AE487" i="2"/>
  <c r="AF487" i="2"/>
  <c r="AF488" i="2"/>
  <c r="AE488" i="2"/>
  <c r="AG495" i="2"/>
  <c r="AE495" i="2"/>
  <c r="AF495" i="2"/>
  <c r="AF496" i="2"/>
  <c r="AE496" i="2"/>
  <c r="AE503" i="2"/>
  <c r="AF503" i="2"/>
  <c r="AG503" i="2"/>
  <c r="AE510" i="2"/>
  <c r="AF510" i="2" s="1"/>
  <c r="AG510" i="2"/>
  <c r="AE515" i="2"/>
  <c r="AF515" i="2" s="1"/>
  <c r="AG515" i="2"/>
  <c r="AF542" i="2"/>
  <c r="AG542" i="2"/>
  <c r="AE542" i="2"/>
  <c r="AF289" i="2"/>
  <c r="AF293" i="2"/>
  <c r="AF297" i="2"/>
  <c r="AF301" i="2"/>
  <c r="AF305" i="2"/>
  <c r="AF309" i="2"/>
  <c r="AF313" i="2"/>
  <c r="AF317" i="2"/>
  <c r="AF321" i="2"/>
  <c r="AF325" i="2"/>
  <c r="AF329" i="2"/>
  <c r="AF333" i="2"/>
  <c r="AG338" i="2"/>
  <c r="AF434" i="2"/>
  <c r="AF446" i="2"/>
  <c r="AF450" i="2"/>
  <c r="AE463" i="2"/>
  <c r="AF463" i="2" s="1"/>
  <c r="AG521" i="2"/>
  <c r="AF521" i="2"/>
  <c r="AE521" i="2"/>
  <c r="AE555" i="2"/>
  <c r="AF555" i="2" s="1"/>
  <c r="AG555" i="2"/>
  <c r="AE336" i="2"/>
  <c r="AF336" i="2" s="1"/>
  <c r="AE432" i="2"/>
  <c r="AF432" i="2" s="1"/>
  <c r="AG433" i="2"/>
  <c r="AE436" i="2"/>
  <c r="AF436" i="2" s="1"/>
  <c r="AG437" i="2"/>
  <c r="AF437" i="2"/>
  <c r="AE440" i="2"/>
  <c r="AF440" i="2" s="1"/>
  <c r="AG441" i="2"/>
  <c r="AE444" i="2"/>
  <c r="AF444" i="2" s="1"/>
  <c r="AG445" i="2"/>
  <c r="AF445" i="2"/>
  <c r="AE448" i="2"/>
  <c r="AF448" i="2" s="1"/>
  <c r="AG449" i="2"/>
  <c r="AE452" i="2"/>
  <c r="AF452" i="2" s="1"/>
  <c r="AG453" i="2"/>
  <c r="AF453" i="2"/>
  <c r="AE456" i="2"/>
  <c r="AF456" i="2" s="1"/>
  <c r="AG457" i="2"/>
  <c r="AE460" i="2"/>
  <c r="AF460" i="2" s="1"/>
  <c r="AG461" i="2"/>
  <c r="AF461" i="2"/>
  <c r="AF462" i="2"/>
  <c r="AG467" i="2"/>
  <c r="AE467" i="2"/>
  <c r="AF467" i="2" s="1"/>
  <c r="AE468" i="2"/>
  <c r="AF468" i="2" s="1"/>
  <c r="AG475" i="2"/>
  <c r="AE475" i="2"/>
  <c r="AF475" i="2"/>
  <c r="AF476" i="2"/>
  <c r="AE476" i="2"/>
  <c r="AG483" i="2"/>
  <c r="AE483" i="2"/>
  <c r="AF483" i="2"/>
  <c r="AF484" i="2"/>
  <c r="AE484" i="2"/>
  <c r="AG484" i="2" s="1"/>
  <c r="AG491" i="2"/>
  <c r="AE491" i="2"/>
  <c r="AF491" i="2" s="1"/>
  <c r="AE492" i="2"/>
  <c r="AF492" i="2" s="1"/>
  <c r="AG499" i="2"/>
  <c r="AE499" i="2"/>
  <c r="AF499" i="2" s="1"/>
  <c r="AE500" i="2"/>
  <c r="AF500" i="2" s="1"/>
  <c r="AF526" i="2"/>
  <c r="AE526" i="2"/>
  <c r="AG526" i="2"/>
  <c r="AE531" i="2"/>
  <c r="AF531" i="2" s="1"/>
  <c r="AG531" i="2"/>
  <c r="AE548" i="2"/>
  <c r="AF548" i="2" s="1"/>
  <c r="AG548" i="2"/>
  <c r="AG509" i="2"/>
  <c r="AF514" i="2"/>
  <c r="AE519" i="2"/>
  <c r="AF519" i="2" s="1"/>
  <c r="AG525" i="2"/>
  <c r="AF525" i="2"/>
  <c r="AE535" i="2"/>
  <c r="AF535" i="2"/>
  <c r="AG541" i="2"/>
  <c r="AG549" i="2"/>
  <c r="AE549" i="2"/>
  <c r="AF549" i="2" s="1"/>
  <c r="AF564" i="2"/>
  <c r="AE564" i="2"/>
  <c r="AG564" i="2"/>
  <c r="AE570" i="2"/>
  <c r="AG570" i="2" s="1"/>
  <c r="AG573" i="2"/>
  <c r="AE573" i="2"/>
  <c r="AF573" i="2"/>
  <c r="AE578" i="2"/>
  <c r="AG578" i="2"/>
  <c r="AF578" i="2"/>
  <c r="AE598" i="2"/>
  <c r="AF598" i="2" s="1"/>
  <c r="AG598" i="2"/>
  <c r="AE571" i="2"/>
  <c r="AF571" i="2" s="1"/>
  <c r="AG571" i="2"/>
  <c r="AE582" i="2"/>
  <c r="AF582" i="2"/>
  <c r="AG582" i="2"/>
  <c r="AE602" i="2"/>
  <c r="AG602" i="2"/>
  <c r="AF602" i="2"/>
  <c r="AE614" i="2"/>
  <c r="AF614" i="2" s="1"/>
  <c r="AE465" i="2"/>
  <c r="AF465" i="2" s="1"/>
  <c r="AG465" i="2"/>
  <c r="AE469" i="2"/>
  <c r="AF469" i="2" s="1"/>
  <c r="AG469" i="2"/>
  <c r="AE473" i="2"/>
  <c r="AF473" i="2" s="1"/>
  <c r="AG473" i="2"/>
  <c r="AE477" i="2"/>
  <c r="AF477" i="2" s="1"/>
  <c r="AG477" i="2"/>
  <c r="AE481" i="2"/>
  <c r="AF481" i="2" s="1"/>
  <c r="AG481" i="2"/>
  <c r="AE485" i="2"/>
  <c r="AF485" i="2" s="1"/>
  <c r="AG485" i="2"/>
  <c r="AE489" i="2"/>
  <c r="AF489" i="2" s="1"/>
  <c r="AG489" i="2"/>
  <c r="AE493" i="2"/>
  <c r="AF493" i="2" s="1"/>
  <c r="AG493" i="2"/>
  <c r="AE497" i="2"/>
  <c r="AF497" i="2" s="1"/>
  <c r="AG497" i="2"/>
  <c r="AE501" i="2"/>
  <c r="AF501" i="2" s="1"/>
  <c r="AG501" i="2"/>
  <c r="AF506" i="2"/>
  <c r="AE509" i="2"/>
  <c r="AF509" i="2" s="1"/>
  <c r="AE511" i="2"/>
  <c r="AF511" i="2" s="1"/>
  <c r="AE514" i="2"/>
  <c r="AG517" i="2"/>
  <c r="AF517" i="2"/>
  <c r="AG519" i="2"/>
  <c r="AF522" i="2"/>
  <c r="AE525" i="2"/>
  <c r="AE527" i="2"/>
  <c r="AF527" i="2" s="1"/>
  <c r="AE530" i="2"/>
  <c r="AF530" i="2" s="1"/>
  <c r="AG533" i="2"/>
  <c r="AF533" i="2"/>
  <c r="AG535" i="2"/>
  <c r="AF538" i="2"/>
  <c r="AE541" i="2"/>
  <c r="AF541" i="2" s="1"/>
  <c r="AG558" i="2"/>
  <c r="AE558" i="2"/>
  <c r="AF558" i="2" s="1"/>
  <c r="AF570" i="2"/>
  <c r="AF619" i="2"/>
  <c r="AE619" i="2"/>
  <c r="AG619" i="2"/>
  <c r="AG463" i="2"/>
  <c r="AF466" i="2"/>
  <c r="AF470" i="2"/>
  <c r="AF474" i="2"/>
  <c r="AF478" i="2"/>
  <c r="AF482" i="2"/>
  <c r="AF486" i="2"/>
  <c r="AF490" i="2"/>
  <c r="AF494" i="2"/>
  <c r="AF498" i="2"/>
  <c r="AF502" i="2"/>
  <c r="AE507" i="2"/>
  <c r="AF507" i="2"/>
  <c r="AG513" i="2"/>
  <c r="AF513" i="2"/>
  <c r="AG514" i="2"/>
  <c r="AF518" i="2"/>
  <c r="AE523" i="2"/>
  <c r="AF523" i="2" s="1"/>
  <c r="AG529" i="2"/>
  <c r="AF529" i="2"/>
  <c r="AG530" i="2"/>
  <c r="AF534" i="2"/>
  <c r="AE539" i="2"/>
  <c r="AF539" i="2"/>
  <c r="AG565" i="2"/>
  <c r="AE565" i="2"/>
  <c r="AF565" i="2" s="1"/>
  <c r="AE574" i="2"/>
  <c r="AF574" i="2" s="1"/>
  <c r="AG574" i="2"/>
  <c r="AE607" i="2"/>
  <c r="AF607" i="2" s="1"/>
  <c r="AG607" i="2"/>
  <c r="AG609" i="2"/>
  <c r="AE609" i="2"/>
  <c r="AF609" i="2" s="1"/>
  <c r="AG614" i="2"/>
  <c r="AE543" i="2"/>
  <c r="AE552" i="2"/>
  <c r="AF552" i="2" s="1"/>
  <c r="AF562" i="2"/>
  <c r="AG569" i="2"/>
  <c r="AE579" i="2"/>
  <c r="AF579" i="2" s="1"/>
  <c r="AE587" i="2"/>
  <c r="AF587" i="2" s="1"/>
  <c r="AG589" i="2"/>
  <c r="AE589" i="2"/>
  <c r="AF589" i="2" s="1"/>
  <c r="AE594" i="2"/>
  <c r="AG594" i="2"/>
  <c r="AE547" i="2"/>
  <c r="AF547" i="2" s="1"/>
  <c r="AF550" i="2"/>
  <c r="AE556" i="2"/>
  <c r="AF556" i="2" s="1"/>
  <c r="AF561" i="2"/>
  <c r="AE563" i="2"/>
  <c r="AF563" i="2" s="1"/>
  <c r="AF566" i="2"/>
  <c r="AE575" i="2"/>
  <c r="AF575" i="2" s="1"/>
  <c r="AG575" i="2"/>
  <c r="AG584" i="2"/>
  <c r="AG585" i="2"/>
  <c r="AF585" i="2"/>
  <c r="AG586" i="2"/>
  <c r="AG588" i="2"/>
  <c r="AF593" i="2"/>
  <c r="AE595" i="2"/>
  <c r="AF595" i="2" s="1"/>
  <c r="AE603" i="2"/>
  <c r="AF603" i="2" s="1"/>
  <c r="AG605" i="2"/>
  <c r="AE605" i="2"/>
  <c r="AF605" i="2" s="1"/>
  <c r="AE610" i="2"/>
  <c r="AF610" i="2" s="1"/>
  <c r="AG610" i="2"/>
  <c r="AG621" i="2"/>
  <c r="AF621" i="2"/>
  <c r="AE621" i="2"/>
  <c r="AE504" i="2"/>
  <c r="AF504" i="2" s="1"/>
  <c r="AE508" i="2"/>
  <c r="AF508" i="2" s="1"/>
  <c r="AE512" i="2"/>
  <c r="AF512" i="2" s="1"/>
  <c r="AE516" i="2"/>
  <c r="AF516" i="2" s="1"/>
  <c r="AE520" i="2"/>
  <c r="AF520" i="2" s="1"/>
  <c r="AE524" i="2"/>
  <c r="AF524" i="2" s="1"/>
  <c r="AE528" i="2"/>
  <c r="AF528" i="2" s="1"/>
  <c r="AE532" i="2"/>
  <c r="AF532" i="2" s="1"/>
  <c r="AE536" i="2"/>
  <c r="AF536" i="2" s="1"/>
  <c r="AE540" i="2"/>
  <c r="AF540" i="2" s="1"/>
  <c r="AF543" i="2"/>
  <c r="AE544" i="2"/>
  <c r="AF544" i="2" s="1"/>
  <c r="AE546" i="2"/>
  <c r="AF546" i="2" s="1"/>
  <c r="AE551" i="2"/>
  <c r="AF551" i="2" s="1"/>
  <c r="AG552" i="2"/>
  <c r="AE553" i="2"/>
  <c r="AF553" i="2" s="1"/>
  <c r="AF554" i="2"/>
  <c r="AF559" i="2"/>
  <c r="AE560" i="2"/>
  <c r="AF560" i="2" s="1"/>
  <c r="AE562" i="2"/>
  <c r="AE569" i="2"/>
  <c r="AF569" i="2" s="1"/>
  <c r="AG579" i="2"/>
  <c r="AG587" i="2"/>
  <c r="AF590" i="2"/>
  <c r="AE591" i="2"/>
  <c r="AF591" i="2" s="1"/>
  <c r="AG591" i="2"/>
  <c r="AF594" i="2"/>
  <c r="AG600" i="2"/>
  <c r="AG601" i="2"/>
  <c r="AF601" i="2"/>
  <c r="AG604" i="2"/>
  <c r="AE611" i="2"/>
  <c r="AF611" i="2" s="1"/>
  <c r="AG617" i="2"/>
  <c r="AF617" i="2"/>
  <c r="AE617" i="2"/>
  <c r="AG620" i="2"/>
  <c r="AE620" i="2"/>
  <c r="AF620" i="2" s="1"/>
  <c r="AF622" i="2"/>
  <c r="AE567" i="2"/>
  <c r="AF567" i="2" s="1"/>
  <c r="AG580" i="2"/>
  <c r="AE583" i="2"/>
  <c r="AF583" i="2" s="1"/>
  <c r="AG596" i="2"/>
  <c r="AF599" i="2"/>
  <c r="AE599" i="2"/>
  <c r="AG612" i="2"/>
  <c r="AE615" i="2"/>
  <c r="AF615" i="2" s="1"/>
  <c r="AF568" i="2"/>
  <c r="AF572" i="2"/>
  <c r="AF576" i="2"/>
  <c r="AF580" i="2"/>
  <c r="AF584" i="2"/>
  <c r="AF588" i="2"/>
  <c r="AF592" i="2"/>
  <c r="AF596" i="2"/>
  <c r="AF600" i="2"/>
  <c r="AF604" i="2"/>
  <c r="AF608" i="2"/>
  <c r="AF612" i="2"/>
  <c r="AF616" i="2"/>
  <c r="AG222" i="4" l="1"/>
  <c r="AG139" i="4"/>
  <c r="AF222" i="4"/>
  <c r="AC222" i="4"/>
  <c r="AE222" i="4"/>
  <c r="AH222" i="4"/>
  <c r="AG252" i="5"/>
  <c r="AE141" i="3"/>
  <c r="AC251" i="3"/>
  <c r="AE251" i="3" s="1"/>
  <c r="Y252" i="3"/>
  <c r="I252" i="3"/>
  <c r="AE141" i="1"/>
  <c r="AC141" i="3"/>
  <c r="L252" i="1"/>
  <c r="AC251" i="1"/>
  <c r="AC141" i="1"/>
  <c r="H252" i="5"/>
  <c r="X252" i="5"/>
  <c r="S252" i="3"/>
  <c r="R252" i="3"/>
  <c r="AD251" i="3"/>
  <c r="U252" i="3"/>
  <c r="Q252" i="1"/>
  <c r="AE252" i="5"/>
  <c r="V252" i="5"/>
  <c r="T252" i="5"/>
  <c r="AE73" i="5"/>
  <c r="N252" i="3"/>
  <c r="AD239" i="3"/>
  <c r="AF239" i="3" s="1"/>
  <c r="Q252" i="3"/>
  <c r="AF216" i="1"/>
  <c r="AB252" i="1"/>
  <c r="AC29" i="1"/>
  <c r="M252" i="1"/>
  <c r="Q252" i="5"/>
  <c r="AG73" i="1"/>
  <c r="AG252" i="1" s="1"/>
  <c r="P252" i="5"/>
  <c r="AE216" i="3"/>
  <c r="AG73" i="3"/>
  <c r="AF216" i="5"/>
  <c r="AH252" i="3"/>
  <c r="G252" i="3"/>
  <c r="AD29" i="1"/>
  <c r="AD140" i="5"/>
  <c r="AD252" i="5" s="1"/>
  <c r="AC252" i="5"/>
  <c r="AH73" i="1"/>
  <c r="AH252" i="1" s="1"/>
  <c r="R252" i="5"/>
  <c r="I252" i="5"/>
  <c r="AC629" i="2"/>
  <c r="AG5" i="2"/>
  <c r="AG629" i="2" s="1"/>
  <c r="AE5" i="2"/>
  <c r="AE629" i="2" s="1"/>
  <c r="AC216" i="5"/>
  <c r="AD143" i="5"/>
  <c r="AD216" i="5" s="1"/>
  <c r="AD5" i="5"/>
  <c r="AD29" i="5" s="1"/>
  <c r="AC29" i="5"/>
  <c r="AD143" i="3"/>
  <c r="AD216" i="3" s="1"/>
  <c r="AC216" i="3"/>
  <c r="AD143" i="1"/>
  <c r="AD216" i="1" s="1"/>
  <c r="AC216" i="1"/>
  <c r="AC73" i="1"/>
  <c r="AD31" i="1"/>
  <c r="AD73" i="1" s="1"/>
  <c r="AD252" i="1" s="1"/>
  <c r="AD239" i="1"/>
  <c r="AF256" i="2"/>
  <c r="AD251" i="5"/>
  <c r="AC73" i="5"/>
  <c r="AD31" i="5"/>
  <c r="AD73" i="5" s="1"/>
  <c r="AD29" i="4"/>
  <c r="AE73" i="3"/>
  <c r="AC239" i="1"/>
  <c r="AF239" i="1" s="1"/>
  <c r="AF430" i="2"/>
  <c r="AG15" i="2"/>
  <c r="AC239" i="5"/>
  <c r="AD218" i="5"/>
  <c r="AD239" i="5" s="1"/>
  <c r="AC141" i="5"/>
  <c r="AD75" i="5"/>
  <c r="AD141" i="5" s="1"/>
  <c r="AC251" i="5"/>
  <c r="AE141" i="5"/>
  <c r="F252" i="3"/>
  <c r="AD29" i="3"/>
  <c r="AE29" i="1"/>
  <c r="AE216" i="5"/>
  <c r="AG141" i="5"/>
  <c r="AE29" i="5"/>
  <c r="AD222" i="4"/>
  <c r="AE29" i="3"/>
  <c r="AC73" i="3"/>
  <c r="AD31" i="3"/>
  <c r="AD73" i="3" s="1"/>
  <c r="AD252" i="3" s="1"/>
  <c r="AE251" i="1"/>
  <c r="I252" i="1"/>
  <c r="AE216" i="1"/>
  <c r="AC29" i="3"/>
  <c r="AF239" i="5" l="1"/>
  <c r="AC252" i="1"/>
  <c r="AC252" i="3"/>
  <c r="AF5" i="2"/>
  <c r="AF629" i="2" s="1"/>
  <c r="AE252" i="1"/>
  <c r="AF251" i="1"/>
  <c r="AF252" i="1" s="1"/>
  <c r="AE251" i="5"/>
  <c r="AE252" i="3"/>
  <c r="AF251" i="3"/>
  <c r="AF252" i="3" s="1"/>
  <c r="AF251" i="5" l="1"/>
</calcChain>
</file>

<file path=xl/comments1.xml><?xml version="1.0" encoding="utf-8"?>
<comments xmlns="http://schemas.openxmlformats.org/spreadsheetml/2006/main">
  <authors>
    <author>作者</author>
  </authors>
  <commentList>
    <comment ref="AC3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已经减去4月付款</t>
        </r>
      </text>
    </comment>
    <comment ref="AD3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已经减去4月份付款
</t>
        </r>
      </text>
    </comment>
    <comment ref="AE3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已经减去4月份付款
</t>
        </r>
      </text>
    </comment>
    <comment ref="AF3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已经减去4月份付款
</t>
        </r>
      </text>
    </comment>
  </commentList>
</comments>
</file>

<file path=xl/sharedStrings.xml><?xml version="1.0" encoding="utf-8"?>
<sst xmlns="http://schemas.openxmlformats.org/spreadsheetml/2006/main" count="4576" uniqueCount="1249">
  <si>
    <t>河北工厂11月份付款计划</t>
  </si>
  <si>
    <t>单位：河北光华荣昌汽车部件有限公司</t>
  </si>
  <si>
    <t>单位：元</t>
  </si>
  <si>
    <t>类别</t>
  </si>
  <si>
    <t>供应商代码</t>
  </si>
  <si>
    <t>供应商名称</t>
  </si>
  <si>
    <t>账期</t>
  </si>
  <si>
    <t xml:space="preserve"> 挂     账    金    额</t>
  </si>
  <si>
    <t>22.11月底账款合计</t>
  </si>
  <si>
    <t>超账期应付金额</t>
  </si>
  <si>
    <t>前6个月平均挂账(1-6)</t>
  </si>
  <si>
    <t>当月付款基数</t>
  </si>
  <si>
    <t>12月12日付款计划</t>
  </si>
  <si>
    <t>12月20付款计划</t>
  </si>
  <si>
    <t>上月未付金额</t>
  </si>
  <si>
    <t>扣点</t>
  </si>
  <si>
    <t>承兑</t>
  </si>
  <si>
    <t>现汇</t>
  </si>
  <si>
    <t>备注</t>
  </si>
  <si>
    <t>付款日期</t>
  </si>
  <si>
    <t>21.01月份挂账金额</t>
  </si>
  <si>
    <t>21.02月份挂账金额</t>
  </si>
  <si>
    <t>21.03月份挂账金额</t>
  </si>
  <si>
    <t>21.04月份挂账金额</t>
  </si>
  <si>
    <t>21.05月份挂账金额</t>
  </si>
  <si>
    <t>21.06月份挂账金额</t>
  </si>
  <si>
    <t>21.07月份挂账金额</t>
  </si>
  <si>
    <t>21.08月份挂账金额</t>
  </si>
  <si>
    <t>21.09月份挂账金额</t>
  </si>
  <si>
    <t>21.10月份挂账金额</t>
  </si>
  <si>
    <t>21.11月份挂账金额</t>
  </si>
  <si>
    <t>21.12月份挂账金额</t>
  </si>
  <si>
    <t>22.01月挂账金额</t>
  </si>
  <si>
    <t>22.02月挂账金额</t>
  </si>
  <si>
    <t>22.03月挂账金额</t>
  </si>
  <si>
    <t>22.04月挂账金额</t>
  </si>
  <si>
    <t>22.05月挂账金额</t>
  </si>
  <si>
    <t>22.06月挂账金额</t>
  </si>
  <si>
    <t>22.07月挂账金额</t>
  </si>
  <si>
    <t>22.08月挂账金额</t>
  </si>
  <si>
    <t>22.09月挂账金额</t>
  </si>
  <si>
    <t>22.10月挂账金额</t>
  </si>
  <si>
    <t>22.11月挂账金额</t>
  </si>
  <si>
    <t>风险</t>
  </si>
  <si>
    <t>S422005</t>
  </si>
  <si>
    <t>吉林省德邦汽车电子有限公司05</t>
  </si>
  <si>
    <t>√</t>
  </si>
  <si>
    <t>S437004</t>
  </si>
  <si>
    <t>青岛福基纺织有限公司</t>
  </si>
  <si>
    <t>S433009</t>
  </si>
  <si>
    <t>浙江路得坦摩汽车部件股份有限公司</t>
  </si>
  <si>
    <t>S432020</t>
  </si>
  <si>
    <t>恺博(常熟)座椅机械部件有限公司</t>
  </si>
  <si>
    <t>S413078</t>
  </si>
  <si>
    <t>文安县德实汽车配件有限公司</t>
  </si>
  <si>
    <t>S413044</t>
  </si>
  <si>
    <t>黄骅市长生汽车灯镜有限公司</t>
  </si>
  <si>
    <t>增加20万</t>
  </si>
  <si>
    <t>S413047</t>
  </si>
  <si>
    <t>黄骅市正大纺织机械配件厂</t>
  </si>
  <si>
    <t>S413108</t>
  </si>
  <si>
    <t>黄骅市泰行汽车配件有限公司</t>
  </si>
  <si>
    <t>S433027</t>
  </si>
  <si>
    <t>浙江泰极信汽车部件有限公司</t>
  </si>
  <si>
    <t>S413049</t>
  </si>
  <si>
    <t>黄骅市天丰汽车配件有限公司</t>
  </si>
  <si>
    <t>S434002</t>
  </si>
  <si>
    <t>芜湖星火软轴控制索制造有限公司</t>
  </si>
  <si>
    <t>S413045</t>
  </si>
  <si>
    <t>黄骅市鑫祺汽车配件有限公司</t>
  </si>
  <si>
    <t>S437015</t>
  </si>
  <si>
    <t>山东金达汽车部件制造股份有限公司</t>
  </si>
  <si>
    <t>S411010</t>
  </si>
  <si>
    <t>北京多宾城建筑机械有限公司</t>
  </si>
  <si>
    <t>S432021</t>
  </si>
  <si>
    <t>江苏艾文德悦达汽车内饰有限公司</t>
  </si>
  <si>
    <t>S432036</t>
  </si>
  <si>
    <t>常州立天汽车零部件有限公司</t>
  </si>
  <si>
    <t>S413125</t>
  </si>
  <si>
    <t>沧州智凯金属制品有限公司</t>
  </si>
  <si>
    <t>S434001</t>
  </si>
  <si>
    <t>合肥光码科技有限公司</t>
  </si>
  <si>
    <t>S433001</t>
  </si>
  <si>
    <t>宁波精成车业有限公司</t>
  </si>
  <si>
    <t>S413001</t>
  </si>
  <si>
    <t>北京吉信气弹簧制品有限公司</t>
  </si>
  <si>
    <t>S413158</t>
  </si>
  <si>
    <t>沧州凌迈五金制品有限公司</t>
  </si>
  <si>
    <t>S431023</t>
  </si>
  <si>
    <t>上海中鹏岳博实业发展有限公司</t>
  </si>
  <si>
    <t>S413075</t>
  </si>
  <si>
    <t>沃尔瓦格涂料(廊坊)有限公司</t>
  </si>
  <si>
    <t>S412024</t>
  </si>
  <si>
    <t>天津东旺科技发展有限公司</t>
  </si>
  <si>
    <t>小计</t>
  </si>
  <si>
    <t>编制：</t>
  </si>
  <si>
    <t>批准：</t>
  </si>
  <si>
    <t>90天账期</t>
  </si>
  <si>
    <t>S433003</t>
  </si>
  <si>
    <t>浙江松原汽车安全系统股份有限公司</t>
  </si>
  <si>
    <t>S413129</t>
  </si>
  <si>
    <t>文安县恒德汽车座椅制造有限公司</t>
  </si>
  <si>
    <t>S432005</t>
  </si>
  <si>
    <t>佛吉亚(无锡)座椅部件有限公司</t>
  </si>
  <si>
    <t>S433021</t>
  </si>
  <si>
    <t>慈溪市维克多自控元件有限公司</t>
  </si>
  <si>
    <t>S431002</t>
  </si>
  <si>
    <t>易格斯(上海)拖链系统有限公司</t>
  </si>
  <si>
    <t>S412012</t>
  </si>
  <si>
    <t>天津琪安科技有限公司</t>
  </si>
  <si>
    <t>S437039</t>
  </si>
  <si>
    <t>山东慧源精细化工有限公司</t>
  </si>
  <si>
    <t>S431010</t>
  </si>
  <si>
    <t>上海绽奇汽车部件有限公司</t>
  </si>
  <si>
    <t>S413020</t>
  </si>
  <si>
    <t>沧州旭兴五金制品有限公司</t>
  </si>
  <si>
    <t>S413128</t>
  </si>
  <si>
    <t>霸州市振旭汽车配件有限公司</t>
  </si>
  <si>
    <t>S413145</t>
  </si>
  <si>
    <t>霸州市霸州镇鑫创五金塑料厂</t>
  </si>
  <si>
    <t>S413031</t>
  </si>
  <si>
    <t>黄骅市致远摩托车配件有限公司</t>
  </si>
  <si>
    <t>S413036</t>
  </si>
  <si>
    <t>黄骅市元周五金制品有限公司</t>
  </si>
  <si>
    <t>S513011</t>
  </si>
  <si>
    <t>黄骅市宏信五金机电经营部</t>
  </si>
  <si>
    <t>S413032</t>
  </si>
  <si>
    <t>黄骅市大麻沽航凌电子机箱厂</t>
  </si>
  <si>
    <t>S411039</t>
  </si>
  <si>
    <t>北京华兴恒通科技有限公司</t>
  </si>
  <si>
    <t>S411035</t>
  </si>
  <si>
    <t>北京明科通业国际贸易有限责任公司</t>
  </si>
  <si>
    <t>S432023</t>
  </si>
  <si>
    <t>浙江万福机电科技有限公司</t>
  </si>
  <si>
    <t>S431024</t>
  </si>
  <si>
    <t>上海霏济科技有限公司</t>
  </si>
  <si>
    <t>S444002</t>
  </si>
  <si>
    <t>广东盟力纺织科技有限公司</t>
  </si>
  <si>
    <t>S435003</t>
  </si>
  <si>
    <t>泉州市福兴塑料五金有限公司</t>
  </si>
  <si>
    <t>S411036</t>
  </si>
  <si>
    <t>北京美好生活家居用品有限公司</t>
  </si>
  <si>
    <t>S412002</t>
  </si>
  <si>
    <t>天津市精美特表面技术有限公司</t>
  </si>
  <si>
    <t>S433006</t>
  </si>
  <si>
    <t>浙江佳龙电子有限公司</t>
  </si>
  <si>
    <t>S433020</t>
  </si>
  <si>
    <t>宁波市北仑屹昌机械有限公司</t>
  </si>
  <si>
    <t>S413061</t>
  </si>
  <si>
    <t>黄骅市氦普气体销售有限公司</t>
  </si>
  <si>
    <t>S434003</t>
  </si>
  <si>
    <t>芜湖市卓人汽车配件有限责任公司</t>
  </si>
  <si>
    <t>S437034</t>
  </si>
  <si>
    <t>潍坊振晟汽车零部件有限公司</t>
  </si>
  <si>
    <t>5月份发票丢失补票</t>
  </si>
  <si>
    <t>S433023</t>
  </si>
  <si>
    <t>浙江万里安全器材制造有限公司</t>
  </si>
  <si>
    <t>S413144</t>
  </si>
  <si>
    <t>黄骅市隆润汽车配件有限公司</t>
  </si>
  <si>
    <t>S413073</t>
  </si>
  <si>
    <t>黄骅市兴岳金属制品有限公司</t>
  </si>
  <si>
    <t>S413077</t>
  </si>
  <si>
    <t>文安县万达汽车配件制造有限公司</t>
  </si>
  <si>
    <t>S431004</t>
  </si>
  <si>
    <t>新梦顶(上海)贸易有限公司</t>
  </si>
  <si>
    <t>S412022</t>
  </si>
  <si>
    <t>天津市宝坻区维华五金厂</t>
  </si>
  <si>
    <t>S537016</t>
  </si>
  <si>
    <t>山东新联大物流股份有限公司</t>
  </si>
  <si>
    <t>S413023</t>
  </si>
  <si>
    <t>南皮县利辉五金接插件厂</t>
  </si>
  <si>
    <t>S437016</t>
  </si>
  <si>
    <t>曲阜陆航座椅辅料有限公司</t>
  </si>
  <si>
    <t>S411004</t>
  </si>
  <si>
    <t>北京捷安思丽技术开发有限公司</t>
  </si>
  <si>
    <t>S434006</t>
  </si>
  <si>
    <t>安徽汉升工业部件股份有限公司</t>
  </si>
  <si>
    <t>S412018</t>
  </si>
  <si>
    <t>穆勒纺织品(天津)有限公司</t>
  </si>
  <si>
    <t>S413003</t>
  </si>
  <si>
    <t>秦皇岛卓泰包装制品制造有限公司</t>
  </si>
  <si>
    <r>
      <rPr>
        <b/>
        <sz val="16"/>
        <rFont val="Arial"/>
        <family val="2"/>
      </rPr>
      <t>1
2
0</t>
    </r>
    <r>
      <rPr>
        <b/>
        <sz val="16"/>
        <rFont val="宋体"/>
        <family val="3"/>
        <charset val="134"/>
      </rPr>
      <t>天账期</t>
    </r>
  </si>
  <si>
    <t>S443004</t>
  </si>
  <si>
    <t>湘乡简美汽车部件有限公司</t>
  </si>
  <si>
    <t>S413034</t>
  </si>
  <si>
    <t>黄骅市汇铭汽车部件有限公司</t>
  </si>
  <si>
    <t>S432011</t>
  </si>
  <si>
    <t>旷达汽车饰件系统有限公司</t>
  </si>
  <si>
    <t>S413084</t>
  </si>
  <si>
    <t>黄骅市常郭镇街西纸箱厂</t>
  </si>
  <si>
    <t>S422002</t>
  </si>
  <si>
    <t>长春市天利得科技有限公司</t>
  </si>
  <si>
    <t>S437023</t>
  </si>
  <si>
    <t>高唐强盛机械有限公司</t>
  </si>
  <si>
    <t>S437031</t>
  </si>
  <si>
    <t>山东万澳汽车附件科技有限公司</t>
  </si>
  <si>
    <t>S413051</t>
  </si>
  <si>
    <t>黄骅市京港机电设备有限公司</t>
  </si>
  <si>
    <t>S413057</t>
  </si>
  <si>
    <t>黄骅市亚征汽车配件有限公司</t>
  </si>
  <si>
    <t>S413067</t>
  </si>
  <si>
    <t>沧州庆方汽车部件有限公司</t>
  </si>
  <si>
    <t>S413056</t>
  </si>
  <si>
    <t>黄骅市瑞丰五金制品有限公司</t>
  </si>
  <si>
    <t>S413072</t>
  </si>
  <si>
    <t>黄骅市润晨五金制品有限公司</t>
  </si>
  <si>
    <t>S413060</t>
  </si>
  <si>
    <t>黄骅市正祥车辆部件有限公司</t>
  </si>
  <si>
    <t>S413053</t>
  </si>
  <si>
    <t>黄骅市益海五金制造有限公司</t>
  </si>
  <si>
    <t>S437018</t>
  </si>
  <si>
    <t>文登太成电子有限公司</t>
  </si>
  <si>
    <t>S511015</t>
  </si>
  <si>
    <t>北京广汇国际仓储服务有限公司</t>
  </si>
  <si>
    <t>S413124</t>
  </si>
  <si>
    <t>东光县福晨镜业有限公司</t>
  </si>
  <si>
    <t>S413005</t>
  </si>
  <si>
    <t>保定市京苑汽车装饰配件厂</t>
  </si>
  <si>
    <t>S432009</t>
  </si>
  <si>
    <t>江苏力乐汽车部件股份有限公司</t>
  </si>
  <si>
    <t>S413089</t>
  </si>
  <si>
    <t>黄骅浙泰光伏发电有限公司</t>
  </si>
  <si>
    <t>S412001</t>
  </si>
  <si>
    <t>天津生隆纤维材料股份有限公司</t>
  </si>
  <si>
    <t>S421001</t>
  </si>
  <si>
    <t>沈阳金杯锦恒汽车安全系统有限公司</t>
  </si>
  <si>
    <t>S413055</t>
  </si>
  <si>
    <t>黄骅市广亿汽车部件有限公司</t>
  </si>
  <si>
    <t>S412020</t>
  </si>
  <si>
    <t>天津市鹏升汽车部件有限公司</t>
  </si>
  <si>
    <t>S413052</t>
  </si>
  <si>
    <t>黄骅市鑫昌五金制品厂</t>
  </si>
  <si>
    <t>S413029</t>
  </si>
  <si>
    <t>黄骅市成卓汽车部件厂</t>
  </si>
  <si>
    <t>S413082</t>
  </si>
  <si>
    <t>深州市卓伦橡塑磨具有限公司</t>
  </si>
  <si>
    <t>S413022</t>
  </si>
  <si>
    <t>海兴中盛弹簧有限公司</t>
  </si>
  <si>
    <t>S413064</t>
  </si>
  <si>
    <t>黄骅市恒伟五金制品有限公司</t>
  </si>
  <si>
    <t>S411007</t>
  </si>
  <si>
    <t>北京浦东三浦标准件有限公司</t>
  </si>
  <si>
    <t>S513014</t>
  </si>
  <si>
    <t>邓景亮</t>
  </si>
  <si>
    <t>S413107</t>
  </si>
  <si>
    <t>黄骅市赵福增运输队</t>
  </si>
  <si>
    <t>S413037</t>
  </si>
  <si>
    <t>黄骅市雍丰塑料制品有限公司</t>
  </si>
  <si>
    <t>销潍坊账户</t>
  </si>
  <si>
    <t>S432014</t>
  </si>
  <si>
    <t>江苏万金汽车零部件制造有限公司</t>
  </si>
  <si>
    <r>
      <rPr>
        <b/>
        <sz val="16"/>
        <rFont val="Arial"/>
        <family val="2"/>
      </rPr>
      <t>120</t>
    </r>
    <r>
      <rPr>
        <b/>
        <sz val="16"/>
        <rFont val="宋体"/>
        <family val="3"/>
        <charset val="134"/>
      </rPr>
      <t>天账期</t>
    </r>
  </si>
  <si>
    <t>S413035</t>
  </si>
  <si>
    <t>黄骅市建昌塑料制品有限公司</t>
  </si>
  <si>
    <t>S432010</t>
  </si>
  <si>
    <t>常州华阳万联汽车附件有限公司</t>
  </si>
  <si>
    <t>S413066</t>
  </si>
  <si>
    <t>河北新强力机械制造有限公司</t>
  </si>
  <si>
    <t>S413033</t>
  </si>
  <si>
    <t>黄骅市再兴汽车配件有限公司</t>
  </si>
  <si>
    <t>S413070</t>
  </si>
  <si>
    <t>黄骅市创合五金制品有限公司</t>
  </si>
  <si>
    <t>S413132</t>
  </si>
  <si>
    <t>霸州市政锦五金制品有限公司</t>
  </si>
  <si>
    <t>S413025</t>
  </si>
  <si>
    <t>沧州宇诺五金制造有限公司</t>
  </si>
  <si>
    <t>S413021</t>
  </si>
  <si>
    <t>河北锐翰汽车零部件有限公司</t>
  </si>
  <si>
    <t>S413071</t>
  </si>
  <si>
    <t>黄骅市顺亿汽车部件有限公司</t>
  </si>
  <si>
    <t>S444004</t>
  </si>
  <si>
    <t>佛山市顺德区聚达汽车部件有限公司</t>
  </si>
  <si>
    <t>S413007</t>
  </si>
  <si>
    <t>雄县华增汽车饰件有限公司</t>
  </si>
  <si>
    <t>S444008</t>
  </si>
  <si>
    <t>中山市华胜汽车部件有限公司</t>
  </si>
  <si>
    <t>S551001</t>
  </si>
  <si>
    <t>四川共享物流有限公司</t>
  </si>
  <si>
    <t>S411013</t>
  </si>
  <si>
    <t>北京瑞隆祥模具有限公司</t>
  </si>
  <si>
    <t>S413039</t>
  </si>
  <si>
    <t>黄骅市佳祥五金制品有限公司</t>
  </si>
  <si>
    <t>S413026</t>
  </si>
  <si>
    <t>沧州临港明康汽车配件有限公司</t>
  </si>
  <si>
    <t>S413130</t>
  </si>
  <si>
    <t>泊头市捷润五金制品有限公司</t>
  </si>
  <si>
    <t>S432019</t>
  </si>
  <si>
    <t>苏州苏宁标准件有限公司</t>
  </si>
  <si>
    <t>S432008</t>
  </si>
  <si>
    <t>徐州华夏电子有限公司</t>
  </si>
  <si>
    <t>S413086</t>
  </si>
  <si>
    <t>黄骅市渤海庆丰车辆灯镜厂</t>
  </si>
  <si>
    <t>S413004</t>
  </si>
  <si>
    <t>保定兆龙通用电器塑业有限公司</t>
  </si>
  <si>
    <t>S413043</t>
  </si>
  <si>
    <t>河北航凌电路板有限公司</t>
  </si>
  <si>
    <t>S413054</t>
  </si>
  <si>
    <t>黄骅市保俊成复合彩印厂</t>
  </si>
  <si>
    <t>S421003</t>
  </si>
  <si>
    <t>辽宁德威纤维制品有限公司</t>
  </si>
  <si>
    <t>S413133</t>
  </si>
  <si>
    <t>深州市晶立泰机械配件有限公司</t>
  </si>
  <si>
    <t>S411018</t>
  </si>
  <si>
    <t>北京三浦易购科技有限公司</t>
  </si>
  <si>
    <t>S431009</t>
  </si>
  <si>
    <t>上海奔德汽车零部件有限公司</t>
  </si>
  <si>
    <t>S413058</t>
  </si>
  <si>
    <t>黄骅市俊隆五金包装有限公司</t>
  </si>
  <si>
    <t>S413090</t>
  </si>
  <si>
    <t>黄骅市津华汽车部件有限公司</t>
  </si>
  <si>
    <t>S532001</t>
  </si>
  <si>
    <t>昆山维尔利环保科技有限公司</t>
  </si>
  <si>
    <t>S413038</t>
  </si>
  <si>
    <t>黄骅市万昌五金制品有限公司</t>
  </si>
  <si>
    <t>未到期与停止业务</t>
  </si>
  <si>
    <t>S412010</t>
  </si>
  <si>
    <t>天津欧尔派斯环保科技发展有限公司</t>
  </si>
  <si>
    <t>S413159</t>
  </si>
  <si>
    <t>沧州志鹏聚氨酯制品有限公司</t>
  </si>
  <si>
    <t>S412026</t>
  </si>
  <si>
    <t>天津腾达永恒科技发展有限公司</t>
  </si>
  <si>
    <t>S413030</t>
  </si>
  <si>
    <t>黄骅市盛荣汽车零部件有限公司</t>
  </si>
  <si>
    <t>S442002</t>
  </si>
  <si>
    <t>湖北伟士通汽车零件有限公司</t>
  </si>
  <si>
    <t>S411014</t>
  </si>
  <si>
    <t>北京京科兴业科技发展有限公司</t>
  </si>
  <si>
    <t>S431011</t>
  </si>
  <si>
    <t>杜倍汽车技术(上海)有限公司</t>
  </si>
  <si>
    <t>S431020</t>
  </si>
  <si>
    <t>上海鸿扬工贸有限公司</t>
  </si>
  <si>
    <t>S513026</t>
  </si>
  <si>
    <t>廊坊恒工环保科技有限责任公司</t>
  </si>
  <si>
    <t>S413041</t>
  </si>
  <si>
    <t>黄骅市齐西纺织五金配件厂</t>
  </si>
  <si>
    <t>S432032</t>
  </si>
  <si>
    <t>明阳科技(苏州)股份有限公司</t>
  </si>
  <si>
    <t>S437008</t>
  </si>
  <si>
    <t>烟台青沪纸业有限公司</t>
  </si>
  <si>
    <t>S413074</t>
  </si>
  <si>
    <t>黄骅市振兴五金制品厂</t>
  </si>
  <si>
    <t>S437011</t>
  </si>
  <si>
    <t>诸城市黄海剑杆织布厂</t>
  </si>
  <si>
    <t>S433018</t>
  </si>
  <si>
    <t>温州市瓯海茶山通悦海绵制品厂</t>
  </si>
  <si>
    <t>S431008</t>
  </si>
  <si>
    <t>上海努辰金属制品有限公司</t>
  </si>
  <si>
    <t>S437027</t>
  </si>
  <si>
    <t>文登市凤凰婷装饰布有限公司</t>
  </si>
  <si>
    <t>S413024</t>
  </si>
  <si>
    <t>南皮县国名冲压件厂</t>
  </si>
  <si>
    <t>S532006</t>
  </si>
  <si>
    <t>唐兴压缩技术(昆山)有限公司</t>
  </si>
  <si>
    <t>S413063</t>
  </si>
  <si>
    <t>黄骅市洁霸汽车零部件制造有限公司</t>
  </si>
  <si>
    <t>S413101</t>
  </si>
  <si>
    <t>黄骅市海生五金模具厂</t>
  </si>
  <si>
    <t>S413069</t>
  </si>
  <si>
    <t>黄骅市峰霞科技有限公司</t>
  </si>
  <si>
    <t>S437022</t>
  </si>
  <si>
    <t>德州志鹏海绵制品有限公司</t>
  </si>
  <si>
    <t>S432012</t>
  </si>
  <si>
    <t>常州市武进创新模具注塑有限公司</t>
  </si>
  <si>
    <t>S413099</t>
  </si>
  <si>
    <t>黄骅市万寿汽车配件有限公司</t>
  </si>
  <si>
    <t>S413092</t>
  </si>
  <si>
    <t>黄骅市荣丰塑料模具有限公司</t>
  </si>
  <si>
    <t>S437010</t>
  </si>
  <si>
    <t>昌乐天齐色织布有限公司</t>
  </si>
  <si>
    <t>S532003</t>
  </si>
  <si>
    <t>扬州三鸣环保科技有限公司</t>
  </si>
  <si>
    <t>S513005</t>
  </si>
  <si>
    <t>黄骅市通乐贸易有限公司</t>
  </si>
  <si>
    <t>S413081</t>
  </si>
  <si>
    <t>河北宏广橡塑金属制品有限公司</t>
  </si>
  <si>
    <t>S411024</t>
  </si>
  <si>
    <t>北京德实汽车饰件有限公司</t>
  </si>
  <si>
    <t>S413027</t>
  </si>
  <si>
    <t>沧州裕金达汽车部件有限公司</t>
  </si>
  <si>
    <t>S411025</t>
  </si>
  <si>
    <t>北京华北轻合金有限公司</t>
  </si>
  <si>
    <t>S411012</t>
  </si>
  <si>
    <t>北京旺博林包装材料有限公司</t>
  </si>
  <si>
    <t>S412017</t>
  </si>
  <si>
    <t>天津博容包装制品有限公司</t>
  </si>
  <si>
    <t>S432024</t>
  </si>
  <si>
    <t>江阴市达安汽车零部件有限公司</t>
  </si>
  <si>
    <t>S431014</t>
  </si>
  <si>
    <t>上海优诺特实业股份有限公司</t>
  </si>
  <si>
    <t>S413094</t>
  </si>
  <si>
    <t>霸州市宏海塑料制品有限公司</t>
  </si>
  <si>
    <t>S512004</t>
  </si>
  <si>
    <t>天津优普达特科技有限公司</t>
  </si>
  <si>
    <t>S413096</t>
  </si>
  <si>
    <t>河北联庆五金制品有限公司</t>
  </si>
  <si>
    <t>S434008</t>
  </si>
  <si>
    <t>安徽博朗凯德织物有限公司</t>
  </si>
  <si>
    <t>S513024</t>
  </si>
  <si>
    <t>黄骅市玉才运输队</t>
  </si>
  <si>
    <t>S411023</t>
  </si>
  <si>
    <t>北京市橡塑减震器材厂</t>
  </si>
  <si>
    <t>S431006</t>
  </si>
  <si>
    <t>上海泖汇实业有限公司</t>
  </si>
  <si>
    <t>S511008</t>
  </si>
  <si>
    <t>北京美狮龙禾普喷涂设备有限公司</t>
  </si>
  <si>
    <t>S433016</t>
  </si>
  <si>
    <t>安吉县创鸿家具有限公司</t>
  </si>
  <si>
    <t>S413103</t>
  </si>
  <si>
    <t>黄骅市通顺五金机电商店</t>
  </si>
  <si>
    <t>S537001</t>
  </si>
  <si>
    <t>山东省禹城市阳光化工有限公司</t>
  </si>
  <si>
    <t>S513025</t>
  </si>
  <si>
    <t>邓括</t>
  </si>
  <si>
    <t>S433013</t>
  </si>
  <si>
    <t>嘉兴市南湖区东栅街道嘉环中电子产品经营部</t>
  </si>
  <si>
    <t>S413017</t>
  </si>
  <si>
    <t>沧州荣昊汽车配件有限公司</t>
  </si>
  <si>
    <t>S413117</t>
  </si>
  <si>
    <t>霸州市自强汽车零部件厂</t>
  </si>
  <si>
    <t>S512007</t>
  </si>
  <si>
    <t>天津宏达翔科技有限公司</t>
  </si>
  <si>
    <t>S533001</t>
  </si>
  <si>
    <t>宁波维成贸易有限公司</t>
  </si>
  <si>
    <t>S413028</t>
  </si>
  <si>
    <t>泊头市鑫洪金属制品有限公司</t>
  </si>
  <si>
    <t>S433014</t>
  </si>
  <si>
    <t>象山天星汽配有限责任公司</t>
  </si>
  <si>
    <t>S413009</t>
  </si>
  <si>
    <t>高碑店京华橡胶制品有限责任公司</t>
  </si>
  <si>
    <t>S412021</t>
  </si>
  <si>
    <t>天津市宝驰汽车部件有限公司</t>
  </si>
  <si>
    <t>S413102</t>
  </si>
  <si>
    <t>黄骅市增鑫五金制品有限公司</t>
  </si>
  <si>
    <t>S413087</t>
  </si>
  <si>
    <t>东光县汽车减震器厂</t>
  </si>
  <si>
    <t>S433012</t>
  </si>
  <si>
    <t>浙江全盛无纺制品有限公司</t>
  </si>
  <si>
    <t>S413098</t>
  </si>
  <si>
    <t>黄骅市宁鑫商贸有限公司</t>
  </si>
  <si>
    <t>S413105</t>
  </si>
  <si>
    <t>沧州斯克艾商贸有限公司</t>
  </si>
  <si>
    <t>S413097</t>
  </si>
  <si>
    <t>威县永盛汽车配件制造有限公司</t>
  </si>
  <si>
    <t>S411020</t>
  </si>
  <si>
    <t>北京和昌明汽车内饰件有限公司</t>
  </si>
  <si>
    <t>S413019</t>
  </si>
  <si>
    <t>沧州超杰纺织品有限公司</t>
  </si>
  <si>
    <t>S413123</t>
  </si>
  <si>
    <t>黄骅市固诺装饰工程有限公司</t>
  </si>
  <si>
    <t>S513020</t>
  </si>
  <si>
    <t>黄骅市鸿基盛业地面工程有限公司</t>
  </si>
  <si>
    <t>S513009</t>
  </si>
  <si>
    <t>黄骅市科友汇商贸有限公司</t>
  </si>
  <si>
    <t>S413008</t>
  </si>
  <si>
    <t>高碑店市晨奥汽车部件有限公司</t>
  </si>
  <si>
    <t>S413093</t>
  </si>
  <si>
    <t>黄骅市兴田弹簧有限公司</t>
  </si>
  <si>
    <t>S413106</t>
  </si>
  <si>
    <t>黄骅市博杰汽车部件有限公司</t>
  </si>
  <si>
    <t>大宗物料</t>
  </si>
  <si>
    <t>S421002</t>
  </si>
  <si>
    <t>大连浩煜新材料科技有限公司</t>
  </si>
  <si>
    <t>S437024</t>
  </si>
  <si>
    <t>佳化化学(滨州)有限公司</t>
  </si>
  <si>
    <t>S413042</t>
  </si>
  <si>
    <t>黄骅市祯祥金属制品有限责任公司</t>
  </si>
  <si>
    <t>货到付款</t>
  </si>
  <si>
    <t>S412009</t>
  </si>
  <si>
    <t>天津市元辉昌钢铁贸易有限公司</t>
  </si>
  <si>
    <t>月结</t>
  </si>
  <si>
    <t>S412013</t>
  </si>
  <si>
    <t>天津金发新材料有限公司</t>
  </si>
  <si>
    <t>S412003</t>
  </si>
  <si>
    <t>天津市远丰化工产品贸易有限公司</t>
  </si>
  <si>
    <t>S413012</t>
  </si>
  <si>
    <t>沧州市任沧机电有限公司</t>
  </si>
  <si>
    <t>S413014</t>
  </si>
  <si>
    <t>沧州市奥睿机械设备有限公司</t>
  </si>
  <si>
    <t>S411006</t>
  </si>
  <si>
    <t>北京中万盛贸易有限责任公司</t>
  </si>
  <si>
    <t>S412015</t>
  </si>
  <si>
    <t>天津亚铁科技有限公司</t>
  </si>
  <si>
    <t>S411017</t>
  </si>
  <si>
    <t>北京奇美玉隆商贸有限责任公司</t>
  </si>
  <si>
    <t>S437005</t>
  </si>
  <si>
    <t>青岛盛有电子科技有限公司</t>
  </si>
  <si>
    <t>S511004</t>
  </si>
  <si>
    <t>北京北鸿科科技发展有限公司</t>
  </si>
  <si>
    <t>S411019</t>
  </si>
  <si>
    <t>多科迪(北京)塑胶颜料有限公司</t>
  </si>
  <si>
    <t>S435001</t>
  </si>
  <si>
    <t>厦门凯平化工有限公司</t>
  </si>
  <si>
    <t>S432007</t>
  </si>
  <si>
    <t>江阴市信佳科贸有限公司</t>
  </si>
  <si>
    <t>S431001</t>
  </si>
  <si>
    <t>纳新塑化（上海）有限公司</t>
  </si>
  <si>
    <t>S413040</t>
  </si>
  <si>
    <t>河北辰丰制管有限公司</t>
  </si>
  <si>
    <t>S411037</t>
  </si>
  <si>
    <t>北京博路荣国际贸易有限公司</t>
  </si>
  <si>
    <t>S432035</t>
  </si>
  <si>
    <t>江阴市宏丰塑业有限公司</t>
  </si>
  <si>
    <t>S412025</t>
  </si>
  <si>
    <t>天津万塑新材料科技有限公司</t>
  </si>
  <si>
    <t>款到发货</t>
  </si>
  <si>
    <t>零星采购设备工装</t>
  </si>
  <si>
    <t>S431028</t>
  </si>
  <si>
    <t>上海越航启塑化有限公司</t>
  </si>
  <si>
    <t>现款现货</t>
  </si>
  <si>
    <t>POM  M90-44  1吨</t>
  </si>
  <si>
    <t>S544002</t>
  </si>
  <si>
    <t>东莞市兴亿塑胶原料有限公司</t>
  </si>
  <si>
    <t>PPS6345A4HD9050注塑料   500公斤</t>
  </si>
  <si>
    <t>S512018</t>
  </si>
  <si>
    <t>兴宏盛汽车配件（天津）有限公司</t>
  </si>
  <si>
    <t>电泳加工费</t>
  </si>
  <si>
    <t>S511010</t>
  </si>
  <si>
    <t>北京志同信达科技发展有限公司</t>
  </si>
  <si>
    <t>阿特拉斯空压机配件</t>
  </si>
  <si>
    <t>S412031</t>
  </si>
  <si>
    <t>天津正元天成科技发展有限公司</t>
  </si>
  <si>
    <t>3M羊毛球、3M点磨机</t>
  </si>
  <si>
    <t>S513004</t>
  </si>
  <si>
    <t>任丘市焊材厂</t>
  </si>
  <si>
    <t>焊接耗材</t>
  </si>
  <si>
    <t>S513006</t>
  </si>
  <si>
    <t>黄骅市双得金属制品销售有限公司</t>
  </si>
  <si>
    <t>模具料</t>
  </si>
  <si>
    <t>S513008</t>
  </si>
  <si>
    <t>黄骅市三江商贸有限公司</t>
  </si>
  <si>
    <t>油漆</t>
  </si>
  <si>
    <t>S413110</t>
  </si>
  <si>
    <t>黄骅市金宝成钢材经销有限公司</t>
  </si>
  <si>
    <t>太阳能改造所需的镀锌管</t>
  </si>
  <si>
    <t>S413126</t>
  </si>
  <si>
    <t>沧州市坤元装饰装修工程有限公司</t>
  </si>
  <si>
    <t>地面修复预付款</t>
  </si>
  <si>
    <t>合计</t>
  </si>
  <si>
    <t>审核：</t>
  </si>
  <si>
    <t>S413088</t>
  </si>
  <si>
    <t>张家港市万荣机械制造有限公司</t>
  </si>
  <si>
    <t>S511005</t>
  </si>
  <si>
    <t>北京迪阳自动化设备有限公司</t>
  </si>
  <si>
    <t>S544003</t>
  </si>
  <si>
    <t>广州欧尼克焊接科技有限公司</t>
  </si>
  <si>
    <t>S543001</t>
  </si>
  <si>
    <t>湖南精正设备制造有限公司</t>
  </si>
  <si>
    <t>S513015</t>
  </si>
  <si>
    <t>马志云</t>
  </si>
  <si>
    <t>S531002</t>
  </si>
  <si>
    <t>上海昊诚泵阀有限公司</t>
  </si>
  <si>
    <t>S531003</t>
  </si>
  <si>
    <t>上海名华悬挂输送机有限公司</t>
  </si>
  <si>
    <t>S442003</t>
  </si>
  <si>
    <t>襄阳杰创化工新材料有限公司</t>
  </si>
  <si>
    <t>S431015</t>
  </si>
  <si>
    <t>上海边锋实业有限公司</t>
  </si>
  <si>
    <t>S532002</t>
  </si>
  <si>
    <t>苏州高新区旭达输送机械有限公司</t>
  </si>
  <si>
    <t>S432006</t>
  </si>
  <si>
    <t>江阴长青工艺品有限公司</t>
  </si>
  <si>
    <t>S535001</t>
  </si>
  <si>
    <t>厦门市三友和机械有限公司</t>
  </si>
  <si>
    <t>S444006</t>
  </si>
  <si>
    <t>东莞市双和机车拉索有限公司</t>
  </si>
  <si>
    <t>S443002</t>
  </si>
  <si>
    <t>株洲市凡美斯汽车配件有限公司</t>
  </si>
  <si>
    <t>S512005</t>
  </si>
  <si>
    <t>天津市奥特威德焊接技术有限公司</t>
  </si>
  <si>
    <t>S413100</t>
  </si>
  <si>
    <t>河北圣洁环境生物科技工程有限公司</t>
  </si>
  <si>
    <t>S513016</t>
  </si>
  <si>
    <t>黄骅市辉煌建筑队</t>
  </si>
  <si>
    <t>S513007</t>
  </si>
  <si>
    <t>人民电器集团黄骅销售有限公司</t>
  </si>
  <si>
    <t>S512006</t>
  </si>
  <si>
    <t>天津尼嘉斯机械设备销售有限公司</t>
  </si>
  <si>
    <t>S513018</t>
  </si>
  <si>
    <t>河北双力起重机械有限公司</t>
  </si>
  <si>
    <t>S413104</t>
  </si>
  <si>
    <t>沧州施普模具制造有限公司</t>
  </si>
  <si>
    <t>S444003</t>
  </si>
  <si>
    <t>广州熙锐自动化设备有限公司</t>
  </si>
  <si>
    <t>S432025</t>
  </si>
  <si>
    <t>苏州高登威科技股份有限公司</t>
  </si>
  <si>
    <t>S433002</t>
  </si>
  <si>
    <t>宁波瑞元模塑有限公司</t>
  </si>
  <si>
    <t>S432003</t>
  </si>
  <si>
    <t>无锡市汇源机械科技有限公司</t>
  </si>
  <si>
    <t>S412004</t>
  </si>
  <si>
    <t>天津市朗力机械设备有限公司</t>
  </si>
  <si>
    <t>S423001</t>
  </si>
  <si>
    <t>哈尔滨三迪工控工程有限公司</t>
  </si>
  <si>
    <t>S531004</t>
  </si>
  <si>
    <t>上海动纳动力科技有限公司</t>
  </si>
  <si>
    <t>S431007</t>
  </si>
  <si>
    <t>上海庆利机械设备有限公司</t>
  </si>
  <si>
    <t>S513036</t>
  </si>
  <si>
    <t>沧州昊大燃化工程有限公司</t>
  </si>
  <si>
    <t>S532004</t>
  </si>
  <si>
    <t>苏州贝斯迪亚工具有限公司</t>
  </si>
  <si>
    <t>S433007</t>
  </si>
  <si>
    <t>瑞安市精艺标准件有限公司</t>
  </si>
  <si>
    <t>S413018</t>
  </si>
  <si>
    <t>沧州崇文晟源机械制造有限公司</t>
  </si>
  <si>
    <t>S413136</t>
  </si>
  <si>
    <t>黄骅市鼎祥五金制品有限公司</t>
  </si>
  <si>
    <t>S531006</t>
  </si>
  <si>
    <t>上海快意信息科技有限公司</t>
  </si>
  <si>
    <t>S513028</t>
  </si>
  <si>
    <t>河北帅先电子科技有限公司</t>
  </si>
  <si>
    <t>S512012</t>
  </si>
  <si>
    <t>天津市科特迪科技发展有限公司</t>
  </si>
  <si>
    <t>S413127</t>
  </si>
  <si>
    <t>黄骅市金珲设备安装工程有限公司</t>
  </si>
  <si>
    <t>S413131</t>
  </si>
  <si>
    <t>北京赛诺高科净化设备有限公司</t>
  </si>
  <si>
    <t>S412027</t>
  </si>
  <si>
    <t>天津信嘉机械设备租赁有限公司</t>
  </si>
  <si>
    <t>S412029</t>
  </si>
  <si>
    <t>天津金庄新材料科技有限公司</t>
  </si>
  <si>
    <t>S511016</t>
  </si>
  <si>
    <t>建研盈科（北京）科技有限公司</t>
  </si>
  <si>
    <t>S513049</t>
  </si>
  <si>
    <t>黄骅市悠然园林绿化工程有限公司</t>
  </si>
  <si>
    <t>S513051</t>
  </si>
  <si>
    <t>唐山璟胜自动化科技有限公司</t>
  </si>
  <si>
    <t>S512013</t>
  </si>
  <si>
    <t>兴泽智能装备（天津）有限公司</t>
  </si>
  <si>
    <t>S413135</t>
  </si>
  <si>
    <t>黄骅市东鑫车镜厂</t>
  </si>
  <si>
    <t>S437019</t>
  </si>
  <si>
    <t>日照浩利橡塑有限公司</t>
  </si>
  <si>
    <t>S412028</t>
  </si>
  <si>
    <t>天津安美逸盛汽车检具有限公司</t>
  </si>
  <si>
    <t>S412005</t>
  </si>
  <si>
    <t>天津市国际铁工焊接装备有限公司</t>
  </si>
  <si>
    <t>S413016</t>
  </si>
  <si>
    <t xml:space="preserve">河北聚福家用电器有限公司 </t>
  </si>
  <si>
    <t>S413140</t>
  </si>
  <si>
    <t>河北益清环保工程有限公司</t>
  </si>
  <si>
    <t>S432026</t>
  </si>
  <si>
    <t>昆山市鸿毅达精密模具有限公司</t>
  </si>
  <si>
    <t>S432034</t>
  </si>
  <si>
    <t>上锐(常州)供应链管理有限公司</t>
  </si>
  <si>
    <t>S411040</t>
  </si>
  <si>
    <t>北京千臣网络科技有限公司</t>
  </si>
  <si>
    <t>S413015</t>
  </si>
  <si>
    <t>沧州鑫亿源纸制品有限公司</t>
  </si>
  <si>
    <t>S413161</t>
  </si>
  <si>
    <t>河北利达金属制品集团有限公司</t>
  </si>
  <si>
    <t>S413167</t>
  </si>
  <si>
    <t>航天宏达（泊头）机械科技有限公司</t>
  </si>
  <si>
    <t>S444012</t>
  </si>
  <si>
    <t>东莞皓永汽车配件有限公司</t>
  </si>
  <si>
    <t>S413168</t>
  </si>
  <si>
    <t>黄骅市旗锐塑料制品有限公司</t>
  </si>
  <si>
    <t>S413169</t>
  </si>
  <si>
    <t>黄骅市鑫翔五金产品经销处</t>
  </si>
  <si>
    <t>S437043</t>
  </si>
  <si>
    <t>烟台美龙汽车部件有限公司</t>
  </si>
  <si>
    <t>S512014</t>
  </si>
  <si>
    <t>天津市勃辉模具有限公司</t>
  </si>
  <si>
    <t>S544010</t>
  </si>
  <si>
    <t>深圳市速杰精密模型有限公司</t>
  </si>
  <si>
    <t>S433010</t>
  </si>
  <si>
    <t>台州市黄岩佩雷希模具有限公司</t>
  </si>
  <si>
    <t>S413118</t>
  </si>
  <si>
    <t>孟村回族自治县旭日汽车配件厂</t>
  </si>
  <si>
    <t>S432038</t>
  </si>
  <si>
    <t>常州市正力制镜有限公司</t>
  </si>
  <si>
    <t>S431025</t>
  </si>
  <si>
    <t>S444005</t>
  </si>
  <si>
    <t>S537004</t>
  </si>
  <si>
    <t>S413065</t>
  </si>
  <si>
    <t>S413176</t>
  </si>
  <si>
    <t>S431026</t>
  </si>
  <si>
    <t>S432039</t>
  </si>
  <si>
    <t>S461001</t>
  </si>
  <si>
    <t>S513145</t>
  </si>
  <si>
    <t>S513151</t>
  </si>
  <si>
    <t>S513021</t>
  </si>
  <si>
    <t>S432028</t>
  </si>
  <si>
    <t>S437032</t>
  </si>
  <si>
    <t>S433019</t>
  </si>
  <si>
    <t>S437046</t>
  </si>
  <si>
    <t>S413154</t>
  </si>
  <si>
    <t>S437035</t>
  </si>
  <si>
    <t>S443001</t>
  </si>
  <si>
    <t>S513054</t>
  </si>
  <si>
    <t>S513066</t>
  </si>
  <si>
    <t>S537007</t>
  </si>
  <si>
    <t>S521013</t>
  </si>
  <si>
    <t>S413147</t>
  </si>
  <si>
    <t>黄骅市海永机电设备经营部</t>
  </si>
  <si>
    <t>S413171</t>
  </si>
  <si>
    <t>廊坊东尚金属制品有限公司</t>
  </si>
  <si>
    <t>S437033</t>
  </si>
  <si>
    <t>日照联成工程机械有限公司</t>
  </si>
  <si>
    <t>S513148</t>
  </si>
  <si>
    <t>泊头市新峰模具有限公司</t>
  </si>
  <si>
    <t>S513150</t>
  </si>
  <si>
    <t>沧州森德奥机械制造有限公司</t>
  </si>
  <si>
    <t>S513160</t>
  </si>
  <si>
    <t>黄骅市宏宸汽车配件有限公司</t>
  </si>
  <si>
    <t>S513012</t>
  </si>
  <si>
    <t>黄骅市建华液压配件销售服务中心</t>
  </si>
  <si>
    <t>S421004</t>
  </si>
  <si>
    <t>沈阳瑞驰表面技术有限公司</t>
  </si>
  <si>
    <t>S513017</t>
  </si>
  <si>
    <t>黄骅市三姐五金经销部</t>
  </si>
  <si>
    <t>S412011</t>
  </si>
  <si>
    <t>富港科技(天津)有限公司</t>
  </si>
  <si>
    <t>S513081</t>
  </si>
  <si>
    <t>石家庄跨越物流有限公司</t>
  </si>
  <si>
    <t>S513111</t>
  </si>
  <si>
    <t>黄骅市博涵商贸有限公司</t>
  </si>
  <si>
    <t>S512017</t>
  </si>
  <si>
    <t>天津开山金属模具科技有限公司</t>
  </si>
  <si>
    <t>S411021</t>
  </si>
  <si>
    <t>北京鹏宇兴业精密模具制造有限公司</t>
  </si>
  <si>
    <t>河北工厂12月份付款计划</t>
  </si>
  <si>
    <t>电汇不能扣点</t>
  </si>
  <si>
    <t>复核：</t>
  </si>
  <si>
    <t>2022年10月供应商付款明细</t>
  </si>
  <si>
    <t>单位：河北光华荣昌汽车技术有限公司</t>
  </si>
  <si>
    <t>序号</t>
  </si>
  <si>
    <t>22.11月底应付账款合计</t>
  </si>
  <si>
    <t>当天到期应付</t>
  </si>
  <si>
    <t>0-30天</t>
  </si>
  <si>
    <t>30-60天</t>
  </si>
  <si>
    <t>60-90天</t>
  </si>
  <si>
    <t>90天以上</t>
  </si>
  <si>
    <t>付款计划</t>
  </si>
  <si>
    <t>实际付款</t>
  </si>
  <si>
    <t>S413046</t>
  </si>
  <si>
    <t>黄骅市恒基五金轴承工具有限公司</t>
  </si>
  <si>
    <t>S413091</t>
  </si>
  <si>
    <t>黄骅市供水公司</t>
  </si>
  <si>
    <t>S433011</t>
  </si>
  <si>
    <t>杭州金士顿实业有限公司</t>
  </si>
  <si>
    <t>S413095</t>
  </si>
  <si>
    <t>河北岳钢数控设备有限公司</t>
  </si>
  <si>
    <t>北京东方华康自动化有限公司</t>
  </si>
  <si>
    <t>浙江万福机电有限公司</t>
  </si>
  <si>
    <t>佳化化学（滨州）有限公司</t>
  </si>
  <si>
    <t>S432015</t>
  </si>
  <si>
    <t>江苏忠明祥和精工股份有限公司</t>
  </si>
  <si>
    <t>文登市凤凰婷装饰有限公司</t>
  </si>
  <si>
    <t>S413148</t>
  </si>
  <si>
    <t>张绍林</t>
  </si>
  <si>
    <t>多科迪（北京）塑胶颜料有限公司</t>
  </si>
  <si>
    <t>S433008</t>
  </si>
  <si>
    <t>浙江富昌泰汽车零部件有限公司</t>
  </si>
  <si>
    <t>S432017</t>
  </si>
  <si>
    <t>苏州市荣威模具有限公司</t>
  </si>
  <si>
    <t>S513019</t>
  </si>
  <si>
    <t>沧州其源盛环保设备有限公司</t>
  </si>
  <si>
    <t>杜倍汽车技术（上海）有限公司</t>
  </si>
  <si>
    <t>新梦顶（上海）贸易有限公司</t>
  </si>
  <si>
    <t>芜湖市卓人汽车配件有限公司</t>
  </si>
  <si>
    <t>沃尔瓦格涂料（廊坊）有限公司</t>
  </si>
  <si>
    <t>昆山鸿毅达精密模具有限公司</t>
  </si>
  <si>
    <t>天津市腾达永恒科技有限公司</t>
  </si>
  <si>
    <t>天津精美特表面技术有限公司</t>
  </si>
  <si>
    <t>S511007</t>
  </si>
  <si>
    <t>北京逸伦众程自动化控制设备有限公司</t>
  </si>
  <si>
    <t>安路普（北京）汽车技术有限公司昌平分公司</t>
  </si>
  <si>
    <t>上海绽奇工贸有限公司</t>
  </si>
  <si>
    <t>S437028</t>
  </si>
  <si>
    <t>山东隆华新材料股份有限公司</t>
  </si>
  <si>
    <t>温州市瓯海茶山同悦海绵制品厂</t>
  </si>
  <si>
    <t>沧州众智鑫成人力资源服务有限公司</t>
  </si>
  <si>
    <t>S431005</t>
  </si>
  <si>
    <t>上海三淮工业自动化有限公司</t>
  </si>
  <si>
    <t>S432018</t>
  </si>
  <si>
    <t>苏州安嘉自动化设备有限公司</t>
  </si>
  <si>
    <t>易格斯（上海）拖链系统有限公司</t>
  </si>
  <si>
    <t>廊坊恒工环保科技有限公司</t>
  </si>
  <si>
    <t>穆勒纺织品（天津）有限公司</t>
  </si>
  <si>
    <t>S513027</t>
  </si>
  <si>
    <t>黄骅市洪昌运输队</t>
  </si>
  <si>
    <t>天津国际铁工焊接装备有限公司</t>
  </si>
  <si>
    <t>江阴宝曼电子科技有限公司</t>
  </si>
  <si>
    <t>S411003</t>
  </si>
  <si>
    <t>北京市京宁通海经贸有限公司</t>
  </si>
  <si>
    <t>恺博（常熟）座椅机械部件有限公司</t>
  </si>
  <si>
    <t>S431017</t>
  </si>
  <si>
    <t>上海典亚模具有限公司</t>
  </si>
  <si>
    <t>山东昊松新材料科技有限公司</t>
  </si>
  <si>
    <t>杭州阳晨聚氨酯制品有限公司</t>
  </si>
  <si>
    <t>济南华欧自动化技术有限公司</t>
  </si>
  <si>
    <t>沧州嘉信环保设备有限公司</t>
  </si>
  <si>
    <t>慈溪市维克多自控原件有限公司</t>
  </si>
  <si>
    <t>S413152</t>
  </si>
  <si>
    <t>远东嘉烨沧州科技有限公司</t>
  </si>
  <si>
    <t>上海坤达五金制品有限公司</t>
  </si>
  <si>
    <t>S513057</t>
  </si>
  <si>
    <t>赵战一</t>
  </si>
  <si>
    <t>S513050</t>
  </si>
  <si>
    <t>河北信一净美物业服务有限公司</t>
  </si>
  <si>
    <t>S513045</t>
  </si>
  <si>
    <t>河北渤海远达环境检测技术服务有限公司</t>
  </si>
  <si>
    <t>立信会计师事务所（特殊普通合伙）</t>
  </si>
  <si>
    <t>黄骅市同辉汽车配件有限公司</t>
  </si>
  <si>
    <t>黄骅市益丰橡胶制品有限公司</t>
  </si>
  <si>
    <t>S413059</t>
  </si>
  <si>
    <t>黄骅市荣邦汽车部件有限公司</t>
  </si>
  <si>
    <t>S533002</t>
  </si>
  <si>
    <t>宁波正耀汽车电器有限公司</t>
  </si>
  <si>
    <t>黄骅市震飞塑机辅机有限公司</t>
  </si>
  <si>
    <t>于国才</t>
  </si>
  <si>
    <t>北京鑫乐工服装设备有限公司</t>
  </si>
  <si>
    <t>廊坊中德汽车座椅制造有限公司</t>
  </si>
  <si>
    <t>森织汽车内饰（武汉）有限公司</t>
  </si>
  <si>
    <t>山东泰鹏新材料有限公司</t>
  </si>
  <si>
    <t>北京新天兴业科技有限公司</t>
  </si>
  <si>
    <t>S513063</t>
  </si>
  <si>
    <t>石家庄松樾机械设备销售有限公司</t>
  </si>
  <si>
    <t>沧州市华联钢管有限公司</t>
  </si>
  <si>
    <t>北京国大联创科技发展有限公司</t>
  </si>
  <si>
    <t>沧州市维克机械设备有限公司</t>
  </si>
  <si>
    <t>高碑店市信德百利革业有限公司</t>
  </si>
  <si>
    <t>S544006</t>
  </si>
  <si>
    <t>鹤山市润源化工有限公司</t>
  </si>
  <si>
    <t>南京磐纳科技发展有限公司</t>
  </si>
  <si>
    <t>建生裕科（上海）贸易有限公司</t>
  </si>
  <si>
    <t>北京长宏建翔科技发展有限公司</t>
  </si>
  <si>
    <t>沧州市利昌汽车部件有限公司</t>
  </si>
  <si>
    <t>S413062</t>
  </si>
  <si>
    <t>黄骅市友联嘉悦商贸有限公司</t>
  </si>
  <si>
    <t>S422003</t>
  </si>
  <si>
    <t>长春亚大汽车零件制造有限公司</t>
  </si>
  <si>
    <t>S444007</t>
  </si>
  <si>
    <t>广东新金山环保材料股份有限公司</t>
  </si>
  <si>
    <t>北京朝阳隆华电线电缆有限公司</t>
  </si>
  <si>
    <t>沧州市鑫发缝纫机有限公司</t>
  </si>
  <si>
    <t>东莞市深川工业设备有限公司</t>
  </si>
  <si>
    <t>S413157</t>
  </si>
  <si>
    <t>衡水鑫智汽车零部件有限公司</t>
  </si>
  <si>
    <t>万华化学（北京）有限公司</t>
  </si>
  <si>
    <t>S531001</t>
  </si>
  <si>
    <t>上海腾基机械设备有限公司</t>
  </si>
  <si>
    <t>S433025</t>
  </si>
  <si>
    <t>中广核俊尔新材料有限公司</t>
  </si>
  <si>
    <t>S412008</t>
  </si>
  <si>
    <t>天津利迪科技发展有限公司</t>
  </si>
  <si>
    <t>S513013</t>
  </si>
  <si>
    <t>黄骅市龙腾五金机电门市部</t>
  </si>
  <si>
    <t>S432016</t>
  </si>
  <si>
    <t>美视伊汽车镜控（苏州）有限公司</t>
  </si>
  <si>
    <t>温州万泰橡塑股份有限公司</t>
  </si>
  <si>
    <t>S411008</t>
  </si>
  <si>
    <t>北京瑞德佑业科技有限公司</t>
  </si>
  <si>
    <t>北京好伯特科技有限公司</t>
  </si>
  <si>
    <t>沧州茂源电器部件有限公司</t>
  </si>
  <si>
    <t>佛山市立久光电科技有限公司</t>
  </si>
  <si>
    <t>温州万福机电有限公司</t>
  </si>
  <si>
    <t>黄骅市俊有塑染经销处</t>
  </si>
  <si>
    <t>S513047</t>
  </si>
  <si>
    <t>黄骅市宝丽洁家政有限公司</t>
  </si>
  <si>
    <t>派博乐安全设备有限公司</t>
  </si>
  <si>
    <t>塑宝环保机械（太仓）有限公司</t>
  </si>
  <si>
    <t>苏州智华汽车电子有限公司</t>
  </si>
  <si>
    <t>S411026</t>
  </si>
  <si>
    <t>北京怀安知恒机电设备有限公司</t>
  </si>
  <si>
    <t>S513022</t>
  </si>
  <si>
    <t>河北环正环保科技有限公司</t>
  </si>
  <si>
    <t>明阳科技（苏州）股份有限公司</t>
  </si>
  <si>
    <t>S513023</t>
  </si>
  <si>
    <t>河北碧云建筑劳务分包有限公司</t>
  </si>
  <si>
    <t>黄骅市新裕五金制品有限公司</t>
  </si>
  <si>
    <t>S411009</t>
  </si>
  <si>
    <t>北京兴塑化工产品有限公司</t>
  </si>
  <si>
    <t>东莞市江顺磨具科技有限公司</t>
  </si>
  <si>
    <t>S533005</t>
  </si>
  <si>
    <t>台州市博睿环保科技有限公司</t>
  </si>
  <si>
    <t>成都光华智能汽车部件有限公司</t>
  </si>
  <si>
    <t>S437002</t>
  </si>
  <si>
    <t>中国重汽集团济南商用车有限公司</t>
  </si>
  <si>
    <t>天津市佳硕科技有限公司</t>
  </si>
  <si>
    <t>衡阳县标准件厂</t>
  </si>
  <si>
    <t>延锋安道拓（常熟）座椅机械部件有限公司</t>
  </si>
  <si>
    <t>天津市昂达金属表面处理有限公司</t>
  </si>
  <si>
    <t>常州市丽威贸易有限公司</t>
  </si>
  <si>
    <t>S413121</t>
  </si>
  <si>
    <t>河北佳铸金属制品有限公司</t>
  </si>
  <si>
    <t>杭州奈川金属表面处理有限公司</t>
  </si>
  <si>
    <t>山东品良机械设备有限公司</t>
  </si>
  <si>
    <t>天津海菲焊接技术有限公司</t>
  </si>
  <si>
    <t>宁津县德雷克输送机械厂</t>
  </si>
  <si>
    <t>黄骅市鑫双运输队</t>
  </si>
  <si>
    <t>浙江华亨实业有限公司</t>
  </si>
  <si>
    <t>深圳市三合一五金有限公司</t>
  </si>
  <si>
    <t>青岛中新华美塑料有限公司</t>
  </si>
  <si>
    <t>黄骅市平安消防器材销售中心</t>
  </si>
  <si>
    <t>天津盛荣欣益科技有限公司</t>
  </si>
  <si>
    <t>黄骅市保信化工产品门市部</t>
  </si>
  <si>
    <t>北京源莱水处理设备有限公司</t>
  </si>
  <si>
    <t>天津市震翔板带加工有限公司</t>
  </si>
  <si>
    <t>黄骅市杜邦汽车柒调色中心</t>
  </si>
  <si>
    <t>深圳市龙华新区大浪宏光五金店</t>
  </si>
  <si>
    <t>深圳市艾蒂尔商贸有限公司</t>
  </si>
  <si>
    <t>北京鑫路顺汽车配件厂</t>
  </si>
  <si>
    <t>S411033</t>
  </si>
  <si>
    <t>北京德坤顺利金属制品加工部</t>
  </si>
  <si>
    <t>太和中天物流（北京）有限公司</t>
  </si>
  <si>
    <t>黄骅市乐达市政工程有限公司</t>
  </si>
  <si>
    <t>昆山市玉山镇岱宗机械贸易商行</t>
  </si>
  <si>
    <t>天津众一达科技服务有限公司</t>
  </si>
  <si>
    <t>北京场景智能科技有限公司</t>
  </si>
  <si>
    <t>诸城市义淼机械有限公司</t>
  </si>
  <si>
    <t>黄骅市世翰专用设备有限公司</t>
  </si>
  <si>
    <t>北京拓普信达技术有限公司</t>
  </si>
  <si>
    <t>S412032</t>
  </si>
  <si>
    <t>天津东和汽车零部件有限公司</t>
  </si>
  <si>
    <t>深圳市歆然九九科技有限公司</t>
  </si>
  <si>
    <t>黄骅市石港路恒信润滑油经营部</t>
  </si>
  <si>
    <t>上海华夏邓白氏商业信息咨询有限公司</t>
  </si>
  <si>
    <t>苏州德赛机电设备有限公司</t>
  </si>
  <si>
    <t>温州市洞头大门铢镭五金网店</t>
  </si>
  <si>
    <t>黄骅市正源机电产品经销处</t>
  </si>
  <si>
    <t>河北铮商科技有限公司</t>
  </si>
  <si>
    <t>成都龙洋科技有限公司</t>
  </si>
  <si>
    <t>相城区望亭新航机电配件经营部</t>
  </si>
  <si>
    <t>昆山市玉山镇久之运电子五金工具商行</t>
  </si>
  <si>
    <t>S412038</t>
  </si>
  <si>
    <t>天津禄川科技开发有限公司</t>
  </si>
  <si>
    <t>苏州大森塑胶工业有限公司</t>
  </si>
  <si>
    <t>S431021</t>
  </si>
  <si>
    <t>上海金山张泾五金弹簧有限公司</t>
  </si>
  <si>
    <t>昆山汇多宝工业设备有限公司</t>
  </si>
  <si>
    <t>文安县源耀汽车座椅厂</t>
  </si>
  <si>
    <t>S412033</t>
  </si>
  <si>
    <t>天津宇德科技发展有限公司</t>
  </si>
  <si>
    <t>杭州杉尼科技有限公司</t>
  </si>
  <si>
    <t>S412030</t>
  </si>
  <si>
    <t>天津市丰鑫科技发展有限公司</t>
  </si>
  <si>
    <t>S536005</t>
  </si>
  <si>
    <t>康硕（山西)智能制造有限公司</t>
  </si>
  <si>
    <t>康硕（河南)智能制造有限公司</t>
  </si>
  <si>
    <t>诸城市仁德物流有限公司</t>
  </si>
  <si>
    <t>S561002</t>
  </si>
  <si>
    <t>西安嘉怡天恒精密技术股份有限公司</t>
  </si>
  <si>
    <t>S513052</t>
  </si>
  <si>
    <t>黄骅新智环保技术有限公司</t>
  </si>
  <si>
    <t>S411005</t>
  </si>
  <si>
    <t>北京东方华康自动化设备有限公司</t>
  </si>
  <si>
    <t>S412006</t>
  </si>
  <si>
    <t>天津市天龙得冷成型部品有限公司</t>
  </si>
  <si>
    <t>S413109</t>
  </si>
  <si>
    <t>河北盛德燃气有限公司</t>
  </si>
  <si>
    <t>S413111</t>
  </si>
  <si>
    <t>国网河北省电力有限公司沧州供电分公司</t>
  </si>
  <si>
    <t>文安县众盛塑料制品厂</t>
  </si>
  <si>
    <t>S437001</t>
  </si>
  <si>
    <t>中国重汽集团济南卡车股份有限公司</t>
  </si>
  <si>
    <t>诸城市弘和源商贸有限公司</t>
  </si>
  <si>
    <t>衡阳县标准件厂株洲销售处</t>
  </si>
  <si>
    <t>S511012</t>
  </si>
  <si>
    <t>北京京东世纪信息技术有限公司</t>
  </si>
  <si>
    <t>S512009</t>
  </si>
  <si>
    <t>天津克威迩机械设备有限公司</t>
  </si>
  <si>
    <t>S513002</t>
  </si>
  <si>
    <t>河北光德精密机械股份有限公司</t>
  </si>
  <si>
    <t>S513029</t>
  </si>
  <si>
    <t>黄骅信誉楼百货集团有限公司黄骅信誉楼商厦</t>
  </si>
  <si>
    <t>黄骅市金盾保安服务有限公司</t>
  </si>
  <si>
    <t>荣昌一次性供应商</t>
  </si>
  <si>
    <t>S513079</t>
  </si>
  <si>
    <t>泊头市兴东高温油泵制造有限责任公司</t>
  </si>
  <si>
    <t>S513080</t>
  </si>
  <si>
    <t>霸州市宏达五金塑料制品厂</t>
  </si>
  <si>
    <t>S513108</t>
  </si>
  <si>
    <t>河北德邦物流有限公司</t>
  </si>
  <si>
    <t>S513109</t>
  </si>
  <si>
    <t>沙河市博泰汽车销售有限公司</t>
  </si>
  <si>
    <t>S513110</t>
  </si>
  <si>
    <t>曲阳县润杨汽车贸易有限公司</t>
  </si>
  <si>
    <t>S532007</t>
  </si>
  <si>
    <t>和和机械（张家港）有限公司</t>
  </si>
  <si>
    <t>S532012</t>
  </si>
  <si>
    <t>苏州市跃进汽车修配厂</t>
  </si>
  <si>
    <t>S537005</t>
  </si>
  <si>
    <t xml:space="preserve">滨州齐德化工有限公司 </t>
  </si>
  <si>
    <t>青岛宸屹信息科技有限公司</t>
  </si>
  <si>
    <t>S543003</t>
  </si>
  <si>
    <t>郴州铧宇汽车销售服务有限公司</t>
  </si>
  <si>
    <t>S412007</t>
  </si>
  <si>
    <t>天津易沃德工业装备有限公司</t>
  </si>
  <si>
    <t>S413002</t>
  </si>
  <si>
    <t>唐山市丰润区报喜坨扁钢厂</t>
  </si>
  <si>
    <t>S413164</t>
  </si>
  <si>
    <t>黄骅市国贸物资有限公司</t>
  </si>
  <si>
    <t>S413165</t>
  </si>
  <si>
    <t>献县鹏凯金属制品有限公司</t>
  </si>
  <si>
    <t>S413166</t>
  </si>
  <si>
    <t>盐山县大华五金销售有限公司</t>
  </si>
  <si>
    <t>S432030</t>
  </si>
  <si>
    <t>无锡市宏伟彩印包装有限公司</t>
  </si>
  <si>
    <t>S434007</t>
  </si>
  <si>
    <t>滁州岳众汽车零部件有限公司</t>
  </si>
  <si>
    <t>S511014</t>
  </si>
  <si>
    <t>北京银达信融资担保有限责任公司</t>
  </si>
  <si>
    <t>S511023</t>
  </si>
  <si>
    <t>北京迅捷通物流有限公司</t>
  </si>
  <si>
    <t>S512002</t>
  </si>
  <si>
    <t>天津市盛荣欣益科技有限公司</t>
  </si>
  <si>
    <t>S512016</t>
  </si>
  <si>
    <t>同道精英（天津）信息技术有限公司</t>
  </si>
  <si>
    <t>S513030</t>
  </si>
  <si>
    <t>中国石油化工股份有限公司河北沧州石油分公司</t>
  </si>
  <si>
    <t>S513046</t>
  </si>
  <si>
    <t>黄骅市嘉轩安装工程有限公司</t>
  </si>
  <si>
    <t>S513078</t>
  </si>
  <si>
    <t>石家庄海运帆机电设备有限公司</t>
  </si>
  <si>
    <t>S513092</t>
  </si>
  <si>
    <t>张家口圣屹汽车销售服务有限公司</t>
  </si>
  <si>
    <t>S513096</t>
  </si>
  <si>
    <t>遵化市双益汽车修理厂</t>
  </si>
  <si>
    <t>S513097</t>
  </si>
  <si>
    <t>乐亭县剑锋汽车维修服务有限公司</t>
  </si>
  <si>
    <t>S513106</t>
  </si>
  <si>
    <t>玉田县利华汽车修理厂</t>
  </si>
  <si>
    <t>S513112</t>
  </si>
  <si>
    <t>唐山市丰南区昱安汽车销售服务有限公司</t>
  </si>
  <si>
    <t>S513114</t>
  </si>
  <si>
    <t>黄骅市未来信息技术有限公司</t>
  </si>
  <si>
    <t>S513115</t>
  </si>
  <si>
    <t>黄骅市博元农业科技有限公司</t>
  </si>
  <si>
    <t>S513116</t>
  </si>
  <si>
    <t>黄骅市渤海路理想照像服务部</t>
  </si>
  <si>
    <t>S513118</t>
  </si>
  <si>
    <t>衡水鑫磊劳务派遣有限公司</t>
  </si>
  <si>
    <t>S514005</t>
  </si>
  <si>
    <t>山西驰鹏汽车销售有限公司</t>
  </si>
  <si>
    <t>S531009</t>
  </si>
  <si>
    <t>上海鸿安锦翔汽车服务有限公司</t>
  </si>
  <si>
    <t>S532010</t>
  </si>
  <si>
    <t>南通易人汽车贸易服务有限公司</t>
  </si>
  <si>
    <t>S532013</t>
  </si>
  <si>
    <t>武汉华天博亿工贸有限公司</t>
  </si>
  <si>
    <t>S533009</t>
  </si>
  <si>
    <t>嘉兴市金禾汽车维修服务有限公司</t>
  </si>
  <si>
    <t>S534003</t>
  </si>
  <si>
    <t>芜湖市仁和富通汽车修理厂</t>
  </si>
  <si>
    <t>S534006</t>
  </si>
  <si>
    <t>六安安瑞汽车销售有限公司</t>
  </si>
  <si>
    <t>S535003</t>
  </si>
  <si>
    <t>漳浦天泽塑胶制品有限公司</t>
  </si>
  <si>
    <t>康硕（江西）智能制造有限公司</t>
  </si>
  <si>
    <t>S537006</t>
  </si>
  <si>
    <t>潍坊众乐邦人力资源有限公司</t>
  </si>
  <si>
    <t>S537013</t>
  </si>
  <si>
    <t>文登区康泰汽车修理部</t>
  </si>
  <si>
    <t>S537014</t>
  </si>
  <si>
    <t>山东原和人力资源有限公司</t>
  </si>
  <si>
    <t>S543004</t>
  </si>
  <si>
    <t>西峡县德赢汽车销售服务有限公司</t>
  </si>
  <si>
    <t>S545001</t>
  </si>
  <si>
    <t>柳州凡天汽车销售服务有限公司</t>
  </si>
  <si>
    <t>S561005</t>
  </si>
  <si>
    <t>西安汉信自动识别技术有限公司</t>
  </si>
  <si>
    <t>S412035</t>
  </si>
  <si>
    <t>天津海纳钢铁有限公司</t>
  </si>
  <si>
    <t>S511019</t>
  </si>
  <si>
    <t>中企永联数据交换技术(北京)有限公司</t>
  </si>
  <si>
    <t>S511021</t>
  </si>
  <si>
    <t>平安养老保险股份有限公司北京分公司</t>
  </si>
  <si>
    <t>S511022</t>
  </si>
  <si>
    <t>北京华德世纪科技发展有限公司</t>
  </si>
  <si>
    <t>S511024</t>
  </si>
  <si>
    <t>北京市长安律师事务所</t>
  </si>
  <si>
    <t>S513100</t>
  </si>
  <si>
    <t>保定中汇汽车贸易有限公司</t>
  </si>
  <si>
    <t>S513103</t>
  </si>
  <si>
    <t>邢台市鼎力恒汽车销售有限公司</t>
  </si>
  <si>
    <t>S513119</t>
  </si>
  <si>
    <t>黄骅市英强装卸搬运队</t>
  </si>
  <si>
    <t>S513120</t>
  </si>
  <si>
    <t>黄骅市大强商贸有限公司</t>
  </si>
  <si>
    <t>S513121</t>
  </si>
  <si>
    <t>黄骅市宏顺模具厂</t>
  </si>
  <si>
    <t>S513123</t>
  </si>
  <si>
    <t>黄骅市奇润运输队</t>
  </si>
  <si>
    <t>S513124</t>
  </si>
  <si>
    <t>河北凯昌祥汽车销售服务有限公司</t>
  </si>
  <si>
    <t>S513125</t>
  </si>
  <si>
    <t>黄骅市壹本文化传媒有限公司</t>
  </si>
  <si>
    <t>S513126</t>
  </si>
  <si>
    <t>河北荣华吉运汽车销售服务有限公司</t>
  </si>
  <si>
    <t>S513128</t>
  </si>
  <si>
    <t>黄骅市兴骏汽车维修门市部</t>
  </si>
  <si>
    <t>S514010</t>
  </si>
  <si>
    <t>山西汇瑞达汽车销售服务有限公司</t>
  </si>
  <si>
    <t>S521004</t>
  </si>
  <si>
    <t>辽阳奥德新重型汽车修配厂</t>
  </si>
  <si>
    <t>S521005</t>
  </si>
  <si>
    <t>盘锦圣翔汽车销售服务有限公司</t>
  </si>
  <si>
    <t>S521007</t>
  </si>
  <si>
    <t>鞍山沈动重工有限公司</t>
  </si>
  <si>
    <t>S521008</t>
  </si>
  <si>
    <t>辽宁动力能源装备集团有限公司</t>
  </si>
  <si>
    <t>S521009</t>
  </si>
  <si>
    <t>辽宁星朋科技实业有限公司</t>
  </si>
  <si>
    <t>S523001</t>
  </si>
  <si>
    <t>明水鑫隆汽车销售有限公司</t>
  </si>
  <si>
    <t>S532008</t>
  </si>
  <si>
    <t>无锡市西运汽车修配厂</t>
  </si>
  <si>
    <t>S532015</t>
  </si>
  <si>
    <t>镇江市中亚汽车销售服务有限公司镇江中亚</t>
  </si>
  <si>
    <t>S532018</t>
  </si>
  <si>
    <t>扬州市佑名汽车服务有限公司</t>
  </si>
  <si>
    <t>S532019</t>
  </si>
  <si>
    <t>泗洪胜安汽车修理有限公司</t>
  </si>
  <si>
    <t>S533008</t>
  </si>
  <si>
    <t>台州市路桥胜盟汽车服务有限公司</t>
  </si>
  <si>
    <t>S534005</t>
  </si>
  <si>
    <t>合肥志达汽车配件有限责任公司</t>
  </si>
  <si>
    <t>S534008</t>
  </si>
  <si>
    <t>蚌埠市通利汽车销售有限公司</t>
  </si>
  <si>
    <t>S535004</t>
  </si>
  <si>
    <t>厦门市驰宇汽车维修有限公司</t>
  </si>
  <si>
    <t>S535005</t>
  </si>
  <si>
    <t>厦门锋润汽车服务有限公司</t>
  </si>
  <si>
    <t>S536006</t>
  </si>
  <si>
    <t>南城县恒通汽车服务有限公司</t>
  </si>
  <si>
    <t>S537010</t>
  </si>
  <si>
    <t>临沂瑞启汽车销售服务有限公司</t>
  </si>
  <si>
    <t>S537011</t>
  </si>
  <si>
    <t>金乡县众鑫汽车维修服务有限公司</t>
  </si>
  <si>
    <t>S537017</t>
  </si>
  <si>
    <t>潍坊鑫腾物流有限公司</t>
  </si>
  <si>
    <t>S537018</t>
  </si>
  <si>
    <t>济宁盛鑫汽车销售有限公司</t>
  </si>
  <si>
    <t>S537019</t>
  </si>
  <si>
    <t>潍坊市汇众汽车销售服务有限公司汽车修理厂</t>
  </si>
  <si>
    <t>S537020</t>
  </si>
  <si>
    <t>章丘思锐佳顺物流有限公司</t>
  </si>
  <si>
    <t>S537023</t>
  </si>
  <si>
    <t>梁山县一通汽车维修服务有限公司</t>
  </si>
  <si>
    <t>S541004</t>
  </si>
  <si>
    <t>沁阳市鑫达汽车修理有限公司</t>
  </si>
  <si>
    <t>S541008</t>
  </si>
  <si>
    <t>驻马店天翔机电有限公司</t>
  </si>
  <si>
    <t>S541010</t>
  </si>
  <si>
    <t>平顶山市永惠汽车维修服务有限公司</t>
  </si>
  <si>
    <t>S541011</t>
  </si>
  <si>
    <t>河南正聚明汽车贸易有限公司</t>
  </si>
  <si>
    <t>S542002</t>
  </si>
  <si>
    <t>武汉万坚汽车服务有限公司</t>
  </si>
  <si>
    <t>S551004</t>
  </si>
  <si>
    <t>攀枝花市京福汽车销售服务有限公司</t>
  </si>
  <si>
    <t>S551006</t>
  </si>
  <si>
    <t>冕宁县泸沽海侠汽车修理厂</t>
  </si>
  <si>
    <t>S551007</t>
  </si>
  <si>
    <t>荥经县颐顺汽车贸易服务有限公司</t>
  </si>
  <si>
    <t>S562005</t>
  </si>
  <si>
    <t>甘肃德晟汽车贸易有限公司</t>
  </si>
  <si>
    <t>S563001</t>
  </si>
  <si>
    <t>青海荣雄汽车销售服务有限公司</t>
  </si>
  <si>
    <t>S565002</t>
  </si>
  <si>
    <t>伊宁市兴杨汽修厂</t>
  </si>
  <si>
    <t>S411032</t>
  </si>
  <si>
    <t>国家知识产权局专利局</t>
  </si>
  <si>
    <t>S412034</t>
  </si>
  <si>
    <t>天津市鑫晟亨通商贸有限公司</t>
  </si>
  <si>
    <t>S413137</t>
  </si>
  <si>
    <t>河北秦安安全科技股份有限公司</t>
  </si>
  <si>
    <t>S437047</t>
  </si>
  <si>
    <t>青岛美泰塑胶有限公司</t>
  </si>
  <si>
    <t>S511025</t>
  </si>
  <si>
    <t>北京泰纳特斯汽车零部件有限公司</t>
  </si>
  <si>
    <t>S512011</t>
  </si>
  <si>
    <t>天津市启光科技有限公司</t>
  </si>
  <si>
    <t>S513088</t>
  </si>
  <si>
    <t>邢台上联汽车销售有限公司</t>
  </si>
  <si>
    <t>S513099</t>
  </si>
  <si>
    <t>涉县昌鑫汽车销售服务有限公司</t>
  </si>
  <si>
    <t>S513101</t>
  </si>
  <si>
    <t>河北创伟物贸有限公司</t>
  </si>
  <si>
    <t>S513105</t>
  </si>
  <si>
    <t>昌黎县驰丰汽车销售有限公司</t>
  </si>
  <si>
    <t>S513107</t>
  </si>
  <si>
    <t>秦皇岛市重汽汽车配件有限公司汽车维护厂</t>
  </si>
  <si>
    <t>S513127</t>
  </si>
  <si>
    <t>馆陶县广丰汽车贸易有限公司</t>
  </si>
  <si>
    <t>S513132</t>
  </si>
  <si>
    <t>临城县志云汽车维修服务有限公司</t>
  </si>
  <si>
    <t>S513133</t>
  </si>
  <si>
    <t>邯郸市永年区现方汽车修理厂</t>
  </si>
  <si>
    <t>S513134</t>
  </si>
  <si>
    <t>黄骅市东风仪器仪表经销处</t>
  </si>
  <si>
    <t>S513136</t>
  </si>
  <si>
    <t>河北新林坡孵化器股份有限公司</t>
  </si>
  <si>
    <t>S513140</t>
  </si>
  <si>
    <t>黄骅市祥海废品回收有限公司</t>
  </si>
  <si>
    <t>S513141</t>
  </si>
  <si>
    <t>黄骅市众泰模具厂</t>
  </si>
  <si>
    <t>S513142</t>
  </si>
  <si>
    <t>黄骅市双骏模具有限公司</t>
  </si>
  <si>
    <t>S514002</t>
  </si>
  <si>
    <t>曲沃重义汽车服务有限公司</t>
  </si>
  <si>
    <t>S531010</t>
  </si>
  <si>
    <t>上海钢联电子商务股份有限公司</t>
  </si>
  <si>
    <t>S532014</t>
  </si>
  <si>
    <t>扬州顺汇机械有限公司</t>
  </si>
  <si>
    <t>S532016</t>
  </si>
  <si>
    <t>宁波奥启精密温控技术有限公司</t>
  </si>
  <si>
    <t>S532017</t>
  </si>
  <si>
    <t>苏州尚氏数控科技有限公司</t>
  </si>
  <si>
    <t>S534002</t>
  </si>
  <si>
    <t>凤阳县金鹰汽车修理有限公司</t>
  </si>
  <si>
    <t>S537015</t>
  </si>
  <si>
    <t>潍坊光升人力资源有限公司</t>
  </si>
  <si>
    <t>S537022</t>
  </si>
  <si>
    <t>山东亿豪汽车销售服务有限公司</t>
  </si>
  <si>
    <t>S537024</t>
  </si>
  <si>
    <t>枣庄同鑫源汽车销售有限公司</t>
  </si>
  <si>
    <t>S537025</t>
  </si>
  <si>
    <t>山东捷曼机械贸易有限公司</t>
  </si>
  <si>
    <t>S537027</t>
  </si>
  <si>
    <t>山东隆众信息技术有限公司</t>
  </si>
  <si>
    <t>S541002</t>
  </si>
  <si>
    <t>林州市万通汽车贸易有限责任公司</t>
  </si>
  <si>
    <t>S541007</t>
  </si>
  <si>
    <t>博爱县凯达汽车修理厂</t>
  </si>
  <si>
    <t>S541012</t>
  </si>
  <si>
    <t>开封市南关区凯伟汽车特约维修站</t>
  </si>
  <si>
    <t>S544008</t>
  </si>
  <si>
    <t>广州四达电气科技有限公司</t>
  </si>
  <si>
    <t>S552001</t>
  </si>
  <si>
    <t>贵州亿福汽车销售服务有限公司</t>
  </si>
  <si>
    <t>S553002</t>
  </si>
  <si>
    <t>昆明博海汽车服务有限公司</t>
  </si>
  <si>
    <t>S565001</t>
  </si>
  <si>
    <t>新疆德聚欣汽车服务有限公司</t>
  </si>
  <si>
    <t>S513161</t>
  </si>
  <si>
    <t>黄骅市优农麦品商贸有限公司</t>
  </si>
  <si>
    <t>河北锦泽丰泰国际贸易有限公司</t>
  </si>
  <si>
    <t>黄骅市华盛五金机电有限公司</t>
  </si>
  <si>
    <t>上海桓毅实业发展有限公司</t>
  </si>
  <si>
    <t>吴江市拓研电子材料有限公司</t>
  </si>
  <si>
    <t>西安海容塑料制品有限责任公司</t>
  </si>
  <si>
    <t>黄骅市宏东电脑经销部</t>
  </si>
  <si>
    <t>沧州啸宇模具科技有限公司</t>
  </si>
  <si>
    <t>沈阳机床集团中捷机床厂</t>
  </si>
  <si>
    <t>风险</t>
    <phoneticPr fontId="47" type="noConversion"/>
  </si>
  <si>
    <t>评审后付款计划</t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</si>
</sst>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 * #,##0_ ;_ * \-#,##0_ ;_ * &quot;-&quot;_ ;_ @_ "/>
    <numFmt numFmtId="43" formatCode="_ * #,##0.00_ ;_ * \-#,##0.00_ ;_ * &quot;-&quot;??_ ;_ @_ "/>
    <numFmt numFmtId="176" formatCode="_-* #,##0.00_-;\-* #,##0.00_-;_-* &quot;-&quot;??_-;_-@_-"/>
    <numFmt numFmtId="177" formatCode="#,##0.00_ "/>
    <numFmt numFmtId="178" formatCode="yyyy/m/d;@"/>
    <numFmt numFmtId="179" formatCode="#,##0.00_);[Red]\(#,##0.00\)"/>
    <numFmt numFmtId="180" formatCode="0_ "/>
    <numFmt numFmtId="181" formatCode="0.0%"/>
  </numFmts>
  <fonts count="48">
    <font>
      <sz val="11"/>
      <color theme="1"/>
      <name val="等线"/>
      <charset val="134"/>
      <scheme val="minor"/>
    </font>
    <font>
      <sz val="14"/>
      <name val="微软雅黑"/>
      <family val="2"/>
      <charset val="134"/>
    </font>
    <font>
      <sz val="10"/>
      <name val="微软雅黑"/>
      <family val="2"/>
      <charset val="134"/>
    </font>
    <font>
      <sz val="11"/>
      <name val="等线"/>
      <family val="3"/>
      <charset val="134"/>
      <scheme val="minor"/>
    </font>
    <font>
      <sz val="11"/>
      <name val="微软雅黑"/>
      <family val="2"/>
      <charset val="134"/>
    </font>
    <font>
      <b/>
      <sz val="14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Arial"/>
      <family val="2"/>
    </font>
    <font>
      <sz val="9"/>
      <name val="微软雅黑"/>
      <family val="2"/>
      <charset val="134"/>
    </font>
    <font>
      <sz val="10"/>
      <name val="宋体"/>
      <family val="3"/>
      <charset val="134"/>
    </font>
    <font>
      <sz val="9"/>
      <name val="等线 Light"/>
      <family val="3"/>
      <charset val="134"/>
      <scheme val="major"/>
    </font>
    <font>
      <b/>
      <sz val="8"/>
      <color rgb="FF000000"/>
      <name val="宋体"/>
      <family val="3"/>
      <charset val="134"/>
    </font>
    <font>
      <b/>
      <sz val="11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6"/>
      <name val="等线"/>
      <family val="3"/>
      <charset val="134"/>
      <scheme val="minor"/>
    </font>
    <font>
      <b/>
      <sz val="20"/>
      <name val="微软雅黑"/>
      <family val="2"/>
      <charset val="134"/>
    </font>
    <font>
      <b/>
      <sz val="11"/>
      <name val="微软雅黑"/>
      <family val="2"/>
      <charset val="134"/>
    </font>
    <font>
      <b/>
      <sz val="12"/>
      <name val="微软雅黑"/>
      <family val="2"/>
      <charset val="134"/>
    </font>
    <font>
      <b/>
      <sz val="12"/>
      <name val="宋体"/>
      <family val="3"/>
      <charset val="134"/>
    </font>
    <font>
      <b/>
      <sz val="10"/>
      <name val="Arial"/>
      <family val="2"/>
    </font>
    <font>
      <b/>
      <sz val="10"/>
      <name val="宋体"/>
      <family val="3"/>
      <charset val="134"/>
    </font>
    <font>
      <b/>
      <sz val="11"/>
      <name val="Arial"/>
      <family val="2"/>
    </font>
    <font>
      <sz val="16"/>
      <name val="微软雅黑"/>
      <family val="2"/>
      <charset val="134"/>
    </font>
    <font>
      <b/>
      <sz val="16"/>
      <name val="微软雅黑"/>
      <family val="2"/>
      <charset val="134"/>
    </font>
    <font>
      <sz val="10"/>
      <color rgb="FFFF0000"/>
      <name val="Arial"/>
      <family val="2"/>
    </font>
    <font>
      <b/>
      <sz val="16"/>
      <name val="等线"/>
      <family val="3"/>
      <charset val="134"/>
      <scheme val="minor"/>
    </font>
    <font>
      <sz val="11"/>
      <color rgb="FFFF000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1"/>
      <color indexed="0"/>
      <name val="微软雅黑"/>
      <family val="2"/>
      <charset val="134"/>
    </font>
    <font>
      <sz val="10"/>
      <color rgb="FFFF0000"/>
      <name val="宋体"/>
      <family val="3"/>
      <charset val="134"/>
    </font>
    <font>
      <sz val="16"/>
      <color rgb="FFFF0000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b/>
      <sz val="16"/>
      <name val="宋体"/>
      <family val="3"/>
      <charset val="134"/>
    </font>
    <font>
      <sz val="8"/>
      <name val="Arial"/>
      <family val="2"/>
    </font>
    <font>
      <sz val="8"/>
      <name val="宋体"/>
      <family val="3"/>
      <charset val="134"/>
    </font>
    <font>
      <sz val="8"/>
      <name val="微软雅黑"/>
      <family val="2"/>
      <charset val="134"/>
    </font>
    <font>
      <b/>
      <sz val="11"/>
      <name val="宋体"/>
      <family val="3"/>
      <charset val="134"/>
    </font>
    <font>
      <b/>
      <sz val="14"/>
      <name val="等线"/>
      <family val="3"/>
      <charset val="134"/>
      <scheme val="minor"/>
    </font>
    <font>
      <b/>
      <sz val="18"/>
      <name val="等线"/>
      <family val="3"/>
      <charset val="134"/>
      <scheme val="minor"/>
    </font>
    <font>
      <b/>
      <sz val="18"/>
      <color rgb="FFFF0000"/>
      <name val="等线"/>
      <family val="3"/>
      <charset val="134"/>
      <scheme val="minor"/>
    </font>
    <font>
      <b/>
      <sz val="16"/>
      <name val="Arial"/>
      <family val="2"/>
    </font>
    <font>
      <sz val="10"/>
      <name val="MS Sans Serif"/>
      <family val="2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</borders>
  <cellStyleXfs count="6">
    <xf numFmtId="0" fontId="0" fillId="0" borderId="0"/>
    <xf numFmtId="41" fontId="46" fillId="0" borderId="0" applyFont="0" applyFill="0" applyBorder="0" applyAlignment="0" applyProtection="0">
      <alignment vertical="center"/>
    </xf>
    <xf numFmtId="43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0" fontId="42" fillId="0" borderId="0"/>
    <xf numFmtId="0" fontId="43" fillId="0" borderId="0">
      <alignment vertical="center"/>
    </xf>
  </cellStyleXfs>
  <cellXfs count="431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43" fontId="3" fillId="0" borderId="0" xfId="2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4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9" fontId="6" fillId="4" borderId="4" xfId="0" applyNumberFormat="1" applyFont="1" applyFill="1" applyBorder="1" applyAlignment="1">
      <alignment horizontal="center" vertical="center" wrapText="1"/>
    </xf>
    <xf numFmtId="179" fontId="6" fillId="4" borderId="7" xfId="0" applyNumberFormat="1" applyFont="1" applyFill="1" applyBorder="1" applyAlignment="1">
      <alignment horizontal="center" vertical="center" wrapText="1"/>
    </xf>
    <xf numFmtId="179" fontId="6" fillId="4" borderId="8" xfId="0" applyNumberFormat="1" applyFont="1" applyFill="1" applyBorder="1" applyAlignment="1">
      <alignment horizontal="center" vertical="center" wrapText="1"/>
    </xf>
    <xf numFmtId="0" fontId="7" fillId="4" borderId="9" xfId="4" applyFont="1" applyFill="1" applyBorder="1" applyAlignment="1">
      <alignment horizontal="center" vertical="center"/>
    </xf>
    <xf numFmtId="0" fontId="7" fillId="4" borderId="9" xfId="4" applyNumberFormat="1" applyFont="1" applyFill="1" applyBorder="1" applyAlignment="1">
      <alignment horizontal="center" vertical="center"/>
    </xf>
    <xf numFmtId="0" fontId="8" fillId="4" borderId="9" xfId="1" applyNumberFormat="1" applyFont="1" applyFill="1" applyBorder="1" applyAlignment="1">
      <alignment horizontal="left" shrinkToFit="1"/>
    </xf>
    <xf numFmtId="180" fontId="2" fillId="4" borderId="9" xfId="4" applyNumberFormat="1" applyFont="1" applyFill="1" applyBorder="1" applyAlignment="1">
      <alignment horizontal="center" vertical="center"/>
    </xf>
    <xf numFmtId="176" fontId="7" fillId="0" borderId="9" xfId="0" applyNumberFormat="1" applyFont="1" applyFill="1" applyBorder="1" applyAlignment="1">
      <alignment horizontal="center" vertical="center" wrapText="1"/>
    </xf>
    <xf numFmtId="0" fontId="7" fillId="4" borderId="10" xfId="4" applyNumberFormat="1" applyFont="1" applyFill="1" applyBorder="1" applyAlignment="1">
      <alignment horizontal="center" vertical="center"/>
    </xf>
    <xf numFmtId="0" fontId="8" fillId="4" borderId="11" xfId="1" applyNumberFormat="1" applyFont="1" applyFill="1" applyBorder="1" applyAlignment="1">
      <alignment horizontal="left" shrinkToFit="1"/>
    </xf>
    <xf numFmtId="0" fontId="7" fillId="4" borderId="11" xfId="4" applyNumberFormat="1" applyFont="1" applyFill="1" applyBorder="1" applyAlignment="1">
      <alignment horizontal="center" vertical="center"/>
    </xf>
    <xf numFmtId="0" fontId="7" fillId="4" borderId="11" xfId="0" applyNumberFormat="1" applyFont="1" applyFill="1" applyBorder="1" applyAlignment="1">
      <alignment horizontal="center" vertical="center"/>
    </xf>
    <xf numFmtId="0" fontId="8" fillId="4" borderId="10" xfId="1" applyNumberFormat="1" applyFont="1" applyFill="1" applyBorder="1" applyAlignment="1">
      <alignment horizontal="left" shrinkToFit="1"/>
    </xf>
    <xf numFmtId="177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77" fontId="6" fillId="4" borderId="8" xfId="0" applyNumberFormat="1" applyFont="1" applyFill="1" applyBorder="1" applyAlignment="1">
      <alignment horizontal="center" vertical="center" wrapText="1"/>
    </xf>
    <xf numFmtId="179" fontId="6" fillId="4" borderId="8" xfId="0" applyNumberFormat="1" applyFont="1" applyFill="1" applyBorder="1" applyAlignment="1">
      <alignment horizontal="right" vertical="center" wrapText="1"/>
    </xf>
    <xf numFmtId="176" fontId="7" fillId="0" borderId="9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 wrapText="1"/>
    </xf>
    <xf numFmtId="43" fontId="2" fillId="0" borderId="0" xfId="2" applyNumberFormat="1" applyFont="1" applyFill="1" applyBorder="1" applyAlignment="1">
      <alignment horizontal="center" vertical="center"/>
    </xf>
    <xf numFmtId="43" fontId="7" fillId="0" borderId="9" xfId="2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horizontal="right" vertical="center"/>
    </xf>
    <xf numFmtId="177" fontId="6" fillId="0" borderId="0" xfId="4" applyNumberFormat="1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177" fontId="7" fillId="0" borderId="9" xfId="0" applyNumberFormat="1" applyFont="1" applyFill="1" applyBorder="1" applyAlignment="1">
      <alignment horizontal="right" vertical="center" wrapText="1"/>
    </xf>
    <xf numFmtId="181" fontId="7" fillId="0" borderId="9" xfId="3" applyNumberFormat="1" applyFont="1" applyFill="1" applyBorder="1" applyAlignment="1">
      <alignment horizontal="right" vertical="center" wrapText="1"/>
    </xf>
    <xf numFmtId="177" fontId="7" fillId="0" borderId="9" xfId="3" applyNumberFormat="1" applyFont="1" applyFill="1" applyBorder="1" applyAlignment="1">
      <alignment horizontal="right" vertical="center" wrapText="1"/>
    </xf>
    <xf numFmtId="177" fontId="9" fillId="3" borderId="9" xfId="0" applyNumberFormat="1" applyFont="1" applyFill="1" applyBorder="1" applyAlignment="1">
      <alignment horizontal="center" vertical="center"/>
    </xf>
    <xf numFmtId="176" fontId="2" fillId="3" borderId="0" xfId="0" applyNumberFormat="1" applyFont="1" applyFill="1" applyBorder="1" applyAlignment="1">
      <alignment horizontal="left" vertical="center"/>
    </xf>
    <xf numFmtId="0" fontId="8" fillId="5" borderId="10" xfId="1" applyNumberFormat="1" applyFont="1" applyFill="1" applyBorder="1" applyAlignment="1">
      <alignment horizontal="left" shrinkToFit="1"/>
    </xf>
    <xf numFmtId="180" fontId="2" fillId="4" borderId="11" xfId="4" applyNumberFormat="1" applyFont="1" applyFill="1" applyBorder="1" applyAlignment="1">
      <alignment horizontal="center" vertical="center"/>
    </xf>
    <xf numFmtId="0" fontId="10" fillId="4" borderId="10" xfId="4" applyFont="1" applyFill="1" applyBorder="1" applyAlignment="1">
      <alignment horizontal="center" vertical="center"/>
    </xf>
    <xf numFmtId="0" fontId="11" fillId="0" borderId="11" xfId="0" applyFont="1" applyFill="1" applyBorder="1" applyAlignment="1" applyProtection="1">
      <alignment horizontal="left" vertical="top" wrapText="1"/>
    </xf>
    <xf numFmtId="43" fontId="7" fillId="0" borderId="11" xfId="2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43" fontId="3" fillId="3" borderId="0" xfId="2" applyNumberFormat="1" applyFont="1" applyFill="1" applyAlignment="1">
      <alignment vertical="center"/>
    </xf>
    <xf numFmtId="43" fontId="3" fillId="0" borderId="0" xfId="2" applyNumberFormat="1" applyFont="1" applyFill="1" applyAlignment="1">
      <alignment vertical="center"/>
    </xf>
    <xf numFmtId="43" fontId="3" fillId="7" borderId="0" xfId="2" applyNumberFormat="1" applyFont="1" applyFill="1" applyAlignment="1">
      <alignment vertical="center"/>
    </xf>
    <xf numFmtId="177" fontId="3" fillId="0" borderId="0" xfId="0" applyNumberFormat="1" applyFont="1" applyFill="1" applyAlignment="1">
      <alignment horizontal="right" vertical="center"/>
    </xf>
    <xf numFmtId="177" fontId="3" fillId="0" borderId="0" xfId="3" applyNumberFormat="1" applyFont="1" applyFill="1" applyBorder="1" applyAlignment="1">
      <alignment vertical="center"/>
    </xf>
    <xf numFmtId="178" fontId="15" fillId="3" borderId="0" xfId="0" applyNumberFormat="1" applyFont="1" applyFill="1" applyBorder="1" applyAlignment="1">
      <alignment vertical="center"/>
    </xf>
    <xf numFmtId="0" fontId="17" fillId="0" borderId="0" xfId="4" applyFont="1" applyFill="1" applyBorder="1" applyAlignment="1">
      <alignment horizontal="left" vertical="center"/>
    </xf>
    <xf numFmtId="0" fontId="6" fillId="0" borderId="0" xfId="4" applyFont="1" applyFill="1" applyBorder="1" applyAlignment="1">
      <alignment horizontal="center"/>
    </xf>
    <xf numFmtId="0" fontId="6" fillId="0" borderId="0" xfId="4" applyFont="1" applyFill="1" applyBorder="1" applyAlignment="1">
      <alignment horizontal="left" vertical="center" wrapText="1"/>
    </xf>
    <xf numFmtId="0" fontId="6" fillId="6" borderId="0" xfId="4" applyFont="1" applyFill="1" applyBorder="1" applyAlignment="1">
      <alignment horizontal="center" vertical="center"/>
    </xf>
    <xf numFmtId="179" fontId="18" fillId="6" borderId="4" xfId="0" applyNumberFormat="1" applyFont="1" applyFill="1" applyBorder="1" applyAlignment="1">
      <alignment horizontal="center" vertical="center" wrapText="1"/>
    </xf>
    <xf numFmtId="179" fontId="6" fillId="6" borderId="19" xfId="0" applyNumberFormat="1" applyFont="1" applyFill="1" applyBorder="1" applyAlignment="1">
      <alignment vertical="center" wrapText="1"/>
    </xf>
    <xf numFmtId="0" fontId="7" fillId="3" borderId="0" xfId="4" applyFont="1" applyFill="1" applyBorder="1" applyAlignment="1">
      <alignment horizontal="center" vertical="center"/>
    </xf>
    <xf numFmtId="0" fontId="7" fillId="3" borderId="3" xfId="4" applyNumberFormat="1" applyFont="1" applyFill="1" applyBorder="1" applyAlignment="1">
      <alignment horizontal="center"/>
    </xf>
    <xf numFmtId="0" fontId="4" fillId="3" borderId="3" xfId="1" applyNumberFormat="1" applyFont="1" applyFill="1" applyBorder="1" applyAlignment="1">
      <alignment horizontal="left" shrinkToFit="1"/>
    </xf>
    <xf numFmtId="180" fontId="2" fillId="3" borderId="3" xfId="4" applyNumberFormat="1" applyFont="1" applyFill="1" applyBorder="1" applyAlignment="1">
      <alignment horizontal="center" vertical="center" wrapText="1"/>
    </xf>
    <xf numFmtId="176" fontId="7" fillId="3" borderId="3" xfId="0" applyNumberFormat="1" applyFont="1" applyFill="1" applyBorder="1" applyAlignment="1">
      <alignment horizontal="center" vertical="center" wrapText="1"/>
    </xf>
    <xf numFmtId="0" fontId="7" fillId="3" borderId="11" xfId="4" applyNumberFormat="1" applyFont="1" applyFill="1" applyBorder="1" applyAlignment="1">
      <alignment horizontal="center"/>
    </xf>
    <xf numFmtId="0" fontId="4" fillId="3" borderId="11" xfId="1" applyNumberFormat="1" applyFont="1" applyFill="1" applyBorder="1" applyAlignment="1">
      <alignment horizontal="left" shrinkToFit="1"/>
    </xf>
    <xf numFmtId="180" fontId="2" fillId="3" borderId="11" xfId="4" applyNumberFormat="1" applyFont="1" applyFill="1" applyBorder="1" applyAlignment="1">
      <alignment horizontal="center" vertical="center" wrapText="1"/>
    </xf>
    <xf numFmtId="0" fontId="7" fillId="4" borderId="10" xfId="4" applyNumberFormat="1" applyFont="1" applyFill="1" applyBorder="1" applyAlignment="1">
      <alignment horizontal="center"/>
    </xf>
    <xf numFmtId="0" fontId="7" fillId="2" borderId="0" xfId="4" applyFont="1" applyFill="1" applyBorder="1" applyAlignment="1">
      <alignment horizontal="center" vertical="center"/>
    </xf>
    <xf numFmtId="0" fontId="7" fillId="2" borderId="11" xfId="4" applyNumberFormat="1" applyFont="1" applyFill="1" applyBorder="1" applyAlignment="1">
      <alignment horizontal="center"/>
    </xf>
    <xf numFmtId="0" fontId="4" fillId="2" borderId="11" xfId="1" applyNumberFormat="1" applyFont="1" applyFill="1" applyBorder="1" applyAlignment="1">
      <alignment horizontal="left" shrinkToFit="1"/>
    </xf>
    <xf numFmtId="180" fontId="2" fillId="2" borderId="11" xfId="4" applyNumberFormat="1" applyFont="1" applyFill="1" applyBorder="1" applyAlignment="1">
      <alignment horizontal="center" vertical="center" wrapText="1"/>
    </xf>
    <xf numFmtId="0" fontId="4" fillId="8" borderId="11" xfId="1" applyNumberFormat="1" applyFont="1" applyFill="1" applyBorder="1" applyAlignment="1">
      <alignment horizontal="left" shrinkToFit="1"/>
    </xf>
    <xf numFmtId="0" fontId="7" fillId="4" borderId="11" xfId="4" applyNumberFormat="1" applyFont="1" applyFill="1" applyBorder="1" applyAlignment="1">
      <alignment horizontal="center"/>
    </xf>
    <xf numFmtId="0" fontId="4" fillId="4" borderId="11" xfId="1" applyNumberFormat="1" applyFont="1" applyFill="1" applyBorder="1" applyAlignment="1">
      <alignment horizontal="left" shrinkToFit="1"/>
    </xf>
    <xf numFmtId="180" fontId="2" fillId="4" borderId="11" xfId="4" applyNumberFormat="1" applyFont="1" applyFill="1" applyBorder="1" applyAlignment="1">
      <alignment horizontal="center" vertical="center" wrapText="1"/>
    </xf>
    <xf numFmtId="0" fontId="20" fillId="3" borderId="0" xfId="4" applyFont="1" applyFill="1" applyBorder="1" applyAlignment="1">
      <alignment horizontal="center" vertical="center"/>
    </xf>
    <xf numFmtId="0" fontId="21" fillId="3" borderId="7" xfId="4" applyNumberFormat="1" applyFont="1" applyFill="1" applyBorder="1" applyAlignment="1">
      <alignment horizontal="center"/>
    </xf>
    <xf numFmtId="0" fontId="22" fillId="3" borderId="7" xfId="4" applyNumberFormat="1" applyFont="1" applyFill="1" applyBorder="1" applyAlignment="1">
      <alignment horizontal="center" vertical="center"/>
    </xf>
    <xf numFmtId="0" fontId="20" fillId="3" borderId="7" xfId="4" applyNumberFormat="1" applyFont="1" applyFill="1" applyBorder="1" applyAlignment="1">
      <alignment horizontal="center" vertical="center" wrapText="1"/>
    </xf>
    <xf numFmtId="176" fontId="20" fillId="3" borderId="3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vertical="center"/>
    </xf>
    <xf numFmtId="0" fontId="7" fillId="3" borderId="1" xfId="4" applyFont="1" applyFill="1" applyBorder="1" applyAlignment="1">
      <alignment horizontal="center" vertical="center"/>
    </xf>
    <xf numFmtId="0" fontId="7" fillId="3" borderId="21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3" borderId="7" xfId="4" applyNumberFormat="1" applyFont="1" applyFill="1" applyBorder="1" applyAlignment="1">
      <alignment horizontal="center"/>
    </xf>
    <xf numFmtId="0" fontId="4" fillId="3" borderId="7" xfId="1" applyNumberFormat="1" applyFont="1" applyFill="1" applyBorder="1" applyAlignment="1">
      <alignment horizontal="left" shrinkToFit="1"/>
    </xf>
    <xf numFmtId="180" fontId="2" fillId="3" borderId="7" xfId="4" applyNumberFormat="1" applyFont="1" applyFill="1" applyBorder="1" applyAlignment="1">
      <alignment horizontal="center" vertical="center" wrapText="1"/>
    </xf>
    <xf numFmtId="179" fontId="6" fillId="6" borderId="22" xfId="0" applyNumberFormat="1" applyFont="1" applyFill="1" applyBorder="1" applyAlignment="1">
      <alignment vertical="center" wrapText="1"/>
    </xf>
    <xf numFmtId="177" fontId="6" fillId="6" borderId="22" xfId="0" applyNumberFormat="1" applyFont="1" applyFill="1" applyBorder="1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43" fontId="2" fillId="7" borderId="0" xfId="2" applyNumberFormat="1" applyFont="1" applyFill="1" applyAlignment="1">
      <alignment horizontal="center" vertical="center"/>
    </xf>
    <xf numFmtId="43" fontId="2" fillId="0" borderId="0" xfId="2" applyNumberFormat="1" applyFont="1" applyFill="1" applyAlignment="1">
      <alignment horizontal="center" vertical="center"/>
    </xf>
    <xf numFmtId="43" fontId="7" fillId="3" borderId="3" xfId="2" applyNumberFormat="1" applyFont="1" applyFill="1" applyBorder="1" applyAlignment="1">
      <alignment horizontal="center" vertical="center" wrapText="1"/>
    </xf>
    <xf numFmtId="43" fontId="7" fillId="7" borderId="3" xfId="2" applyNumberFormat="1" applyFont="1" applyFill="1" applyBorder="1" applyAlignment="1">
      <alignment horizontal="center" vertical="center" wrapText="1"/>
    </xf>
    <xf numFmtId="43" fontId="7" fillId="7" borderId="11" xfId="2" applyNumberFormat="1" applyFont="1" applyFill="1" applyBorder="1" applyAlignment="1">
      <alignment horizontal="center" vertical="center" wrapText="1"/>
    </xf>
    <xf numFmtId="43" fontId="7" fillId="3" borderId="11" xfId="2" applyNumberFormat="1" applyFont="1" applyFill="1" applyBorder="1" applyAlignment="1">
      <alignment horizontal="center" vertical="center" wrapText="1"/>
    </xf>
    <xf numFmtId="43" fontId="7" fillId="2" borderId="11" xfId="2" applyNumberFormat="1" applyFont="1" applyFill="1" applyBorder="1" applyAlignment="1">
      <alignment horizontal="center" vertical="center" wrapText="1"/>
    </xf>
    <xf numFmtId="176" fontId="20" fillId="7" borderId="3" xfId="0" applyNumberFormat="1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177" fontId="13" fillId="0" borderId="0" xfId="0" applyNumberFormat="1" applyFont="1" applyFill="1" applyAlignment="1">
      <alignment horizontal="right" vertical="center"/>
    </xf>
    <xf numFmtId="43" fontId="7" fillId="3" borderId="7" xfId="2" applyNumberFormat="1" applyFont="1" applyFill="1" applyBorder="1" applyAlignment="1">
      <alignment horizontal="center" vertical="center" wrapText="1"/>
    </xf>
    <xf numFmtId="178" fontId="23" fillId="3" borderId="0" xfId="0" applyNumberFormat="1" applyFont="1" applyFill="1" applyBorder="1" applyAlignment="1">
      <alignment vertical="center"/>
    </xf>
    <xf numFmtId="177" fontId="2" fillId="0" borderId="0" xfId="2" applyNumberFormat="1" applyFont="1" applyFill="1" applyAlignment="1">
      <alignment horizontal="center" vertical="center"/>
    </xf>
    <xf numFmtId="177" fontId="2" fillId="0" borderId="0" xfId="3" applyNumberFormat="1" applyFont="1" applyFill="1" applyAlignment="1">
      <alignment horizontal="right" vertical="center"/>
    </xf>
    <xf numFmtId="177" fontId="2" fillId="0" borderId="0" xfId="0" applyNumberFormat="1" applyFont="1" applyFill="1" applyAlignment="1">
      <alignment horizontal="right" vertical="center"/>
    </xf>
    <xf numFmtId="177" fontId="7" fillId="3" borderId="3" xfId="2" applyNumberFormat="1" applyFont="1" applyFill="1" applyBorder="1" applyAlignment="1">
      <alignment horizontal="center" vertical="center" wrapText="1"/>
    </xf>
    <xf numFmtId="177" fontId="14" fillId="3" borderId="3" xfId="3" applyNumberFormat="1" applyFont="1" applyFill="1" applyBorder="1" applyAlignment="1">
      <alignment vertical="center"/>
    </xf>
    <xf numFmtId="177" fontId="7" fillId="3" borderId="3" xfId="3" applyNumberFormat="1" applyFont="1" applyFill="1" applyBorder="1" applyAlignment="1">
      <alignment horizontal="right" vertical="center" wrapText="1"/>
    </xf>
    <xf numFmtId="0" fontId="9" fillId="3" borderId="13" xfId="0" applyNumberFormat="1" applyFont="1" applyFill="1" applyBorder="1" applyAlignment="1">
      <alignment horizontal="center" vertical="center"/>
    </xf>
    <xf numFmtId="177" fontId="7" fillId="3" borderId="11" xfId="2" applyNumberFormat="1" applyFont="1" applyFill="1" applyBorder="1" applyAlignment="1">
      <alignment horizontal="center" vertical="center" wrapText="1"/>
    </xf>
    <xf numFmtId="177" fontId="25" fillId="3" borderId="11" xfId="3" applyNumberFormat="1" applyFont="1" applyFill="1" applyBorder="1" applyAlignment="1">
      <alignment horizontal="right" vertical="center" wrapText="1"/>
    </xf>
    <xf numFmtId="177" fontId="7" fillId="3" borderId="11" xfId="3" applyNumberFormat="1" applyFont="1" applyFill="1" applyBorder="1" applyAlignment="1">
      <alignment horizontal="right" vertical="center" wrapText="1"/>
    </xf>
    <xf numFmtId="0" fontId="9" fillId="3" borderId="25" xfId="0" applyNumberFormat="1" applyFont="1" applyFill="1" applyBorder="1" applyAlignment="1">
      <alignment horizontal="center" vertical="center"/>
    </xf>
    <xf numFmtId="177" fontId="3" fillId="3" borderId="11" xfId="3" applyNumberFormat="1" applyFont="1" applyFill="1" applyBorder="1" applyAlignment="1">
      <alignment vertical="center"/>
    </xf>
    <xf numFmtId="177" fontId="7" fillId="2" borderId="11" xfId="3" applyNumberFormat="1" applyFont="1" applyFill="1" applyBorder="1" applyAlignment="1">
      <alignment horizontal="right" vertical="center" wrapText="1"/>
    </xf>
    <xf numFmtId="177" fontId="3" fillId="2" borderId="11" xfId="0" applyNumberFormat="1" applyFont="1" applyFill="1" applyBorder="1" applyAlignment="1">
      <alignment vertical="center"/>
    </xf>
    <xf numFmtId="0" fontId="9" fillId="2" borderId="25" xfId="0" applyNumberFormat="1" applyFont="1" applyFill="1" applyBorder="1" applyAlignment="1">
      <alignment horizontal="center" vertical="center"/>
    </xf>
    <xf numFmtId="178" fontId="15" fillId="2" borderId="0" xfId="0" applyNumberFormat="1" applyFont="1" applyFill="1" applyBorder="1" applyAlignment="1">
      <alignment vertical="center"/>
    </xf>
    <xf numFmtId="177" fontId="25" fillId="3" borderId="11" xfId="2" applyNumberFormat="1" applyFont="1" applyFill="1" applyBorder="1" applyAlignment="1">
      <alignment horizontal="center" vertical="center" wrapText="1"/>
    </xf>
    <xf numFmtId="9" fontId="9" fillId="3" borderId="25" xfId="0" applyNumberFormat="1" applyFont="1" applyFill="1" applyBorder="1" applyAlignment="1">
      <alignment horizontal="center" vertical="center"/>
    </xf>
    <xf numFmtId="177" fontId="25" fillId="3" borderId="11" xfId="3" applyNumberFormat="1" applyFont="1" applyFill="1" applyBorder="1" applyAlignment="1">
      <alignment horizontal="center" vertical="center" wrapText="1"/>
    </xf>
    <xf numFmtId="177" fontId="25" fillId="2" borderId="11" xfId="2" applyNumberFormat="1" applyFont="1" applyFill="1" applyBorder="1" applyAlignment="1">
      <alignment horizontal="center" vertical="center" wrapText="1"/>
    </xf>
    <xf numFmtId="177" fontId="3" fillId="2" borderId="11" xfId="3" applyNumberFormat="1" applyFont="1" applyFill="1" applyBorder="1" applyAlignment="1">
      <alignment vertical="center"/>
    </xf>
    <xf numFmtId="177" fontId="7" fillId="2" borderId="25" xfId="3" applyNumberFormat="1" applyFont="1" applyFill="1" applyBorder="1" applyAlignment="1">
      <alignment horizontal="right" vertical="center" wrapText="1"/>
    </xf>
    <xf numFmtId="177" fontId="7" fillId="2" borderId="11" xfId="2" applyNumberFormat="1" applyFont="1" applyFill="1" applyBorder="1" applyAlignment="1">
      <alignment horizontal="center" vertical="center" wrapText="1"/>
    </xf>
    <xf numFmtId="178" fontId="15" fillId="3" borderId="0" xfId="0" applyNumberFormat="1" applyFont="1" applyFill="1" applyAlignment="1">
      <alignment vertical="center"/>
    </xf>
    <xf numFmtId="176" fontId="20" fillId="3" borderId="7" xfId="0" applyNumberFormat="1" applyFont="1" applyFill="1" applyBorder="1" applyAlignment="1">
      <alignment horizontal="center" vertical="center" wrapText="1"/>
    </xf>
    <xf numFmtId="177" fontId="7" fillId="3" borderId="7" xfId="3" applyNumberFormat="1" applyFont="1" applyFill="1" applyBorder="1" applyAlignment="1">
      <alignment horizontal="right" vertical="center" wrapText="1"/>
    </xf>
    <xf numFmtId="0" fontId="21" fillId="3" borderId="15" xfId="0" applyNumberFormat="1" applyFont="1" applyFill="1" applyBorder="1" applyAlignment="1">
      <alignment horizontal="center" vertical="center"/>
    </xf>
    <xf numFmtId="178" fontId="26" fillId="3" borderId="0" xfId="0" applyNumberFormat="1" applyFont="1" applyFill="1" applyAlignment="1">
      <alignment vertical="center"/>
    </xf>
    <xf numFmtId="177" fontId="13" fillId="0" borderId="0" xfId="3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3" fillId="3" borderId="0" xfId="0" applyFont="1" applyFill="1" applyBorder="1" applyAlignment="1">
      <alignment vertical="center"/>
    </xf>
    <xf numFmtId="178" fontId="26" fillId="3" borderId="0" xfId="0" applyNumberFormat="1" applyFont="1" applyFill="1" applyBorder="1" applyAlignment="1">
      <alignment vertical="center"/>
    </xf>
    <xf numFmtId="177" fontId="3" fillId="3" borderId="11" xfId="0" applyNumberFormat="1" applyFont="1" applyFill="1" applyBorder="1" applyAlignment="1">
      <alignment vertical="center"/>
    </xf>
    <xf numFmtId="177" fontId="12" fillId="3" borderId="11" xfId="3" applyNumberFormat="1" applyFont="1" applyFill="1" applyBorder="1" applyAlignment="1">
      <alignment vertical="center"/>
    </xf>
    <xf numFmtId="177" fontId="25" fillId="3" borderId="7" xfId="2" applyNumberFormat="1" applyFont="1" applyFill="1" applyBorder="1" applyAlignment="1">
      <alignment horizontal="center" vertical="center" wrapText="1"/>
    </xf>
    <xf numFmtId="0" fontId="9" fillId="3" borderId="15" xfId="0" applyNumberFormat="1" applyFont="1" applyFill="1" applyBorder="1" applyAlignment="1">
      <alignment horizontal="center" vertical="center"/>
    </xf>
    <xf numFmtId="0" fontId="25" fillId="3" borderId="0" xfId="4" applyFont="1" applyFill="1" applyBorder="1" applyAlignment="1">
      <alignment horizontal="center" vertical="center"/>
    </xf>
    <xf numFmtId="0" fontId="25" fillId="3" borderId="11" xfId="4" applyNumberFormat="1" applyFont="1" applyFill="1" applyBorder="1" applyAlignment="1">
      <alignment horizontal="center"/>
    </xf>
    <xf numFmtId="0" fontId="27" fillId="3" borderId="11" xfId="1" applyNumberFormat="1" applyFont="1" applyFill="1" applyBorder="1" applyAlignment="1">
      <alignment horizontal="left" shrinkToFit="1"/>
    </xf>
    <xf numFmtId="180" fontId="28" fillId="3" borderId="11" xfId="4" applyNumberFormat="1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/>
    </xf>
    <xf numFmtId="0" fontId="17" fillId="3" borderId="7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 wrapText="1"/>
    </xf>
    <xf numFmtId="0" fontId="29" fillId="3" borderId="11" xfId="0" applyFont="1" applyFill="1" applyBorder="1" applyAlignment="1"/>
    <xf numFmtId="0" fontId="7" fillId="3" borderId="11" xfId="0" applyNumberFormat="1" applyFont="1" applyFill="1" applyBorder="1" applyAlignment="1">
      <alignment horizontal="center"/>
    </xf>
    <xf numFmtId="0" fontId="9" fillId="3" borderId="11" xfId="4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7" fillId="0" borderId="11" xfId="4" applyNumberFormat="1" applyFont="1" applyFill="1" applyBorder="1" applyAlignment="1">
      <alignment horizontal="center"/>
    </xf>
    <xf numFmtId="0" fontId="4" fillId="0" borderId="11" xfId="1" applyNumberFormat="1" applyFont="1" applyFill="1" applyBorder="1" applyAlignment="1">
      <alignment horizontal="left" shrinkToFit="1"/>
    </xf>
    <xf numFmtId="180" fontId="2" fillId="0" borderId="11" xfId="4" applyNumberFormat="1" applyFont="1" applyFill="1" applyBorder="1" applyAlignment="1">
      <alignment horizontal="center" vertical="center" wrapText="1"/>
    </xf>
    <xf numFmtId="43" fontId="25" fillId="3" borderId="11" xfId="2" applyNumberFormat="1" applyFont="1" applyFill="1" applyBorder="1" applyAlignment="1">
      <alignment horizontal="center" vertical="center" wrapText="1"/>
    </xf>
    <xf numFmtId="0" fontId="18" fillId="7" borderId="0" xfId="0" applyFont="1" applyFill="1" applyBorder="1" applyAlignment="1">
      <alignment vertical="center"/>
    </xf>
    <xf numFmtId="177" fontId="7" fillId="3" borderId="11" xfId="3" applyNumberFormat="1" applyFont="1" applyFill="1" applyBorder="1" applyAlignment="1">
      <alignment horizontal="center" vertical="center" wrapText="1"/>
    </xf>
    <xf numFmtId="0" fontId="30" fillId="3" borderId="25" xfId="0" applyNumberFormat="1" applyFont="1" applyFill="1" applyBorder="1" applyAlignment="1">
      <alignment horizontal="center" vertical="center"/>
    </xf>
    <xf numFmtId="178" fontId="31" fillId="3" borderId="0" xfId="0" applyNumberFormat="1" applyFont="1" applyFill="1" applyBorder="1" applyAlignment="1">
      <alignment vertical="center"/>
    </xf>
    <xf numFmtId="0" fontId="12" fillId="3" borderId="15" xfId="0" applyFont="1" applyFill="1" applyBorder="1" applyAlignment="1">
      <alignment vertical="center"/>
    </xf>
    <xf numFmtId="177" fontId="32" fillId="3" borderId="11" xfId="3" applyNumberFormat="1" applyFont="1" applyFill="1" applyBorder="1" applyAlignment="1">
      <alignment vertical="center"/>
    </xf>
    <xf numFmtId="177" fontId="7" fillId="3" borderId="7" xfId="2" applyNumberFormat="1" applyFont="1" applyFill="1" applyBorder="1" applyAlignment="1">
      <alignment horizontal="center" vertical="center" wrapText="1"/>
    </xf>
    <xf numFmtId="177" fontId="3" fillId="3" borderId="3" xfId="3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horizontal="center" vertical="center" wrapText="1"/>
    </xf>
    <xf numFmtId="177" fontId="7" fillId="0" borderId="11" xfId="3" applyNumberFormat="1" applyFont="1" applyFill="1" applyBorder="1" applyAlignment="1">
      <alignment horizontal="right" vertical="center" wrapText="1"/>
    </xf>
    <xf numFmtId="0" fontId="9" fillId="0" borderId="25" xfId="0" applyNumberFormat="1" applyFont="1" applyFill="1" applyBorder="1" applyAlignment="1">
      <alignment horizontal="center" vertical="center"/>
    </xf>
    <xf numFmtId="178" fontId="15" fillId="0" borderId="0" xfId="0" applyNumberFormat="1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34" fillId="0" borderId="27" xfId="4" applyNumberFormat="1" applyFont="1" applyFill="1" applyBorder="1" applyAlignment="1">
      <alignment horizontal="center"/>
    </xf>
    <xf numFmtId="0" fontId="4" fillId="0" borderId="27" xfId="1" applyNumberFormat="1" applyFont="1" applyFill="1" applyBorder="1" applyAlignment="1">
      <alignment horizontal="left" vertical="center" shrinkToFit="1"/>
    </xf>
    <xf numFmtId="0" fontId="7" fillId="0" borderId="1" xfId="4" applyFont="1" applyFill="1" applyBorder="1" applyAlignment="1">
      <alignment horizontal="center" vertical="center" wrapText="1"/>
    </xf>
    <xf numFmtId="0" fontId="34" fillId="0" borderId="10" xfId="4" applyNumberFormat="1" applyFont="1" applyFill="1" applyBorder="1" applyAlignment="1">
      <alignment horizontal="center"/>
    </xf>
    <xf numFmtId="0" fontId="4" fillId="0" borderId="10" xfId="1" applyNumberFormat="1" applyFont="1" applyFill="1" applyBorder="1" applyAlignment="1">
      <alignment horizontal="left" vertical="center" shrinkToFit="1"/>
    </xf>
    <xf numFmtId="180" fontId="2" fillId="0" borderId="9" xfId="4" applyNumberFormat="1" applyFont="1" applyFill="1" applyBorder="1" applyAlignment="1">
      <alignment horizontal="center" vertical="center" wrapText="1"/>
    </xf>
    <xf numFmtId="0" fontId="35" fillId="0" borderId="10" xfId="4" applyNumberFormat="1" applyFont="1" applyFill="1" applyBorder="1" applyAlignment="1">
      <alignment horizontal="center"/>
    </xf>
    <xf numFmtId="0" fontId="36" fillId="0" borderId="10" xfId="1" applyNumberFormat="1" applyFont="1" applyFill="1" applyBorder="1" applyAlignment="1">
      <alignment horizontal="center" shrinkToFit="1"/>
    </xf>
    <xf numFmtId="180" fontId="2" fillId="4" borderId="6" xfId="4" applyNumberFormat="1" applyFont="1" applyFill="1" applyBorder="1" applyAlignment="1">
      <alignment horizontal="center" vertical="center" wrapText="1"/>
    </xf>
    <xf numFmtId="0" fontId="4" fillId="0" borderId="3" xfId="1" applyNumberFormat="1" applyFont="1" applyFill="1" applyBorder="1" applyAlignment="1">
      <alignment horizontal="left" vertical="center" shrinkToFit="1"/>
    </xf>
    <xf numFmtId="0" fontId="2" fillId="0" borderId="3" xfId="4" applyFont="1" applyFill="1" applyBorder="1" applyAlignment="1">
      <alignment horizontal="center" vertical="center" wrapText="1"/>
    </xf>
    <xf numFmtId="0" fontId="2" fillId="0" borderId="11" xfId="4" applyFont="1" applyFill="1" applyBorder="1" applyAlignment="1">
      <alignment horizontal="center" vertical="center" wrapText="1"/>
    </xf>
    <xf numFmtId="0" fontId="21" fillId="0" borderId="10" xfId="4" applyNumberFormat="1" applyFont="1" applyFill="1" applyBorder="1" applyAlignment="1">
      <alignment horizontal="center"/>
    </xf>
    <xf numFmtId="0" fontId="2" fillId="0" borderId="9" xfId="4" applyNumberFormat="1" applyFont="1" applyFill="1" applyBorder="1" applyAlignment="1">
      <alignment vertical="center" wrapText="1"/>
    </xf>
    <xf numFmtId="0" fontId="4" fillId="0" borderId="11" xfId="1" applyNumberFormat="1" applyFont="1" applyFill="1" applyBorder="1" applyAlignment="1">
      <alignment horizontal="left" vertical="center" shrinkToFit="1"/>
    </xf>
    <xf numFmtId="0" fontId="12" fillId="3" borderId="6" xfId="0" applyFont="1" applyFill="1" applyBorder="1" applyAlignment="1">
      <alignment vertical="center" wrapText="1"/>
    </xf>
    <xf numFmtId="0" fontId="12" fillId="3" borderId="6" xfId="0" applyFont="1" applyFill="1" applyBorder="1" applyAlignment="1">
      <alignment vertical="center"/>
    </xf>
    <xf numFmtId="43" fontId="7" fillId="0" borderId="3" xfId="2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right" vertical="center" wrapText="1"/>
    </xf>
    <xf numFmtId="43" fontId="7" fillId="7" borderId="9" xfId="2" applyNumberFormat="1" applyFont="1" applyFill="1" applyBorder="1" applyAlignment="1">
      <alignment horizontal="center" vertical="center" wrapText="1"/>
    </xf>
    <xf numFmtId="176" fontId="20" fillId="0" borderId="11" xfId="0" applyNumberFormat="1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vertical="center"/>
    </xf>
    <xf numFmtId="176" fontId="20" fillId="0" borderId="3" xfId="0" applyNumberFormat="1" applyFont="1" applyFill="1" applyBorder="1" applyAlignment="1">
      <alignment horizontal="center" vertical="center" wrapText="1"/>
    </xf>
    <xf numFmtId="176" fontId="7" fillId="7" borderId="9" xfId="0" applyNumberFormat="1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vertical="center"/>
    </xf>
    <xf numFmtId="177" fontId="20" fillId="3" borderId="7" xfId="3" applyNumberFormat="1" applyFont="1" applyFill="1" applyBorder="1" applyAlignment="1">
      <alignment horizontal="center" vertical="center" wrapText="1"/>
    </xf>
    <xf numFmtId="176" fontId="20" fillId="3" borderId="15" xfId="0" applyNumberFormat="1" applyFont="1" applyFill="1" applyBorder="1" applyAlignment="1">
      <alignment horizontal="center" vertical="center" wrapText="1"/>
    </xf>
    <xf numFmtId="177" fontId="7" fillId="0" borderId="3" xfId="5" applyNumberFormat="1" applyFont="1" applyFill="1" applyBorder="1" applyAlignment="1">
      <alignment horizontal="right" vertical="center" wrapText="1"/>
    </xf>
    <xf numFmtId="177" fontId="7" fillId="0" borderId="3" xfId="3" applyNumberFormat="1" applyFont="1" applyFill="1" applyBorder="1" applyAlignment="1">
      <alignment horizontal="right" vertical="center" wrapText="1"/>
    </xf>
    <xf numFmtId="177" fontId="2" fillId="0" borderId="13" xfId="3" applyNumberFormat="1" applyFont="1" applyFill="1" applyBorder="1" applyAlignment="1">
      <alignment horizontal="center" vertical="center" wrapText="1"/>
    </xf>
    <xf numFmtId="178" fontId="26" fillId="0" borderId="0" xfId="0" applyNumberFormat="1" applyFont="1" applyFill="1" applyAlignment="1">
      <alignment vertical="center"/>
    </xf>
    <xf numFmtId="177" fontId="12" fillId="0" borderId="0" xfId="0" applyNumberFormat="1" applyFont="1" applyFill="1" applyAlignment="1">
      <alignment vertical="center"/>
    </xf>
    <xf numFmtId="177" fontId="7" fillId="0" borderId="11" xfId="5" applyNumberFormat="1" applyFont="1" applyFill="1" applyBorder="1" applyAlignment="1">
      <alignment horizontal="right" vertical="center" wrapText="1"/>
    </xf>
    <xf numFmtId="177" fontId="2" fillId="0" borderId="29" xfId="3" applyNumberFormat="1" applyFont="1" applyFill="1" applyBorder="1" applyAlignment="1">
      <alignment horizontal="center" vertical="center" wrapText="1"/>
    </xf>
    <xf numFmtId="177" fontId="20" fillId="0" borderId="11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7" fontId="7" fillId="0" borderId="7" xfId="3" applyNumberFormat="1" applyFont="1" applyFill="1" applyBorder="1" applyAlignment="1">
      <alignment horizontal="right" vertical="center" wrapText="1"/>
    </xf>
    <xf numFmtId="177" fontId="2" fillId="0" borderId="30" xfId="3" applyNumberFormat="1" applyFont="1" applyFill="1" applyBorder="1" applyAlignment="1">
      <alignment horizontal="center" vertical="center" wrapText="1"/>
    </xf>
    <xf numFmtId="177" fontId="20" fillId="0" borderId="3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right" vertical="center" wrapText="1"/>
    </xf>
    <xf numFmtId="0" fontId="2" fillId="0" borderId="13" xfId="0" applyFont="1" applyFill="1" applyBorder="1" applyAlignment="1">
      <alignment horizontal="left" vertical="center" wrapText="1"/>
    </xf>
    <xf numFmtId="177" fontId="2" fillId="0" borderId="11" xfId="0" applyNumberFormat="1" applyFont="1" applyFill="1" applyBorder="1" applyAlignment="1">
      <alignment horizontal="righ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2" fillId="0" borderId="25" xfId="4" applyFont="1" applyFill="1" applyBorder="1" applyAlignment="1">
      <alignment vertical="center" wrapText="1"/>
    </xf>
    <xf numFmtId="180" fontId="2" fillId="0" borderId="25" xfId="4" applyNumberFormat="1" applyFont="1" applyFill="1" applyBorder="1" applyAlignment="1">
      <alignment vertical="center" wrapText="1"/>
    </xf>
    <xf numFmtId="0" fontId="7" fillId="0" borderId="25" xfId="4" applyFont="1" applyFill="1" applyBorder="1" applyAlignment="1">
      <alignment vertical="center" wrapText="1"/>
    </xf>
    <xf numFmtId="0" fontId="2" fillId="0" borderId="25" xfId="1" applyNumberFormat="1" applyFont="1" applyFill="1" applyBorder="1" applyAlignment="1">
      <alignment vertical="center" wrapText="1" shrinkToFit="1"/>
    </xf>
    <xf numFmtId="177" fontId="20" fillId="3" borderId="7" xfId="0" applyNumberFormat="1" applyFont="1" applyFill="1" applyBorder="1" applyAlignment="1">
      <alignment horizontal="center" vertical="center" wrapText="1"/>
    </xf>
    <xf numFmtId="177" fontId="7" fillId="0" borderId="6" xfId="3" applyNumberFormat="1" applyFont="1" applyFill="1" applyBorder="1" applyAlignment="1">
      <alignment horizontal="right" vertical="center" wrapText="1"/>
    </xf>
    <xf numFmtId="177" fontId="12" fillId="8" borderId="6" xfId="0" applyNumberFormat="1" applyFont="1" applyFill="1" applyBorder="1" applyAlignment="1">
      <alignment vertical="center"/>
    </xf>
    <xf numFmtId="43" fontId="12" fillId="3" borderId="6" xfId="0" applyNumberFormat="1" applyFont="1" applyFill="1" applyBorder="1" applyAlignment="1">
      <alignment vertical="center"/>
    </xf>
    <xf numFmtId="177" fontId="7" fillId="3" borderId="6" xfId="3" applyNumberFormat="1" applyFont="1" applyFill="1" applyBorder="1" applyAlignment="1">
      <alignment horizontal="right" vertical="center" wrapText="1"/>
    </xf>
    <xf numFmtId="0" fontId="12" fillId="3" borderId="30" xfId="0" applyFont="1" applyFill="1" applyBorder="1" applyAlignment="1">
      <alignment vertical="center"/>
    </xf>
    <xf numFmtId="0" fontId="3" fillId="0" borderId="0" xfId="0" applyFont="1" applyFill="1" applyAlignment="1">
      <alignment horizontal="center"/>
    </xf>
    <xf numFmtId="177" fontId="3" fillId="0" borderId="0" xfId="0" applyNumberFormat="1" applyFont="1" applyFill="1" applyAlignment="1">
      <alignment vertical="center"/>
    </xf>
    <xf numFmtId="177" fontId="14" fillId="0" borderId="0" xfId="0" applyNumberFormat="1" applyFont="1" applyFill="1" applyAlignment="1">
      <alignment vertical="center"/>
    </xf>
    <xf numFmtId="177" fontId="14" fillId="0" borderId="0" xfId="3" applyNumberFormat="1" applyFont="1" applyFill="1" applyBorder="1" applyAlignment="1">
      <alignment vertical="center"/>
    </xf>
    <xf numFmtId="0" fontId="8" fillId="2" borderId="10" xfId="1" applyNumberFormat="1" applyFont="1" applyFill="1" applyBorder="1" applyAlignment="1">
      <alignment horizontal="left" shrinkToFit="1"/>
    </xf>
    <xf numFmtId="0" fontId="38" fillId="0" borderId="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 applyAlignment="1">
      <alignment vertical="center" wrapText="1"/>
    </xf>
    <xf numFmtId="176" fontId="7" fillId="3" borderId="11" xfId="0" applyNumberFormat="1" applyFont="1" applyFill="1" applyBorder="1" applyAlignment="1">
      <alignment horizontal="center" vertical="center" wrapText="1"/>
    </xf>
    <xf numFmtId="176" fontId="7" fillId="7" borderId="11" xfId="0" applyNumberFormat="1" applyFont="1" applyFill="1" applyBorder="1" applyAlignment="1">
      <alignment horizontal="center" vertical="center" wrapText="1"/>
    </xf>
    <xf numFmtId="177" fontId="14" fillId="0" borderId="11" xfId="0" applyNumberFormat="1" applyFont="1" applyFill="1" applyBorder="1" applyAlignment="1">
      <alignment vertical="center"/>
    </xf>
    <xf numFmtId="177" fontId="14" fillId="0" borderId="11" xfId="3" applyNumberFormat="1" applyFont="1" applyFill="1" applyBorder="1" applyAlignment="1">
      <alignment vertical="center"/>
    </xf>
    <xf numFmtId="177" fontId="3" fillId="0" borderId="11" xfId="0" applyNumberFormat="1" applyFont="1" applyFill="1" applyBorder="1" applyAlignment="1">
      <alignment vertical="center"/>
    </xf>
    <xf numFmtId="177" fontId="3" fillId="0" borderId="11" xfId="3" applyNumberFormat="1" applyFont="1" applyFill="1" applyBorder="1" applyAlignment="1">
      <alignment vertical="center"/>
    </xf>
    <xf numFmtId="0" fontId="8" fillId="2" borderId="11" xfId="1" applyNumberFormat="1" applyFont="1" applyFill="1" applyBorder="1" applyAlignment="1">
      <alignment horizontal="left" shrinkToFit="1"/>
    </xf>
    <xf numFmtId="0" fontId="38" fillId="0" borderId="0" xfId="0" applyFont="1" applyFill="1" applyBorder="1" applyAlignment="1">
      <alignment horizontal="center" vertical="center" wrapText="1"/>
    </xf>
    <xf numFmtId="177" fontId="38" fillId="0" borderId="0" xfId="0" applyNumberFormat="1" applyFont="1" applyFill="1" applyBorder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43" fontId="38" fillId="0" borderId="0" xfId="2" applyNumberFormat="1" applyFont="1" applyFill="1" applyBorder="1" applyAlignment="1">
      <alignment horizontal="center" vertical="center"/>
    </xf>
    <xf numFmtId="43" fontId="38" fillId="3" borderId="0" xfId="2" applyNumberFormat="1" applyFont="1" applyFill="1" applyAlignment="1">
      <alignment horizontal="center" vertical="center"/>
    </xf>
    <xf numFmtId="43" fontId="3" fillId="0" borderId="11" xfId="2" applyNumberFormat="1" applyFont="1" applyFill="1" applyBorder="1" applyAlignment="1">
      <alignment vertical="center"/>
    </xf>
    <xf numFmtId="177" fontId="3" fillId="0" borderId="11" xfId="0" applyNumberFormat="1" applyFont="1" applyFill="1" applyBorder="1" applyAlignment="1">
      <alignment horizontal="right" vertical="center"/>
    </xf>
    <xf numFmtId="43" fontId="38" fillId="0" borderId="0" xfId="2" applyNumberFormat="1" applyFont="1" applyFill="1" applyAlignment="1">
      <alignment horizontal="center" vertical="center"/>
    </xf>
    <xf numFmtId="43" fontId="38" fillId="7" borderId="0" xfId="2" applyNumberFormat="1" applyFont="1" applyFill="1" applyAlignment="1">
      <alignment horizontal="center" vertical="center"/>
    </xf>
    <xf numFmtId="177" fontId="38" fillId="0" borderId="0" xfId="0" applyNumberFormat="1" applyFont="1" applyFill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177" fontId="38" fillId="0" borderId="0" xfId="3" applyNumberFormat="1" applyFont="1" applyFill="1" applyBorder="1" applyAlignment="1">
      <alignment horizontal="center" vertical="center"/>
    </xf>
    <xf numFmtId="0" fontId="38" fillId="3" borderId="0" xfId="0" applyFont="1" applyFill="1" applyBorder="1" applyAlignment="1">
      <alignment horizontal="center" vertical="center"/>
    </xf>
    <xf numFmtId="178" fontId="38" fillId="3" borderId="0" xfId="0" applyNumberFormat="1" applyFont="1" applyFill="1" applyBorder="1" applyAlignment="1">
      <alignment horizontal="center" vertical="center"/>
    </xf>
    <xf numFmtId="43" fontId="12" fillId="8" borderId="6" xfId="0" applyNumberFormat="1" applyFont="1" applyFill="1" applyBorder="1" applyAlignment="1">
      <alignment vertical="center"/>
    </xf>
    <xf numFmtId="177" fontId="14" fillId="5" borderId="0" xfId="0" applyNumberFormat="1" applyFont="1" applyFill="1" applyAlignment="1">
      <alignment vertical="center"/>
    </xf>
    <xf numFmtId="177" fontId="14" fillId="5" borderId="0" xfId="3" applyNumberFormat="1" applyFont="1" applyFill="1" applyBorder="1" applyAlignment="1">
      <alignment vertical="center"/>
    </xf>
    <xf numFmtId="177" fontId="3" fillId="5" borderId="0" xfId="0" applyNumberFormat="1" applyFont="1" applyFill="1" applyAlignment="1">
      <alignment vertical="center"/>
    </xf>
    <xf numFmtId="177" fontId="3" fillId="5" borderId="0" xfId="3" applyNumberFormat="1" applyFont="1" applyFill="1" applyBorder="1" applyAlignment="1">
      <alignment vertical="center"/>
    </xf>
    <xf numFmtId="0" fontId="7" fillId="3" borderId="31" xfId="4" applyFont="1" applyFill="1" applyBorder="1" applyAlignment="1">
      <alignment horizontal="center" vertical="center"/>
    </xf>
    <xf numFmtId="0" fontId="7" fillId="3" borderId="32" xfId="4" applyFont="1" applyFill="1" applyBorder="1" applyAlignment="1">
      <alignment horizontal="center" vertical="center"/>
    </xf>
    <xf numFmtId="0" fontId="7" fillId="3" borderId="33" xfId="4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3" fillId="3" borderId="25" xfId="0" applyFont="1" applyFill="1" applyBorder="1" applyAlignment="1">
      <alignment vertical="center"/>
    </xf>
    <xf numFmtId="0" fontId="12" fillId="0" borderId="36" xfId="0" applyFont="1" applyFill="1" applyBorder="1" applyAlignment="1">
      <alignment vertical="center"/>
    </xf>
    <xf numFmtId="0" fontId="17" fillId="0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vertical="center"/>
    </xf>
    <xf numFmtId="0" fontId="12" fillId="0" borderId="7" xfId="0" applyFont="1" applyFill="1" applyBorder="1" applyAlignment="1">
      <alignment vertical="center" wrapText="1"/>
    </xf>
    <xf numFmtId="177" fontId="12" fillId="0" borderId="7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right" vertical="center"/>
    </xf>
    <xf numFmtId="43" fontId="12" fillId="0" borderId="7" xfId="2" applyNumberFormat="1" applyFont="1" applyFill="1" applyBorder="1" applyAlignment="1">
      <alignment vertical="center"/>
    </xf>
    <xf numFmtId="43" fontId="12" fillId="3" borderId="7" xfId="2" applyNumberFormat="1" applyFont="1" applyFill="1" applyBorder="1" applyAlignment="1">
      <alignment vertical="center"/>
    </xf>
    <xf numFmtId="177" fontId="12" fillId="3" borderId="6" xfId="0" applyNumberFormat="1" applyFont="1" applyFill="1" applyBorder="1" applyAlignment="1">
      <alignment vertical="center"/>
    </xf>
    <xf numFmtId="0" fontId="33" fillId="3" borderId="35" xfId="4" applyFont="1" applyFill="1" applyBorder="1" applyAlignment="1">
      <alignment horizontal="center" vertical="center" wrapText="1"/>
    </xf>
    <xf numFmtId="0" fontId="8" fillId="8" borderId="10" xfId="1" applyNumberFormat="1" applyFont="1" applyFill="1" applyBorder="1" applyAlignment="1">
      <alignment horizontal="left" shrinkToFit="1"/>
    </xf>
    <xf numFmtId="0" fontId="4" fillId="8" borderId="3" xfId="1" applyNumberFormat="1" applyFont="1" applyFill="1" applyBorder="1" applyAlignment="1">
      <alignment horizontal="left" shrinkToFit="1"/>
    </xf>
    <xf numFmtId="0" fontId="7" fillId="10" borderId="0" xfId="4" applyFont="1" applyFill="1" applyBorder="1" applyAlignment="1">
      <alignment horizontal="center" vertical="center"/>
    </xf>
    <xf numFmtId="0" fontId="7" fillId="10" borderId="11" xfId="4" applyNumberFormat="1" applyFont="1" applyFill="1" applyBorder="1" applyAlignment="1">
      <alignment horizontal="center"/>
    </xf>
    <xf numFmtId="0" fontId="4" fillId="10" borderId="11" xfId="1" applyNumberFormat="1" applyFont="1" applyFill="1" applyBorder="1" applyAlignment="1">
      <alignment horizontal="left" shrinkToFit="1"/>
    </xf>
    <xf numFmtId="180" fontId="2" fillId="10" borderId="11" xfId="4" applyNumberFormat="1" applyFont="1" applyFill="1" applyBorder="1" applyAlignment="1">
      <alignment horizontal="center" vertical="center" wrapText="1"/>
    </xf>
    <xf numFmtId="176" fontId="7" fillId="10" borderId="3" xfId="0" applyNumberFormat="1" applyFont="1" applyFill="1" applyBorder="1" applyAlignment="1">
      <alignment horizontal="center" vertical="center" wrapText="1"/>
    </xf>
    <xf numFmtId="43" fontId="7" fillId="10" borderId="3" xfId="2" applyNumberFormat="1" applyFont="1" applyFill="1" applyBorder="1" applyAlignment="1">
      <alignment horizontal="center" vertical="center" wrapText="1"/>
    </xf>
    <xf numFmtId="43" fontId="7" fillId="10" borderId="11" xfId="2" applyNumberFormat="1" applyFont="1" applyFill="1" applyBorder="1" applyAlignment="1">
      <alignment horizontal="center" vertical="center" wrapText="1"/>
    </xf>
    <xf numFmtId="177" fontId="25" fillId="10" borderId="11" xfId="2" applyNumberFormat="1" applyFont="1" applyFill="1" applyBorder="1" applyAlignment="1">
      <alignment horizontal="center" vertical="center" wrapText="1"/>
    </xf>
    <xf numFmtId="177" fontId="3" fillId="10" borderId="11" xfId="3" applyNumberFormat="1" applyFont="1" applyFill="1" applyBorder="1" applyAlignment="1">
      <alignment vertical="center"/>
    </xf>
    <xf numFmtId="177" fontId="7" fillId="10" borderId="11" xfId="3" applyNumberFormat="1" applyFont="1" applyFill="1" applyBorder="1" applyAlignment="1">
      <alignment horizontal="right" vertical="center" wrapText="1"/>
    </xf>
    <xf numFmtId="9" fontId="9" fillId="10" borderId="25" xfId="0" applyNumberFormat="1" applyFont="1" applyFill="1" applyBorder="1" applyAlignment="1">
      <alignment horizontal="center" vertical="center"/>
    </xf>
    <xf numFmtId="178" fontId="15" fillId="10" borderId="0" xfId="0" applyNumberFormat="1" applyFont="1" applyFill="1" applyBorder="1" applyAlignment="1">
      <alignment vertical="center"/>
    </xf>
    <xf numFmtId="0" fontId="3" fillId="10" borderId="0" xfId="0" applyFont="1" applyFill="1" applyBorder="1" applyAlignment="1">
      <alignment vertical="center"/>
    </xf>
    <xf numFmtId="0" fontId="2" fillId="10" borderId="0" xfId="0" applyFont="1" applyFill="1" applyAlignment="1">
      <alignment horizontal="center" vertical="center"/>
    </xf>
    <xf numFmtId="179" fontId="18" fillId="10" borderId="4" xfId="0" applyNumberFormat="1" applyFont="1" applyFill="1" applyBorder="1" applyAlignment="1">
      <alignment horizontal="center" vertical="center" wrapText="1"/>
    </xf>
    <xf numFmtId="179" fontId="6" fillId="10" borderId="22" xfId="0" applyNumberFormat="1" applyFont="1" applyFill="1" applyBorder="1" applyAlignment="1">
      <alignment vertical="center" wrapText="1"/>
    </xf>
    <xf numFmtId="176" fontId="7" fillId="10" borderId="11" xfId="0" applyNumberFormat="1" applyFont="1" applyFill="1" applyBorder="1" applyAlignment="1">
      <alignment horizontal="center" vertical="center" wrapText="1"/>
    </xf>
    <xf numFmtId="43" fontId="12" fillId="10" borderId="7" xfId="2" applyNumberFormat="1" applyFont="1" applyFill="1" applyBorder="1" applyAlignment="1">
      <alignment vertical="center"/>
    </xf>
    <xf numFmtId="43" fontId="38" fillId="10" borderId="0" xfId="2" applyNumberFormat="1" applyFont="1" applyFill="1" applyAlignment="1">
      <alignment horizontal="center" vertical="center"/>
    </xf>
    <xf numFmtId="43" fontId="3" fillId="10" borderId="0" xfId="2" applyNumberFormat="1" applyFont="1" applyFill="1" applyAlignment="1">
      <alignment vertical="center"/>
    </xf>
    <xf numFmtId="177" fontId="7" fillId="10" borderId="11" xfId="2" applyNumberFormat="1" applyFont="1" applyFill="1" applyBorder="1" applyAlignment="1">
      <alignment horizontal="center" vertical="center" wrapText="1"/>
    </xf>
    <xf numFmtId="177" fontId="25" fillId="10" borderId="11" xfId="3" applyNumberFormat="1" applyFont="1" applyFill="1" applyBorder="1" applyAlignment="1">
      <alignment horizontal="right" vertical="center" wrapText="1"/>
    </xf>
    <xf numFmtId="0" fontId="9" fillId="10" borderId="25" xfId="0" applyNumberFormat="1" applyFont="1" applyFill="1" applyBorder="1" applyAlignment="1">
      <alignment horizontal="center" vertical="center"/>
    </xf>
    <xf numFmtId="177" fontId="7" fillId="8" borderId="11" xfId="2" applyNumberFormat="1" applyFont="1" applyFill="1" applyBorder="1" applyAlignment="1">
      <alignment horizontal="center" vertical="center" wrapText="1"/>
    </xf>
    <xf numFmtId="43" fontId="12" fillId="2" borderId="7" xfId="2" applyNumberFormat="1" applyFont="1" applyFill="1" applyBorder="1" applyAlignment="1">
      <alignment vertical="center"/>
    </xf>
    <xf numFmtId="177" fontId="14" fillId="2" borderId="3" xfId="3" applyNumberFormat="1" applyFont="1" applyFill="1" applyBorder="1" applyAlignment="1">
      <alignment vertical="center"/>
    </xf>
    <xf numFmtId="0" fontId="7" fillId="8" borderId="32" xfId="4" applyFont="1" applyFill="1" applyBorder="1" applyAlignment="1">
      <alignment horizontal="center" vertical="center"/>
    </xf>
    <xf numFmtId="0" fontId="7" fillId="8" borderId="11" xfId="4" applyNumberFormat="1" applyFont="1" applyFill="1" applyBorder="1" applyAlignment="1">
      <alignment horizontal="center"/>
    </xf>
    <xf numFmtId="180" fontId="2" fillId="8" borderId="11" xfId="4" applyNumberFormat="1" applyFont="1" applyFill="1" applyBorder="1" applyAlignment="1">
      <alignment horizontal="center" vertical="center" wrapText="1"/>
    </xf>
    <xf numFmtId="176" fontId="7" fillId="8" borderId="3" xfId="0" applyNumberFormat="1" applyFont="1" applyFill="1" applyBorder="1" applyAlignment="1">
      <alignment horizontal="center" vertical="center" wrapText="1"/>
    </xf>
    <xf numFmtId="43" fontId="7" fillId="8" borderId="3" xfId="2" applyNumberFormat="1" applyFont="1" applyFill="1" applyBorder="1" applyAlignment="1">
      <alignment horizontal="center" vertical="center" wrapText="1"/>
    </xf>
    <xf numFmtId="43" fontId="7" fillId="8" borderId="11" xfId="2" applyNumberFormat="1" applyFont="1" applyFill="1" applyBorder="1" applyAlignment="1">
      <alignment horizontal="center" vertical="center" wrapText="1"/>
    </xf>
    <xf numFmtId="177" fontId="12" fillId="8" borderId="11" xfId="3" applyNumberFormat="1" applyFont="1" applyFill="1" applyBorder="1" applyAlignment="1">
      <alignment vertical="center"/>
    </xf>
    <xf numFmtId="177" fontId="14" fillId="8" borderId="3" xfId="3" applyNumberFormat="1" applyFont="1" applyFill="1" applyBorder="1" applyAlignment="1">
      <alignment vertical="center"/>
    </xf>
    <xf numFmtId="177" fontId="7" fillId="8" borderId="11" xfId="3" applyNumberFormat="1" applyFont="1" applyFill="1" applyBorder="1" applyAlignment="1">
      <alignment horizontal="right" vertical="center" wrapText="1"/>
    </xf>
    <xf numFmtId="0" fontId="9" fillId="8" borderId="25" xfId="0" applyNumberFormat="1" applyFont="1" applyFill="1" applyBorder="1" applyAlignment="1">
      <alignment horizontal="center" vertical="center"/>
    </xf>
    <xf numFmtId="178" fontId="15" fillId="8" borderId="0" xfId="0" applyNumberFormat="1" applyFont="1" applyFill="1" applyBorder="1" applyAlignment="1">
      <alignment vertical="center"/>
    </xf>
    <xf numFmtId="0" fontId="3" fillId="8" borderId="0" xfId="0" applyFont="1" applyFill="1" applyBorder="1" applyAlignment="1">
      <alignment vertical="center"/>
    </xf>
    <xf numFmtId="179" fontId="6" fillId="6" borderId="12" xfId="0" applyNumberFormat="1" applyFont="1" applyFill="1" applyBorder="1" applyAlignment="1">
      <alignment horizontal="center" vertical="center" wrapText="1"/>
    </xf>
    <xf numFmtId="179" fontId="6" fillId="6" borderId="23" xfId="0" applyNumberFormat="1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center" vertical="center"/>
    </xf>
    <xf numFmtId="178" fontId="24" fillId="6" borderId="0" xfId="0" applyNumberFormat="1" applyFont="1" applyFill="1" applyAlignment="1">
      <alignment horizontal="center" vertical="center"/>
    </xf>
    <xf numFmtId="43" fontId="6" fillId="6" borderId="3" xfId="2" applyNumberFormat="1" applyFont="1" applyFill="1" applyBorder="1" applyAlignment="1">
      <alignment horizontal="center" vertical="center" wrapText="1"/>
    </xf>
    <xf numFmtId="43" fontId="6" fillId="6" borderId="19" xfId="2" applyNumberFormat="1" applyFont="1" applyFill="1" applyBorder="1" applyAlignment="1">
      <alignment horizontal="center" vertical="center" wrapText="1"/>
    </xf>
    <xf numFmtId="177" fontId="6" fillId="6" borderId="3" xfId="0" applyNumberFormat="1" applyFont="1" applyFill="1" applyBorder="1" applyAlignment="1">
      <alignment horizontal="center" vertical="center" wrapText="1"/>
    </xf>
    <xf numFmtId="177" fontId="6" fillId="6" borderId="19" xfId="0" applyNumberFormat="1" applyFont="1" applyFill="1" applyBorder="1" applyAlignment="1">
      <alignment horizontal="center" vertical="center" wrapText="1"/>
    </xf>
    <xf numFmtId="177" fontId="6" fillId="8" borderId="12" xfId="0" applyNumberFormat="1" applyFont="1" applyFill="1" applyBorder="1" applyAlignment="1">
      <alignment horizontal="center" vertical="center" wrapText="1"/>
    </xf>
    <xf numFmtId="177" fontId="6" fillId="8" borderId="23" xfId="0" applyNumberFormat="1" applyFont="1" applyFill="1" applyBorder="1" applyAlignment="1">
      <alignment horizontal="center" vertical="center" wrapText="1"/>
    </xf>
    <xf numFmtId="177" fontId="6" fillId="6" borderId="12" xfId="0" applyNumberFormat="1" applyFont="1" applyFill="1" applyBorder="1" applyAlignment="1">
      <alignment horizontal="center" vertical="center" wrapText="1"/>
    </xf>
    <xf numFmtId="177" fontId="6" fillId="6" borderId="23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6" fillId="6" borderId="2" xfId="4" applyFont="1" applyFill="1" applyBorder="1" applyAlignment="1">
      <alignment horizontal="center" vertical="center" wrapText="1"/>
    </xf>
    <xf numFmtId="0" fontId="6" fillId="6" borderId="18" xfId="4" applyFont="1" applyFill="1" applyBorder="1" applyAlignment="1">
      <alignment horizontal="center" vertical="center" wrapText="1"/>
    </xf>
    <xf numFmtId="0" fontId="17" fillId="6" borderId="3" xfId="4" applyFont="1" applyFill="1" applyBorder="1" applyAlignment="1">
      <alignment horizontal="center" vertical="center"/>
    </xf>
    <xf numFmtId="0" fontId="17" fillId="6" borderId="19" xfId="4" applyFont="1" applyFill="1" applyBorder="1" applyAlignment="1">
      <alignment horizontal="center" vertical="center"/>
    </xf>
    <xf numFmtId="0" fontId="16" fillId="0" borderId="0" xfId="4" applyFont="1" applyFill="1" applyBorder="1" applyAlignment="1">
      <alignment horizontal="center" vertical="center"/>
    </xf>
    <xf numFmtId="0" fontId="16" fillId="0" borderId="0" xfId="4" applyFont="1" applyFill="1" applyBorder="1" applyAlignment="1">
      <alignment horizontal="center"/>
    </xf>
    <xf numFmtId="0" fontId="17" fillId="0" borderId="0" xfId="4" applyFont="1" applyFill="1" applyBorder="1" applyAlignment="1">
      <alignment horizontal="left" vertical="center"/>
    </xf>
    <xf numFmtId="0" fontId="16" fillId="0" borderId="0" xfId="4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177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right" vertical="center"/>
    </xf>
    <xf numFmtId="0" fontId="16" fillId="3" borderId="0" xfId="0" applyFont="1" applyFill="1" applyBorder="1" applyAlignment="1">
      <alignment horizontal="center" vertical="center"/>
    </xf>
    <xf numFmtId="43" fontId="16" fillId="0" borderId="0" xfId="2" applyNumberFormat="1" applyFont="1" applyFill="1" applyBorder="1" applyAlignment="1">
      <alignment horizontal="center" vertical="center"/>
    </xf>
    <xf numFmtId="177" fontId="16" fillId="0" borderId="0" xfId="2" applyNumberFormat="1" applyFont="1" applyFill="1" applyBorder="1" applyAlignment="1">
      <alignment horizontal="center" vertical="center"/>
    </xf>
    <xf numFmtId="177" fontId="16" fillId="0" borderId="0" xfId="3" applyNumberFormat="1" applyFont="1" applyFill="1" applyBorder="1" applyAlignment="1">
      <alignment horizontal="right" vertical="center"/>
    </xf>
    <xf numFmtId="177" fontId="16" fillId="0" borderId="0" xfId="0" applyNumberFormat="1" applyFont="1" applyFill="1" applyBorder="1" applyAlignment="1">
      <alignment horizontal="right" vertical="center"/>
    </xf>
    <xf numFmtId="179" fontId="18" fillId="6" borderId="4" xfId="0" applyNumberFormat="1" applyFont="1" applyFill="1" applyBorder="1" applyAlignment="1">
      <alignment horizontal="center" vertical="center" wrapText="1"/>
    </xf>
    <xf numFmtId="0" fontId="21" fillId="3" borderId="7" xfId="4" applyNumberFormat="1" applyFont="1" applyFill="1" applyBorder="1" applyAlignment="1">
      <alignment horizontal="center"/>
    </xf>
    <xf numFmtId="0" fontId="37" fillId="3" borderId="7" xfId="4" applyNumberFormat="1" applyFont="1" applyFill="1" applyBorder="1" applyAlignment="1">
      <alignment horizontal="center" vertical="center"/>
    </xf>
    <xf numFmtId="0" fontId="36" fillId="9" borderId="8" xfId="1" applyNumberFormat="1" applyFont="1" applyFill="1" applyBorder="1" applyAlignment="1">
      <alignment horizontal="center" shrinkToFit="1"/>
    </xf>
    <xf numFmtId="0" fontId="4" fillId="9" borderId="8" xfId="1" applyNumberFormat="1" applyFont="1" applyFill="1" applyBorder="1" applyAlignment="1">
      <alignment horizontal="center" vertical="center" shrinkToFit="1"/>
    </xf>
    <xf numFmtId="0" fontId="12" fillId="3" borderId="28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 vertical="center"/>
    </xf>
    <xf numFmtId="0" fontId="6" fillId="6" borderId="16" xfId="4" applyFont="1" applyFill="1" applyBorder="1" applyAlignment="1">
      <alignment horizontal="center" vertical="center"/>
    </xf>
    <xf numFmtId="0" fontId="6" fillId="6" borderId="17" xfId="4" applyFont="1" applyFill="1" applyBorder="1" applyAlignment="1">
      <alignment horizontal="center" vertical="center"/>
    </xf>
    <xf numFmtId="0" fontId="19" fillId="3" borderId="1" xfId="4" applyFont="1" applyFill="1" applyBorder="1" applyAlignment="1">
      <alignment horizontal="center" vertical="center" wrapText="1"/>
    </xf>
    <xf numFmtId="0" fontId="19" fillId="3" borderId="21" xfId="4" applyFont="1" applyFill="1" applyBorder="1" applyAlignment="1">
      <alignment horizontal="center" vertical="center" wrapText="1"/>
    </xf>
    <xf numFmtId="0" fontId="19" fillId="2" borderId="21" xfId="4" applyFont="1" applyFill="1" applyBorder="1" applyAlignment="1">
      <alignment horizontal="center" vertical="center" wrapText="1"/>
    </xf>
    <xf numFmtId="0" fontId="19" fillId="3" borderId="5" xfId="4" applyFont="1" applyFill="1" applyBorder="1" applyAlignment="1">
      <alignment horizontal="center" vertical="center" wrapText="1"/>
    </xf>
    <xf numFmtId="0" fontId="39" fillId="3" borderId="3" xfId="0" applyFont="1" applyFill="1" applyBorder="1" applyAlignment="1">
      <alignment horizontal="center" vertical="center" wrapText="1"/>
    </xf>
    <xf numFmtId="0" fontId="39" fillId="3" borderId="11" xfId="0" applyFont="1" applyFill="1" applyBorder="1" applyAlignment="1">
      <alignment horizontal="center" vertical="center" wrapText="1"/>
    </xf>
    <xf numFmtId="0" fontId="39" fillId="3" borderId="7" xfId="0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39" fillId="3" borderId="21" xfId="0" applyFont="1" applyFill="1" applyBorder="1" applyAlignment="1">
      <alignment horizontal="center" vertical="center" wrapText="1"/>
    </xf>
    <xf numFmtId="0" fontId="40" fillId="3" borderId="21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 wrapText="1"/>
    </xf>
    <xf numFmtId="0" fontId="41" fillId="3" borderId="1" xfId="4" applyFont="1" applyFill="1" applyBorder="1" applyAlignment="1">
      <alignment horizontal="center" vertical="center" wrapText="1"/>
    </xf>
    <xf numFmtId="0" fontId="41" fillId="3" borderId="21" xfId="4" applyFont="1" applyFill="1" applyBorder="1" applyAlignment="1">
      <alignment horizontal="center" vertical="center" wrapText="1"/>
    </xf>
    <xf numFmtId="0" fontId="41" fillId="2" borderId="21" xfId="4" applyFont="1" applyFill="1" applyBorder="1" applyAlignment="1">
      <alignment horizontal="center" vertical="center" wrapText="1"/>
    </xf>
    <xf numFmtId="0" fontId="41" fillId="3" borderId="5" xfId="4" applyFont="1" applyFill="1" applyBorder="1" applyAlignment="1">
      <alignment horizontal="center" vertical="center" wrapText="1"/>
    </xf>
    <xf numFmtId="0" fontId="41" fillId="0" borderId="21" xfId="4" applyFont="1" applyFill="1" applyBorder="1" applyAlignment="1">
      <alignment horizontal="center" vertical="center" wrapText="1"/>
    </xf>
    <xf numFmtId="0" fontId="33" fillId="3" borderId="1" xfId="4" applyFont="1" applyFill="1" applyBorder="1" applyAlignment="1">
      <alignment horizontal="center" vertical="center" wrapText="1"/>
    </xf>
    <xf numFmtId="0" fontId="33" fillId="3" borderId="21" xfId="4" applyFont="1" applyFill="1" applyBorder="1" applyAlignment="1">
      <alignment horizontal="center" vertical="center" wrapText="1"/>
    </xf>
    <xf numFmtId="0" fontId="33" fillId="3" borderId="5" xfId="4" applyFont="1" applyFill="1" applyBorder="1" applyAlignment="1">
      <alignment horizontal="center" vertical="center" wrapText="1"/>
    </xf>
    <xf numFmtId="0" fontId="33" fillId="0" borderId="16" xfId="4" applyFont="1" applyFill="1" applyBorder="1" applyAlignment="1">
      <alignment horizontal="center" vertical="center" wrapText="1"/>
    </xf>
    <xf numFmtId="0" fontId="33" fillId="0" borderId="17" xfId="4" applyFont="1" applyFill="1" applyBorder="1" applyAlignment="1">
      <alignment horizontal="center" vertical="center" wrapText="1"/>
    </xf>
    <xf numFmtId="0" fontId="33" fillId="3" borderId="28" xfId="4" applyFont="1" applyFill="1" applyBorder="1" applyAlignment="1">
      <alignment horizontal="center" vertical="center" wrapText="1"/>
    </xf>
    <xf numFmtId="43" fontId="6" fillId="7" borderId="3" xfId="2" applyNumberFormat="1" applyFont="1" applyFill="1" applyBorder="1" applyAlignment="1">
      <alignment horizontal="center" vertical="center" wrapText="1"/>
    </xf>
    <xf numFmtId="43" fontId="6" fillId="7" borderId="19" xfId="2" applyNumberFormat="1" applyFont="1" applyFill="1" applyBorder="1" applyAlignment="1">
      <alignment horizontal="center" vertical="center" wrapText="1"/>
    </xf>
    <xf numFmtId="0" fontId="19" fillId="3" borderId="20" xfId="4" applyFont="1" applyFill="1" applyBorder="1" applyAlignment="1">
      <alignment horizontal="center" vertical="center" wrapText="1"/>
    </xf>
    <xf numFmtId="0" fontId="19" fillId="3" borderId="0" xfId="4" applyFont="1" applyFill="1" applyBorder="1" applyAlignment="1">
      <alignment horizontal="center" vertical="center" wrapText="1"/>
    </xf>
    <xf numFmtId="0" fontId="19" fillId="3" borderId="26" xfId="4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/>
    </xf>
    <xf numFmtId="0" fontId="19" fillId="3" borderId="34" xfId="4" applyFont="1" applyFill="1" applyBorder="1" applyAlignment="1">
      <alignment horizontal="center" vertical="center" wrapText="1"/>
    </xf>
    <xf numFmtId="0" fontId="19" fillId="3" borderId="35" xfId="4" applyFont="1" applyFill="1" applyBorder="1" applyAlignment="1">
      <alignment horizontal="center" vertical="center" wrapText="1"/>
    </xf>
    <xf numFmtId="0" fontId="19" fillId="3" borderId="36" xfId="4" applyFont="1" applyFill="1" applyBorder="1" applyAlignment="1">
      <alignment horizontal="center" vertical="center" wrapText="1"/>
    </xf>
    <xf numFmtId="0" fontId="5" fillId="0" borderId="0" xfId="4" applyFont="1" applyFill="1" applyBorder="1" applyAlignment="1">
      <alignment horizontal="center" vertical="center"/>
    </xf>
    <xf numFmtId="0" fontId="5" fillId="0" borderId="0" xfId="4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43" fontId="5" fillId="0" borderId="0" xfId="2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right" vertical="center"/>
    </xf>
    <xf numFmtId="177" fontId="5" fillId="0" borderId="0" xfId="4" applyNumberFormat="1" applyFont="1" applyFill="1" applyBorder="1" applyAlignment="1">
      <alignment horizontal="center" vertical="center"/>
    </xf>
    <xf numFmtId="179" fontId="6" fillId="4" borderId="4" xfId="0" applyNumberFormat="1" applyFont="1" applyFill="1" applyBorder="1" applyAlignment="1">
      <alignment horizontal="center" vertical="center" wrapText="1"/>
    </xf>
    <xf numFmtId="177" fontId="6" fillId="4" borderId="4" xfId="0" applyNumberFormat="1" applyFont="1" applyFill="1" applyBorder="1" applyAlignment="1">
      <alignment horizontal="center" vertical="center" wrapText="1"/>
    </xf>
    <xf numFmtId="179" fontId="6" fillId="4" borderId="4" xfId="0" applyNumberFormat="1" applyFont="1" applyFill="1" applyBorder="1" applyAlignment="1">
      <alignment horizontal="right" vertical="center" wrapText="1"/>
    </xf>
    <xf numFmtId="0" fontId="6" fillId="4" borderId="1" xfId="4" applyFont="1" applyFill="1" applyBorder="1" applyAlignment="1">
      <alignment horizontal="center" vertical="center"/>
    </xf>
    <xf numFmtId="0" fontId="6" fillId="4" borderId="5" xfId="4" applyFont="1" applyFill="1" applyBorder="1" applyAlignment="1">
      <alignment horizontal="center" vertical="center"/>
    </xf>
    <xf numFmtId="0" fontId="6" fillId="4" borderId="2" xfId="4" applyFont="1" applyFill="1" applyBorder="1" applyAlignment="1">
      <alignment horizontal="center" vertical="center"/>
    </xf>
    <xf numFmtId="0" fontId="6" fillId="4" borderId="6" xfId="4" applyFont="1" applyFill="1" applyBorder="1" applyAlignment="1">
      <alignment horizontal="center" vertical="center"/>
    </xf>
    <xf numFmtId="0" fontId="6" fillId="4" borderId="3" xfId="4" applyFont="1" applyFill="1" applyBorder="1" applyAlignment="1">
      <alignment horizontal="center" vertical="center"/>
    </xf>
    <xf numFmtId="0" fontId="6" fillId="4" borderId="7" xfId="4" applyFont="1" applyFill="1" applyBorder="1" applyAlignment="1">
      <alignment horizontal="center" vertical="center"/>
    </xf>
    <xf numFmtId="43" fontId="6" fillId="4" borderId="3" xfId="2" applyNumberFormat="1" applyFont="1" applyFill="1" applyBorder="1" applyAlignment="1">
      <alignment horizontal="center" vertical="center" wrapText="1"/>
    </xf>
    <xf numFmtId="43" fontId="6" fillId="4" borderId="7" xfId="2" applyNumberFormat="1" applyFont="1" applyFill="1" applyBorder="1" applyAlignment="1">
      <alignment horizontal="center" vertical="center" wrapText="1"/>
    </xf>
    <xf numFmtId="179" fontId="6" fillId="4" borderId="2" xfId="0" applyNumberFormat="1" applyFont="1" applyFill="1" applyBorder="1" applyAlignment="1">
      <alignment horizontal="center" vertical="center" wrapText="1"/>
    </xf>
    <xf numFmtId="179" fontId="6" fillId="4" borderId="6" xfId="0" applyNumberFormat="1" applyFont="1" applyFill="1" applyBorder="1" applyAlignment="1">
      <alignment horizontal="center" vertical="center" wrapText="1"/>
    </xf>
    <xf numFmtId="177" fontId="6" fillId="4" borderId="3" xfId="0" applyNumberFormat="1" applyFont="1" applyFill="1" applyBorder="1" applyAlignment="1">
      <alignment horizontal="center" vertical="center" wrapText="1"/>
    </xf>
    <xf numFmtId="177" fontId="6" fillId="4" borderId="7" xfId="0" applyNumberFormat="1" applyFont="1" applyFill="1" applyBorder="1" applyAlignment="1">
      <alignment horizontal="center" vertical="center" wrapText="1"/>
    </xf>
    <xf numFmtId="179" fontId="6" fillId="4" borderId="12" xfId="0" applyNumberFormat="1" applyFont="1" applyFill="1" applyBorder="1" applyAlignment="1">
      <alignment horizontal="center" vertical="center" wrapText="1"/>
    </xf>
    <xf numFmtId="179" fontId="6" fillId="4" borderId="14" xfId="0" applyNumberFormat="1" applyFont="1" applyFill="1" applyBorder="1" applyAlignment="1">
      <alignment horizontal="center" vertical="center" wrapText="1"/>
    </xf>
    <xf numFmtId="177" fontId="6" fillId="4" borderId="12" xfId="0" applyNumberFormat="1" applyFont="1" applyFill="1" applyBorder="1" applyAlignment="1">
      <alignment horizontal="center" vertical="center" wrapText="1"/>
    </xf>
    <xf numFmtId="177" fontId="6" fillId="4" borderId="14" xfId="0" applyNumberFormat="1" applyFont="1" applyFill="1" applyBorder="1" applyAlignment="1">
      <alignment horizontal="center" vertical="center" wrapText="1"/>
    </xf>
    <xf numFmtId="177" fontId="6" fillId="4" borderId="13" xfId="0" applyNumberFormat="1" applyFont="1" applyFill="1" applyBorder="1" applyAlignment="1">
      <alignment horizontal="center" vertical="center"/>
    </xf>
    <xf numFmtId="177" fontId="6" fillId="4" borderId="15" xfId="0" applyNumberFormat="1" applyFont="1" applyFill="1" applyBorder="1" applyAlignment="1">
      <alignment horizontal="center" vertical="center"/>
    </xf>
  </cellXfs>
  <cellStyles count="6">
    <cellStyle name="百分比" xfId="3" builtinId="5"/>
    <cellStyle name="常规" xfId="0" builtinId="0"/>
    <cellStyle name="常规 2" xfId="4"/>
    <cellStyle name="常规 3" xfId="5"/>
    <cellStyle name="千位分隔" xfId="2" builtinId="3"/>
    <cellStyle name="千位分隔[0]" xfId="1" builtinId="6"/>
  </cellStyles>
  <dxfs count="103"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dong559369\FileStorage\File\2022-12\2022&#24180;11&#26376;&#27827;&#21271;&#20809;&#21326;&#33635;&#26124;&#20379;&#24212;&#21830;&#27424;&#27454;&#26399;&#38480;12.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dong559369\FileStorage\File\2022-12\2022&#24180;9&#26376;&#27827;&#21271;&#20809;&#21326;&#33635;&#26124;&#20379;&#24212;&#21830;&#27424;&#27454;&#26399;&#384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付款计划"/>
      <sheetName val="Sheet2"/>
    </sheetNames>
    <sheetDataSet>
      <sheetData sheetId="0">
        <row r="3">
          <cell r="B3" t="str">
            <v>供应商代码</v>
          </cell>
          <cell r="C3" t="str">
            <v>供应商名称</v>
          </cell>
          <cell r="D3" t="str">
            <v>账期</v>
          </cell>
        </row>
        <row r="4">
          <cell r="E4" t="str">
            <v>21.01月份挂账金额</v>
          </cell>
          <cell r="F4" t="str">
            <v>21.02月份挂账金额</v>
          </cell>
          <cell r="G4" t="str">
            <v>21.03月份挂账金额</v>
          </cell>
          <cell r="H4" t="str">
            <v>21.04月份挂账金额</v>
          </cell>
          <cell r="I4" t="str">
            <v>21.05月份挂账金额</v>
          </cell>
          <cell r="J4" t="str">
            <v>21.06月份挂账金额</v>
          </cell>
          <cell r="K4" t="str">
            <v>21.07月份挂账金额</v>
          </cell>
          <cell r="L4" t="str">
            <v>21.08月份挂账金额</v>
          </cell>
          <cell r="M4" t="str">
            <v>21.09月份挂账金额</v>
          </cell>
          <cell r="N4" t="str">
            <v>21.10月份挂账金额</v>
          </cell>
          <cell r="O4" t="str">
            <v>21.11月份挂账金额</v>
          </cell>
          <cell r="P4" t="str">
            <v>21.12月份挂账金额</v>
          </cell>
          <cell r="Q4" t="str">
            <v>22.01月挂账金额</v>
          </cell>
          <cell r="R4" t="str">
            <v>22.02月挂账金额</v>
          </cell>
          <cell r="S4" t="str">
            <v>22.03月挂账金额</v>
          </cell>
          <cell r="T4" t="str">
            <v>22.04月挂账金额</v>
          </cell>
          <cell r="U4" t="str">
            <v>22.05月挂账金额</v>
          </cell>
          <cell r="V4" t="str">
            <v>22.06月挂账金额</v>
          </cell>
          <cell r="W4" t="str">
            <v>22.07月挂账金额</v>
          </cell>
          <cell r="X4" t="str">
            <v>22.08月挂账金额</v>
          </cell>
          <cell r="Y4" t="str">
            <v>22.09月挂账金额</v>
          </cell>
          <cell r="Z4" t="str">
            <v>22.10月挂账金额</v>
          </cell>
          <cell r="AA4" t="str">
            <v>22.11月挂账金额</v>
          </cell>
        </row>
        <row r="5">
          <cell r="B5" t="str">
            <v>S413044</v>
          </cell>
          <cell r="C5" t="str">
            <v>黄骅市长生汽车灯镜有限公司</v>
          </cell>
          <cell r="D5">
            <v>120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M5">
            <v>144915.82</v>
          </cell>
          <cell r="N5">
            <v>259767.8200000003</v>
          </cell>
          <cell r="O5">
            <v>313818.73000000045</v>
          </cell>
          <cell r="P5">
            <v>994645.68999999948</v>
          </cell>
          <cell r="Q5">
            <v>1533812.2299999995</v>
          </cell>
          <cell r="R5">
            <v>28686.520000000484</v>
          </cell>
          <cell r="S5">
            <v>444420.05999999959</v>
          </cell>
          <cell r="T5">
            <v>0</v>
          </cell>
          <cell r="U5">
            <v>2511947.5100000007</v>
          </cell>
          <cell r="V5">
            <v>990576.26999999955</v>
          </cell>
          <cell r="W5">
            <v>1160536.8499999996</v>
          </cell>
          <cell r="X5">
            <v>767937.17</v>
          </cell>
          <cell r="Y5">
            <v>1073440.46</v>
          </cell>
          <cell r="Z5">
            <v>1251199.8500000001</v>
          </cell>
          <cell r="AA5">
            <v>440791.33</v>
          </cell>
        </row>
        <row r="6">
          <cell r="B6" t="str">
            <v>S413055</v>
          </cell>
          <cell r="C6" t="str">
            <v>黄骅市广亿汽车部件有限公司</v>
          </cell>
          <cell r="D6">
            <v>120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U6">
            <v>566732.68999999994</v>
          </cell>
          <cell r="V6">
            <v>0</v>
          </cell>
          <cell r="W6">
            <v>1062551.0100000002</v>
          </cell>
          <cell r="X6">
            <v>426159.15</v>
          </cell>
          <cell r="Y6">
            <v>467135.45</v>
          </cell>
          <cell r="Z6">
            <v>439451.59</v>
          </cell>
          <cell r="AA6">
            <v>107572.74</v>
          </cell>
        </row>
        <row r="7">
          <cell r="B7" t="str">
            <v>S413086</v>
          </cell>
          <cell r="C7" t="str">
            <v>黄骅市渤海庆丰车辆灯镜厂</v>
          </cell>
          <cell r="D7">
            <v>120</v>
          </cell>
          <cell r="E7">
            <v>43825.63</v>
          </cell>
          <cell r="F7">
            <v>0</v>
          </cell>
          <cell r="G7">
            <v>9346.9700000000012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Y7">
            <v>0</v>
          </cell>
          <cell r="Z7">
            <v>0</v>
          </cell>
          <cell r="AA7">
            <v>0</v>
          </cell>
        </row>
        <row r="8">
          <cell r="B8" t="str">
            <v>S413051</v>
          </cell>
          <cell r="C8" t="str">
            <v>黄骅市京港机电设备有限公司</v>
          </cell>
          <cell r="D8">
            <v>120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198784.29</v>
          </cell>
          <cell r="J8">
            <v>175710.05999999994</v>
          </cell>
          <cell r="K8">
            <v>0</v>
          </cell>
          <cell r="L8">
            <v>0</v>
          </cell>
          <cell r="M8">
            <v>0</v>
          </cell>
          <cell r="N8">
            <v>61417.709999999963</v>
          </cell>
          <cell r="O8">
            <v>0</v>
          </cell>
          <cell r="P8">
            <v>212817.58999999997</v>
          </cell>
          <cell r="Q8">
            <v>0</v>
          </cell>
          <cell r="R8">
            <v>98690.599999999977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Y8">
            <v>0</v>
          </cell>
          <cell r="Z8">
            <v>0</v>
          </cell>
          <cell r="AA8">
            <v>0</v>
          </cell>
        </row>
        <row r="9">
          <cell r="B9" t="str">
            <v>S413057</v>
          </cell>
          <cell r="C9" t="str">
            <v>黄骅市亚征汽车配件有限公司</v>
          </cell>
          <cell r="D9">
            <v>120</v>
          </cell>
          <cell r="E9">
            <v>0</v>
          </cell>
          <cell r="F9">
            <v>0</v>
          </cell>
          <cell r="H9">
            <v>156220.79999999999</v>
          </cell>
          <cell r="I9">
            <v>82244.989999999932</v>
          </cell>
          <cell r="J9">
            <v>73609.350000000035</v>
          </cell>
          <cell r="K9">
            <v>60347.209999999905</v>
          </cell>
          <cell r="L9">
            <v>47022.550000000105</v>
          </cell>
          <cell r="M9">
            <v>26885.199999999953</v>
          </cell>
          <cell r="N9">
            <v>30086.880000000121</v>
          </cell>
          <cell r="O9">
            <v>32761.25</v>
          </cell>
          <cell r="P9">
            <v>28840.959999999963</v>
          </cell>
          <cell r="Q9">
            <v>39389.069999999949</v>
          </cell>
          <cell r="R9">
            <v>0</v>
          </cell>
          <cell r="S9">
            <v>26480.109999999986</v>
          </cell>
          <cell r="T9">
            <v>0</v>
          </cell>
          <cell r="U9">
            <v>51412.319999999949</v>
          </cell>
          <cell r="V9">
            <v>51701.690000000061</v>
          </cell>
          <cell r="W9">
            <v>0</v>
          </cell>
          <cell r="X9">
            <v>36271.449999999997</v>
          </cell>
          <cell r="Y9">
            <v>56016.21</v>
          </cell>
          <cell r="Z9">
            <v>24203.919999999998</v>
          </cell>
          <cell r="AA9">
            <v>13100.64</v>
          </cell>
        </row>
        <row r="10">
          <cell r="B10" t="str">
            <v>S413058</v>
          </cell>
          <cell r="C10" t="str">
            <v>黄骅市俊隆五金包装有限公司</v>
          </cell>
          <cell r="D10">
            <v>120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11253.440000000017</v>
          </cell>
          <cell r="N10">
            <v>17690.020000000004</v>
          </cell>
          <cell r="O10">
            <v>0</v>
          </cell>
          <cell r="P10">
            <v>33472.78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12600.300000000003</v>
          </cell>
          <cell r="X10">
            <v>60354.8</v>
          </cell>
          <cell r="Y10">
            <v>16992.259999999998</v>
          </cell>
          <cell r="Z10">
            <v>13419.74</v>
          </cell>
          <cell r="AA10">
            <v>0</v>
          </cell>
        </row>
        <row r="11">
          <cell r="B11" t="str">
            <v>S413052</v>
          </cell>
          <cell r="C11" t="str">
            <v>黄骅市鑫昌五金制品厂</v>
          </cell>
          <cell r="D11">
            <v>120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38425.03</v>
          </cell>
          <cell r="L11">
            <v>211620.09999999963</v>
          </cell>
          <cell r="M11">
            <v>184329.10000000056</v>
          </cell>
          <cell r="N11">
            <v>1592672.1999999993</v>
          </cell>
          <cell r="O11">
            <v>511198.16999999993</v>
          </cell>
          <cell r="P11">
            <v>592289.17000000086</v>
          </cell>
          <cell r="Q11">
            <v>728744.9299999997</v>
          </cell>
          <cell r="R11">
            <v>0</v>
          </cell>
          <cell r="S11">
            <v>56477.360000000335</v>
          </cell>
          <cell r="T11">
            <v>0</v>
          </cell>
          <cell r="U11">
            <v>609056.05999999959</v>
          </cell>
          <cell r="V11">
            <v>0</v>
          </cell>
          <cell r="W11">
            <v>202759.87000000011</v>
          </cell>
          <cell r="X11">
            <v>622764.74</v>
          </cell>
          <cell r="Y11">
            <v>0</v>
          </cell>
          <cell r="Z11">
            <v>874792.68</v>
          </cell>
          <cell r="AA11">
            <v>444291.19</v>
          </cell>
        </row>
        <row r="12">
          <cell r="B12" t="str">
            <v>S413056</v>
          </cell>
          <cell r="C12" t="str">
            <v>黄骅市瑞丰五金制品有限公司</v>
          </cell>
          <cell r="D12">
            <v>120</v>
          </cell>
          <cell r="E12">
            <v>0</v>
          </cell>
          <cell r="F12">
            <v>0</v>
          </cell>
          <cell r="G12">
            <v>0</v>
          </cell>
          <cell r="H12">
            <v>62889.68</v>
          </cell>
          <cell r="I12">
            <v>47407.44</v>
          </cell>
          <cell r="J12">
            <v>41600.080000000045</v>
          </cell>
          <cell r="K12">
            <v>37862.649999999994</v>
          </cell>
          <cell r="L12">
            <v>22365.600000000035</v>
          </cell>
          <cell r="M12">
            <v>30642.599999999977</v>
          </cell>
          <cell r="N12">
            <v>27160.919999999984</v>
          </cell>
          <cell r="O12">
            <v>66556.830000000016</v>
          </cell>
          <cell r="P12">
            <v>29307.239999999991</v>
          </cell>
          <cell r="Q12">
            <v>35482.849999999977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Y12">
            <v>190028.7</v>
          </cell>
          <cell r="Z12">
            <v>0</v>
          </cell>
          <cell r="AA12">
            <v>0</v>
          </cell>
        </row>
        <row r="13">
          <cell r="B13" t="str">
            <v>S413049</v>
          </cell>
          <cell r="C13" t="str">
            <v>黄骅市天丰汽车配件有限公司</v>
          </cell>
          <cell r="D13">
            <v>120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>
            <v>565983.11</v>
          </cell>
          <cell r="M13">
            <v>797343.08999999985</v>
          </cell>
          <cell r="N13">
            <v>302623.72999999905</v>
          </cell>
          <cell r="O13">
            <v>547073.37999999989</v>
          </cell>
          <cell r="P13">
            <v>393652.15000000037</v>
          </cell>
          <cell r="Q13">
            <v>1850318.7500000005</v>
          </cell>
          <cell r="R13">
            <v>0</v>
          </cell>
          <cell r="S13">
            <v>0</v>
          </cell>
          <cell r="T13">
            <v>382732.21999999974</v>
          </cell>
          <cell r="U13">
            <v>0</v>
          </cell>
          <cell r="V13">
            <v>513743.08999999985</v>
          </cell>
          <cell r="W13">
            <v>303395.1799999997</v>
          </cell>
          <cell r="X13">
            <v>2781.2</v>
          </cell>
          <cell r="Y13">
            <v>453845.1</v>
          </cell>
          <cell r="Z13">
            <v>1688226.44</v>
          </cell>
          <cell r="AA13">
            <v>654555.98</v>
          </cell>
        </row>
        <row r="14">
          <cell r="B14" t="str">
            <v>S411007</v>
          </cell>
          <cell r="C14" t="str">
            <v>北京浦东三浦标准件有限公司</v>
          </cell>
          <cell r="D14">
            <v>120</v>
          </cell>
          <cell r="E14">
            <v>0</v>
          </cell>
          <cell r="F14">
            <v>0</v>
          </cell>
          <cell r="G14">
            <v>0</v>
          </cell>
          <cell r="I14">
            <v>38357</v>
          </cell>
          <cell r="J14">
            <v>245743.39999999991</v>
          </cell>
          <cell r="K14">
            <v>372655.31999999983</v>
          </cell>
          <cell r="L14">
            <v>122676.83000000007</v>
          </cell>
          <cell r="M14">
            <v>91427.820000000298</v>
          </cell>
          <cell r="N14">
            <v>94153.429999999702</v>
          </cell>
          <cell r="O14">
            <v>324549.68000000017</v>
          </cell>
          <cell r="P14">
            <v>0</v>
          </cell>
          <cell r="Q14">
            <v>464522.10999999987</v>
          </cell>
          <cell r="R14">
            <v>0</v>
          </cell>
          <cell r="S14">
            <v>242243.56000000006</v>
          </cell>
          <cell r="T14">
            <v>0</v>
          </cell>
          <cell r="U14">
            <v>227563.70999999996</v>
          </cell>
          <cell r="V14">
            <v>82154.950000000186</v>
          </cell>
          <cell r="W14">
            <v>0</v>
          </cell>
          <cell r="X14">
            <v>375896.38</v>
          </cell>
          <cell r="Y14">
            <v>271530.19</v>
          </cell>
          <cell r="Z14">
            <v>130510.81</v>
          </cell>
          <cell r="AA14">
            <v>0</v>
          </cell>
        </row>
        <row r="15">
          <cell r="B15" t="str">
            <v>S413012</v>
          </cell>
          <cell r="C15" t="str">
            <v>沧州市任沧机电有限公司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37700</v>
          </cell>
          <cell r="Y15">
            <v>0</v>
          </cell>
          <cell r="Z15">
            <v>0</v>
          </cell>
          <cell r="AA15">
            <v>0</v>
          </cell>
        </row>
        <row r="16">
          <cell r="B16" t="str">
            <v>S413045</v>
          </cell>
          <cell r="C16" t="str">
            <v>黄骅市鑫祺汽车配件有限公司</v>
          </cell>
          <cell r="D16">
            <v>120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5231.97</v>
          </cell>
          <cell r="O16">
            <v>701447.31999999983</v>
          </cell>
          <cell r="P16">
            <v>112345.92000000004</v>
          </cell>
          <cell r="Q16">
            <v>0</v>
          </cell>
          <cell r="R16">
            <v>108159.40999999992</v>
          </cell>
          <cell r="S16">
            <v>62309.949999999837</v>
          </cell>
          <cell r="T16">
            <v>0</v>
          </cell>
          <cell r="U16">
            <v>412860.35000000033</v>
          </cell>
          <cell r="V16">
            <v>243868.32000000007</v>
          </cell>
          <cell r="W16">
            <v>0</v>
          </cell>
          <cell r="X16">
            <v>186630.36</v>
          </cell>
          <cell r="Y16">
            <v>112990.24</v>
          </cell>
          <cell r="Z16">
            <v>233415.27</v>
          </cell>
          <cell r="AA16">
            <v>98088.67</v>
          </cell>
        </row>
        <row r="17">
          <cell r="B17" t="str">
            <v>S513014</v>
          </cell>
          <cell r="C17" t="str">
            <v>邓景亮</v>
          </cell>
          <cell r="D17">
            <v>120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R17">
            <v>191921.58</v>
          </cell>
          <cell r="S17">
            <v>84288.399999999907</v>
          </cell>
          <cell r="T17">
            <v>301064.02</v>
          </cell>
          <cell r="U17">
            <v>274633.5</v>
          </cell>
          <cell r="V17">
            <v>226200</v>
          </cell>
          <cell r="W17">
            <v>365025</v>
          </cell>
          <cell r="X17">
            <v>563800</v>
          </cell>
          <cell r="Y17">
            <v>259058</v>
          </cell>
          <cell r="Z17">
            <v>367590</v>
          </cell>
          <cell r="AA17">
            <v>176675</v>
          </cell>
        </row>
        <row r="18">
          <cell r="B18" t="str">
            <v>S413087</v>
          </cell>
          <cell r="C18" t="str">
            <v>东光县汽车减震器厂</v>
          </cell>
          <cell r="D18">
            <v>120</v>
          </cell>
          <cell r="E18">
            <v>18714.75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Y18">
            <v>0</v>
          </cell>
          <cell r="Z18">
            <v>0</v>
          </cell>
          <cell r="AA18">
            <v>0</v>
          </cell>
        </row>
        <row r="19">
          <cell r="B19" t="str">
            <v>S413088</v>
          </cell>
          <cell r="C19" t="str">
            <v>张家港市万荣机械制造有限公司</v>
          </cell>
          <cell r="D19">
            <v>60</v>
          </cell>
          <cell r="E19">
            <v>6350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Y19">
            <v>0</v>
          </cell>
          <cell r="Z19">
            <v>0</v>
          </cell>
          <cell r="AA19">
            <v>0</v>
          </cell>
        </row>
        <row r="20">
          <cell r="B20" t="str">
            <v>S437018</v>
          </cell>
          <cell r="C20" t="str">
            <v>文登太成电子有限公司</v>
          </cell>
          <cell r="D20">
            <v>120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W20">
            <v>19666.46</v>
          </cell>
          <cell r="Y20">
            <v>99842.78</v>
          </cell>
          <cell r="Z20">
            <v>0</v>
          </cell>
          <cell r="AA20">
            <v>0</v>
          </cell>
        </row>
        <row r="21">
          <cell r="B21" t="str">
            <v>S413022</v>
          </cell>
          <cell r="C21" t="str">
            <v>海兴中盛弹簧有限公司</v>
          </cell>
          <cell r="D21">
            <v>120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848958.81</v>
          </cell>
          <cell r="M21">
            <v>359446.17000000039</v>
          </cell>
          <cell r="N21">
            <v>821622.2799999998</v>
          </cell>
          <cell r="O21">
            <v>277936.90000000037</v>
          </cell>
          <cell r="P21">
            <v>490408.51000000024</v>
          </cell>
          <cell r="Q21">
            <v>250288.04000000004</v>
          </cell>
          <cell r="R21">
            <v>0</v>
          </cell>
          <cell r="S21">
            <v>25980.75</v>
          </cell>
          <cell r="T21">
            <v>0</v>
          </cell>
          <cell r="U21">
            <v>962324.77</v>
          </cell>
          <cell r="V21">
            <v>152576.01999999955</v>
          </cell>
          <cell r="W21">
            <v>153801.18000000063</v>
          </cell>
          <cell r="X21">
            <v>423743.14</v>
          </cell>
          <cell r="Y21">
            <v>236460.09</v>
          </cell>
          <cell r="Z21">
            <v>306125.57</v>
          </cell>
          <cell r="AA21">
            <v>0</v>
          </cell>
        </row>
        <row r="22">
          <cell r="B22" t="str">
            <v>S413089</v>
          </cell>
          <cell r="C22" t="str">
            <v>黄骅浙泰光伏发电有限公司</v>
          </cell>
          <cell r="D22">
            <v>120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750000</v>
          </cell>
          <cell r="R22">
            <v>106200</v>
          </cell>
          <cell r="S22">
            <v>119568</v>
          </cell>
          <cell r="T22">
            <v>0</v>
          </cell>
          <cell r="U22">
            <v>100800</v>
          </cell>
          <cell r="V22">
            <v>79584</v>
          </cell>
          <cell r="W22">
            <v>168336</v>
          </cell>
          <cell r="X22">
            <v>273312</v>
          </cell>
          <cell r="Y22">
            <v>162840</v>
          </cell>
          <cell r="Z22">
            <v>122376</v>
          </cell>
          <cell r="AA22">
            <v>113664</v>
          </cell>
        </row>
        <row r="23">
          <cell r="B23" t="str">
            <v>S413084</v>
          </cell>
          <cell r="C23" t="str">
            <v>黄骅市常郭镇街西纸箱厂</v>
          </cell>
          <cell r="D23">
            <v>120</v>
          </cell>
          <cell r="E23">
            <v>0</v>
          </cell>
          <cell r="F23">
            <v>0</v>
          </cell>
          <cell r="H23">
            <v>118767.54</v>
          </cell>
          <cell r="I23">
            <v>85850.639999999781</v>
          </cell>
          <cell r="J23">
            <v>0</v>
          </cell>
          <cell r="K23">
            <v>173090.1100000001</v>
          </cell>
          <cell r="L23">
            <v>70217.809999999823</v>
          </cell>
          <cell r="M23">
            <v>40015.410000000033</v>
          </cell>
          <cell r="N23">
            <v>38843.839999999967</v>
          </cell>
          <cell r="O23">
            <v>85079.12</v>
          </cell>
          <cell r="P23">
            <v>129909.64000000001</v>
          </cell>
          <cell r="Q23">
            <v>126878.41000000003</v>
          </cell>
          <cell r="R23">
            <v>0</v>
          </cell>
          <cell r="S23">
            <v>78582.939999999944</v>
          </cell>
          <cell r="T23">
            <v>0</v>
          </cell>
          <cell r="U23">
            <v>18137.959999999963</v>
          </cell>
          <cell r="V23">
            <v>109553.59000000008</v>
          </cell>
          <cell r="W23">
            <v>40359.409999999916</v>
          </cell>
          <cell r="X23">
            <v>72716.78</v>
          </cell>
          <cell r="Y23">
            <v>104319.57</v>
          </cell>
          <cell r="Z23">
            <v>91228.98</v>
          </cell>
          <cell r="AA23">
            <v>24270.69</v>
          </cell>
        </row>
        <row r="24">
          <cell r="B24" t="str">
            <v>S411004</v>
          </cell>
          <cell r="C24" t="str">
            <v>北京捷安思丽技术开发有限公司</v>
          </cell>
          <cell r="D24">
            <v>90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5511.36</v>
          </cell>
          <cell r="V24">
            <v>7004.8400000000038</v>
          </cell>
          <cell r="W24">
            <v>15845.62</v>
          </cell>
          <cell r="X24">
            <v>18137.310000000001</v>
          </cell>
          <cell r="Y24">
            <v>8285.3799999999992</v>
          </cell>
          <cell r="Z24">
            <v>6818.29</v>
          </cell>
          <cell r="AA24">
            <v>372</v>
          </cell>
        </row>
        <row r="25">
          <cell r="B25" t="str">
            <v>S413090</v>
          </cell>
          <cell r="C25" t="str">
            <v>黄骅市津华汽车部件有限公司</v>
          </cell>
          <cell r="D25">
            <v>120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49456.69</v>
          </cell>
          <cell r="T25">
            <v>0</v>
          </cell>
          <cell r="U25">
            <v>239742.23</v>
          </cell>
          <cell r="V25">
            <v>0</v>
          </cell>
          <cell r="W25">
            <v>0</v>
          </cell>
          <cell r="Y25">
            <v>378139.64</v>
          </cell>
          <cell r="Z25">
            <v>0</v>
          </cell>
          <cell r="AA25">
            <v>0</v>
          </cell>
        </row>
        <row r="26">
          <cell r="B26" t="str">
            <v>S413054</v>
          </cell>
          <cell r="C26" t="str">
            <v>黄骅市保俊成复合彩印厂</v>
          </cell>
          <cell r="D26">
            <v>120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Q26">
            <v>1573.53</v>
          </cell>
          <cell r="R26">
            <v>3633.3699999999953</v>
          </cell>
          <cell r="S26">
            <v>0</v>
          </cell>
          <cell r="T26">
            <v>0</v>
          </cell>
          <cell r="U26">
            <v>65656.829999999987</v>
          </cell>
          <cell r="V26">
            <v>0</v>
          </cell>
          <cell r="W26">
            <v>26916.570000000007</v>
          </cell>
          <cell r="Y26">
            <v>47096.46</v>
          </cell>
          <cell r="Z26">
            <v>40642.300000000003</v>
          </cell>
          <cell r="AA26">
            <v>41094.160000000003</v>
          </cell>
        </row>
        <row r="27">
          <cell r="B27" t="str">
            <v>S413046</v>
          </cell>
          <cell r="C27" t="str">
            <v>黄骅市恒基五金轴承工具有限公司</v>
          </cell>
          <cell r="D27">
            <v>30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Z27">
            <v>0</v>
          </cell>
          <cell r="AA27">
            <v>0</v>
          </cell>
        </row>
        <row r="28">
          <cell r="B28" t="str">
            <v>S413036</v>
          </cell>
          <cell r="C28" t="str">
            <v>黄骅市元周五金制品有限公司</v>
          </cell>
          <cell r="D28">
            <v>90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4840.3500000000004</v>
          </cell>
          <cell r="U28">
            <v>0</v>
          </cell>
          <cell r="V28">
            <v>0</v>
          </cell>
          <cell r="W28">
            <v>0</v>
          </cell>
          <cell r="Y28">
            <v>0</v>
          </cell>
          <cell r="Z28">
            <v>0</v>
          </cell>
          <cell r="AA28">
            <v>0</v>
          </cell>
        </row>
        <row r="29">
          <cell r="B29" t="str">
            <v>S537001</v>
          </cell>
          <cell r="C29" t="str">
            <v>山东省禹城市阳光化工有限公司</v>
          </cell>
          <cell r="D29">
            <v>120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60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Y29">
            <v>660</v>
          </cell>
          <cell r="Z29">
            <v>0</v>
          </cell>
          <cell r="AA29">
            <v>0</v>
          </cell>
        </row>
        <row r="30">
          <cell r="B30" t="str">
            <v>S413037</v>
          </cell>
          <cell r="C30" t="str">
            <v>黄骅市雍丰塑料制品有限公司</v>
          </cell>
          <cell r="D30">
            <v>120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L30">
            <v>98523.46</v>
          </cell>
          <cell r="M30">
            <v>128731.41000000015</v>
          </cell>
          <cell r="N30">
            <v>96031.969999999739</v>
          </cell>
          <cell r="O30">
            <v>90000</v>
          </cell>
          <cell r="P30">
            <v>430526.23</v>
          </cell>
          <cell r="Q30">
            <v>241190.01000000024</v>
          </cell>
          <cell r="R30">
            <v>9000</v>
          </cell>
          <cell r="S30">
            <v>23512.629999999888</v>
          </cell>
          <cell r="T30">
            <v>0</v>
          </cell>
          <cell r="U30">
            <v>0</v>
          </cell>
          <cell r="V30">
            <v>0</v>
          </cell>
          <cell r="W30">
            <v>772569.48</v>
          </cell>
          <cell r="X30">
            <v>216760.61</v>
          </cell>
          <cell r="Y30">
            <v>492853.31</v>
          </cell>
          <cell r="Z30">
            <v>228791.91</v>
          </cell>
          <cell r="AA30">
            <v>0</v>
          </cell>
        </row>
        <row r="31">
          <cell r="B31" t="str">
            <v>S411013</v>
          </cell>
          <cell r="C31" t="str">
            <v>北京瑞隆祥模具有限公司</v>
          </cell>
          <cell r="D31">
            <v>120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125092.02</v>
          </cell>
          <cell r="X31">
            <v>781758.69</v>
          </cell>
          <cell r="Y31">
            <v>0</v>
          </cell>
          <cell r="Z31">
            <v>103613.47</v>
          </cell>
          <cell r="AA31">
            <v>14689.85</v>
          </cell>
        </row>
        <row r="32">
          <cell r="B32" t="str">
            <v>S413038</v>
          </cell>
          <cell r="C32" t="str">
            <v>黄骅市万昌五金制品有限公司</v>
          </cell>
          <cell r="D32">
            <v>120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X32">
            <v>123098.77</v>
          </cell>
          <cell r="Y32">
            <v>103453.26</v>
          </cell>
          <cell r="Z32">
            <v>91699.85</v>
          </cell>
          <cell r="AA32">
            <v>0</v>
          </cell>
        </row>
        <row r="33">
          <cell r="B33" t="str">
            <v>S413053</v>
          </cell>
          <cell r="C33" t="str">
            <v>黄骅市益海五金制造有限公司</v>
          </cell>
          <cell r="D33">
            <v>120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371892.98</v>
          </cell>
          <cell r="Y33">
            <v>0</v>
          </cell>
          <cell r="Z33">
            <v>105781.25</v>
          </cell>
          <cell r="AA33">
            <v>142733.16</v>
          </cell>
        </row>
        <row r="34">
          <cell r="B34" t="str">
            <v>S413039</v>
          </cell>
          <cell r="C34" t="str">
            <v>黄骅市佳祥五金制品有限公司</v>
          </cell>
          <cell r="D34">
            <v>120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P34">
            <v>3992.44</v>
          </cell>
          <cell r="Q34">
            <v>45791.320000000007</v>
          </cell>
          <cell r="R34">
            <v>0</v>
          </cell>
          <cell r="S34">
            <v>0</v>
          </cell>
          <cell r="T34">
            <v>0</v>
          </cell>
          <cell r="U34">
            <v>13449.950000000012</v>
          </cell>
          <cell r="V34">
            <v>34452.330000000016</v>
          </cell>
          <cell r="W34">
            <v>0</v>
          </cell>
          <cell r="X34">
            <v>25361.15</v>
          </cell>
          <cell r="Y34">
            <v>11376.85</v>
          </cell>
          <cell r="Z34">
            <v>8071.09</v>
          </cell>
          <cell r="AA34">
            <v>0</v>
          </cell>
        </row>
        <row r="35">
          <cell r="B35" t="str">
            <v>S411010</v>
          </cell>
          <cell r="C35" t="str">
            <v>北京多宾城建筑机械有限公司</v>
          </cell>
          <cell r="D35">
            <v>120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>
            <v>23689.7</v>
          </cell>
          <cell r="M35">
            <v>73729.810000000056</v>
          </cell>
          <cell r="N35">
            <v>94885.770000000019</v>
          </cell>
          <cell r="O35">
            <v>0</v>
          </cell>
          <cell r="P35">
            <v>185975.17</v>
          </cell>
          <cell r="Q35">
            <v>77201.31</v>
          </cell>
          <cell r="R35">
            <v>0</v>
          </cell>
          <cell r="S35">
            <v>55172.790000000154</v>
          </cell>
          <cell r="T35">
            <v>0</v>
          </cell>
          <cell r="U35">
            <v>104404.19999999995</v>
          </cell>
          <cell r="V35">
            <v>144345.27999999991</v>
          </cell>
          <cell r="W35">
            <v>0</v>
          </cell>
          <cell r="X35">
            <v>124583.56</v>
          </cell>
          <cell r="Y35">
            <v>90999.16</v>
          </cell>
          <cell r="Z35">
            <v>92590.34</v>
          </cell>
          <cell r="AA35">
            <v>165034.64000000001</v>
          </cell>
        </row>
        <row r="36">
          <cell r="B36" t="str">
            <v>S511005</v>
          </cell>
          <cell r="C36" t="str">
            <v>北京迪阳自动化设备有限公司</v>
          </cell>
          <cell r="D36">
            <v>60</v>
          </cell>
          <cell r="E36">
            <v>1950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B37" t="str">
            <v>S512004</v>
          </cell>
          <cell r="C37" t="str">
            <v>天津优普达特科技有限公司</v>
          </cell>
          <cell r="D37">
            <v>120</v>
          </cell>
          <cell r="E37">
            <v>5100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Y37">
            <v>0</v>
          </cell>
          <cell r="Z37">
            <v>0</v>
          </cell>
          <cell r="AA37">
            <v>0</v>
          </cell>
        </row>
        <row r="38">
          <cell r="B38" t="str">
            <v>S513006</v>
          </cell>
          <cell r="C38" t="str">
            <v>黄骅市双得金属制品销售有限公司</v>
          </cell>
          <cell r="D38">
            <v>60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45286.42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Y38">
            <v>0</v>
          </cell>
          <cell r="Z38">
            <v>0</v>
          </cell>
          <cell r="AA38">
            <v>168972.6</v>
          </cell>
        </row>
        <row r="39">
          <cell r="B39" t="str">
            <v>S437004</v>
          </cell>
          <cell r="C39" t="str">
            <v>青岛福基纺织有限公司</v>
          </cell>
          <cell r="D39">
            <v>120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150437.14000000001</v>
          </cell>
          <cell r="R39">
            <v>0</v>
          </cell>
          <cell r="S39">
            <v>624950.1799999997</v>
          </cell>
          <cell r="T39">
            <v>511435.02</v>
          </cell>
          <cell r="U39">
            <v>484855.18000000017</v>
          </cell>
          <cell r="V39">
            <v>0</v>
          </cell>
          <cell r="W39">
            <v>175457.41999999993</v>
          </cell>
          <cell r="X39">
            <v>403476.1</v>
          </cell>
          <cell r="Y39">
            <v>293104.56</v>
          </cell>
          <cell r="Z39">
            <v>287399.31</v>
          </cell>
          <cell r="AA39">
            <v>279770.03999999998</v>
          </cell>
        </row>
        <row r="40">
          <cell r="B40" t="str">
            <v>S413040</v>
          </cell>
          <cell r="C40" t="str">
            <v>河北辰丰制管有限公司</v>
          </cell>
          <cell r="D40">
            <v>60</v>
          </cell>
          <cell r="E40">
            <v>6192.3999999999942</v>
          </cell>
          <cell r="F40">
            <v>0</v>
          </cell>
          <cell r="G40">
            <v>118591.25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87300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Y40">
            <v>0</v>
          </cell>
          <cell r="Z40">
            <v>0</v>
          </cell>
          <cell r="AA40">
            <v>0</v>
          </cell>
        </row>
        <row r="41">
          <cell r="B41" t="str">
            <v>S413078</v>
          </cell>
          <cell r="C41" t="str">
            <v>文安县德实汽车配件有限公司</v>
          </cell>
          <cell r="D41">
            <v>120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878287.56</v>
          </cell>
          <cell r="R41">
            <v>0</v>
          </cell>
          <cell r="S41">
            <v>248148.98</v>
          </cell>
          <cell r="T41">
            <v>0</v>
          </cell>
          <cell r="U41">
            <v>282960.68999999994</v>
          </cell>
          <cell r="V41">
            <v>491516.19000000018</v>
          </cell>
          <cell r="W41">
            <v>0</v>
          </cell>
          <cell r="X41">
            <v>407454.01</v>
          </cell>
          <cell r="Y41">
            <v>173841.62</v>
          </cell>
          <cell r="Z41">
            <v>289828.33</v>
          </cell>
          <cell r="AA41">
            <v>0</v>
          </cell>
        </row>
        <row r="42">
          <cell r="B42" t="str">
            <v>S412010</v>
          </cell>
          <cell r="C42" t="str">
            <v>天津欧尔派斯环保科技发展有限公司</v>
          </cell>
          <cell r="D42">
            <v>120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4106.5799999999872</v>
          </cell>
          <cell r="J42">
            <v>62299.609999999986</v>
          </cell>
          <cell r="K42">
            <v>69887.929999999993</v>
          </cell>
          <cell r="L42">
            <v>0</v>
          </cell>
          <cell r="M42">
            <v>0</v>
          </cell>
          <cell r="N42">
            <v>40410.290000000008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Y42">
            <v>0</v>
          </cell>
          <cell r="Z42">
            <v>0</v>
          </cell>
          <cell r="AA42">
            <v>0</v>
          </cell>
        </row>
        <row r="43">
          <cell r="B43" t="str">
            <v>S437011</v>
          </cell>
          <cell r="C43" t="str">
            <v>诸城市黄海剑杆织布厂</v>
          </cell>
          <cell r="D43">
            <v>90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1161.21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Y43">
            <v>0</v>
          </cell>
          <cell r="Z43">
            <v>0</v>
          </cell>
          <cell r="AA43">
            <v>0</v>
          </cell>
        </row>
        <row r="44">
          <cell r="B44" t="str">
            <v>S413091</v>
          </cell>
          <cell r="C44" t="str">
            <v>黄骅市供水公司</v>
          </cell>
          <cell r="D44">
            <v>30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</row>
        <row r="45">
          <cell r="B45" t="str">
            <v>S413005</v>
          </cell>
          <cell r="C45" t="str">
            <v>保定市京苑汽车装饰配件厂</v>
          </cell>
          <cell r="D45">
            <v>120</v>
          </cell>
          <cell r="E45">
            <v>55451.039999999994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Y45">
            <v>0</v>
          </cell>
          <cell r="Z45">
            <v>0</v>
          </cell>
          <cell r="AA45">
            <v>0</v>
          </cell>
        </row>
        <row r="46">
          <cell r="B46" t="str">
            <v>S432009</v>
          </cell>
          <cell r="C46" t="str">
            <v>江苏力乐汽车部件股份有限公司</v>
          </cell>
          <cell r="D46">
            <v>120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Y46">
            <v>2162820.62</v>
          </cell>
          <cell r="Z46">
            <v>1480587.43</v>
          </cell>
          <cell r="AA46">
            <v>345015.03</v>
          </cell>
        </row>
        <row r="47">
          <cell r="B47" t="str">
            <v>S432010</v>
          </cell>
          <cell r="C47" t="str">
            <v>常州华阳万联汽车附件有限公司</v>
          </cell>
          <cell r="D47">
            <v>120</v>
          </cell>
          <cell r="E47">
            <v>0</v>
          </cell>
          <cell r="F47">
            <v>0</v>
          </cell>
          <cell r="G47">
            <v>175791.29999999981</v>
          </cell>
          <cell r="H47">
            <v>373291.89999999991</v>
          </cell>
          <cell r="I47">
            <v>0</v>
          </cell>
          <cell r="J47">
            <v>0</v>
          </cell>
          <cell r="K47">
            <v>352353.09000000008</v>
          </cell>
          <cell r="L47">
            <v>8519.6499999999069</v>
          </cell>
          <cell r="M47">
            <v>9591.8500000000931</v>
          </cell>
          <cell r="N47">
            <v>0</v>
          </cell>
          <cell r="O47">
            <v>36078.340000000084</v>
          </cell>
          <cell r="P47">
            <v>99872.49</v>
          </cell>
          <cell r="Q47">
            <v>78112.59999999986</v>
          </cell>
          <cell r="R47">
            <v>0</v>
          </cell>
          <cell r="S47">
            <v>221002.74000000022</v>
          </cell>
          <cell r="T47">
            <v>0</v>
          </cell>
          <cell r="U47">
            <v>252343.16999999993</v>
          </cell>
          <cell r="V47">
            <v>224030.31000000006</v>
          </cell>
          <cell r="W47">
            <v>0</v>
          </cell>
          <cell r="Y47">
            <v>0</v>
          </cell>
          <cell r="Z47">
            <v>0</v>
          </cell>
          <cell r="AA47">
            <v>0</v>
          </cell>
        </row>
        <row r="48">
          <cell r="B48" t="str">
            <v>S432012</v>
          </cell>
          <cell r="C48" t="str">
            <v>常州市武进创新模具注塑有限公司</v>
          </cell>
          <cell r="D48">
            <v>120</v>
          </cell>
          <cell r="E48">
            <v>0</v>
          </cell>
          <cell r="F48">
            <v>0</v>
          </cell>
          <cell r="G48">
            <v>0</v>
          </cell>
          <cell r="H48">
            <v>1571.6399999999994</v>
          </cell>
          <cell r="I48">
            <v>96738.65</v>
          </cell>
          <cell r="J48">
            <v>18373.64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Y48">
            <v>0</v>
          </cell>
          <cell r="Z48">
            <v>0</v>
          </cell>
          <cell r="AA48">
            <v>0</v>
          </cell>
        </row>
        <row r="49">
          <cell r="B49" t="str">
            <v>S544003</v>
          </cell>
          <cell r="C49" t="str">
            <v>广州欧尼克焊接科技有限公司</v>
          </cell>
          <cell r="D49">
            <v>60</v>
          </cell>
          <cell r="E49">
            <v>400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Y49">
            <v>0</v>
          </cell>
          <cell r="Z49">
            <v>0</v>
          </cell>
          <cell r="AA49">
            <v>0</v>
          </cell>
        </row>
        <row r="50">
          <cell r="B50" t="str">
            <v>S413029</v>
          </cell>
          <cell r="C50" t="str">
            <v>黄骅市成卓汽车部件厂</v>
          </cell>
          <cell r="D50">
            <v>120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82031.92</v>
          </cell>
          <cell r="O50">
            <v>427479.79999999981</v>
          </cell>
          <cell r="P50">
            <v>546214.84999999963</v>
          </cell>
          <cell r="Q50">
            <v>431732.87000000011</v>
          </cell>
          <cell r="R50">
            <v>156995.79000000004</v>
          </cell>
          <cell r="S50">
            <v>197457.04000000004</v>
          </cell>
          <cell r="T50">
            <v>0</v>
          </cell>
          <cell r="U50">
            <v>1750000</v>
          </cell>
          <cell r="V50">
            <v>274952.08999999985</v>
          </cell>
          <cell r="W50">
            <v>1081633.4500000002</v>
          </cell>
          <cell r="X50">
            <v>223927.79</v>
          </cell>
          <cell r="Y50">
            <v>0</v>
          </cell>
          <cell r="Z50">
            <v>536401.99</v>
          </cell>
          <cell r="AA50">
            <v>305318.38</v>
          </cell>
        </row>
        <row r="51">
          <cell r="B51" t="str">
            <v>S413023</v>
          </cell>
          <cell r="C51" t="str">
            <v>南皮县利辉五金接插件厂</v>
          </cell>
          <cell r="D51">
            <v>90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2429.7200000000084</v>
          </cell>
          <cell r="Q51">
            <v>8957.4499999999971</v>
          </cell>
          <cell r="R51">
            <v>0</v>
          </cell>
          <cell r="S51">
            <v>0</v>
          </cell>
          <cell r="T51">
            <v>0</v>
          </cell>
          <cell r="U51">
            <v>42758.63</v>
          </cell>
          <cell r="V51">
            <v>0</v>
          </cell>
          <cell r="W51">
            <v>0</v>
          </cell>
          <cell r="X51">
            <v>9969.32</v>
          </cell>
          <cell r="Y51">
            <v>0</v>
          </cell>
          <cell r="Z51">
            <v>6130.98</v>
          </cell>
          <cell r="AA51">
            <v>0</v>
          </cell>
        </row>
        <row r="52">
          <cell r="B52" t="str">
            <v>S433016</v>
          </cell>
          <cell r="C52" t="str">
            <v>安吉县创鸿家具有限公司</v>
          </cell>
          <cell r="D52">
            <v>120</v>
          </cell>
          <cell r="E52">
            <v>900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B53" t="str">
            <v>S543001</v>
          </cell>
          <cell r="C53" t="str">
            <v>湖南精正设备制造有限公司</v>
          </cell>
          <cell r="D53">
            <v>60</v>
          </cell>
          <cell r="E53">
            <v>551107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Y53">
            <v>0</v>
          </cell>
          <cell r="Z53">
            <v>0</v>
          </cell>
          <cell r="AA53">
            <v>0</v>
          </cell>
        </row>
        <row r="54">
          <cell r="B54" t="str">
            <v>S411023</v>
          </cell>
          <cell r="C54" t="str">
            <v>北京市橡塑减震器材厂</v>
          </cell>
          <cell r="D54">
            <v>120</v>
          </cell>
          <cell r="E54">
            <v>2369.86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Y54">
            <v>0</v>
          </cell>
          <cell r="Z54">
            <v>0</v>
          </cell>
          <cell r="AA54">
            <v>0</v>
          </cell>
        </row>
        <row r="55">
          <cell r="B55" t="str">
            <v>S413081</v>
          </cell>
          <cell r="C55" t="str">
            <v>河北宏广橡塑金属制品有限公司</v>
          </cell>
          <cell r="D55">
            <v>120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28205.9</v>
          </cell>
          <cell r="J55">
            <v>11652.919999999998</v>
          </cell>
          <cell r="K55">
            <v>8207.3700000000026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Y55">
            <v>0</v>
          </cell>
          <cell r="Z55">
            <v>0</v>
          </cell>
          <cell r="AA55">
            <v>0</v>
          </cell>
        </row>
        <row r="56">
          <cell r="B56" t="str">
            <v>S513015</v>
          </cell>
          <cell r="C56" t="str">
            <v>马志云</v>
          </cell>
          <cell r="D56">
            <v>60</v>
          </cell>
          <cell r="E56">
            <v>1163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B57" t="str">
            <v>S531002</v>
          </cell>
          <cell r="C57" t="str">
            <v>上海昊诚泵阀有限公司</v>
          </cell>
          <cell r="D57">
            <v>60</v>
          </cell>
          <cell r="E57">
            <v>1980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Y57">
            <v>0</v>
          </cell>
          <cell r="Z57">
            <v>0</v>
          </cell>
          <cell r="AA57">
            <v>0</v>
          </cell>
        </row>
        <row r="58">
          <cell r="B58" t="str">
            <v>S531003</v>
          </cell>
          <cell r="C58" t="str">
            <v>上海名华悬挂输送机有限公司</v>
          </cell>
          <cell r="D58">
            <v>60</v>
          </cell>
          <cell r="E58">
            <v>19500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Y58">
            <v>0</v>
          </cell>
          <cell r="Z58">
            <v>0</v>
          </cell>
          <cell r="AA58">
            <v>0</v>
          </cell>
        </row>
        <row r="59">
          <cell r="B59" t="str">
            <v>S413047</v>
          </cell>
          <cell r="C59" t="str">
            <v>黄骅市正大纺织机械配件厂</v>
          </cell>
          <cell r="D59">
            <v>120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586568.11</v>
          </cell>
          <cell r="R59">
            <v>0</v>
          </cell>
          <cell r="S59">
            <v>776634.79</v>
          </cell>
          <cell r="T59">
            <v>0</v>
          </cell>
          <cell r="U59">
            <v>0</v>
          </cell>
          <cell r="V59">
            <v>0</v>
          </cell>
          <cell r="W59">
            <v>6928.4799999999814</v>
          </cell>
          <cell r="Y59">
            <v>0</v>
          </cell>
          <cell r="Z59">
            <v>7078.89</v>
          </cell>
          <cell r="AA59">
            <v>329976.34000000003</v>
          </cell>
        </row>
        <row r="60">
          <cell r="B60" t="str">
            <v>S442003</v>
          </cell>
          <cell r="C60" t="str">
            <v>襄阳杰创化工新材料有限公司</v>
          </cell>
          <cell r="D60">
            <v>60</v>
          </cell>
          <cell r="E60">
            <v>17456.5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Y60">
            <v>0</v>
          </cell>
          <cell r="Z60">
            <v>0</v>
          </cell>
          <cell r="AA60">
            <v>0</v>
          </cell>
        </row>
        <row r="61">
          <cell r="B61" t="str">
            <v>S413026</v>
          </cell>
          <cell r="C61" t="str">
            <v>沧州临港明康汽车配件有限公司</v>
          </cell>
          <cell r="D61">
            <v>120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18178.190000000002</v>
          </cell>
          <cell r="K61">
            <v>0</v>
          </cell>
          <cell r="L61">
            <v>7666.1399999999849</v>
          </cell>
          <cell r="M61">
            <v>27257.42</v>
          </cell>
          <cell r="N61">
            <v>5110.7599999999802</v>
          </cell>
          <cell r="O61">
            <v>0</v>
          </cell>
          <cell r="P61">
            <v>15332.300000000017</v>
          </cell>
          <cell r="Q61">
            <v>27257.419999999984</v>
          </cell>
          <cell r="R61">
            <v>0</v>
          </cell>
          <cell r="S61">
            <v>3407.1800000000221</v>
          </cell>
          <cell r="T61">
            <v>0</v>
          </cell>
          <cell r="U61">
            <v>6814.359999999986</v>
          </cell>
          <cell r="V61">
            <v>13958.979999999996</v>
          </cell>
          <cell r="W61">
            <v>15332.300000000017</v>
          </cell>
          <cell r="X61">
            <v>21289.74</v>
          </cell>
          <cell r="Y61">
            <v>0</v>
          </cell>
          <cell r="Z61">
            <v>47695.360000000001</v>
          </cell>
          <cell r="AA61">
            <v>0</v>
          </cell>
        </row>
        <row r="62">
          <cell r="B62" t="str">
            <v>S413092</v>
          </cell>
          <cell r="C62" t="str">
            <v>黄骅市荣丰塑料模具有限公司</v>
          </cell>
          <cell r="D62">
            <v>120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75884.62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Y62">
            <v>0</v>
          </cell>
          <cell r="Z62">
            <v>0</v>
          </cell>
          <cell r="AA62">
            <v>0</v>
          </cell>
        </row>
        <row r="63">
          <cell r="B63" t="str">
            <v>S432007</v>
          </cell>
          <cell r="C63" t="str">
            <v>江阴市信佳科贸有限公司</v>
          </cell>
          <cell r="D63">
            <v>60</v>
          </cell>
          <cell r="E63">
            <v>361171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Y63">
            <v>0</v>
          </cell>
          <cell r="Z63">
            <v>0</v>
          </cell>
          <cell r="AA63">
            <v>0</v>
          </cell>
        </row>
        <row r="64">
          <cell r="B64" t="str">
            <v>S431014</v>
          </cell>
          <cell r="C64" t="str">
            <v>上海优诺特实业股份有限公司</v>
          </cell>
          <cell r="D64">
            <v>120</v>
          </cell>
          <cell r="E64">
            <v>5600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Y64">
            <v>0</v>
          </cell>
          <cell r="Z64">
            <v>0</v>
          </cell>
          <cell r="AA64">
            <v>0</v>
          </cell>
        </row>
        <row r="65">
          <cell r="B65" t="str">
            <v>S431015</v>
          </cell>
          <cell r="C65" t="str">
            <v>上海边锋实业有限公司</v>
          </cell>
          <cell r="D65">
            <v>60</v>
          </cell>
          <cell r="E65">
            <v>360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Y65">
            <v>0</v>
          </cell>
          <cell r="Z65">
            <v>0</v>
          </cell>
          <cell r="AA65">
            <v>0</v>
          </cell>
        </row>
        <row r="66">
          <cell r="B66" t="str">
            <v>S413093</v>
          </cell>
          <cell r="C66" t="str">
            <v>黄骅市兴田弹簧有限公司</v>
          </cell>
          <cell r="D66">
            <v>120</v>
          </cell>
          <cell r="E66">
            <v>736.40999999999985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7800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Y66">
            <v>0</v>
          </cell>
          <cell r="Z66">
            <v>0</v>
          </cell>
          <cell r="AA66">
            <v>0</v>
          </cell>
        </row>
        <row r="67">
          <cell r="B67" t="str">
            <v>S532002</v>
          </cell>
          <cell r="C67" t="str">
            <v>苏州高新区旭达输送机械有限公司</v>
          </cell>
          <cell r="D67">
            <v>60</v>
          </cell>
          <cell r="E67">
            <v>48800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</row>
        <row r="68">
          <cell r="B68" t="str">
            <v>S433011</v>
          </cell>
          <cell r="C68" t="str">
            <v>杭州金士顿实业有限公司</v>
          </cell>
          <cell r="D68">
            <v>60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AA68">
            <v>0</v>
          </cell>
        </row>
        <row r="69">
          <cell r="B69" t="str">
            <v>S432006</v>
          </cell>
          <cell r="C69" t="str">
            <v>江阴长青工艺品有限公司</v>
          </cell>
          <cell r="D69">
            <v>60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28354.28</v>
          </cell>
          <cell r="T69">
            <v>72000</v>
          </cell>
          <cell r="U69">
            <v>0</v>
          </cell>
          <cell r="V69">
            <v>0</v>
          </cell>
          <cell r="W69">
            <v>279000</v>
          </cell>
          <cell r="Y69">
            <v>0</v>
          </cell>
          <cell r="Z69">
            <v>0</v>
          </cell>
          <cell r="AA69">
            <v>0</v>
          </cell>
        </row>
        <row r="70">
          <cell r="B70" t="str">
            <v>S413094</v>
          </cell>
          <cell r="C70" t="str">
            <v>霸州市宏海塑料制品有限公司</v>
          </cell>
          <cell r="D70">
            <v>120</v>
          </cell>
          <cell r="E70">
            <v>5579.03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Y70">
            <v>0</v>
          </cell>
          <cell r="Z70">
            <v>0</v>
          </cell>
          <cell r="AA70">
            <v>0</v>
          </cell>
        </row>
        <row r="71">
          <cell r="B71" t="str">
            <v>S434008</v>
          </cell>
          <cell r="C71" t="str">
            <v>安徽博朗凯德织物有限公司</v>
          </cell>
          <cell r="D71">
            <v>120</v>
          </cell>
          <cell r="E71">
            <v>3646.55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B72" t="str">
            <v>S413019</v>
          </cell>
          <cell r="C72" t="str">
            <v>沧州超杰纺织品有限公司</v>
          </cell>
          <cell r="D72">
            <v>120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10180.450000000001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Y72">
            <v>0</v>
          </cell>
          <cell r="Z72">
            <v>0</v>
          </cell>
          <cell r="AA72">
            <v>0</v>
          </cell>
        </row>
        <row r="73">
          <cell r="B73" t="str">
            <v>S413095</v>
          </cell>
          <cell r="C73" t="str">
            <v>河北岳钢数控设备有限公司</v>
          </cell>
          <cell r="D73">
            <v>60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AA73">
            <v>0</v>
          </cell>
        </row>
        <row r="74">
          <cell r="B74" t="str">
            <v>S437015</v>
          </cell>
          <cell r="C74" t="str">
            <v>山东金达汽车部件制造股份有限公司</v>
          </cell>
          <cell r="D74">
            <v>120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W74">
            <v>1063037.0900000001</v>
          </cell>
          <cell r="Y74">
            <v>645186.80000000005</v>
          </cell>
          <cell r="Z74">
            <v>364816.45</v>
          </cell>
          <cell r="AA74">
            <v>0</v>
          </cell>
        </row>
        <row r="75">
          <cell r="B75" t="str">
            <v>S413033</v>
          </cell>
          <cell r="C75" t="str">
            <v>黄骅市再兴汽车配件有限公司</v>
          </cell>
          <cell r="D75">
            <v>120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88026.43</v>
          </cell>
          <cell r="J75">
            <v>159346.26</v>
          </cell>
          <cell r="K75">
            <v>72874.089999999851</v>
          </cell>
          <cell r="L75">
            <v>51300.15000000014</v>
          </cell>
          <cell r="M75">
            <v>52623.809999999823</v>
          </cell>
          <cell r="N75">
            <v>40254.910000000033</v>
          </cell>
          <cell r="O75">
            <v>66562.219999999972</v>
          </cell>
          <cell r="P75">
            <v>59462.060000000056</v>
          </cell>
          <cell r="Q75">
            <v>87892.75</v>
          </cell>
          <cell r="R75">
            <v>0</v>
          </cell>
          <cell r="S75">
            <v>12181.390000000014</v>
          </cell>
          <cell r="T75">
            <v>0</v>
          </cell>
          <cell r="U75">
            <v>144728.37</v>
          </cell>
          <cell r="V75">
            <v>0</v>
          </cell>
          <cell r="W75">
            <v>441497.76000000013</v>
          </cell>
          <cell r="X75">
            <v>206350.92</v>
          </cell>
          <cell r="Y75">
            <v>0</v>
          </cell>
          <cell r="Z75">
            <v>279486.40000000002</v>
          </cell>
          <cell r="AA75">
            <v>0</v>
          </cell>
        </row>
        <row r="76">
          <cell r="B76" t="e">
            <v>#N/A</v>
          </cell>
          <cell r="C76" t="str">
            <v>北京东方华康自动化有限公司</v>
          </cell>
          <cell r="D76">
            <v>30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</row>
        <row r="77">
          <cell r="B77" t="str">
            <v>S413082</v>
          </cell>
          <cell r="C77" t="str">
            <v>深州市卓伦橡塑磨具有限公司</v>
          </cell>
          <cell r="D77">
            <v>120</v>
          </cell>
          <cell r="E77">
            <v>0</v>
          </cell>
          <cell r="F77">
            <v>316596.93000000063</v>
          </cell>
          <cell r="G77">
            <v>421917.74000000022</v>
          </cell>
          <cell r="H77">
            <v>768619.96</v>
          </cell>
          <cell r="I77">
            <v>404283.71</v>
          </cell>
          <cell r="J77">
            <v>430155.08000000007</v>
          </cell>
          <cell r="K77">
            <v>259018.8200000003</v>
          </cell>
          <cell r="L77">
            <v>0</v>
          </cell>
          <cell r="M77">
            <v>134282.51999999955</v>
          </cell>
          <cell r="N77">
            <v>99346.480000000447</v>
          </cell>
          <cell r="O77">
            <v>490265.90999999922</v>
          </cell>
          <cell r="P77">
            <v>239827.04000000004</v>
          </cell>
          <cell r="Q77">
            <v>336314.21</v>
          </cell>
          <cell r="R77">
            <v>0</v>
          </cell>
          <cell r="S77">
            <v>34638.999999999069</v>
          </cell>
          <cell r="T77">
            <v>87450.660000000149</v>
          </cell>
          <cell r="U77">
            <v>158487.8200000003</v>
          </cell>
          <cell r="V77">
            <v>177837.86000000034</v>
          </cell>
          <cell r="W77">
            <v>0</v>
          </cell>
          <cell r="X77">
            <v>161410.47</v>
          </cell>
          <cell r="Y77">
            <v>171892.43</v>
          </cell>
          <cell r="Z77">
            <v>94977.78</v>
          </cell>
          <cell r="AA77">
            <v>0</v>
          </cell>
        </row>
        <row r="78">
          <cell r="B78" t="str">
            <v>S413031</v>
          </cell>
          <cell r="C78" t="str">
            <v>黄骅市致远摩托车配件有限公司</v>
          </cell>
          <cell r="D78">
            <v>90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5122.43</v>
          </cell>
          <cell r="V78">
            <v>0</v>
          </cell>
          <cell r="W78">
            <v>21200</v>
          </cell>
          <cell r="Y78">
            <v>16680</v>
          </cell>
          <cell r="Z78">
            <v>0</v>
          </cell>
          <cell r="AA78">
            <v>70168.5</v>
          </cell>
        </row>
        <row r="79">
          <cell r="B79" t="str">
            <v>S413096</v>
          </cell>
          <cell r="C79" t="str">
            <v>河北联庆五金制品有限公司</v>
          </cell>
          <cell r="D79">
            <v>120</v>
          </cell>
          <cell r="E79">
            <v>4053.14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Y79">
            <v>0</v>
          </cell>
          <cell r="Z79">
            <v>0</v>
          </cell>
          <cell r="AA79">
            <v>0</v>
          </cell>
        </row>
        <row r="80">
          <cell r="B80" t="str">
            <v>S413067</v>
          </cell>
          <cell r="C80" t="str">
            <v>沧州庆方汽车部件有限公司</v>
          </cell>
          <cell r="D80">
            <v>120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W80">
            <v>2278.16</v>
          </cell>
          <cell r="X80">
            <v>121005</v>
          </cell>
          <cell r="Y80">
            <v>97052.98</v>
          </cell>
          <cell r="Z80">
            <v>287620.90000000002</v>
          </cell>
          <cell r="AA80">
            <v>111559.57</v>
          </cell>
        </row>
        <row r="81">
          <cell r="B81" t="str">
            <v>S433012</v>
          </cell>
          <cell r="C81" t="str">
            <v>浙江全盛无纺制品有限公司</v>
          </cell>
          <cell r="D81">
            <v>120</v>
          </cell>
          <cell r="E81">
            <v>17243.919999999998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</row>
        <row r="82">
          <cell r="B82" t="str">
            <v>S535001</v>
          </cell>
          <cell r="C82" t="str">
            <v>厦门市三友和机械有限公司</v>
          </cell>
          <cell r="D82">
            <v>60</v>
          </cell>
          <cell r="E82">
            <v>292035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60000</v>
          </cell>
          <cell r="U82">
            <v>0</v>
          </cell>
          <cell r="V82">
            <v>0</v>
          </cell>
          <cell r="W82">
            <v>11965</v>
          </cell>
          <cell r="Y82">
            <v>0</v>
          </cell>
          <cell r="Z82">
            <v>0</v>
          </cell>
          <cell r="AA82">
            <v>0</v>
          </cell>
        </row>
        <row r="83">
          <cell r="B83" t="e">
            <v>#N/A</v>
          </cell>
          <cell r="C83" t="str">
            <v>浙江万福机电有限公司</v>
          </cell>
          <cell r="D83">
            <v>60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</row>
        <row r="84">
          <cell r="B84" t="str">
            <v>S413097</v>
          </cell>
          <cell r="C84" t="str">
            <v>威县永盛汽车配件制造有限公司</v>
          </cell>
          <cell r="D84">
            <v>120</v>
          </cell>
          <cell r="E84">
            <v>11220.07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Y84">
            <v>0</v>
          </cell>
          <cell r="Z84">
            <v>0</v>
          </cell>
          <cell r="AA84">
            <v>0</v>
          </cell>
        </row>
        <row r="85">
          <cell r="B85" t="str">
            <v>S432024</v>
          </cell>
          <cell r="C85" t="str">
            <v>江阴市达安汽车零部件有限公司</v>
          </cell>
          <cell r="D85">
            <v>120</v>
          </cell>
          <cell r="E85">
            <v>6813.98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Y85">
            <v>0</v>
          </cell>
          <cell r="Z85">
            <v>0</v>
          </cell>
          <cell r="AA85">
            <v>0</v>
          </cell>
        </row>
        <row r="86">
          <cell r="B86" t="str">
            <v>S444006</v>
          </cell>
          <cell r="C86" t="str">
            <v>东莞市双和机车拉索有限公司</v>
          </cell>
          <cell r="D86">
            <v>60</v>
          </cell>
          <cell r="E86">
            <v>1615.32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Y86">
            <v>0</v>
          </cell>
          <cell r="Z86">
            <v>0</v>
          </cell>
          <cell r="AA86">
            <v>0</v>
          </cell>
        </row>
        <row r="87">
          <cell r="B87" t="str">
            <v>S437024</v>
          </cell>
          <cell r="C87" t="str">
            <v>佳化化学（滨州）有限公司</v>
          </cell>
          <cell r="D87">
            <v>30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66017.550000000047</v>
          </cell>
          <cell r="W87">
            <v>634200.69999999995</v>
          </cell>
          <cell r="X87">
            <v>312480</v>
          </cell>
          <cell r="Y87">
            <v>0</v>
          </cell>
          <cell r="Z87">
            <v>0</v>
          </cell>
          <cell r="AA87">
            <v>0</v>
          </cell>
        </row>
        <row r="88">
          <cell r="B88" t="str">
            <v>S443002</v>
          </cell>
          <cell r="C88" t="str">
            <v>株洲市凡美斯汽车配件有限公司</v>
          </cell>
          <cell r="D88">
            <v>60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2727.36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Y88">
            <v>0</v>
          </cell>
          <cell r="Z88">
            <v>0</v>
          </cell>
          <cell r="AA88">
            <v>0</v>
          </cell>
        </row>
        <row r="89">
          <cell r="B89" t="str">
            <v>S443004</v>
          </cell>
          <cell r="C89" t="str">
            <v>湘乡简美汽车部件有限公司</v>
          </cell>
          <cell r="D89">
            <v>120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630413.67000000004</v>
          </cell>
          <cell r="R89">
            <v>0</v>
          </cell>
          <cell r="S89">
            <v>585194.44999999995</v>
          </cell>
          <cell r="T89">
            <v>0</v>
          </cell>
          <cell r="U89">
            <v>601987.71</v>
          </cell>
          <cell r="V89">
            <v>264196.66999999993</v>
          </cell>
          <cell r="W89">
            <v>0</v>
          </cell>
          <cell r="Y89">
            <v>0</v>
          </cell>
          <cell r="Z89">
            <v>0</v>
          </cell>
          <cell r="AA89">
            <v>0</v>
          </cell>
        </row>
        <row r="90">
          <cell r="B90" t="str">
            <v>S413028</v>
          </cell>
          <cell r="C90" t="str">
            <v>泊头市鑫洪金属制品有限公司</v>
          </cell>
          <cell r="D90">
            <v>120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15642.190000000002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Y90">
            <v>15593.43</v>
          </cell>
          <cell r="Z90">
            <v>0</v>
          </cell>
          <cell r="AA90">
            <v>0</v>
          </cell>
        </row>
        <row r="91">
          <cell r="B91" t="str">
            <v>S434002</v>
          </cell>
          <cell r="C91" t="str">
            <v>芜湖星火软轴控制索制造有限公司</v>
          </cell>
          <cell r="D91">
            <v>120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R91">
            <v>0</v>
          </cell>
          <cell r="T91">
            <v>0</v>
          </cell>
          <cell r="U91">
            <v>6000</v>
          </cell>
          <cell r="V91">
            <v>90555</v>
          </cell>
          <cell r="W91">
            <v>53161.48000000004</v>
          </cell>
          <cell r="X91">
            <v>107429.84</v>
          </cell>
          <cell r="Y91">
            <v>274180.77</v>
          </cell>
          <cell r="Z91">
            <v>137151.01999999999</v>
          </cell>
          <cell r="AA91">
            <v>132024.9</v>
          </cell>
        </row>
        <row r="92">
          <cell r="B92" t="str">
            <v>S413035</v>
          </cell>
          <cell r="C92" t="str">
            <v>黄骅市建昌塑料制品有限公司</v>
          </cell>
          <cell r="D92">
            <v>120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Q92">
            <v>399644.92</v>
          </cell>
          <cell r="R92">
            <v>0</v>
          </cell>
          <cell r="S92">
            <v>81100.529999999795</v>
          </cell>
          <cell r="T92">
            <v>0</v>
          </cell>
          <cell r="U92">
            <v>1022102.3400000001</v>
          </cell>
          <cell r="V92">
            <v>38800</v>
          </cell>
          <cell r="W92">
            <v>336476.42999999993</v>
          </cell>
          <cell r="X92">
            <v>195806.12</v>
          </cell>
          <cell r="Y92">
            <v>0</v>
          </cell>
          <cell r="Z92">
            <v>392594.19</v>
          </cell>
          <cell r="AA92">
            <v>0</v>
          </cell>
        </row>
        <row r="93">
          <cell r="B93" t="str">
            <v>S411024</v>
          </cell>
          <cell r="C93" t="str">
            <v>北京德实汽车饰件有限公司</v>
          </cell>
          <cell r="D93">
            <v>120</v>
          </cell>
          <cell r="E93">
            <v>58519.74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Y93">
            <v>0</v>
          </cell>
          <cell r="Z93">
            <v>0</v>
          </cell>
          <cell r="AA93">
            <v>0</v>
          </cell>
        </row>
        <row r="94">
          <cell r="B94" t="str">
            <v>S437008</v>
          </cell>
          <cell r="C94" t="str">
            <v>烟台青沪纸业有限公司</v>
          </cell>
          <cell r="D94">
            <v>90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Y94">
            <v>0</v>
          </cell>
          <cell r="Z94">
            <v>0.04</v>
          </cell>
          <cell r="AA94">
            <v>0</v>
          </cell>
        </row>
        <row r="95">
          <cell r="B95" t="str">
            <v>S432015</v>
          </cell>
          <cell r="C95" t="str">
            <v>江苏忠明祥和精工股份有限公司</v>
          </cell>
          <cell r="D95">
            <v>60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Z95">
            <v>0</v>
          </cell>
          <cell r="AA95">
            <v>0</v>
          </cell>
        </row>
        <row r="96">
          <cell r="B96" t="str">
            <v>S413098</v>
          </cell>
          <cell r="C96" t="str">
            <v>黄骅市宁鑫商贸有限公司</v>
          </cell>
          <cell r="D96">
            <v>120</v>
          </cell>
          <cell r="E96">
            <v>16470.66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Y96">
            <v>0</v>
          </cell>
          <cell r="Z96">
            <v>0</v>
          </cell>
          <cell r="AA96">
            <v>0</v>
          </cell>
        </row>
        <row r="97">
          <cell r="B97" t="str">
            <v>S413034</v>
          </cell>
          <cell r="C97" t="str">
            <v>黄骅市汇铭汽车部件有限公司</v>
          </cell>
          <cell r="D97">
            <v>120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88025.27</v>
          </cell>
          <cell r="J97">
            <v>287558.25999999978</v>
          </cell>
          <cell r="K97">
            <v>149736.80999999959</v>
          </cell>
          <cell r="L97">
            <v>105539.77000000048</v>
          </cell>
          <cell r="M97">
            <v>98736.570000000298</v>
          </cell>
          <cell r="N97">
            <v>90068.259999999776</v>
          </cell>
          <cell r="O97">
            <v>0</v>
          </cell>
          <cell r="P97">
            <v>101118.3200000003</v>
          </cell>
          <cell r="Q97">
            <v>107937.61999999988</v>
          </cell>
          <cell r="R97">
            <v>0</v>
          </cell>
          <cell r="S97">
            <v>211307.64000000013</v>
          </cell>
          <cell r="T97">
            <v>0</v>
          </cell>
          <cell r="U97">
            <v>0</v>
          </cell>
          <cell r="V97">
            <v>462881.65999999992</v>
          </cell>
          <cell r="W97">
            <v>1319626.29</v>
          </cell>
          <cell r="Y97">
            <v>0</v>
          </cell>
          <cell r="Z97">
            <v>0</v>
          </cell>
          <cell r="AA97">
            <v>1053754.42</v>
          </cell>
        </row>
        <row r="98">
          <cell r="B98" t="str">
            <v>S413099</v>
          </cell>
          <cell r="C98" t="str">
            <v>黄骅市万寿汽车配件有限公司</v>
          </cell>
          <cell r="D98">
            <v>120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Z98">
            <v>0</v>
          </cell>
          <cell r="AA98">
            <v>0</v>
          </cell>
        </row>
        <row r="99">
          <cell r="B99" t="str">
            <v>S412020</v>
          </cell>
          <cell r="C99" t="str">
            <v>天津市鹏升汽车部件有限公司</v>
          </cell>
          <cell r="D99">
            <v>120</v>
          </cell>
          <cell r="E99">
            <v>0</v>
          </cell>
          <cell r="F99">
            <v>0</v>
          </cell>
          <cell r="G99">
            <v>222270.83</v>
          </cell>
          <cell r="H99">
            <v>947142.3200000003</v>
          </cell>
          <cell r="I99">
            <v>946243.7099999995</v>
          </cell>
          <cell r="J99">
            <v>640546.16999999993</v>
          </cell>
          <cell r="K99">
            <v>1065166.7900000005</v>
          </cell>
          <cell r="L99">
            <v>60302.199999999255</v>
          </cell>
          <cell r="M99">
            <v>33971.980000000447</v>
          </cell>
          <cell r="N99">
            <v>58184.910000000149</v>
          </cell>
          <cell r="O99">
            <v>103145.83999999985</v>
          </cell>
          <cell r="P99">
            <v>34084.609999999404</v>
          </cell>
          <cell r="Q99">
            <v>683002.38000000082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746001.1799999997</v>
          </cell>
          <cell r="W99">
            <v>0</v>
          </cell>
          <cell r="X99">
            <v>643341.41</v>
          </cell>
          <cell r="Y99">
            <v>158173.46</v>
          </cell>
          <cell r="Z99">
            <v>0</v>
          </cell>
          <cell r="AA99">
            <v>541917.11</v>
          </cell>
        </row>
        <row r="100">
          <cell r="B100" t="str">
            <v>S413117</v>
          </cell>
          <cell r="C100" t="str">
            <v>霸州市自强汽车零部件厂</v>
          </cell>
          <cell r="D100">
            <v>120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65.09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Y100">
            <v>0</v>
          </cell>
          <cell r="Z100">
            <v>0</v>
          </cell>
          <cell r="AA100">
            <v>0</v>
          </cell>
        </row>
        <row r="101">
          <cell r="B101" t="str">
            <v>S413061</v>
          </cell>
          <cell r="C101" t="str">
            <v>黄骅市氦普气体销售有限公司</v>
          </cell>
          <cell r="D101">
            <v>90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P101">
            <v>81086.600000000006</v>
          </cell>
          <cell r="Q101">
            <v>0</v>
          </cell>
          <cell r="R101">
            <v>0</v>
          </cell>
          <cell r="S101">
            <v>0</v>
          </cell>
          <cell r="T101">
            <v>76210.719999999972</v>
          </cell>
          <cell r="U101">
            <v>0</v>
          </cell>
          <cell r="V101">
            <v>87985.109999999986</v>
          </cell>
          <cell r="W101">
            <v>0</v>
          </cell>
          <cell r="Y101">
            <v>45408.3</v>
          </cell>
          <cell r="Z101">
            <v>0</v>
          </cell>
          <cell r="AA101">
            <v>51999.48</v>
          </cell>
        </row>
        <row r="102">
          <cell r="B102" t="str">
            <v>S512005</v>
          </cell>
          <cell r="C102" t="str">
            <v>天津市奥特威德焊接技术有限公司</v>
          </cell>
          <cell r="D102">
            <v>60</v>
          </cell>
          <cell r="E102">
            <v>42000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Y102">
            <v>0</v>
          </cell>
          <cell r="Z102">
            <v>0</v>
          </cell>
          <cell r="AA102">
            <v>0</v>
          </cell>
        </row>
        <row r="103">
          <cell r="B103" t="e">
            <v>#N/A</v>
          </cell>
          <cell r="C103" t="str">
            <v>文登市凤凰婷装饰有限公司</v>
          </cell>
          <cell r="D103">
            <v>60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S437022</v>
          </cell>
          <cell r="C104" t="str">
            <v>德州志鹏海绵制品有限公司</v>
          </cell>
          <cell r="D104">
            <v>120</v>
          </cell>
          <cell r="E104">
            <v>62319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Y104">
            <v>0</v>
          </cell>
          <cell r="Z104">
            <v>0</v>
          </cell>
          <cell r="AA104">
            <v>0</v>
          </cell>
        </row>
        <row r="105">
          <cell r="B105" t="str">
            <v>S413100</v>
          </cell>
          <cell r="C105" t="str">
            <v>河北圣洁环境生物科技工程有限公司</v>
          </cell>
          <cell r="D105">
            <v>60</v>
          </cell>
          <cell r="E105">
            <v>82800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Y105">
            <v>0</v>
          </cell>
          <cell r="Z105">
            <v>0</v>
          </cell>
          <cell r="AA105">
            <v>0</v>
          </cell>
        </row>
        <row r="106">
          <cell r="B106" t="str">
            <v>S413101</v>
          </cell>
          <cell r="C106" t="str">
            <v>黄骅市海生五金模具厂</v>
          </cell>
          <cell r="D106">
            <v>120</v>
          </cell>
          <cell r="E106">
            <v>248042.77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Y106">
            <v>0</v>
          </cell>
          <cell r="Z106">
            <v>0</v>
          </cell>
          <cell r="AA106">
            <v>0</v>
          </cell>
        </row>
        <row r="107">
          <cell r="B107" t="str">
            <v>S413148</v>
          </cell>
          <cell r="C107" t="str">
            <v>张绍林</v>
          </cell>
          <cell r="D107">
            <v>60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Z107">
            <v>0</v>
          </cell>
          <cell r="AA107">
            <v>0</v>
          </cell>
        </row>
        <row r="108">
          <cell r="B108" t="str">
            <v>S413123</v>
          </cell>
          <cell r="C108" t="str">
            <v>黄骅市固诺装饰工程有限公司</v>
          </cell>
          <cell r="D108">
            <v>120</v>
          </cell>
          <cell r="E108">
            <v>9435.25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B109" t="str">
            <v>S432021</v>
          </cell>
          <cell r="C109" t="str">
            <v>江苏艾文德悦达汽车内饰有限公司</v>
          </cell>
          <cell r="D109">
            <v>120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59961.780000000144</v>
          </cell>
          <cell r="P109">
            <v>197501.59999999998</v>
          </cell>
          <cell r="Q109">
            <v>0</v>
          </cell>
          <cell r="R109">
            <v>312588.49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Y109">
            <v>0</v>
          </cell>
          <cell r="Z109">
            <v>44334.41</v>
          </cell>
          <cell r="AA109">
            <v>0</v>
          </cell>
        </row>
        <row r="110">
          <cell r="B110" t="str">
            <v>S413060</v>
          </cell>
          <cell r="C110" t="str">
            <v>黄骅市正祥车辆部件有限公司</v>
          </cell>
          <cell r="D110">
            <v>120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6880.32</v>
          </cell>
          <cell r="J110">
            <v>117662.02000000002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327783.31</v>
          </cell>
          <cell r="V110">
            <v>0</v>
          </cell>
          <cell r="W110">
            <v>0</v>
          </cell>
          <cell r="Y110">
            <v>0</v>
          </cell>
          <cell r="Z110">
            <v>0</v>
          </cell>
          <cell r="AA110">
            <v>0</v>
          </cell>
        </row>
        <row r="111">
          <cell r="B111" t="str">
            <v>S411019</v>
          </cell>
          <cell r="C111" t="str">
            <v>多科迪（北京）塑胶颜料有限公司</v>
          </cell>
          <cell r="D111">
            <v>30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</row>
        <row r="112">
          <cell r="B112" t="str">
            <v>S437010</v>
          </cell>
          <cell r="C112" t="str">
            <v>昌乐天齐色织布有限公司</v>
          </cell>
          <cell r="D112">
            <v>120</v>
          </cell>
          <cell r="E112">
            <v>0</v>
          </cell>
          <cell r="J112">
            <v>8870.25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22490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Y112">
            <v>0</v>
          </cell>
          <cell r="Z112">
            <v>23355</v>
          </cell>
          <cell r="AA112">
            <v>0</v>
          </cell>
        </row>
        <row r="113">
          <cell r="B113" t="str">
            <v>S433008</v>
          </cell>
          <cell r="C113" t="str">
            <v>浙江富昌泰汽车零部件有限公司</v>
          </cell>
          <cell r="D113">
            <v>120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Z113">
            <v>0</v>
          </cell>
          <cell r="AA113">
            <v>0</v>
          </cell>
        </row>
        <row r="114">
          <cell r="B114" t="str">
            <v>S413007</v>
          </cell>
          <cell r="C114" t="str">
            <v>雄县华增汽车饰件有限公司</v>
          </cell>
          <cell r="D114">
            <v>120</v>
          </cell>
          <cell r="E114">
            <v>0</v>
          </cell>
          <cell r="F114">
            <v>0</v>
          </cell>
          <cell r="G114">
            <v>0</v>
          </cell>
          <cell r="H114">
            <v>35126.979999999981</v>
          </cell>
          <cell r="I114">
            <v>30810.73000000004</v>
          </cell>
          <cell r="J114">
            <v>34057.14999999998</v>
          </cell>
          <cell r="K114">
            <v>12156.47</v>
          </cell>
          <cell r="L114">
            <v>9216.9899999999907</v>
          </cell>
          <cell r="M114">
            <v>6784.0900000000111</v>
          </cell>
          <cell r="N114">
            <v>8528.570000000007</v>
          </cell>
          <cell r="O114">
            <v>9497.4500000000116</v>
          </cell>
          <cell r="P114">
            <v>11995.550000000017</v>
          </cell>
          <cell r="Q114">
            <v>0</v>
          </cell>
          <cell r="R114">
            <v>35938.320000000007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33094.609999999986</v>
          </cell>
          <cell r="Y114">
            <v>0</v>
          </cell>
          <cell r="Z114">
            <v>24584.46</v>
          </cell>
          <cell r="AA114">
            <v>9690.07</v>
          </cell>
        </row>
        <row r="115">
          <cell r="B115" t="str">
            <v>S413102</v>
          </cell>
          <cell r="C115" t="str">
            <v>黄骅市增鑫五金制品有限公司</v>
          </cell>
          <cell r="D115">
            <v>120</v>
          </cell>
          <cell r="E115">
            <v>19045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Y115">
            <v>0</v>
          </cell>
          <cell r="Z115">
            <v>0</v>
          </cell>
          <cell r="AA115">
            <v>0</v>
          </cell>
        </row>
        <row r="116">
          <cell r="B116" t="str">
            <v>S432014</v>
          </cell>
          <cell r="C116" t="str">
            <v>江苏万金汽车零部件制造有限公司</v>
          </cell>
          <cell r="D116">
            <v>120</v>
          </cell>
          <cell r="E116">
            <v>57225</v>
          </cell>
          <cell r="F116">
            <v>158314.70000000019</v>
          </cell>
          <cell r="G116">
            <v>108266.42999999993</v>
          </cell>
          <cell r="H116">
            <v>203846.3600000001</v>
          </cell>
          <cell r="I116">
            <v>133664.31999999983</v>
          </cell>
          <cell r="J116">
            <v>149582.62000000011</v>
          </cell>
          <cell r="K116">
            <v>0</v>
          </cell>
          <cell r="L116">
            <v>73169.760000000009</v>
          </cell>
          <cell r="M116">
            <v>56766.12</v>
          </cell>
          <cell r="N116">
            <v>56068.9099999998</v>
          </cell>
          <cell r="O116">
            <v>76165.39000000013</v>
          </cell>
          <cell r="P116">
            <v>99204.959999999963</v>
          </cell>
          <cell r="Q116">
            <v>0</v>
          </cell>
          <cell r="R116">
            <v>111659.82000000007</v>
          </cell>
          <cell r="S116">
            <v>21639.5</v>
          </cell>
          <cell r="T116">
            <v>43857.560000000056</v>
          </cell>
          <cell r="U116">
            <v>83398.530000000028</v>
          </cell>
          <cell r="V116">
            <v>64421.619999999879</v>
          </cell>
          <cell r="W116">
            <v>38239.89000000013</v>
          </cell>
          <cell r="X116">
            <v>55912.71</v>
          </cell>
          <cell r="Y116">
            <v>63179.28</v>
          </cell>
          <cell r="Z116">
            <v>65633.119999999995</v>
          </cell>
          <cell r="AA116">
            <v>54151.98</v>
          </cell>
        </row>
        <row r="117">
          <cell r="B117" t="str">
            <v>S513016</v>
          </cell>
          <cell r="C117" t="str">
            <v>黄骅市辉煌建筑队</v>
          </cell>
          <cell r="D117">
            <v>60</v>
          </cell>
          <cell r="E117">
            <v>0</v>
          </cell>
          <cell r="F117">
            <v>57112</v>
          </cell>
          <cell r="G117">
            <v>0</v>
          </cell>
          <cell r="H117">
            <v>1900</v>
          </cell>
          <cell r="I117">
            <v>16000</v>
          </cell>
          <cell r="J117">
            <v>0</v>
          </cell>
          <cell r="K117">
            <v>1780</v>
          </cell>
          <cell r="L117">
            <v>4280</v>
          </cell>
          <cell r="M117">
            <v>2000</v>
          </cell>
          <cell r="N117">
            <v>9888</v>
          </cell>
          <cell r="O117">
            <v>0</v>
          </cell>
          <cell r="P117">
            <v>30560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Y117">
            <v>0</v>
          </cell>
          <cell r="Z117">
            <v>2550</v>
          </cell>
          <cell r="AA117">
            <v>0</v>
          </cell>
        </row>
        <row r="118">
          <cell r="B118" t="str">
            <v>S413025</v>
          </cell>
          <cell r="C118" t="str">
            <v>沧州宇诺五金制造有限公司</v>
          </cell>
          <cell r="D118">
            <v>120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T118">
            <v>64783.88</v>
          </cell>
          <cell r="U118">
            <v>25079.260000000009</v>
          </cell>
          <cell r="V118">
            <v>37258.640000000014</v>
          </cell>
          <cell r="W118">
            <v>0</v>
          </cell>
          <cell r="X118">
            <v>145721.18</v>
          </cell>
          <cell r="Y118">
            <v>107517.75999999999</v>
          </cell>
          <cell r="Z118">
            <v>0</v>
          </cell>
          <cell r="AA118">
            <v>0</v>
          </cell>
        </row>
        <row r="119">
          <cell r="B119" t="str">
            <v>S413063</v>
          </cell>
          <cell r="C119" t="str">
            <v>黄骅市洁霸汽车零部件制造有限公司</v>
          </cell>
          <cell r="D119">
            <v>120</v>
          </cell>
          <cell r="E119">
            <v>31381.81</v>
          </cell>
          <cell r="F119">
            <v>0</v>
          </cell>
          <cell r="G119">
            <v>147426.87</v>
          </cell>
          <cell r="H119">
            <v>0</v>
          </cell>
          <cell r="I119">
            <v>67211.700000000012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Y119">
            <v>0</v>
          </cell>
          <cell r="Z119">
            <v>0</v>
          </cell>
          <cell r="AA119">
            <v>0</v>
          </cell>
        </row>
        <row r="120">
          <cell r="B120" t="str">
            <v>S513008</v>
          </cell>
          <cell r="C120" t="str">
            <v>黄骅市三江商贸有限公司</v>
          </cell>
          <cell r="D120">
            <v>60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Z120">
            <v>0</v>
          </cell>
          <cell r="AA120">
            <v>27870</v>
          </cell>
        </row>
        <row r="121">
          <cell r="B121" t="str">
            <v>S513005</v>
          </cell>
          <cell r="C121" t="str">
            <v>黄骅市通乐贸易有限公司</v>
          </cell>
          <cell r="D121">
            <v>120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X121">
            <v>119443.5</v>
          </cell>
          <cell r="Y121">
            <v>0</v>
          </cell>
          <cell r="Z121">
            <v>0</v>
          </cell>
          <cell r="AA121">
            <v>0</v>
          </cell>
        </row>
        <row r="122">
          <cell r="B122" t="str">
            <v>S413008</v>
          </cell>
          <cell r="C122" t="str">
            <v>高碑店市晨奥汽车部件有限公司</v>
          </cell>
          <cell r="D122">
            <v>120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8606.64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Y122">
            <v>0</v>
          </cell>
          <cell r="Z122">
            <v>0</v>
          </cell>
          <cell r="AA122">
            <v>0</v>
          </cell>
        </row>
        <row r="123">
          <cell r="B123" t="str">
            <v>S413103</v>
          </cell>
          <cell r="C123" t="str">
            <v>黄骅市通顺五金机电商店</v>
          </cell>
          <cell r="D123">
            <v>120</v>
          </cell>
          <cell r="E123">
            <v>900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Y123">
            <v>0</v>
          </cell>
          <cell r="Z123">
            <v>0</v>
          </cell>
          <cell r="AA123">
            <v>0</v>
          </cell>
        </row>
        <row r="124">
          <cell r="B124" t="str">
            <v>S513007</v>
          </cell>
          <cell r="C124" t="str">
            <v>人民电器集团黄骅销售有限公司</v>
          </cell>
          <cell r="D124">
            <v>30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15670.5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25837</v>
          </cell>
          <cell r="Y124">
            <v>0</v>
          </cell>
          <cell r="Z124">
            <v>0</v>
          </cell>
          <cell r="AA124">
            <v>0</v>
          </cell>
        </row>
        <row r="125">
          <cell r="B125" t="str">
            <v>S434001</v>
          </cell>
          <cell r="C125" t="str">
            <v>合肥光码科技有限公司</v>
          </cell>
          <cell r="D125">
            <v>120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36049.990000000049</v>
          </cell>
          <cell r="Q125">
            <v>52535.169999999984</v>
          </cell>
          <cell r="R125">
            <v>72610.040000000008</v>
          </cell>
          <cell r="S125">
            <v>28971.25999999998</v>
          </cell>
          <cell r="T125">
            <v>0</v>
          </cell>
          <cell r="U125">
            <v>129967.84000000003</v>
          </cell>
          <cell r="V125">
            <v>0</v>
          </cell>
          <cell r="W125">
            <v>0</v>
          </cell>
          <cell r="Y125">
            <v>0</v>
          </cell>
          <cell r="Z125">
            <v>0</v>
          </cell>
          <cell r="AA125">
            <v>9282.9599999999991</v>
          </cell>
        </row>
        <row r="126">
          <cell r="B126" t="str">
            <v>S413064</v>
          </cell>
          <cell r="C126" t="str">
            <v>黄骅市恒伟五金制品有限公司</v>
          </cell>
          <cell r="D126">
            <v>120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S126">
            <v>115145.94</v>
          </cell>
          <cell r="T126">
            <v>0</v>
          </cell>
          <cell r="U126">
            <v>586625.73</v>
          </cell>
          <cell r="V126">
            <v>421835.7799999998</v>
          </cell>
          <cell r="W126">
            <v>435628.64000000013</v>
          </cell>
          <cell r="Y126">
            <v>1362854.1</v>
          </cell>
          <cell r="Z126">
            <v>498275.57</v>
          </cell>
          <cell r="AA126">
            <v>235928.32000000001</v>
          </cell>
        </row>
        <row r="127">
          <cell r="B127" t="str">
            <v>S532003</v>
          </cell>
          <cell r="C127" t="str">
            <v>扬州三鸣环保科技有限公司</v>
          </cell>
          <cell r="D127">
            <v>120</v>
          </cell>
          <cell r="E127">
            <v>60833.38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Y127">
            <v>0</v>
          </cell>
          <cell r="Z127">
            <v>0</v>
          </cell>
          <cell r="AA127">
            <v>0</v>
          </cell>
        </row>
        <row r="128">
          <cell r="B128" t="str">
            <v>S512006</v>
          </cell>
          <cell r="C128" t="str">
            <v>天津尼嘉斯机械设备销售有限公司</v>
          </cell>
          <cell r="D128">
            <v>60</v>
          </cell>
          <cell r="E128">
            <v>14336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Y128">
            <v>0</v>
          </cell>
          <cell r="Z128">
            <v>0</v>
          </cell>
          <cell r="AA128">
            <v>0</v>
          </cell>
        </row>
        <row r="129">
          <cell r="B129" t="str">
            <v>S432017</v>
          </cell>
          <cell r="C129" t="str">
            <v>苏州市荣威模具有限公司</v>
          </cell>
          <cell r="D129">
            <v>60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Z129">
            <v>0</v>
          </cell>
          <cell r="AA129">
            <v>0</v>
          </cell>
        </row>
        <row r="130">
          <cell r="B130" t="str">
            <v>S513018</v>
          </cell>
          <cell r="C130" t="str">
            <v>河北双力起重机械有限公司</v>
          </cell>
          <cell r="D130">
            <v>60</v>
          </cell>
          <cell r="E130">
            <v>0</v>
          </cell>
          <cell r="F130">
            <v>450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10600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Y130">
            <v>0</v>
          </cell>
          <cell r="Z130">
            <v>0</v>
          </cell>
          <cell r="AA130">
            <v>0</v>
          </cell>
        </row>
        <row r="131">
          <cell r="B131" t="str">
            <v>S413104</v>
          </cell>
          <cell r="C131" t="str">
            <v>沧州施普模具制造有限公司</v>
          </cell>
          <cell r="D131">
            <v>60</v>
          </cell>
          <cell r="E131">
            <v>21800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Y131">
            <v>0</v>
          </cell>
          <cell r="Z131">
            <v>0</v>
          </cell>
          <cell r="AA131">
            <v>0</v>
          </cell>
        </row>
        <row r="132">
          <cell r="B132" t="str">
            <v>S444003</v>
          </cell>
          <cell r="C132" t="str">
            <v>广州熙锐自动化设备有限公司</v>
          </cell>
          <cell r="D132">
            <v>60</v>
          </cell>
          <cell r="E132">
            <v>208000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Y132">
            <v>0</v>
          </cell>
          <cell r="Z132">
            <v>0</v>
          </cell>
          <cell r="AA132">
            <v>0</v>
          </cell>
        </row>
        <row r="133">
          <cell r="B133" t="str">
            <v>S432025</v>
          </cell>
          <cell r="C133" t="str">
            <v>苏州高登威科技股份有限公司</v>
          </cell>
          <cell r="D133">
            <v>60</v>
          </cell>
          <cell r="E133">
            <v>526700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Y133">
            <v>0</v>
          </cell>
          <cell r="Z133">
            <v>0</v>
          </cell>
          <cell r="AA133">
            <v>0</v>
          </cell>
        </row>
        <row r="134">
          <cell r="B134" t="str">
            <v>S513019</v>
          </cell>
          <cell r="C134" t="str">
            <v>沧州其源盛环保设备有限公司</v>
          </cell>
          <cell r="D134">
            <v>60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Z134">
            <v>0</v>
          </cell>
          <cell r="AA134">
            <v>0</v>
          </cell>
        </row>
        <row r="135">
          <cell r="B135" t="str">
            <v>S413066</v>
          </cell>
          <cell r="C135" t="str">
            <v>河北新强力机械制造有限公司</v>
          </cell>
          <cell r="D135">
            <v>120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M135">
            <v>279477.61</v>
          </cell>
          <cell r="N135">
            <v>19332.399999999907</v>
          </cell>
          <cell r="O135">
            <v>62924.439999999944</v>
          </cell>
          <cell r="P135">
            <v>0</v>
          </cell>
          <cell r="Q135">
            <v>168803.51</v>
          </cell>
          <cell r="R135">
            <v>0</v>
          </cell>
          <cell r="S135">
            <v>200839.8600000001</v>
          </cell>
          <cell r="T135">
            <v>0</v>
          </cell>
          <cell r="U135">
            <v>129248.1100000001</v>
          </cell>
          <cell r="V135">
            <v>228139.56999999983</v>
          </cell>
          <cell r="W135">
            <v>68396.790000000037</v>
          </cell>
          <cell r="X135">
            <v>337356.56</v>
          </cell>
          <cell r="Y135">
            <v>78891.460000000006</v>
          </cell>
          <cell r="Z135">
            <v>77617.919999999998</v>
          </cell>
          <cell r="AA135">
            <v>125535.41</v>
          </cell>
        </row>
        <row r="136">
          <cell r="B136" t="str">
            <v>S413105</v>
          </cell>
          <cell r="C136" t="str">
            <v>沧州斯克艾商贸有限公司</v>
          </cell>
          <cell r="D136">
            <v>120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12646.54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Y136">
            <v>0</v>
          </cell>
          <cell r="Z136">
            <v>0</v>
          </cell>
          <cell r="AA136">
            <v>0</v>
          </cell>
        </row>
        <row r="137">
          <cell r="B137" t="str">
            <v>S513009</v>
          </cell>
          <cell r="C137" t="str">
            <v>黄骅市科友汇商贸有限公司</v>
          </cell>
          <cell r="D137">
            <v>120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Z137">
            <v>0</v>
          </cell>
          <cell r="AA137">
            <v>0</v>
          </cell>
        </row>
        <row r="138">
          <cell r="B138" t="str">
            <v>S513020</v>
          </cell>
          <cell r="C138" t="str">
            <v>黄骅市鸿基盛业地面工程有限公司</v>
          </cell>
          <cell r="D138">
            <v>120</v>
          </cell>
          <cell r="E138">
            <v>9178.84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Y138">
            <v>0</v>
          </cell>
          <cell r="Z138">
            <v>0</v>
          </cell>
          <cell r="AA138">
            <v>0</v>
          </cell>
        </row>
        <row r="139">
          <cell r="B139" t="str">
            <v>S422002</v>
          </cell>
          <cell r="C139" t="str">
            <v>长春市天利得科技有限公司</v>
          </cell>
          <cell r="D139">
            <v>120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151556.32</v>
          </cell>
          <cell r="L139">
            <v>0</v>
          </cell>
          <cell r="M139">
            <v>0</v>
          </cell>
          <cell r="N139">
            <v>135912.15000000002</v>
          </cell>
          <cell r="O139">
            <v>0</v>
          </cell>
          <cell r="P139">
            <v>0</v>
          </cell>
          <cell r="Q139">
            <v>420472.75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202368.54</v>
          </cell>
          <cell r="Y139">
            <v>49183.25</v>
          </cell>
          <cell r="Z139">
            <v>0</v>
          </cell>
          <cell r="AA139">
            <v>0</v>
          </cell>
        </row>
        <row r="140">
          <cell r="B140" t="e">
            <v>#N/A</v>
          </cell>
          <cell r="C140" t="str">
            <v>杜倍汽车技术（上海）有限公司</v>
          </cell>
          <cell r="D140">
            <v>60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</row>
        <row r="141">
          <cell r="B141" t="str">
            <v>S513012</v>
          </cell>
          <cell r="C141" t="str">
            <v>黄骅市建华液压配件销售服务中心</v>
          </cell>
          <cell r="D141">
            <v>60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AA141">
            <v>17245</v>
          </cell>
        </row>
        <row r="142">
          <cell r="B142" t="str">
            <v>S437023</v>
          </cell>
          <cell r="C142" t="str">
            <v>高唐强盛机械有限公司</v>
          </cell>
          <cell r="D142">
            <v>120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188481.21000000008</v>
          </cell>
          <cell r="J142">
            <v>74570.760000000126</v>
          </cell>
          <cell r="K142">
            <v>0</v>
          </cell>
          <cell r="L142">
            <v>190614.65999999992</v>
          </cell>
          <cell r="M142">
            <v>295046.30999999994</v>
          </cell>
          <cell r="N142">
            <v>0</v>
          </cell>
          <cell r="O142">
            <v>0</v>
          </cell>
          <cell r="P142">
            <v>158493.38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Y142">
            <v>0</v>
          </cell>
          <cell r="Z142">
            <v>0</v>
          </cell>
          <cell r="AA142">
            <v>0</v>
          </cell>
        </row>
        <row r="143">
          <cell r="B143" t="str">
            <v>S413021</v>
          </cell>
          <cell r="C143" t="str">
            <v>河北锐翰汽车零部件有限公司</v>
          </cell>
          <cell r="D143">
            <v>120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L143">
            <v>10035.200000000001</v>
          </cell>
          <cell r="M143">
            <v>24191.960000000021</v>
          </cell>
          <cell r="N143">
            <v>22223.959999999963</v>
          </cell>
          <cell r="O143">
            <v>35951.94</v>
          </cell>
          <cell r="P143">
            <v>38879.929999999993</v>
          </cell>
          <cell r="Q143">
            <v>0</v>
          </cell>
          <cell r="R143">
            <v>0</v>
          </cell>
          <cell r="S143">
            <v>53015.890000000072</v>
          </cell>
          <cell r="T143">
            <v>34031.939999999944</v>
          </cell>
          <cell r="U143">
            <v>94559.820000000065</v>
          </cell>
          <cell r="V143">
            <v>0</v>
          </cell>
          <cell r="W143">
            <v>55679.879999999946</v>
          </cell>
          <cell r="X143">
            <v>28967.96</v>
          </cell>
          <cell r="Y143">
            <v>23039.96</v>
          </cell>
          <cell r="Z143">
            <v>16896</v>
          </cell>
          <cell r="AA143">
            <v>0</v>
          </cell>
        </row>
        <row r="144">
          <cell r="B144" t="str">
            <v>S431004</v>
          </cell>
          <cell r="C144" t="str">
            <v>新梦顶（上海）贸易有限公司</v>
          </cell>
          <cell r="D144">
            <v>90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27731.9</v>
          </cell>
          <cell r="X144">
            <v>41507.46</v>
          </cell>
          <cell r="Y144">
            <v>31010.05</v>
          </cell>
          <cell r="Z144">
            <v>18875.52</v>
          </cell>
          <cell r="AA144">
            <v>0</v>
          </cell>
        </row>
        <row r="145">
          <cell r="B145" t="str">
            <v>S511004</v>
          </cell>
          <cell r="C145" t="str">
            <v>北京北鸿科科技发展有限公司</v>
          </cell>
          <cell r="D145">
            <v>30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6000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18300</v>
          </cell>
          <cell r="X145">
            <v>19000</v>
          </cell>
          <cell r="Y145">
            <v>36000</v>
          </cell>
          <cell r="Z145">
            <v>0</v>
          </cell>
          <cell r="AA145">
            <v>36000</v>
          </cell>
        </row>
        <row r="146">
          <cell r="B146" t="str">
            <v>S411017</v>
          </cell>
          <cell r="C146" t="str">
            <v>北京奇美玉隆商贸有限责任公司</v>
          </cell>
          <cell r="D146">
            <v>30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V146">
            <v>41356.25</v>
          </cell>
          <cell r="W146">
            <v>192760</v>
          </cell>
          <cell r="X146">
            <v>94470</v>
          </cell>
          <cell r="Y146">
            <v>324200</v>
          </cell>
          <cell r="Z146">
            <v>0</v>
          </cell>
          <cell r="AA146">
            <v>0</v>
          </cell>
        </row>
        <row r="147">
          <cell r="B147" t="e">
            <v>#N/A</v>
          </cell>
          <cell r="C147" t="str">
            <v>芜湖市卓人汽车配件有限公司</v>
          </cell>
          <cell r="D147">
            <v>60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</row>
        <row r="148">
          <cell r="B148" t="str">
            <v>S434006</v>
          </cell>
          <cell r="C148" t="str">
            <v>安徽汉升工业部件股份有限公司</v>
          </cell>
          <cell r="D148">
            <v>90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Y148">
            <v>0.3</v>
          </cell>
          <cell r="Z148">
            <v>14927.82</v>
          </cell>
          <cell r="AA148">
            <v>7016</v>
          </cell>
        </row>
        <row r="149">
          <cell r="B149" t="str">
            <v>S532001</v>
          </cell>
          <cell r="C149" t="str">
            <v>昆山维尔利环保科技有限公司</v>
          </cell>
          <cell r="D149">
            <v>120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7524.239999999998</v>
          </cell>
          <cell r="O149">
            <v>3639.0599999999977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10541.759999999998</v>
          </cell>
          <cell r="W149">
            <v>3639.0600000000013</v>
          </cell>
          <cell r="X149">
            <v>16675.54</v>
          </cell>
          <cell r="Y149">
            <v>0</v>
          </cell>
          <cell r="Z149">
            <v>0</v>
          </cell>
          <cell r="AA149">
            <v>0</v>
          </cell>
        </row>
        <row r="150">
          <cell r="B150" t="str">
            <v>S413075</v>
          </cell>
          <cell r="C150" t="str">
            <v>沃尔瓦格涂料（廊坊）有限公司</v>
          </cell>
          <cell r="D150">
            <v>30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150124.03</v>
          </cell>
          <cell r="Y150">
            <v>0</v>
          </cell>
          <cell r="Z150">
            <v>151557.72</v>
          </cell>
          <cell r="AA150">
            <v>0</v>
          </cell>
        </row>
        <row r="151">
          <cell r="B151" t="str">
            <v>S413009</v>
          </cell>
          <cell r="C151" t="str">
            <v>高碑店京华橡胶制品有限责任公司</v>
          </cell>
          <cell r="D151">
            <v>120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1295.3299999999945</v>
          </cell>
          <cell r="R151">
            <v>0</v>
          </cell>
          <cell r="S151">
            <v>3013.3499999999985</v>
          </cell>
          <cell r="T151">
            <v>0</v>
          </cell>
          <cell r="U151">
            <v>15716.370000000003</v>
          </cell>
          <cell r="V151">
            <v>2237.75</v>
          </cell>
          <cell r="W151">
            <v>7272.0500000000029</v>
          </cell>
          <cell r="X151">
            <v>10942.24</v>
          </cell>
          <cell r="Y151">
            <v>18784.61</v>
          </cell>
          <cell r="Z151">
            <v>11612.45</v>
          </cell>
          <cell r="AA151">
            <v>9750.7800000000007</v>
          </cell>
        </row>
        <row r="152">
          <cell r="B152" t="e">
            <v>#N/A</v>
          </cell>
          <cell r="C152" t="str">
            <v>昆山鸿毅达精密模具有限公司</v>
          </cell>
          <cell r="D152">
            <v>60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</row>
        <row r="153">
          <cell r="B153" t="str">
            <v>S433002</v>
          </cell>
          <cell r="C153" t="str">
            <v>宁波瑞元模塑有限公司</v>
          </cell>
          <cell r="D153">
            <v>60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162700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Y153">
            <v>0</v>
          </cell>
          <cell r="Z153">
            <v>0</v>
          </cell>
          <cell r="AA153">
            <v>0</v>
          </cell>
        </row>
        <row r="154">
          <cell r="B154" t="str">
            <v>S433001</v>
          </cell>
          <cell r="C154" t="str">
            <v>宁波精成车业有限公司</v>
          </cell>
          <cell r="D154">
            <v>120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V154">
            <v>31621.31</v>
          </cell>
          <cell r="W154">
            <v>0</v>
          </cell>
          <cell r="X154">
            <v>609444.69999999995</v>
          </cell>
          <cell r="Y154">
            <v>341115.36</v>
          </cell>
          <cell r="Z154">
            <v>255836.52</v>
          </cell>
          <cell r="AA154">
            <v>255836.52</v>
          </cell>
        </row>
        <row r="155">
          <cell r="B155" t="e">
            <v>#N/A</v>
          </cell>
          <cell r="C155" t="str">
            <v>天津市腾达永恒科技有限公司</v>
          </cell>
          <cell r="D155">
            <v>30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</row>
        <row r="156">
          <cell r="B156" t="e">
            <v>#N/A</v>
          </cell>
          <cell r="C156" t="str">
            <v>天津精美特表面技术有限公司</v>
          </cell>
          <cell r="D156">
            <v>60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</row>
        <row r="157">
          <cell r="B157" t="str">
            <v>S431009</v>
          </cell>
          <cell r="C157" t="str">
            <v>上海奔德汽车零部件有限公司</v>
          </cell>
          <cell r="D157">
            <v>120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O157">
            <v>11859.83</v>
          </cell>
          <cell r="P157">
            <v>65450.239999999991</v>
          </cell>
          <cell r="Q157">
            <v>12789.660000000003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Y157">
            <v>0</v>
          </cell>
          <cell r="Z157">
            <v>0</v>
          </cell>
          <cell r="AA157">
            <v>0</v>
          </cell>
        </row>
        <row r="158">
          <cell r="B158" t="str">
            <v>S433013</v>
          </cell>
          <cell r="C158" t="str">
            <v>嘉兴市南湖区东栅街道嘉环中电子产品经营部</v>
          </cell>
          <cell r="D158">
            <v>120</v>
          </cell>
          <cell r="E158">
            <v>214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Y158">
            <v>0</v>
          </cell>
          <cell r="Z158">
            <v>0</v>
          </cell>
          <cell r="AA158">
            <v>0</v>
          </cell>
        </row>
        <row r="159">
          <cell r="B159" t="str">
            <v>S444004</v>
          </cell>
          <cell r="C159" t="str">
            <v>佛山市顺德区聚达汽车部件有限公司</v>
          </cell>
          <cell r="D159">
            <v>120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26638.419999999984</v>
          </cell>
          <cell r="P159">
            <v>42300.420000000042</v>
          </cell>
          <cell r="Q159">
            <v>42300.419999999984</v>
          </cell>
          <cell r="R159">
            <v>56400.56</v>
          </cell>
          <cell r="S159">
            <v>0</v>
          </cell>
          <cell r="T159">
            <v>98700.979999999981</v>
          </cell>
          <cell r="U159">
            <v>0</v>
          </cell>
          <cell r="V159">
            <v>0</v>
          </cell>
          <cell r="W159">
            <v>0</v>
          </cell>
          <cell r="Y159">
            <v>0</v>
          </cell>
          <cell r="Z159">
            <v>0</v>
          </cell>
          <cell r="AA159">
            <v>0</v>
          </cell>
        </row>
        <row r="160">
          <cell r="B160" t="str">
            <v>S511007</v>
          </cell>
          <cell r="C160" t="str">
            <v>北京逸伦众程自动化控制设备有限公司</v>
          </cell>
          <cell r="D160">
            <v>60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Z160">
            <v>0</v>
          </cell>
          <cell r="AA160">
            <v>0</v>
          </cell>
        </row>
        <row r="161">
          <cell r="B161" t="e">
            <v>#N/A</v>
          </cell>
          <cell r="C161" t="str">
            <v>安路普（北京）汽车技术有限公司昌平分公司</v>
          </cell>
          <cell r="D161">
            <v>60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</row>
        <row r="162">
          <cell r="B162" t="str">
            <v>S437016</v>
          </cell>
          <cell r="C162" t="str">
            <v>曲阜陆航座椅辅料有限公司</v>
          </cell>
          <cell r="D162">
            <v>90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12346.520000000004</v>
          </cell>
          <cell r="T162">
            <v>0</v>
          </cell>
          <cell r="U162">
            <v>20400</v>
          </cell>
          <cell r="V162">
            <v>0</v>
          </cell>
          <cell r="W162">
            <v>0</v>
          </cell>
          <cell r="Y162">
            <v>0</v>
          </cell>
          <cell r="Z162">
            <v>35700</v>
          </cell>
          <cell r="AA162">
            <v>0</v>
          </cell>
        </row>
        <row r="163">
          <cell r="B163" t="e">
            <v>#N/A</v>
          </cell>
          <cell r="C163" t="str">
            <v>上海绽奇工贸有限公司</v>
          </cell>
          <cell r="D163">
            <v>60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</row>
        <row r="164">
          <cell r="B164" t="str">
            <v>S431001</v>
          </cell>
          <cell r="C164" t="str">
            <v>纳新塑化（上海）有限公司</v>
          </cell>
          <cell r="D164">
            <v>60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40680</v>
          </cell>
          <cell r="Y164">
            <v>40680</v>
          </cell>
          <cell r="Z164">
            <v>40680</v>
          </cell>
          <cell r="AA164">
            <v>101700</v>
          </cell>
        </row>
        <row r="165">
          <cell r="B165" t="str">
            <v>S437028</v>
          </cell>
          <cell r="C165" t="str">
            <v>山东隆华新材料股份有限公司</v>
          </cell>
          <cell r="D165">
            <v>30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AA165">
            <v>0</v>
          </cell>
        </row>
        <row r="166">
          <cell r="B166" t="e">
            <v>#N/A</v>
          </cell>
          <cell r="C166" t="str">
            <v>温州市瓯海茶山同悦海绵制品厂</v>
          </cell>
          <cell r="D166">
            <v>30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</row>
        <row r="167">
          <cell r="B167" t="str">
            <v>S433014</v>
          </cell>
          <cell r="C167" t="str">
            <v>象山天星汽配有限责任公司</v>
          </cell>
          <cell r="D167">
            <v>120</v>
          </cell>
          <cell r="E167">
            <v>29924.39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Y167">
            <v>0</v>
          </cell>
          <cell r="Z167">
            <v>0</v>
          </cell>
          <cell r="AA167">
            <v>0</v>
          </cell>
        </row>
        <row r="168">
          <cell r="B168" t="str">
            <v>S412013</v>
          </cell>
          <cell r="C168" t="str">
            <v>天津金发新材料有限公司</v>
          </cell>
          <cell r="D168">
            <v>60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Y168">
            <v>0</v>
          </cell>
          <cell r="Z168">
            <v>60423.6</v>
          </cell>
          <cell r="AA168">
            <v>12972.4</v>
          </cell>
        </row>
        <row r="169">
          <cell r="B169" t="str">
            <v>S432008</v>
          </cell>
          <cell r="C169" t="str">
            <v>徐州华夏电子有限公司</v>
          </cell>
          <cell r="D169">
            <v>120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16387.66</v>
          </cell>
          <cell r="U169">
            <v>88762.139999999985</v>
          </cell>
          <cell r="V169">
            <v>0</v>
          </cell>
          <cell r="W169">
            <v>163594.78</v>
          </cell>
          <cell r="Y169">
            <v>0</v>
          </cell>
          <cell r="Z169">
            <v>0</v>
          </cell>
          <cell r="AA169">
            <v>103648.12</v>
          </cell>
        </row>
        <row r="170">
          <cell r="B170" t="str">
            <v>S411025</v>
          </cell>
          <cell r="C170" t="str">
            <v>北京华北轻合金有限公司</v>
          </cell>
          <cell r="D170">
            <v>120</v>
          </cell>
          <cell r="E170">
            <v>0</v>
          </cell>
          <cell r="F170">
            <v>0</v>
          </cell>
          <cell r="G170">
            <v>0</v>
          </cell>
          <cell r="H170">
            <v>43423.23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3471.82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Y170">
            <v>0</v>
          </cell>
          <cell r="Z170">
            <v>0</v>
          </cell>
          <cell r="AA170">
            <v>0</v>
          </cell>
        </row>
        <row r="171">
          <cell r="B171" t="str">
            <v>S413106</v>
          </cell>
          <cell r="C171" t="str">
            <v>黄骅市博杰汽车部件有限公司</v>
          </cell>
          <cell r="D171">
            <v>120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Y171">
            <v>0</v>
          </cell>
          <cell r="Z171">
            <v>0</v>
          </cell>
          <cell r="AA171">
            <v>0</v>
          </cell>
        </row>
        <row r="172">
          <cell r="B172" t="str">
            <v>S435001</v>
          </cell>
          <cell r="C172" t="str">
            <v>厦门凯平化工有限公司</v>
          </cell>
          <cell r="D172">
            <v>60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X172">
            <v>212815.77</v>
          </cell>
          <cell r="Y172">
            <v>116299.72</v>
          </cell>
          <cell r="Z172">
            <v>0</v>
          </cell>
          <cell r="AA172">
            <v>117172.07</v>
          </cell>
        </row>
        <row r="173">
          <cell r="B173" t="str">
            <v>S412021</v>
          </cell>
          <cell r="C173" t="str">
            <v>天津市宝驰汽车部件有限公司</v>
          </cell>
          <cell r="D173">
            <v>120</v>
          </cell>
          <cell r="E173">
            <v>28888.81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Y173">
            <v>0</v>
          </cell>
          <cell r="Z173">
            <v>0</v>
          </cell>
          <cell r="AA173">
            <v>0</v>
          </cell>
        </row>
        <row r="174">
          <cell r="B174" t="str">
            <v>S432011</v>
          </cell>
          <cell r="C174" t="str">
            <v>旷达汽车饰件系统有限公司</v>
          </cell>
          <cell r="D174">
            <v>120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230449.28</v>
          </cell>
          <cell r="S174">
            <v>99502.770000000019</v>
          </cell>
          <cell r="T174">
            <v>0</v>
          </cell>
          <cell r="U174">
            <v>0</v>
          </cell>
          <cell r="V174">
            <v>45555.729999999981</v>
          </cell>
          <cell r="W174">
            <v>0</v>
          </cell>
          <cell r="Y174">
            <v>0</v>
          </cell>
          <cell r="Z174">
            <v>160208.78</v>
          </cell>
          <cell r="AA174">
            <v>0</v>
          </cell>
        </row>
        <row r="175">
          <cell r="B175" t="str">
            <v>S513021</v>
          </cell>
          <cell r="C175" t="str">
            <v>沧州众智鑫成人力资源服务有限公司</v>
          </cell>
          <cell r="D175">
            <v>60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Z175">
            <v>0.05</v>
          </cell>
          <cell r="AA175">
            <v>0</v>
          </cell>
        </row>
        <row r="176">
          <cell r="B176" t="str">
            <v>S421003</v>
          </cell>
          <cell r="C176" t="str">
            <v>辽宁德威纤维制品有限公司</v>
          </cell>
          <cell r="D176">
            <v>120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6220.7399999999907</v>
          </cell>
          <cell r="P176">
            <v>0</v>
          </cell>
          <cell r="Q176">
            <v>0</v>
          </cell>
          <cell r="R176">
            <v>18669.170000000006</v>
          </cell>
          <cell r="S176">
            <v>0</v>
          </cell>
          <cell r="T176">
            <v>0</v>
          </cell>
          <cell r="U176">
            <v>18238.400000000001</v>
          </cell>
          <cell r="V176">
            <v>45727.41</v>
          </cell>
          <cell r="W176">
            <v>0</v>
          </cell>
          <cell r="Y176">
            <v>0</v>
          </cell>
          <cell r="Z176">
            <v>36706.78</v>
          </cell>
          <cell r="AA176">
            <v>0</v>
          </cell>
        </row>
        <row r="177">
          <cell r="B177" t="str">
            <v>S413043</v>
          </cell>
          <cell r="C177" t="str">
            <v>河北航凌电路板有限公司</v>
          </cell>
          <cell r="D177">
            <v>120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X177">
            <v>36559.33</v>
          </cell>
          <cell r="Y177">
            <v>69054.3</v>
          </cell>
          <cell r="Z177">
            <v>65985.22</v>
          </cell>
          <cell r="AA177">
            <v>0</v>
          </cell>
        </row>
        <row r="178">
          <cell r="B178" t="str">
            <v>S412003</v>
          </cell>
          <cell r="C178" t="str">
            <v>天津市远丰化工产品贸易有限公司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118864.9</v>
          </cell>
          <cell r="V178">
            <v>0</v>
          </cell>
          <cell r="W178">
            <v>0</v>
          </cell>
          <cell r="X178">
            <v>187572</v>
          </cell>
          <cell r="Y178">
            <v>332860</v>
          </cell>
          <cell r="Z178">
            <v>362640</v>
          </cell>
          <cell r="AA178">
            <v>0</v>
          </cell>
        </row>
        <row r="179">
          <cell r="B179" t="str">
            <v>S413020</v>
          </cell>
          <cell r="C179" t="str">
            <v>沧州旭兴五金制品有限公司</v>
          </cell>
          <cell r="D179">
            <v>90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V179">
            <v>14864.38</v>
          </cell>
          <cell r="W179">
            <v>14247.599999999999</v>
          </cell>
          <cell r="Y179">
            <v>11521.92</v>
          </cell>
          <cell r="Z179">
            <v>48632.41</v>
          </cell>
          <cell r="AA179">
            <v>32708.02</v>
          </cell>
        </row>
        <row r="180">
          <cell r="B180" t="str">
            <v>S433006</v>
          </cell>
          <cell r="C180" t="str">
            <v>浙江佳龙电子有限公司</v>
          </cell>
          <cell r="D180">
            <v>90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W180">
            <v>0</v>
          </cell>
          <cell r="Z180">
            <v>0</v>
          </cell>
          <cell r="AA180">
            <v>0</v>
          </cell>
        </row>
        <row r="181">
          <cell r="B181" t="str">
            <v>S413107</v>
          </cell>
          <cell r="C181" t="str">
            <v>黄骅市赵福增运输队</v>
          </cell>
          <cell r="D181">
            <v>120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X181">
            <v>19005.669999999998</v>
          </cell>
          <cell r="Y181">
            <v>2259125</v>
          </cell>
          <cell r="Z181">
            <v>288225</v>
          </cell>
          <cell r="AA181">
            <v>274524</v>
          </cell>
        </row>
        <row r="182">
          <cell r="B182" t="str">
            <v>S411018</v>
          </cell>
          <cell r="C182" t="str">
            <v>北京三浦易购科技有限公司</v>
          </cell>
          <cell r="D182">
            <v>120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U182">
            <v>7335.8199999999961</v>
          </cell>
          <cell r="V182">
            <v>2069.7100000000064</v>
          </cell>
          <cell r="W182">
            <v>0</v>
          </cell>
          <cell r="X182">
            <v>12927.2</v>
          </cell>
          <cell r="Y182">
            <v>1909.7</v>
          </cell>
          <cell r="Z182">
            <v>4847.7</v>
          </cell>
          <cell r="AA182">
            <v>0</v>
          </cell>
        </row>
        <row r="183">
          <cell r="B183" t="str">
            <v>S413014</v>
          </cell>
          <cell r="C183" t="str">
            <v>沧州市奥睿机械设备有限公司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Z183">
            <v>0</v>
          </cell>
          <cell r="AA183">
            <v>28425</v>
          </cell>
        </row>
        <row r="184">
          <cell r="B184" t="str">
            <v>S432003</v>
          </cell>
          <cell r="C184" t="str">
            <v>无锡市汇源机械科技有限公司</v>
          </cell>
          <cell r="D184">
            <v>60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45192.6</v>
          </cell>
          <cell r="Y184">
            <v>0</v>
          </cell>
          <cell r="Z184">
            <v>0</v>
          </cell>
          <cell r="AA184">
            <v>0</v>
          </cell>
        </row>
        <row r="185">
          <cell r="B185" t="str">
            <v>S413124</v>
          </cell>
          <cell r="C185" t="str">
            <v>东光县福晨镜业有限公司</v>
          </cell>
          <cell r="D185">
            <v>120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O185">
            <v>55645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141974.16</v>
          </cell>
          <cell r="Y185">
            <v>0</v>
          </cell>
          <cell r="Z185">
            <v>0</v>
          </cell>
          <cell r="AA185">
            <v>0</v>
          </cell>
        </row>
        <row r="186">
          <cell r="B186" t="str">
            <v>S413069</v>
          </cell>
          <cell r="C186" t="str">
            <v>黄骅市峰霞科技有限公司</v>
          </cell>
          <cell r="D186">
            <v>120</v>
          </cell>
          <cell r="E186">
            <v>206313.27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Y186">
            <v>0</v>
          </cell>
          <cell r="Z186">
            <v>0</v>
          </cell>
          <cell r="AA186">
            <v>0</v>
          </cell>
        </row>
        <row r="187">
          <cell r="B187" t="str">
            <v>S512007</v>
          </cell>
          <cell r="C187" t="str">
            <v>天津宏达翔科技有限公司</v>
          </cell>
          <cell r="D187">
            <v>120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</row>
        <row r="188">
          <cell r="B188" t="str">
            <v>S411006</v>
          </cell>
          <cell r="C188" t="str">
            <v>北京中万盛贸易有限责任公司</v>
          </cell>
          <cell r="D188">
            <v>30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W188">
            <v>79250.25</v>
          </cell>
          <cell r="X188">
            <v>25043.96</v>
          </cell>
          <cell r="Y188">
            <v>25043.96</v>
          </cell>
          <cell r="Z188">
            <v>0</v>
          </cell>
          <cell r="AA188">
            <v>84566.36</v>
          </cell>
        </row>
        <row r="189">
          <cell r="B189" t="str">
            <v>S413073</v>
          </cell>
          <cell r="C189" t="str">
            <v>黄骅市兴岳金属制品有限公司</v>
          </cell>
          <cell r="D189">
            <v>90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7134.6800000000221</v>
          </cell>
          <cell r="P189">
            <v>30857.239999999991</v>
          </cell>
          <cell r="Q189">
            <v>49233.490000000005</v>
          </cell>
          <cell r="R189">
            <v>0</v>
          </cell>
          <cell r="S189">
            <v>0</v>
          </cell>
          <cell r="T189">
            <v>8370.2400000000052</v>
          </cell>
          <cell r="U189">
            <v>21482.429999999993</v>
          </cell>
          <cell r="V189">
            <v>23011.959999999992</v>
          </cell>
          <cell r="W189">
            <v>0</v>
          </cell>
          <cell r="X189">
            <v>26886.41</v>
          </cell>
          <cell r="Y189">
            <v>17156.689999999999</v>
          </cell>
          <cell r="Z189">
            <v>11259.32</v>
          </cell>
          <cell r="AA189">
            <v>24377.21</v>
          </cell>
        </row>
        <row r="190">
          <cell r="B190" t="str">
            <v>S413070</v>
          </cell>
          <cell r="C190" t="str">
            <v>黄骅市创合五金制品有限公司</v>
          </cell>
          <cell r="D190">
            <v>120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N190">
            <v>20055.099999999999</v>
          </cell>
          <cell r="O190">
            <v>0</v>
          </cell>
          <cell r="P190">
            <v>101795.90000000002</v>
          </cell>
          <cell r="Q190">
            <v>217656.14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Y190">
            <v>248043.90000000002</v>
          </cell>
          <cell r="Z190">
            <v>0</v>
          </cell>
          <cell r="AA190">
            <v>0</v>
          </cell>
        </row>
        <row r="191">
          <cell r="B191" t="str">
            <v>S413071</v>
          </cell>
          <cell r="C191" t="str">
            <v>黄骅市顺亿汽车部件有限公司</v>
          </cell>
          <cell r="D191">
            <v>120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K191">
            <v>59232.97</v>
          </cell>
          <cell r="L191">
            <v>31613.020000000077</v>
          </cell>
          <cell r="M191">
            <v>30210.089999999967</v>
          </cell>
          <cell r="N191">
            <v>24099.999999999942</v>
          </cell>
          <cell r="O191">
            <v>29681.059999999969</v>
          </cell>
          <cell r="P191">
            <v>26614.900000000052</v>
          </cell>
          <cell r="Q191">
            <v>20174.409999999916</v>
          </cell>
          <cell r="R191">
            <v>0</v>
          </cell>
          <cell r="S191">
            <v>22548.580000000075</v>
          </cell>
          <cell r="T191">
            <v>0</v>
          </cell>
          <cell r="U191">
            <v>25744.609999999986</v>
          </cell>
          <cell r="V191">
            <v>70500.659999999974</v>
          </cell>
          <cell r="W191">
            <v>39928.080000000016</v>
          </cell>
          <cell r="X191">
            <v>40892.35</v>
          </cell>
          <cell r="Y191">
            <v>61219.85</v>
          </cell>
          <cell r="Z191">
            <v>40385.19</v>
          </cell>
          <cell r="AA191">
            <v>56596.68</v>
          </cell>
        </row>
        <row r="192">
          <cell r="B192" t="str">
            <v>S511008</v>
          </cell>
          <cell r="C192" t="str">
            <v>北京美狮龙禾普喷涂设备有限公司</v>
          </cell>
          <cell r="D192">
            <v>120</v>
          </cell>
          <cell r="E192">
            <v>1497.75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Y192">
            <v>0</v>
          </cell>
          <cell r="Z192">
            <v>0</v>
          </cell>
          <cell r="AA192">
            <v>0</v>
          </cell>
        </row>
        <row r="193">
          <cell r="B193" t="str">
            <v>S551001</v>
          </cell>
          <cell r="C193" t="str">
            <v>四川共享物流有限公司</v>
          </cell>
          <cell r="D193">
            <v>120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80599.58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43481.489999999991</v>
          </cell>
          <cell r="W193">
            <v>33119.960000000021</v>
          </cell>
          <cell r="X193">
            <v>18015.900000000001</v>
          </cell>
          <cell r="Y193">
            <v>0</v>
          </cell>
          <cell r="Z193">
            <v>56923.64</v>
          </cell>
          <cell r="AA193">
            <v>2400</v>
          </cell>
        </row>
        <row r="194">
          <cell r="B194" t="str">
            <v>S412009</v>
          </cell>
          <cell r="C194" t="str">
            <v>天津市元辉昌钢铁贸易有限公司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Y194">
            <v>22233.19</v>
          </cell>
          <cell r="Z194">
            <v>90683.199999999997</v>
          </cell>
          <cell r="AA194">
            <v>160686.71</v>
          </cell>
        </row>
        <row r="195">
          <cell r="B195" t="str">
            <v>S444008</v>
          </cell>
          <cell r="C195" t="str">
            <v>中山市华胜汽车部件有限公司</v>
          </cell>
          <cell r="D195">
            <v>120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94458.96</v>
          </cell>
          <cell r="X195">
            <v>38483.279999999999</v>
          </cell>
          <cell r="Y195">
            <v>123612.96</v>
          </cell>
          <cell r="Z195">
            <v>0</v>
          </cell>
          <cell r="AA195">
            <v>0</v>
          </cell>
        </row>
        <row r="196">
          <cell r="B196" t="str">
            <v>S412004</v>
          </cell>
          <cell r="C196" t="str">
            <v>天津市朗力机械设备有限公司</v>
          </cell>
          <cell r="D196">
            <v>60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7064</v>
          </cell>
          <cell r="T196">
            <v>0</v>
          </cell>
          <cell r="U196">
            <v>1536</v>
          </cell>
          <cell r="V196">
            <v>0</v>
          </cell>
          <cell r="W196">
            <v>0</v>
          </cell>
          <cell r="Y196">
            <v>0</v>
          </cell>
          <cell r="Z196">
            <v>0</v>
          </cell>
          <cell r="AA196">
            <v>0</v>
          </cell>
        </row>
        <row r="197">
          <cell r="B197" t="str">
            <v>S431005</v>
          </cell>
          <cell r="C197" t="str">
            <v>上海三淮工业自动化有限公司</v>
          </cell>
          <cell r="D197">
            <v>60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Z197">
            <v>0</v>
          </cell>
          <cell r="AA197">
            <v>0</v>
          </cell>
        </row>
        <row r="198">
          <cell r="B198" t="str">
            <v>S423001</v>
          </cell>
          <cell r="C198" t="str">
            <v>哈尔滨三迪工控工程有限公司</v>
          </cell>
          <cell r="D198">
            <v>60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516900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Y198">
            <v>0</v>
          </cell>
          <cell r="Z198">
            <v>0</v>
          </cell>
          <cell r="AA198">
            <v>0</v>
          </cell>
        </row>
        <row r="199">
          <cell r="B199" t="str">
            <v>S432018</v>
          </cell>
          <cell r="C199" t="str">
            <v>苏州安嘉自动化设备有限公司</v>
          </cell>
          <cell r="D199">
            <v>60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Z199">
            <v>0</v>
          </cell>
          <cell r="AA199">
            <v>0</v>
          </cell>
        </row>
        <row r="200">
          <cell r="B200" t="str">
            <v>S437005</v>
          </cell>
          <cell r="C200" t="str">
            <v>青岛盛有电子科技有限公司</v>
          </cell>
          <cell r="D200">
            <v>30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W200">
            <v>105937.04</v>
          </cell>
          <cell r="Y200">
            <v>0</v>
          </cell>
          <cell r="Z200">
            <v>30000</v>
          </cell>
          <cell r="AA200">
            <v>53200</v>
          </cell>
        </row>
        <row r="201">
          <cell r="B201" t="str">
            <v>S513024</v>
          </cell>
          <cell r="C201" t="str">
            <v>黄骅市玉才运输队</v>
          </cell>
          <cell r="D201">
            <v>120</v>
          </cell>
          <cell r="E201">
            <v>3200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Y201">
            <v>0</v>
          </cell>
          <cell r="Z201">
            <v>0</v>
          </cell>
          <cell r="AA201">
            <v>0</v>
          </cell>
        </row>
        <row r="202">
          <cell r="B202" t="str">
            <v>S531004</v>
          </cell>
          <cell r="C202" t="str">
            <v>上海动纳动力科技有限公司</v>
          </cell>
          <cell r="D202">
            <v>60</v>
          </cell>
          <cell r="E202">
            <v>2000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Y202">
            <v>0</v>
          </cell>
          <cell r="Z202">
            <v>0</v>
          </cell>
          <cell r="AA202">
            <v>0</v>
          </cell>
        </row>
        <row r="203">
          <cell r="B203" t="str">
            <v>S431007</v>
          </cell>
          <cell r="C203" t="str">
            <v>上海庆利机械设备有限公司</v>
          </cell>
          <cell r="D203">
            <v>60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Y203">
            <v>0</v>
          </cell>
          <cell r="Z203">
            <v>0</v>
          </cell>
          <cell r="AA203">
            <v>83000</v>
          </cell>
        </row>
        <row r="204">
          <cell r="B204" t="str">
            <v>S413017</v>
          </cell>
          <cell r="C204" t="str">
            <v>沧州荣昊汽车配件有限公司</v>
          </cell>
          <cell r="D204">
            <v>120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202.36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Y204">
            <v>0</v>
          </cell>
          <cell r="Z204">
            <v>0</v>
          </cell>
          <cell r="AA204">
            <v>0</v>
          </cell>
        </row>
        <row r="205">
          <cell r="B205" t="str">
            <v>S413108</v>
          </cell>
          <cell r="C205" t="str">
            <v>黄骅市泰行汽车配件有限公司</v>
          </cell>
          <cell r="D205">
            <v>120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21200.339999999898</v>
          </cell>
          <cell r="J205">
            <v>97168.600000000559</v>
          </cell>
          <cell r="K205">
            <v>0</v>
          </cell>
          <cell r="L205">
            <v>0</v>
          </cell>
          <cell r="M205">
            <v>0</v>
          </cell>
          <cell r="N205">
            <v>375423.47999999952</v>
          </cell>
          <cell r="O205">
            <v>477793.40999999992</v>
          </cell>
          <cell r="P205">
            <v>86286.959999999963</v>
          </cell>
          <cell r="Q205">
            <v>126680.06000000006</v>
          </cell>
          <cell r="R205">
            <v>0</v>
          </cell>
          <cell r="S205">
            <v>57797.14000000013</v>
          </cell>
          <cell r="T205">
            <v>21599.75</v>
          </cell>
          <cell r="U205">
            <v>369578.60999999987</v>
          </cell>
          <cell r="V205">
            <v>163748.45999999996</v>
          </cell>
          <cell r="W205">
            <v>0</v>
          </cell>
          <cell r="X205">
            <v>652343.28</v>
          </cell>
          <cell r="Y205">
            <v>193455.9</v>
          </cell>
          <cell r="Z205">
            <v>0</v>
          </cell>
          <cell r="AA205">
            <v>168142.45</v>
          </cell>
        </row>
        <row r="206">
          <cell r="B206" t="str">
            <v>S431002</v>
          </cell>
          <cell r="C206" t="str">
            <v>易格斯（上海）拖链系统有限公司</v>
          </cell>
          <cell r="D206">
            <v>90</v>
          </cell>
          <cell r="E206">
            <v>3.637978807091713E-11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X206">
            <v>1428.04</v>
          </cell>
          <cell r="Y206">
            <v>25371.53</v>
          </cell>
          <cell r="Z206">
            <v>14274.73</v>
          </cell>
          <cell r="AA206">
            <v>0</v>
          </cell>
        </row>
        <row r="207">
          <cell r="B207" t="str">
            <v>S412015</v>
          </cell>
          <cell r="C207" t="str">
            <v>天津亚铁科技有限公司</v>
          </cell>
          <cell r="D207">
            <v>30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90153.649999999907</v>
          </cell>
          <cell r="Q207">
            <v>281829.59999999998</v>
          </cell>
          <cell r="R207">
            <v>0</v>
          </cell>
          <cell r="S207">
            <v>134111.40000000002</v>
          </cell>
          <cell r="T207">
            <v>0</v>
          </cell>
          <cell r="U207">
            <v>0</v>
          </cell>
          <cell r="V207">
            <v>0</v>
          </cell>
          <cell r="W207">
            <v>74592</v>
          </cell>
          <cell r="Y207">
            <v>0</v>
          </cell>
          <cell r="Z207">
            <v>0</v>
          </cell>
          <cell r="AA207">
            <v>0</v>
          </cell>
        </row>
        <row r="208">
          <cell r="B208" t="str">
            <v>S513025</v>
          </cell>
          <cell r="C208" t="str">
            <v>邓括</v>
          </cell>
          <cell r="D208">
            <v>120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426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Y208">
            <v>0</v>
          </cell>
          <cell r="Z208">
            <v>0</v>
          </cell>
          <cell r="AA208">
            <v>0</v>
          </cell>
        </row>
        <row r="209">
          <cell r="B209" t="str">
            <v>S432019</v>
          </cell>
          <cell r="C209" t="str">
            <v>苏州苏宁标准件有限公司</v>
          </cell>
          <cell r="D209">
            <v>120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14850.150000000001</v>
          </cell>
          <cell r="J209">
            <v>0</v>
          </cell>
          <cell r="K209">
            <v>9469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Y209">
            <v>0</v>
          </cell>
          <cell r="Z209">
            <v>0</v>
          </cell>
          <cell r="AA209">
            <v>0</v>
          </cell>
        </row>
        <row r="210">
          <cell r="B210" t="str">
            <v>S513036</v>
          </cell>
          <cell r="C210" t="str">
            <v>沧州昊大燃化工程有限公司</v>
          </cell>
          <cell r="D210">
            <v>30</v>
          </cell>
          <cell r="E210">
            <v>105800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Y210">
            <v>0</v>
          </cell>
          <cell r="Z210">
            <v>0</v>
          </cell>
          <cell r="AA210">
            <v>0</v>
          </cell>
        </row>
        <row r="211">
          <cell r="B211" t="str">
            <v>S532004</v>
          </cell>
          <cell r="C211" t="str">
            <v>苏州贝斯迪亚工具有限公司</v>
          </cell>
          <cell r="D211">
            <v>60</v>
          </cell>
          <cell r="E211">
            <v>312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Y211">
            <v>0</v>
          </cell>
          <cell r="Z211">
            <v>0</v>
          </cell>
          <cell r="AA211">
            <v>0</v>
          </cell>
        </row>
        <row r="212">
          <cell r="B212" t="str">
            <v>S413004</v>
          </cell>
          <cell r="C212" t="str">
            <v>保定兆龙通用电器塑业有限公司</v>
          </cell>
          <cell r="D212">
            <v>120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U212">
            <v>43882.84</v>
          </cell>
          <cell r="V212">
            <v>26933.399999999994</v>
          </cell>
          <cell r="W212">
            <v>59743.960000000021</v>
          </cell>
          <cell r="X212">
            <v>77391.8</v>
          </cell>
          <cell r="Y212">
            <v>84852.1</v>
          </cell>
          <cell r="Z212">
            <v>78893.399999999994</v>
          </cell>
          <cell r="AA212">
            <v>70849.119999999995</v>
          </cell>
        </row>
        <row r="213">
          <cell r="B213" t="str">
            <v>S411020</v>
          </cell>
          <cell r="C213" t="str">
            <v>北京和昌明汽车内饰件有限公司</v>
          </cell>
          <cell r="D213">
            <v>120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1050.1600000000008</v>
          </cell>
          <cell r="U213">
            <v>1820.42</v>
          </cell>
          <cell r="V213">
            <v>1284.1199999999999</v>
          </cell>
          <cell r="W213">
            <v>0</v>
          </cell>
          <cell r="X213">
            <v>2757.05</v>
          </cell>
          <cell r="Y213">
            <v>271.93</v>
          </cell>
          <cell r="Z213">
            <v>0</v>
          </cell>
          <cell r="AA213">
            <v>271.93</v>
          </cell>
        </row>
        <row r="214">
          <cell r="B214" t="str">
            <v>S413001</v>
          </cell>
          <cell r="C214" t="str">
            <v>北京吉信气弹簧制品有限公司</v>
          </cell>
          <cell r="D214">
            <v>120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10545.24000000002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124493.25</v>
          </cell>
          <cell r="W214">
            <v>0</v>
          </cell>
          <cell r="X214">
            <v>132666.29</v>
          </cell>
          <cell r="Y214">
            <v>0</v>
          </cell>
          <cell r="Z214">
            <v>88285.21</v>
          </cell>
          <cell r="AA214">
            <v>57425.88</v>
          </cell>
        </row>
        <row r="215">
          <cell r="B215" t="str">
            <v>S411012</v>
          </cell>
          <cell r="C215" t="str">
            <v>北京旺博林包装材料有限公司</v>
          </cell>
          <cell r="D215">
            <v>120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17.11</v>
          </cell>
          <cell r="V215">
            <v>0</v>
          </cell>
          <cell r="W215">
            <v>0</v>
          </cell>
          <cell r="Y215">
            <v>0</v>
          </cell>
          <cell r="Z215">
            <v>0</v>
          </cell>
          <cell r="AA215">
            <v>0</v>
          </cell>
        </row>
        <row r="216">
          <cell r="B216" t="str">
            <v>S421001</v>
          </cell>
          <cell r="C216" t="str">
            <v>沈阳金杯锦恒汽车安全系统有限公司</v>
          </cell>
          <cell r="D216">
            <v>120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Y216">
            <v>233304.77</v>
          </cell>
          <cell r="Z216">
            <v>0</v>
          </cell>
          <cell r="AA216">
            <v>236121.52</v>
          </cell>
        </row>
        <row r="217">
          <cell r="B217" t="str">
            <v>S412001</v>
          </cell>
          <cell r="C217" t="str">
            <v>天津生隆纤维材料股份有限公司</v>
          </cell>
          <cell r="D217">
            <v>120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S217">
            <v>34109.46</v>
          </cell>
          <cell r="T217">
            <v>0</v>
          </cell>
          <cell r="U217">
            <v>217586.51000000007</v>
          </cell>
          <cell r="V217">
            <v>166146.77999999997</v>
          </cell>
          <cell r="W217">
            <v>0</v>
          </cell>
          <cell r="X217">
            <v>176217.17</v>
          </cell>
          <cell r="Y217">
            <v>98292.7</v>
          </cell>
          <cell r="Z217">
            <v>94517.59</v>
          </cell>
          <cell r="AA217">
            <v>301085.83</v>
          </cell>
        </row>
        <row r="218">
          <cell r="B218" t="str">
            <v>S413003</v>
          </cell>
          <cell r="C218" t="str">
            <v>秦皇岛卓泰包装制品制造有限公司</v>
          </cell>
          <cell r="D218">
            <v>90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W218">
            <v>0</v>
          </cell>
          <cell r="X218">
            <v>33835.99</v>
          </cell>
          <cell r="Y218">
            <v>0</v>
          </cell>
          <cell r="Z218">
            <v>0</v>
          </cell>
          <cell r="AA218">
            <v>0</v>
          </cell>
        </row>
        <row r="219">
          <cell r="B219" t="str">
            <v>S421004</v>
          </cell>
          <cell r="C219" t="str">
            <v>沈阳瑞驰表面技术有限公司</v>
          </cell>
          <cell r="D219">
            <v>60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Z219">
            <v>0</v>
          </cell>
          <cell r="AA219">
            <v>22500</v>
          </cell>
        </row>
        <row r="220">
          <cell r="B220" t="str">
            <v>S433010</v>
          </cell>
          <cell r="C220" t="str">
            <v>台州市黄岩佩雷希模具有限公司</v>
          </cell>
          <cell r="D220">
            <v>60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119900</v>
          </cell>
          <cell r="Y220">
            <v>0</v>
          </cell>
          <cell r="Z220">
            <v>0</v>
          </cell>
          <cell r="AA220">
            <v>152400</v>
          </cell>
        </row>
        <row r="221">
          <cell r="B221" t="e">
            <v>#N/A</v>
          </cell>
          <cell r="C221" t="str">
            <v>廊坊恒工环保科技有限公司</v>
          </cell>
          <cell r="D221">
            <v>60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</row>
        <row r="222">
          <cell r="B222" t="str">
            <v>S412017</v>
          </cell>
          <cell r="C222" t="str">
            <v>天津博容包装制品有限公司</v>
          </cell>
          <cell r="D222">
            <v>120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T222">
            <v>16711.88</v>
          </cell>
          <cell r="U222">
            <v>0</v>
          </cell>
          <cell r="V222">
            <v>0</v>
          </cell>
          <cell r="W222">
            <v>63900</v>
          </cell>
          <cell r="X222">
            <v>182286</v>
          </cell>
          <cell r="Y222">
            <v>31950</v>
          </cell>
          <cell r="Z222">
            <v>11630</v>
          </cell>
          <cell r="AA222">
            <v>0</v>
          </cell>
        </row>
        <row r="223">
          <cell r="B223" t="str">
            <v>S433007</v>
          </cell>
          <cell r="C223" t="str">
            <v>瑞安市精艺标准件有限公司</v>
          </cell>
          <cell r="D223">
            <v>60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63342.170000000006</v>
          </cell>
          <cell r="Y223">
            <v>0</v>
          </cell>
          <cell r="Z223">
            <v>20602.11</v>
          </cell>
          <cell r="AA223">
            <v>0</v>
          </cell>
        </row>
        <row r="224">
          <cell r="B224" t="str">
            <v>S421002</v>
          </cell>
          <cell r="C224" t="str">
            <v>大连浩煜新材料科技有限公司</v>
          </cell>
          <cell r="D224">
            <v>60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W224">
            <v>454559.42</v>
          </cell>
          <cell r="X224">
            <v>564656.64000000001</v>
          </cell>
          <cell r="Y224">
            <v>452211.36</v>
          </cell>
          <cell r="Z224">
            <v>667543.19999999995</v>
          </cell>
          <cell r="AA224">
            <v>312912</v>
          </cell>
        </row>
        <row r="225">
          <cell r="B225" t="str">
            <v>S413018</v>
          </cell>
          <cell r="C225" t="str">
            <v>沧州崇文晟源机械制造有限公司</v>
          </cell>
          <cell r="D225">
            <v>60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5200</v>
          </cell>
          <cell r="V225">
            <v>0</v>
          </cell>
          <cell r="W225">
            <v>10400</v>
          </cell>
          <cell r="X225">
            <v>10400</v>
          </cell>
          <cell r="Y225">
            <v>0</v>
          </cell>
          <cell r="Z225">
            <v>10400</v>
          </cell>
          <cell r="AA225">
            <v>10400</v>
          </cell>
        </row>
        <row r="226">
          <cell r="B226" t="str">
            <v>S412018</v>
          </cell>
          <cell r="C226" t="str">
            <v>穆勒纺织品（天津）有限公司</v>
          </cell>
          <cell r="D226">
            <v>90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</row>
        <row r="227">
          <cell r="B227" t="str">
            <v>S513027</v>
          </cell>
          <cell r="C227" t="str">
            <v>黄骅市洪昌运输队</v>
          </cell>
          <cell r="D227">
            <v>60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Z227">
            <v>0</v>
          </cell>
          <cell r="AA227">
            <v>0</v>
          </cell>
        </row>
        <row r="228">
          <cell r="B228" t="str">
            <v>S413136</v>
          </cell>
          <cell r="C228" t="str">
            <v>黄骅市鼎祥五金制品有限公司</v>
          </cell>
          <cell r="D228">
            <v>30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24892</v>
          </cell>
          <cell r="Y228">
            <v>0</v>
          </cell>
          <cell r="Z228">
            <v>0</v>
          </cell>
          <cell r="AA228">
            <v>0</v>
          </cell>
        </row>
        <row r="229">
          <cell r="B229" t="e">
            <v>#N/A</v>
          </cell>
          <cell r="C229" t="str">
            <v>天津国际铁工焊接装备有限公司</v>
          </cell>
          <cell r="D229">
            <v>60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</row>
        <row r="230">
          <cell r="B230" t="str">
            <v>S411021</v>
          </cell>
          <cell r="C230" t="str">
            <v>北京鹏宇兴业精密模具制造有限公司</v>
          </cell>
          <cell r="D230">
            <v>60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AA230">
            <v>249010</v>
          </cell>
        </row>
        <row r="231">
          <cell r="B231" t="str">
            <v>S413032</v>
          </cell>
          <cell r="C231" t="str">
            <v>黄骅市大麻沽航凌电子机箱厂</v>
          </cell>
          <cell r="D231">
            <v>90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3729.53</v>
          </cell>
          <cell r="V231">
            <v>21291.160000000003</v>
          </cell>
          <cell r="W231">
            <v>24404.949999999997</v>
          </cell>
          <cell r="Y231">
            <v>0</v>
          </cell>
          <cell r="Z231">
            <v>0</v>
          </cell>
          <cell r="AA231">
            <v>0</v>
          </cell>
        </row>
        <row r="232">
          <cell r="B232" t="str">
            <v>S431006</v>
          </cell>
          <cell r="C232" t="str">
            <v>上海泖汇实业有限公司</v>
          </cell>
          <cell r="D232">
            <v>120</v>
          </cell>
          <cell r="E232">
            <v>562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1638</v>
          </cell>
          <cell r="Y232">
            <v>0</v>
          </cell>
          <cell r="Z232">
            <v>0</v>
          </cell>
          <cell r="AA232">
            <v>0</v>
          </cell>
        </row>
        <row r="233">
          <cell r="B233" t="str">
            <v>S413027</v>
          </cell>
          <cell r="C233" t="str">
            <v>沧州裕金达汽车部件有限公司</v>
          </cell>
          <cell r="D233">
            <v>120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51725.38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Y233">
            <v>0</v>
          </cell>
          <cell r="Z233">
            <v>0</v>
          </cell>
          <cell r="AA233">
            <v>0</v>
          </cell>
        </row>
        <row r="234">
          <cell r="B234" t="str">
            <v>S413072</v>
          </cell>
          <cell r="C234" t="str">
            <v>黄骅市润晨五金制品有限公司</v>
          </cell>
          <cell r="D234">
            <v>120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P234">
            <v>71389.259999999995</v>
          </cell>
          <cell r="Q234">
            <v>66432.710000000021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Y234">
            <v>0</v>
          </cell>
          <cell r="Z234">
            <v>0</v>
          </cell>
          <cell r="AA234">
            <v>183236.26</v>
          </cell>
        </row>
        <row r="235">
          <cell r="B235" t="str">
            <v>S432028</v>
          </cell>
          <cell r="C235" t="str">
            <v>江阴宝曼电子科技有限公司</v>
          </cell>
          <cell r="D235">
            <v>60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Z235">
            <v>16215.5</v>
          </cell>
          <cell r="AA235">
            <v>0</v>
          </cell>
        </row>
        <row r="236">
          <cell r="B236" t="str">
            <v>S431008</v>
          </cell>
          <cell r="C236" t="str">
            <v>上海努辰金属制品有限公司</v>
          </cell>
          <cell r="D236">
            <v>90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678.73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Y236">
            <v>0</v>
          </cell>
          <cell r="Z236">
            <v>0</v>
          </cell>
          <cell r="AA236">
            <v>0</v>
          </cell>
        </row>
        <row r="237">
          <cell r="B237" t="str">
            <v>S411003</v>
          </cell>
          <cell r="C237" t="str">
            <v>北京市京宁通海经贸有限公司</v>
          </cell>
          <cell r="D237">
            <v>60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Z237">
            <v>0</v>
          </cell>
          <cell r="AA237">
            <v>0</v>
          </cell>
        </row>
        <row r="238">
          <cell r="B238" t="str">
            <v>S413077</v>
          </cell>
          <cell r="C238" t="str">
            <v>文安县万达汽车配件制造有限公司</v>
          </cell>
          <cell r="D238">
            <v>90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X238">
            <v>11015.44</v>
          </cell>
          <cell r="Y238">
            <v>59181.33</v>
          </cell>
          <cell r="Z238">
            <v>32099.26</v>
          </cell>
          <cell r="AA238">
            <v>0</v>
          </cell>
        </row>
        <row r="239">
          <cell r="B239" t="str">
            <v>S531006</v>
          </cell>
          <cell r="C239" t="str">
            <v>上海快意信息科技有限公司</v>
          </cell>
          <cell r="D239">
            <v>60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AA239">
            <v>288975</v>
          </cell>
        </row>
        <row r="240">
          <cell r="B240" t="str">
            <v>S533001</v>
          </cell>
          <cell r="C240" t="str">
            <v>宁波维成贸易有限公司</v>
          </cell>
          <cell r="D240">
            <v>120</v>
          </cell>
          <cell r="E240">
            <v>0.01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0.01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Y240">
            <v>0</v>
          </cell>
          <cell r="Z240">
            <v>0</v>
          </cell>
          <cell r="AA240">
            <v>0</v>
          </cell>
        </row>
        <row r="241">
          <cell r="B241" t="str">
            <v>S432020</v>
          </cell>
          <cell r="C241" t="str">
            <v>恺博（常熟）座椅机械部件有限公司</v>
          </cell>
          <cell r="D241">
            <v>90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27826.800000000047</v>
          </cell>
          <cell r="W241">
            <v>0</v>
          </cell>
          <cell r="X241">
            <v>252487.2</v>
          </cell>
          <cell r="Y241">
            <v>403979.52000000002</v>
          </cell>
          <cell r="Z241">
            <v>302984.64</v>
          </cell>
          <cell r="AA241">
            <v>302984.64</v>
          </cell>
        </row>
        <row r="242">
          <cell r="B242" t="str">
            <v>S513028</v>
          </cell>
          <cell r="C242" t="str">
            <v>河北帅先电子科技有限公司</v>
          </cell>
          <cell r="D242">
            <v>30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23000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Y242">
            <v>0</v>
          </cell>
          <cell r="Z242">
            <v>0</v>
          </cell>
          <cell r="AA242">
            <v>0</v>
          </cell>
        </row>
        <row r="243">
          <cell r="B243" t="str">
            <v>S435003</v>
          </cell>
          <cell r="C243" t="str">
            <v>泉州市福兴塑料五金有限公司</v>
          </cell>
          <cell r="D243">
            <v>90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Y243">
            <v>0</v>
          </cell>
          <cell r="Z243">
            <v>13497.9</v>
          </cell>
          <cell r="AA243">
            <v>19865.400000000001</v>
          </cell>
        </row>
        <row r="244">
          <cell r="B244" t="str">
            <v>S413158</v>
          </cell>
          <cell r="C244" t="str">
            <v>沧州凌迈五金制品有限公司</v>
          </cell>
          <cell r="D244">
            <v>90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Y244">
            <v>1968.78</v>
          </cell>
          <cell r="Z244">
            <v>0</v>
          </cell>
          <cell r="AA244">
            <v>0</v>
          </cell>
        </row>
        <row r="245">
          <cell r="B245" t="str">
            <v>S413125</v>
          </cell>
          <cell r="C245" t="str">
            <v>沧州智凯金属制品有限公司</v>
          </cell>
          <cell r="D245">
            <v>90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R245">
            <v>84306.11</v>
          </cell>
          <cell r="S245">
            <v>0</v>
          </cell>
          <cell r="T245">
            <v>0</v>
          </cell>
          <cell r="U245">
            <v>0</v>
          </cell>
          <cell r="V245">
            <v>69994.41</v>
          </cell>
          <cell r="W245">
            <v>0</v>
          </cell>
          <cell r="Y245">
            <v>0</v>
          </cell>
          <cell r="Z245">
            <v>50981.01</v>
          </cell>
          <cell r="AA245">
            <v>0</v>
          </cell>
        </row>
        <row r="246">
          <cell r="B246" t="str">
            <v>S444002</v>
          </cell>
          <cell r="C246" t="str">
            <v>广东盟力纺织科技有限公司</v>
          </cell>
          <cell r="D246">
            <v>90</v>
          </cell>
          <cell r="E246">
            <v>2.0463630789890885E-12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660.26</v>
          </cell>
          <cell r="V246">
            <v>0</v>
          </cell>
          <cell r="W246">
            <v>0</v>
          </cell>
          <cell r="Y246">
            <v>0</v>
          </cell>
          <cell r="Z246">
            <v>11238.89</v>
          </cell>
          <cell r="AA246">
            <v>0</v>
          </cell>
        </row>
        <row r="247">
          <cell r="B247" t="str">
            <v>S413126</v>
          </cell>
          <cell r="C247" t="str">
            <v>沧州市坤元装饰装修工程有限公司</v>
          </cell>
          <cell r="D247">
            <v>60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6048.4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Y247">
            <v>0</v>
          </cell>
          <cell r="Z247">
            <v>0</v>
          </cell>
          <cell r="AA247">
            <v>0</v>
          </cell>
        </row>
        <row r="248">
          <cell r="B248" t="str">
            <v>S512012</v>
          </cell>
          <cell r="C248" t="str">
            <v>天津市科特迪科技发展有限公司</v>
          </cell>
          <cell r="D248">
            <v>60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1150.0799999999872</v>
          </cell>
          <cell r="M248">
            <v>0</v>
          </cell>
          <cell r="N248">
            <v>0</v>
          </cell>
          <cell r="O248">
            <v>0</v>
          </cell>
          <cell r="P248">
            <v>218849.92000000001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Y248">
            <v>0</v>
          </cell>
          <cell r="Z248">
            <v>0</v>
          </cell>
          <cell r="AA248">
            <v>0</v>
          </cell>
        </row>
        <row r="249">
          <cell r="B249" t="str">
            <v>S413127</v>
          </cell>
          <cell r="C249" t="str">
            <v>黄骅市金珲设备安装工程有限公司</v>
          </cell>
          <cell r="D249">
            <v>30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58096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Y249">
            <v>0</v>
          </cell>
          <cell r="Z249">
            <v>0</v>
          </cell>
          <cell r="AA249">
            <v>0</v>
          </cell>
        </row>
        <row r="250">
          <cell r="B250" t="str">
            <v>S413128</v>
          </cell>
          <cell r="C250" t="str">
            <v>霸州市振旭汽车配件有限公司</v>
          </cell>
          <cell r="D250">
            <v>90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Y250">
            <v>0</v>
          </cell>
          <cell r="Z250">
            <v>0</v>
          </cell>
          <cell r="AA250">
            <v>0</v>
          </cell>
        </row>
        <row r="251">
          <cell r="B251" t="str">
            <v>S431017</v>
          </cell>
          <cell r="C251" t="str">
            <v>上海典亚模具有限公司</v>
          </cell>
          <cell r="D251">
            <v>30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Z251">
            <v>0</v>
          </cell>
          <cell r="AA251">
            <v>0</v>
          </cell>
        </row>
        <row r="252">
          <cell r="B252" t="str">
            <v>S413130</v>
          </cell>
          <cell r="C252" t="str">
            <v>泊头市捷润五金制品有限公司</v>
          </cell>
          <cell r="D252">
            <v>120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U252">
            <v>17028.849999999999</v>
          </cell>
          <cell r="V252">
            <v>48520.59</v>
          </cell>
          <cell r="W252">
            <v>0</v>
          </cell>
          <cell r="X252">
            <v>14251.57</v>
          </cell>
          <cell r="Y252">
            <v>16665.46</v>
          </cell>
          <cell r="Z252">
            <v>0</v>
          </cell>
          <cell r="AA252">
            <v>34011.129999999997</v>
          </cell>
        </row>
        <row r="253">
          <cell r="B253" t="str">
            <v>S413131</v>
          </cell>
          <cell r="C253" t="str">
            <v>北京赛诺高科净化设备有限公司</v>
          </cell>
          <cell r="D253">
            <v>30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29130</v>
          </cell>
          <cell r="P253">
            <v>0</v>
          </cell>
          <cell r="Q253">
            <v>33660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Y253">
            <v>0</v>
          </cell>
          <cell r="Z253">
            <v>11250</v>
          </cell>
          <cell r="AA253">
            <v>0</v>
          </cell>
        </row>
        <row r="254">
          <cell r="B254" t="str">
            <v>S413132</v>
          </cell>
          <cell r="C254" t="str">
            <v>霸州市政锦五金制品有限公司</v>
          </cell>
          <cell r="D254">
            <v>120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S254">
            <v>143119.89000000001</v>
          </cell>
          <cell r="T254">
            <v>264920.26999999996</v>
          </cell>
          <cell r="U254">
            <v>0</v>
          </cell>
          <cell r="V254">
            <v>117841.57000000007</v>
          </cell>
          <cell r="W254">
            <v>0</v>
          </cell>
          <cell r="Y254">
            <v>220820.12</v>
          </cell>
          <cell r="Z254">
            <v>96427.34</v>
          </cell>
          <cell r="AA254">
            <v>107213.95</v>
          </cell>
        </row>
        <row r="255">
          <cell r="B255" t="str">
            <v>S511015</v>
          </cell>
          <cell r="C255" t="str">
            <v>北京广汇国际仓储服务有限公司</v>
          </cell>
          <cell r="D255">
            <v>120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59254.640000000043</v>
          </cell>
          <cell r="U255">
            <v>0</v>
          </cell>
          <cell r="V255">
            <v>17742.809999999998</v>
          </cell>
          <cell r="W255">
            <v>192612.6</v>
          </cell>
          <cell r="X255">
            <v>34951.379999999997</v>
          </cell>
          <cell r="Y255">
            <v>38921.61</v>
          </cell>
          <cell r="Z255">
            <v>39017.01</v>
          </cell>
          <cell r="AA255">
            <v>173209.83</v>
          </cell>
        </row>
        <row r="256">
          <cell r="B256" t="str">
            <v>S412027</v>
          </cell>
          <cell r="C256" t="str">
            <v>天津信嘉机械设备租赁有限公司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9900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6500</v>
          </cell>
          <cell r="W256">
            <v>6500</v>
          </cell>
          <cell r="X256">
            <v>1700</v>
          </cell>
          <cell r="Y256">
            <v>1700</v>
          </cell>
          <cell r="Z256">
            <v>16100</v>
          </cell>
          <cell r="AA256">
            <v>6500</v>
          </cell>
        </row>
        <row r="257">
          <cell r="B257" t="str">
            <v>S412029</v>
          </cell>
          <cell r="C257" t="str">
            <v>天津金庄新材料科技有限公司</v>
          </cell>
          <cell r="D257">
            <v>30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43930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Y257">
            <v>0</v>
          </cell>
          <cell r="Z257">
            <v>0</v>
          </cell>
          <cell r="AA257">
            <v>0</v>
          </cell>
        </row>
        <row r="258">
          <cell r="B258" t="str">
            <v>S437032</v>
          </cell>
          <cell r="C258" t="str">
            <v>山东昊松新材料科技有限公司</v>
          </cell>
          <cell r="D258">
            <v>30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Z258">
            <v>16310</v>
          </cell>
          <cell r="AA258">
            <v>0</v>
          </cell>
        </row>
        <row r="259">
          <cell r="B259" t="str">
            <v>S442002</v>
          </cell>
          <cell r="C259" t="str">
            <v>湖北伟士通汽车零件有限公司</v>
          </cell>
          <cell r="D259">
            <v>90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16334.740000000002</v>
          </cell>
          <cell r="Y259">
            <v>0</v>
          </cell>
          <cell r="Z259">
            <v>10005.65</v>
          </cell>
          <cell r="AA259">
            <v>0</v>
          </cell>
        </row>
        <row r="260">
          <cell r="B260" t="str">
            <v>S433019</v>
          </cell>
          <cell r="C260" t="str">
            <v>杭州阳晨聚氨酯制品有限公司</v>
          </cell>
          <cell r="D260">
            <v>30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Z260">
            <v>55500.24</v>
          </cell>
          <cell r="AA260">
            <v>0</v>
          </cell>
        </row>
        <row r="261">
          <cell r="B261" t="e">
            <v>#N/A</v>
          </cell>
          <cell r="C261" t="str">
            <v>济南华欧自动化技术有限公司</v>
          </cell>
          <cell r="D261">
            <v>30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</row>
        <row r="262">
          <cell r="B262" t="e">
            <v>#N/A</v>
          </cell>
          <cell r="C262" t="str">
            <v>沧州嘉信环保设备有限公司</v>
          </cell>
          <cell r="D262">
            <v>30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</row>
        <row r="263">
          <cell r="B263" t="str">
            <v>S413133</v>
          </cell>
          <cell r="C263" t="str">
            <v>深州市晶立泰机械配件有限公司</v>
          </cell>
          <cell r="D263">
            <v>120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94925.39</v>
          </cell>
          <cell r="Y263">
            <v>2883.64</v>
          </cell>
          <cell r="Z263">
            <v>0</v>
          </cell>
          <cell r="AA263">
            <v>0</v>
          </cell>
        </row>
        <row r="264">
          <cell r="B264" t="str">
            <v>S411035</v>
          </cell>
          <cell r="C264" t="str">
            <v>北京明科通业国际贸易有限责任公司</v>
          </cell>
          <cell r="D264">
            <v>90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AA264">
            <v>0</v>
          </cell>
        </row>
        <row r="265">
          <cell r="B265" t="e">
            <v>#N/A</v>
          </cell>
          <cell r="C265" t="str">
            <v>慈溪市维克多自控原件有限公司</v>
          </cell>
          <cell r="D265">
            <v>30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</row>
        <row r="266">
          <cell r="B266" t="str">
            <v>S432035</v>
          </cell>
          <cell r="C266" t="str">
            <v>江阴市宏丰塑业有限公司</v>
          </cell>
          <cell r="D266">
            <v>90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W266">
            <v>95300</v>
          </cell>
          <cell r="X266">
            <v>126560</v>
          </cell>
          <cell r="Y266">
            <v>79100</v>
          </cell>
          <cell r="Z266">
            <v>79100</v>
          </cell>
          <cell r="AA266">
            <v>0</v>
          </cell>
        </row>
        <row r="267">
          <cell r="B267" t="str">
            <v>S411037</v>
          </cell>
          <cell r="C267" t="str">
            <v>北京博路荣国际贸易有限公司</v>
          </cell>
          <cell r="D267">
            <v>90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130628</v>
          </cell>
          <cell r="X267">
            <v>110740</v>
          </cell>
          <cell r="Y267">
            <v>0</v>
          </cell>
          <cell r="Z267">
            <v>0</v>
          </cell>
          <cell r="AA267">
            <v>85337.600000000006</v>
          </cell>
        </row>
        <row r="268">
          <cell r="B268" t="str">
            <v>S411036</v>
          </cell>
          <cell r="C268" t="str">
            <v>北京美好生活家居用品有限公司</v>
          </cell>
          <cell r="D268">
            <v>90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Z268">
            <v>0</v>
          </cell>
          <cell r="AA268">
            <v>0</v>
          </cell>
        </row>
        <row r="269">
          <cell r="B269" t="str">
            <v>S413152</v>
          </cell>
          <cell r="C269" t="str">
            <v>远东嘉烨沧州科技有限公司</v>
          </cell>
          <cell r="D269">
            <v>30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Z269">
            <v>0</v>
          </cell>
          <cell r="AA269">
            <v>0</v>
          </cell>
        </row>
        <row r="270">
          <cell r="B270" t="str">
            <v>S433020</v>
          </cell>
          <cell r="C270" t="str">
            <v>宁波市北仑屹昌机械有限公司</v>
          </cell>
          <cell r="D270">
            <v>90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V270">
            <v>79333.84</v>
          </cell>
          <cell r="W270">
            <v>0</v>
          </cell>
          <cell r="Y270">
            <v>140972.81</v>
          </cell>
          <cell r="Z270">
            <v>0</v>
          </cell>
          <cell r="AA270">
            <v>155513.69</v>
          </cell>
        </row>
        <row r="271">
          <cell r="B271" t="str">
            <v>S431025</v>
          </cell>
          <cell r="C271" t="str">
            <v>上海坤达五金制品有限公司</v>
          </cell>
          <cell r="D271">
            <v>30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Y271">
            <v>3920</v>
          </cell>
          <cell r="Z271">
            <v>0</v>
          </cell>
          <cell r="AA271">
            <v>0</v>
          </cell>
        </row>
        <row r="272">
          <cell r="B272" t="str">
            <v>S433023</v>
          </cell>
          <cell r="C272" t="str">
            <v>浙江万里安全器材制造有限公司</v>
          </cell>
          <cell r="D272">
            <v>90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24542.990000000049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59352.209999999992</v>
          </cell>
          <cell r="S272">
            <v>0</v>
          </cell>
          <cell r="T272">
            <v>0</v>
          </cell>
          <cell r="U272">
            <v>134786.07999999999</v>
          </cell>
          <cell r="V272">
            <v>0</v>
          </cell>
          <cell r="W272">
            <v>0</v>
          </cell>
          <cell r="Y272">
            <v>28340.400000000001</v>
          </cell>
          <cell r="Z272">
            <v>0</v>
          </cell>
          <cell r="AA272">
            <v>13918.44</v>
          </cell>
        </row>
        <row r="273">
          <cell r="B273" t="str">
            <v>S432036</v>
          </cell>
          <cell r="C273" t="str">
            <v>常州立天汽车零部件有限公司</v>
          </cell>
          <cell r="D273">
            <v>120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1600.1300000000047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100800.07</v>
          </cell>
          <cell r="R273">
            <v>100800.07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Y273">
            <v>0</v>
          </cell>
          <cell r="Z273">
            <v>0</v>
          </cell>
          <cell r="AA273">
            <v>0</v>
          </cell>
        </row>
        <row r="274">
          <cell r="B274" t="str">
            <v>S431024</v>
          </cell>
          <cell r="C274" t="str">
            <v>上海霏济科技有限公司</v>
          </cell>
          <cell r="D274">
            <v>90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1115.0800000000163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9681.8399999999965</v>
          </cell>
          <cell r="X274">
            <v>247121.96</v>
          </cell>
          <cell r="Y274">
            <v>0</v>
          </cell>
          <cell r="Z274">
            <v>0</v>
          </cell>
          <cell r="AA274">
            <v>108922.96</v>
          </cell>
        </row>
        <row r="275">
          <cell r="B275" t="str">
            <v>S437039</v>
          </cell>
          <cell r="C275" t="str">
            <v>山东慧源精细化工有限公司</v>
          </cell>
          <cell r="D275">
            <v>90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Y275">
            <v>1240.92</v>
          </cell>
          <cell r="Z275">
            <v>0</v>
          </cell>
          <cell r="AA275">
            <v>21784.13</v>
          </cell>
        </row>
        <row r="276">
          <cell r="B276" t="str">
            <v>S413159</v>
          </cell>
          <cell r="C276" t="str">
            <v>沧州志鹏聚氨酯制品有限公司</v>
          </cell>
          <cell r="D276">
            <v>90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4067.2600000000093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Y276">
            <v>0</v>
          </cell>
          <cell r="Z276">
            <v>0</v>
          </cell>
          <cell r="AA276">
            <v>0</v>
          </cell>
        </row>
        <row r="277">
          <cell r="B277" t="str">
            <v>S513057</v>
          </cell>
          <cell r="C277" t="str">
            <v>赵战一</v>
          </cell>
          <cell r="D277">
            <v>30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</row>
        <row r="278">
          <cell r="B278" t="str">
            <v>S511016</v>
          </cell>
          <cell r="C278" t="str">
            <v>建研盈科（北京）科技有限公司</v>
          </cell>
          <cell r="D278">
            <v>30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16499.989999999998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8684.010000000002</v>
          </cell>
          <cell r="Y278">
            <v>0</v>
          </cell>
          <cell r="Z278">
            <v>0</v>
          </cell>
          <cell r="AA278">
            <v>0</v>
          </cell>
        </row>
        <row r="279">
          <cell r="B279" t="str">
            <v>S513049</v>
          </cell>
          <cell r="C279" t="str">
            <v>黄骅市悠然园林绿化工程有限公司</v>
          </cell>
          <cell r="D279">
            <v>30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10976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Y279">
            <v>0</v>
          </cell>
          <cell r="Z279">
            <v>0</v>
          </cell>
          <cell r="AA279">
            <v>0</v>
          </cell>
        </row>
        <row r="280">
          <cell r="B280" t="str">
            <v>S513050</v>
          </cell>
          <cell r="C280" t="str">
            <v>河北信一净美物业服务有限公司</v>
          </cell>
          <cell r="D280">
            <v>30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Z280">
            <v>0</v>
          </cell>
          <cell r="AA280">
            <v>0</v>
          </cell>
        </row>
        <row r="281">
          <cell r="B281" t="str">
            <v>S513045</v>
          </cell>
          <cell r="C281" t="str">
            <v>河北渤海远达环境检测技术服务有限公司</v>
          </cell>
          <cell r="D281">
            <v>30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Z281">
            <v>0</v>
          </cell>
          <cell r="AA281">
            <v>0</v>
          </cell>
        </row>
        <row r="282">
          <cell r="B282" t="str">
            <v>S513051</v>
          </cell>
          <cell r="C282" t="str">
            <v>唐山璟胜自动化科技有限公司</v>
          </cell>
          <cell r="D282">
            <v>30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19500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Y282">
            <v>0</v>
          </cell>
          <cell r="Z282">
            <v>0</v>
          </cell>
          <cell r="AA282">
            <v>0</v>
          </cell>
        </row>
        <row r="283">
          <cell r="B283" t="str">
            <v>S512013</v>
          </cell>
          <cell r="C283" t="str">
            <v>兴泽智能装备（天津）有限公司</v>
          </cell>
          <cell r="D283">
            <v>30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7500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Y283">
            <v>0</v>
          </cell>
          <cell r="Z283">
            <v>0</v>
          </cell>
          <cell r="AA283">
            <v>0</v>
          </cell>
        </row>
        <row r="284">
          <cell r="B284" t="e">
            <v>#N/A</v>
          </cell>
          <cell r="C284" t="str">
            <v>立信会计师事务所（特殊普通合伙）</v>
          </cell>
          <cell r="D284">
            <v>30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</row>
        <row r="285">
          <cell r="B285" t="e">
            <v>#N/A</v>
          </cell>
          <cell r="C285" t="str">
            <v>黄骅市同辉汽车配件有限公司</v>
          </cell>
          <cell r="D285">
            <v>30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</row>
        <row r="286">
          <cell r="B286" t="e">
            <v>#N/A</v>
          </cell>
          <cell r="C286" t="str">
            <v>黄骅市益丰橡胶制品有限公司</v>
          </cell>
          <cell r="D286">
            <v>30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</row>
        <row r="287">
          <cell r="B287" t="str">
            <v>S413059</v>
          </cell>
          <cell r="C287" t="str">
            <v>黄骅市荣邦汽车部件有限公司</v>
          </cell>
          <cell r="D287">
            <v>30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AA287">
            <v>0</v>
          </cell>
        </row>
        <row r="288">
          <cell r="B288" t="str">
            <v>S413041</v>
          </cell>
          <cell r="C288" t="str">
            <v>黄骅市齐西纺织五金配件厂</v>
          </cell>
          <cell r="D288">
            <v>90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2411.77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Y288">
            <v>0</v>
          </cell>
          <cell r="Z288">
            <v>0</v>
          </cell>
          <cell r="AA288">
            <v>0</v>
          </cell>
        </row>
        <row r="289">
          <cell r="B289" t="str">
            <v>S533002</v>
          </cell>
          <cell r="C289" t="str">
            <v>宁波正耀汽车电器有限公司</v>
          </cell>
          <cell r="D289">
            <v>30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Z289">
            <v>0</v>
          </cell>
          <cell r="AA289">
            <v>0</v>
          </cell>
        </row>
        <row r="290">
          <cell r="B290" t="str">
            <v>S511010</v>
          </cell>
          <cell r="C290" t="str">
            <v>北京志同信达科技发展有限公司</v>
          </cell>
          <cell r="D290">
            <v>30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Z290">
            <v>0</v>
          </cell>
          <cell r="AA290">
            <v>0</v>
          </cell>
        </row>
        <row r="291">
          <cell r="B291" t="str">
            <v>S413074</v>
          </cell>
          <cell r="C291" t="str">
            <v>黄骅市振兴五金制品厂</v>
          </cell>
          <cell r="D291">
            <v>90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1386.48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Y291">
            <v>0</v>
          </cell>
          <cell r="Z291">
            <v>0</v>
          </cell>
          <cell r="AA291">
            <v>0</v>
          </cell>
        </row>
        <row r="292">
          <cell r="B292" t="e">
            <v>#N/A</v>
          </cell>
          <cell r="C292" t="str">
            <v>黄骅市震飞塑机辅机有限公司</v>
          </cell>
          <cell r="D292">
            <v>30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</row>
        <row r="293">
          <cell r="B293" t="e">
            <v>#N/A</v>
          </cell>
          <cell r="C293" t="str">
            <v>于国才</v>
          </cell>
          <cell r="D293">
            <v>30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</row>
        <row r="294">
          <cell r="B294" t="str">
            <v>S413110</v>
          </cell>
          <cell r="C294" t="str">
            <v>黄骅市金宝成钢材经销有限公司</v>
          </cell>
          <cell r="D294">
            <v>30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AA294">
            <v>0</v>
          </cell>
        </row>
        <row r="295">
          <cell r="B295" t="e">
            <v>#N/A</v>
          </cell>
          <cell r="C295" t="str">
            <v>北京鑫乐工服装设备有限公司</v>
          </cell>
          <cell r="D295">
            <v>30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</row>
        <row r="296">
          <cell r="B296" t="e">
            <v>#N/A</v>
          </cell>
          <cell r="C296" t="str">
            <v>廊坊中德汽车座椅制造有限公司</v>
          </cell>
          <cell r="D296">
            <v>30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</row>
        <row r="297">
          <cell r="B297" t="e">
            <v>#N/A</v>
          </cell>
          <cell r="C297" t="str">
            <v>森织汽车内饰（武汉）有限公司</v>
          </cell>
          <cell r="D297">
            <v>30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</row>
        <row r="298">
          <cell r="B298" t="e">
            <v>#N/A</v>
          </cell>
          <cell r="C298" t="str">
            <v>山东泰鹏新材料有限公司</v>
          </cell>
          <cell r="D298">
            <v>30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</row>
        <row r="299">
          <cell r="B299" t="e">
            <v>#N/A</v>
          </cell>
          <cell r="C299" t="str">
            <v>北京新天兴业科技有限公司</v>
          </cell>
          <cell r="D299">
            <v>30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</row>
        <row r="300">
          <cell r="B300" t="str">
            <v>S513063</v>
          </cell>
          <cell r="C300" t="str">
            <v>石家庄松樾机械设备销售有限公司</v>
          </cell>
          <cell r="D300">
            <v>30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Z300">
            <v>0</v>
          </cell>
          <cell r="AA300">
            <v>0</v>
          </cell>
        </row>
        <row r="301">
          <cell r="B301" t="e">
            <v>#N/A</v>
          </cell>
          <cell r="C301" t="str">
            <v>沧州市华联钢管有限公司</v>
          </cell>
          <cell r="D301">
            <v>30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</row>
        <row r="302">
          <cell r="B302" t="e">
            <v>#N/A</v>
          </cell>
          <cell r="C302" t="str">
            <v>北京国大联创科技发展有限公司</v>
          </cell>
          <cell r="D302">
            <v>30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</row>
        <row r="303">
          <cell r="B303" t="e">
            <v>#N/A</v>
          </cell>
          <cell r="C303" t="str">
            <v>沧州市维克机械设备有限公司</v>
          </cell>
          <cell r="D303">
            <v>30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</row>
        <row r="304">
          <cell r="B304" t="e">
            <v>#N/A</v>
          </cell>
          <cell r="C304" t="str">
            <v>高碑店市信德百利革业有限公司</v>
          </cell>
          <cell r="D304">
            <v>30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</row>
        <row r="305">
          <cell r="B305" t="str">
            <v>S544006</v>
          </cell>
          <cell r="C305" t="str">
            <v>鹤山市润源化工有限公司</v>
          </cell>
          <cell r="D305">
            <v>30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AA305">
            <v>0</v>
          </cell>
        </row>
        <row r="306">
          <cell r="B306" t="e">
            <v>#N/A</v>
          </cell>
          <cell r="C306" t="str">
            <v>南京磐纳科技发展有限公司</v>
          </cell>
          <cell r="D306">
            <v>30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</row>
        <row r="307">
          <cell r="B307" t="e">
            <v>#N/A</v>
          </cell>
          <cell r="C307" t="str">
            <v>建生裕科（上海）贸易有限公司</v>
          </cell>
          <cell r="D307">
            <v>30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</row>
        <row r="308">
          <cell r="B308" t="e">
            <v>#N/A</v>
          </cell>
          <cell r="C308" t="str">
            <v>北京长宏建翔科技发展有限公司</v>
          </cell>
          <cell r="D308">
            <v>30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</row>
        <row r="309">
          <cell r="B309" t="e">
            <v>#N/A</v>
          </cell>
          <cell r="C309" t="str">
            <v>沧州市利昌汽车部件有限公司</v>
          </cell>
          <cell r="D309">
            <v>30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</row>
        <row r="310">
          <cell r="B310" t="str">
            <v>S413062</v>
          </cell>
          <cell r="C310" t="str">
            <v>黄骅市友联嘉悦商贸有限公司</v>
          </cell>
          <cell r="D310">
            <v>30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Z310">
            <v>0</v>
          </cell>
          <cell r="AA310">
            <v>0</v>
          </cell>
        </row>
        <row r="311">
          <cell r="B311" t="str">
            <v>S412025</v>
          </cell>
          <cell r="C311" t="str">
            <v>天津万塑新材料科技有限公司</v>
          </cell>
          <cell r="D311">
            <v>90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Y311">
            <v>0</v>
          </cell>
          <cell r="Z311">
            <v>0</v>
          </cell>
          <cell r="AA311">
            <v>11000</v>
          </cell>
        </row>
        <row r="312">
          <cell r="B312" t="str">
            <v>S422003</v>
          </cell>
          <cell r="C312" t="str">
            <v>长春亚大汽车零件制造有限公司</v>
          </cell>
          <cell r="D312">
            <v>30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Z312">
            <v>0</v>
          </cell>
          <cell r="AA312">
            <v>0</v>
          </cell>
        </row>
        <row r="313">
          <cell r="B313" t="str">
            <v>S444007</v>
          </cell>
          <cell r="C313" t="str">
            <v>广东新金山环保材料股份有限公司</v>
          </cell>
          <cell r="D313">
            <v>30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Z313">
            <v>0</v>
          </cell>
          <cell r="AA313">
            <v>0</v>
          </cell>
        </row>
        <row r="314">
          <cell r="B314" t="str">
            <v>S413118</v>
          </cell>
          <cell r="C314" t="str">
            <v>孟村回族自治县旭日汽车配件厂</v>
          </cell>
          <cell r="D314">
            <v>30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3319.98</v>
          </cell>
          <cell r="Y314">
            <v>0</v>
          </cell>
          <cell r="Z314">
            <v>0</v>
          </cell>
          <cell r="AA314">
            <v>0</v>
          </cell>
        </row>
        <row r="315">
          <cell r="B315" t="str">
            <v>S513017</v>
          </cell>
          <cell r="C315" t="str">
            <v>黄骅市三姐五金经销部</v>
          </cell>
          <cell r="D315">
            <v>30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AA315">
            <v>10145.200000000001</v>
          </cell>
        </row>
        <row r="316">
          <cell r="B316" t="e">
            <v>#N/A</v>
          </cell>
          <cell r="C316" t="str">
            <v>北京朝阳隆华电线电缆有限公司</v>
          </cell>
          <cell r="D316">
            <v>30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</row>
        <row r="317">
          <cell r="B317" t="e">
            <v>#N/A</v>
          </cell>
          <cell r="C317" t="str">
            <v>沧州市鑫发缝纫机有限公司</v>
          </cell>
          <cell r="D317">
            <v>30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</row>
        <row r="318">
          <cell r="B318" t="e">
            <v>#N/A</v>
          </cell>
          <cell r="C318" t="str">
            <v>东莞市深川工业设备有限公司</v>
          </cell>
          <cell r="D318">
            <v>30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</row>
        <row r="319">
          <cell r="B319" t="str">
            <v>S413157</v>
          </cell>
          <cell r="C319" t="str">
            <v>衡水鑫智汽车零部件有限公司</v>
          </cell>
          <cell r="D319">
            <v>30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AA319">
            <v>0</v>
          </cell>
        </row>
        <row r="320">
          <cell r="B320" t="e">
            <v>#N/A</v>
          </cell>
          <cell r="C320" t="str">
            <v>万华化学（北京）有限公司</v>
          </cell>
          <cell r="D320">
            <v>30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</row>
        <row r="321">
          <cell r="B321" t="str">
            <v>S531001</v>
          </cell>
          <cell r="C321" t="str">
            <v>上海腾基机械设备有限公司</v>
          </cell>
          <cell r="D321">
            <v>30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Z321">
            <v>0</v>
          </cell>
          <cell r="AA321">
            <v>0</v>
          </cell>
        </row>
        <row r="322">
          <cell r="B322" t="str">
            <v>S433025</v>
          </cell>
          <cell r="C322" t="str">
            <v>中广核俊尔新材料有限公司</v>
          </cell>
          <cell r="D322">
            <v>30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AA322">
            <v>0</v>
          </cell>
        </row>
        <row r="323">
          <cell r="B323" t="str">
            <v>S412008</v>
          </cell>
          <cell r="C323" t="str">
            <v>天津利迪科技发展有限公司</v>
          </cell>
          <cell r="D323">
            <v>30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</row>
        <row r="324">
          <cell r="B324" t="str">
            <v>S513013</v>
          </cell>
          <cell r="C324" t="str">
            <v>黄骅市龙腾五金机电门市部</v>
          </cell>
          <cell r="D324">
            <v>30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Z324">
            <v>0</v>
          </cell>
          <cell r="AA324">
            <v>0</v>
          </cell>
        </row>
        <row r="325">
          <cell r="B325" t="str">
            <v>S432016</v>
          </cell>
          <cell r="C325" t="str">
            <v>美视伊汽车镜控（苏州）有限公司</v>
          </cell>
          <cell r="D325">
            <v>30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AA325">
            <v>0</v>
          </cell>
        </row>
        <row r="326">
          <cell r="B326" t="e">
            <v>#N/A</v>
          </cell>
          <cell r="C326" t="str">
            <v>温州万泰橡塑股份有限公司</v>
          </cell>
          <cell r="D326">
            <v>30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</row>
        <row r="327">
          <cell r="B327" t="str">
            <v>S411008</v>
          </cell>
          <cell r="C327" t="str">
            <v>北京瑞德佑业科技有限公司</v>
          </cell>
          <cell r="D327">
            <v>30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AA327">
            <v>0</v>
          </cell>
        </row>
        <row r="328">
          <cell r="B328" t="e">
            <v>#N/A</v>
          </cell>
          <cell r="C328" t="str">
            <v>北京好伯特科技有限公司</v>
          </cell>
          <cell r="D328">
            <v>30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</row>
        <row r="329">
          <cell r="B329" t="e">
            <v>#N/A</v>
          </cell>
          <cell r="C329" t="str">
            <v>沧州茂源电器部件有限公司</v>
          </cell>
          <cell r="D329">
            <v>30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</row>
        <row r="330">
          <cell r="B330" t="str">
            <v>S444005</v>
          </cell>
          <cell r="C330" t="str">
            <v>佛山市立久光电科技有限公司</v>
          </cell>
          <cell r="D330">
            <v>30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Y330">
            <v>0</v>
          </cell>
          <cell r="Z330">
            <v>0.8</v>
          </cell>
          <cell r="AA330">
            <v>0</v>
          </cell>
        </row>
        <row r="331">
          <cell r="B331" t="e">
            <v>#N/A</v>
          </cell>
          <cell r="C331" t="str">
            <v>温州万福机电有限公司</v>
          </cell>
          <cell r="D331">
            <v>30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</row>
        <row r="332">
          <cell r="B332" t="e">
            <v>#N/A</v>
          </cell>
          <cell r="C332" t="str">
            <v>黄骅市俊有塑染经销处</v>
          </cell>
          <cell r="D332">
            <v>30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</row>
        <row r="333">
          <cell r="B333" t="str">
            <v>S513047</v>
          </cell>
          <cell r="C333" t="str">
            <v>黄骅市宝丽洁家政有限公司</v>
          </cell>
          <cell r="D333">
            <v>30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Z333">
            <v>0</v>
          </cell>
          <cell r="AA333">
            <v>0</v>
          </cell>
        </row>
        <row r="334">
          <cell r="B334" t="e">
            <v>#N/A</v>
          </cell>
          <cell r="C334" t="str">
            <v>派博乐安全设备有限公司</v>
          </cell>
          <cell r="D334">
            <v>30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</row>
        <row r="335">
          <cell r="B335" t="e">
            <v>#N/A</v>
          </cell>
          <cell r="C335" t="str">
            <v>塑宝环保机械（太仓）有限公司</v>
          </cell>
          <cell r="D335">
            <v>30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</row>
        <row r="336">
          <cell r="B336" t="e">
            <v>#N/A</v>
          </cell>
          <cell r="C336" t="str">
            <v>苏州智华汽车电子有限公司</v>
          </cell>
          <cell r="D336">
            <v>30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</row>
        <row r="337">
          <cell r="B337" t="str">
            <v>S513004</v>
          </cell>
          <cell r="C337" t="str">
            <v>任丘市焊材厂</v>
          </cell>
          <cell r="D337">
            <v>30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AA337">
            <v>0</v>
          </cell>
        </row>
        <row r="338">
          <cell r="B338" t="str">
            <v>S411026</v>
          </cell>
          <cell r="C338" t="str">
            <v>北京怀安知恒机电设备有限公司</v>
          </cell>
          <cell r="D338">
            <v>30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</row>
        <row r="339">
          <cell r="B339" t="str">
            <v>S413042</v>
          </cell>
          <cell r="C339" t="str">
            <v>黄骅市祯祥金属制品有限责任公司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</row>
        <row r="340">
          <cell r="B340" t="str">
            <v>S513022</v>
          </cell>
          <cell r="C340" t="str">
            <v>河北环正环保科技有限公司</v>
          </cell>
          <cell r="D340">
            <v>30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</row>
        <row r="341">
          <cell r="B341" t="str">
            <v>S432032</v>
          </cell>
          <cell r="C341" t="str">
            <v>明阳科技（苏州）股份有限公司</v>
          </cell>
          <cell r="D341">
            <v>90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Z341">
            <v>0</v>
          </cell>
          <cell r="AA341">
            <v>0</v>
          </cell>
        </row>
        <row r="342">
          <cell r="B342" t="str">
            <v>S513023</v>
          </cell>
          <cell r="C342" t="str">
            <v>河北碧云建筑劳务分包有限公司</v>
          </cell>
          <cell r="D342">
            <v>30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</row>
        <row r="343">
          <cell r="B343" t="e">
            <v>#N/A</v>
          </cell>
          <cell r="C343" t="str">
            <v>黄骅市新裕五金制品有限公司</v>
          </cell>
          <cell r="D343">
            <v>30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</row>
        <row r="344">
          <cell r="B344" t="str">
            <v>S544002</v>
          </cell>
          <cell r="C344" t="str">
            <v>东莞市兴亿塑胶原料有限公司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Z344">
            <v>0</v>
          </cell>
          <cell r="AA344">
            <v>0</v>
          </cell>
        </row>
        <row r="345">
          <cell r="B345" t="str">
            <v>S411009</v>
          </cell>
          <cell r="C345" t="str">
            <v>北京兴塑化工产品有限公司</v>
          </cell>
          <cell r="D345">
            <v>30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AA345">
            <v>0</v>
          </cell>
        </row>
        <row r="346">
          <cell r="B346" t="str">
            <v>S413135</v>
          </cell>
          <cell r="C346" t="str">
            <v>黄骅市东鑫车镜厂</v>
          </cell>
          <cell r="D346">
            <v>30</v>
          </cell>
          <cell r="E346">
            <v>0.5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Y346">
            <v>0</v>
          </cell>
          <cell r="Z346">
            <v>0</v>
          </cell>
          <cell r="AA346">
            <v>0</v>
          </cell>
        </row>
        <row r="347">
          <cell r="B347" t="e">
            <v>#N/A</v>
          </cell>
          <cell r="C347" t="str">
            <v>东莞市江顺磨具科技有限公司</v>
          </cell>
          <cell r="D347">
            <v>30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</row>
        <row r="348">
          <cell r="B348" t="str">
            <v>S533005</v>
          </cell>
          <cell r="C348" t="str">
            <v>台州市博睿环保科技有限公司</v>
          </cell>
          <cell r="D348">
            <v>30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Z348">
            <v>0</v>
          </cell>
          <cell r="AA348">
            <v>0</v>
          </cell>
        </row>
        <row r="349">
          <cell r="B349" t="e">
            <v>#N/A</v>
          </cell>
          <cell r="C349" t="str">
            <v>成都光华智能汽车部件有限公司</v>
          </cell>
          <cell r="D349">
            <v>30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</row>
        <row r="350">
          <cell r="B350" t="str">
            <v>S437002</v>
          </cell>
          <cell r="C350" t="str">
            <v>中国重汽集团济南商用车有限公司</v>
          </cell>
          <cell r="D350">
            <v>30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Z350">
            <v>0</v>
          </cell>
          <cell r="AA350">
            <v>0</v>
          </cell>
        </row>
        <row r="351">
          <cell r="B351" t="e">
            <v>#N/A</v>
          </cell>
          <cell r="C351" t="str">
            <v>天津市佳硕科技有限公司</v>
          </cell>
          <cell r="D351">
            <v>30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</row>
        <row r="352">
          <cell r="B352" t="e">
            <v>#N/A</v>
          </cell>
          <cell r="C352" t="str">
            <v>衡阳县标准件厂</v>
          </cell>
          <cell r="D352">
            <v>30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</row>
        <row r="353">
          <cell r="B353" t="e">
            <v>#N/A</v>
          </cell>
          <cell r="C353" t="str">
            <v>延锋安道拓（常熟）座椅机械部件有限公司</v>
          </cell>
          <cell r="D353">
            <v>30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</row>
        <row r="354">
          <cell r="B354" t="str">
            <v>S412024</v>
          </cell>
          <cell r="C354" t="str">
            <v>天津东旺科技发展有限公司</v>
          </cell>
          <cell r="D354">
            <v>90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Y354">
            <v>25087</v>
          </cell>
          <cell r="Z354">
            <v>0</v>
          </cell>
          <cell r="AA354">
            <v>14238</v>
          </cell>
        </row>
        <row r="355">
          <cell r="B355" t="e">
            <v>#N/A</v>
          </cell>
          <cell r="C355" t="str">
            <v>天津市昂达金属表面处理有限公司</v>
          </cell>
          <cell r="D355">
            <v>30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</row>
        <row r="356">
          <cell r="B356" t="e">
            <v>#N/A</v>
          </cell>
          <cell r="C356" t="str">
            <v>常州市丽威贸易有限公司</v>
          </cell>
          <cell r="D356">
            <v>30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</row>
        <row r="357">
          <cell r="B357" t="str">
            <v>S413121</v>
          </cell>
          <cell r="C357" t="str">
            <v>河北佳铸金属制品有限公司</v>
          </cell>
          <cell r="D357">
            <v>30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Z357">
            <v>0</v>
          </cell>
          <cell r="AA357">
            <v>0</v>
          </cell>
        </row>
        <row r="358">
          <cell r="B358" t="e">
            <v>#N/A</v>
          </cell>
          <cell r="C358" t="str">
            <v>杭州奈川金属表面处理有限公司</v>
          </cell>
          <cell r="D358">
            <v>30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</row>
        <row r="359">
          <cell r="B359" t="e">
            <v>#N/A</v>
          </cell>
          <cell r="C359" t="str">
            <v>山东品良机械设备有限公司</v>
          </cell>
          <cell r="D359">
            <v>30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</row>
        <row r="360">
          <cell r="B360" t="e">
            <v>#N/A</v>
          </cell>
          <cell r="C360" t="str">
            <v>天津海菲焊接技术有限公司</v>
          </cell>
          <cell r="D360">
            <v>30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</row>
        <row r="361">
          <cell r="B361" t="e">
            <v>#N/A</v>
          </cell>
          <cell r="C361" t="str">
            <v>宁津县德雷克输送机械厂</v>
          </cell>
          <cell r="D361">
            <v>30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</row>
        <row r="362">
          <cell r="B362" t="str">
            <v>S411014</v>
          </cell>
          <cell r="C362" t="str">
            <v>北京京科兴业科技发展有限公司</v>
          </cell>
          <cell r="D362">
            <v>90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4500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Y362">
            <v>0</v>
          </cell>
          <cell r="Z362">
            <v>0</v>
          </cell>
          <cell r="AA362">
            <v>0</v>
          </cell>
        </row>
        <row r="363">
          <cell r="B363" t="e">
            <v>#N/A</v>
          </cell>
          <cell r="C363" t="str">
            <v>黄骅市鑫双运输队</v>
          </cell>
          <cell r="D363">
            <v>30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</row>
        <row r="364">
          <cell r="B364" t="e">
            <v>#N/A</v>
          </cell>
          <cell r="C364" t="str">
            <v>浙江华亨实业有限公司</v>
          </cell>
          <cell r="D364">
            <v>30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</row>
        <row r="365">
          <cell r="B365" t="e">
            <v>#N/A</v>
          </cell>
          <cell r="C365" t="str">
            <v>深圳市三合一五金有限公司</v>
          </cell>
          <cell r="D365">
            <v>30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</row>
        <row r="366">
          <cell r="B366" t="str">
            <v>S437046</v>
          </cell>
          <cell r="C366" t="str">
            <v>青岛中新华美塑料有限公司</v>
          </cell>
          <cell r="D366">
            <v>30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Z366">
            <v>0</v>
          </cell>
          <cell r="AA366">
            <v>0</v>
          </cell>
        </row>
        <row r="367">
          <cell r="B367" t="e">
            <v>#N/A</v>
          </cell>
          <cell r="C367" t="str">
            <v>黄骅市平安消防器材销售中心</v>
          </cell>
          <cell r="D367">
            <v>30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</row>
        <row r="368">
          <cell r="B368" t="e">
            <v>#N/A</v>
          </cell>
          <cell r="C368" t="str">
            <v>天津盛荣欣益科技有限公司</v>
          </cell>
          <cell r="D368">
            <v>30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</row>
        <row r="369">
          <cell r="B369" t="e">
            <v>#N/A</v>
          </cell>
          <cell r="C369" t="str">
            <v>黄骅市保信化工产品门市部</v>
          </cell>
          <cell r="D369">
            <v>30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</row>
        <row r="370">
          <cell r="B370" t="e">
            <v>#N/A</v>
          </cell>
          <cell r="C370" t="str">
            <v>北京源莱水处理设备有限公司</v>
          </cell>
          <cell r="D370">
            <v>30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</row>
        <row r="371">
          <cell r="B371" t="e">
            <v>#N/A</v>
          </cell>
          <cell r="C371" t="str">
            <v>天津市震翔板带加工有限公司</v>
          </cell>
          <cell r="D371">
            <v>30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</row>
        <row r="372">
          <cell r="B372" t="e">
            <v>#N/A</v>
          </cell>
          <cell r="C372" t="str">
            <v>黄骅市杜邦汽车柒调色中心</v>
          </cell>
          <cell r="D372">
            <v>30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</row>
        <row r="373">
          <cell r="B373" t="e">
            <v>#N/A</v>
          </cell>
          <cell r="C373" t="str">
            <v>深圳市龙华新区大浪宏光五金店</v>
          </cell>
          <cell r="D373">
            <v>30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</row>
        <row r="374">
          <cell r="B374" t="e">
            <v>#N/A</v>
          </cell>
          <cell r="C374" t="str">
            <v>深圳市艾蒂尔商贸有限公司</v>
          </cell>
          <cell r="D374">
            <v>30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</row>
        <row r="375">
          <cell r="B375" t="str">
            <v>S437019</v>
          </cell>
          <cell r="C375" t="str">
            <v>日照浩利橡塑有限公司</v>
          </cell>
          <cell r="D375">
            <v>30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104000</v>
          </cell>
          <cell r="V375">
            <v>0</v>
          </cell>
          <cell r="W375">
            <v>0</v>
          </cell>
          <cell r="X375">
            <v>475700.62</v>
          </cell>
          <cell r="Y375">
            <v>10226.5</v>
          </cell>
          <cell r="Z375">
            <v>0</v>
          </cell>
          <cell r="AA375">
            <v>0</v>
          </cell>
        </row>
        <row r="376">
          <cell r="B376" t="e">
            <v>#N/A</v>
          </cell>
          <cell r="C376" t="str">
            <v>北京鑫路顺汽车配件厂</v>
          </cell>
          <cell r="D376">
            <v>30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</row>
        <row r="377">
          <cell r="B377" t="str">
            <v>S411033</v>
          </cell>
          <cell r="C377" t="str">
            <v>北京德坤顺利金属制品加工部</v>
          </cell>
          <cell r="D377">
            <v>30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Z377">
            <v>0</v>
          </cell>
          <cell r="AA377">
            <v>0</v>
          </cell>
        </row>
        <row r="378">
          <cell r="B378" t="e">
            <v>#N/A</v>
          </cell>
          <cell r="C378" t="str">
            <v>太和中天物流（北京）有限公司</v>
          </cell>
          <cell r="D378">
            <v>30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</row>
        <row r="379">
          <cell r="B379" t="e">
            <v>#N/A</v>
          </cell>
          <cell r="C379" t="str">
            <v>黄骅市乐达市政工程有限公司</v>
          </cell>
          <cell r="D379">
            <v>30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</row>
        <row r="380">
          <cell r="B380" t="e">
            <v>#N/A</v>
          </cell>
          <cell r="C380" t="str">
            <v>昆山市玉山镇岱宗机械贸易商行</v>
          </cell>
          <cell r="D380">
            <v>30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</row>
        <row r="381">
          <cell r="B381" t="e">
            <v>#N/A</v>
          </cell>
          <cell r="C381" t="str">
            <v>天津众一达科技服务有限公司</v>
          </cell>
          <cell r="D381">
            <v>30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</row>
        <row r="382">
          <cell r="B382" t="e">
            <v>#N/A</v>
          </cell>
          <cell r="C382" t="str">
            <v>北京场景智能科技有限公司</v>
          </cell>
          <cell r="D382">
            <v>30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</row>
        <row r="383">
          <cell r="B383" t="e">
            <v>#N/A</v>
          </cell>
          <cell r="C383" t="str">
            <v>诸城市义淼机械有限公司</v>
          </cell>
          <cell r="D383">
            <v>30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</row>
        <row r="384">
          <cell r="B384" t="e">
            <v>#N/A</v>
          </cell>
          <cell r="C384" t="str">
            <v>黄骅市世翰专用设备有限公司</v>
          </cell>
          <cell r="D384">
            <v>30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</row>
        <row r="385">
          <cell r="B385" t="e">
            <v>#N/A</v>
          </cell>
          <cell r="C385" t="str">
            <v>北京拓普信达技术有限公司</v>
          </cell>
          <cell r="D385">
            <v>30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</row>
        <row r="386">
          <cell r="B386" t="str">
            <v>S412032</v>
          </cell>
          <cell r="C386" t="str">
            <v>天津东和汽车零部件有限公司</v>
          </cell>
          <cell r="D386">
            <v>30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AA386">
            <v>0</v>
          </cell>
        </row>
        <row r="387">
          <cell r="B387" t="e">
            <v>#N/A</v>
          </cell>
          <cell r="C387" t="str">
            <v>深圳市歆然九九科技有限公司</v>
          </cell>
          <cell r="D387">
            <v>30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</row>
        <row r="388">
          <cell r="B388" t="e">
            <v>#N/A</v>
          </cell>
          <cell r="C388" t="str">
            <v>黄骅市石港路恒信润滑油经营部</v>
          </cell>
          <cell r="D388">
            <v>30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</row>
        <row r="389">
          <cell r="B389" t="str">
            <v>S413147</v>
          </cell>
          <cell r="C389" t="str">
            <v>黄骅市海永机电设备经营部</v>
          </cell>
          <cell r="D389">
            <v>30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AA389">
            <v>8875</v>
          </cell>
        </row>
        <row r="390">
          <cell r="B390" t="e">
            <v>#N/A</v>
          </cell>
          <cell r="C390" t="str">
            <v>上海华夏邓白氏商业信息咨询有限公司</v>
          </cell>
          <cell r="D390">
            <v>30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</row>
        <row r="391">
          <cell r="B391" t="e">
            <v>#N/A</v>
          </cell>
          <cell r="C391" t="str">
            <v>苏州德赛机电设备有限公司</v>
          </cell>
          <cell r="D391">
            <v>30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</row>
        <row r="392">
          <cell r="B392" t="e">
            <v>#N/A</v>
          </cell>
          <cell r="C392" t="str">
            <v>温州市洞头大门铢镭五金网店</v>
          </cell>
          <cell r="D392">
            <v>30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</row>
        <row r="393">
          <cell r="B393" t="e">
            <v>#N/A</v>
          </cell>
          <cell r="C393" t="str">
            <v>黄骅市正源机电产品经销处</v>
          </cell>
          <cell r="D393">
            <v>30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</row>
        <row r="394">
          <cell r="B394" t="e">
            <v>#N/A</v>
          </cell>
          <cell r="C394" t="str">
            <v>河北铮商科技有限公司</v>
          </cell>
          <cell r="D394">
            <v>30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</row>
        <row r="395">
          <cell r="B395" t="e">
            <v>#N/A</v>
          </cell>
          <cell r="C395" t="str">
            <v>成都龙洋科技有限公司</v>
          </cell>
          <cell r="D395">
            <v>30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</row>
        <row r="396">
          <cell r="B396" t="e">
            <v>#N/A</v>
          </cell>
          <cell r="C396" t="str">
            <v>相城区望亭新航机电配件经营部</v>
          </cell>
          <cell r="D396">
            <v>30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</row>
        <row r="397">
          <cell r="B397" t="e">
            <v>#N/A</v>
          </cell>
          <cell r="C397" t="str">
            <v>昆山市玉山镇久之运电子五金工具商行</v>
          </cell>
          <cell r="D397">
            <v>30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</row>
        <row r="398">
          <cell r="B398" t="str">
            <v>S412038</v>
          </cell>
          <cell r="C398" t="str">
            <v>天津禄川科技开发有限公司</v>
          </cell>
          <cell r="D398">
            <v>30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Z398">
            <v>0</v>
          </cell>
          <cell r="AA398">
            <v>0</v>
          </cell>
        </row>
        <row r="399">
          <cell r="B399" t="str">
            <v>S437034</v>
          </cell>
          <cell r="C399" t="str">
            <v>潍坊振晟汽车零部件有限公司</v>
          </cell>
          <cell r="D399">
            <v>90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6422.32</v>
          </cell>
          <cell r="Y399">
            <v>44951.4</v>
          </cell>
          <cell r="Z399">
            <v>89904.65</v>
          </cell>
          <cell r="AA399">
            <v>0</v>
          </cell>
        </row>
        <row r="400">
          <cell r="B400" t="e">
            <v>#N/A</v>
          </cell>
          <cell r="C400" t="str">
            <v>苏州大森塑胶工业有限公司</v>
          </cell>
          <cell r="D400">
            <v>30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</row>
        <row r="401">
          <cell r="B401" t="str">
            <v>S431021</v>
          </cell>
          <cell r="C401" t="str">
            <v>上海金山张泾五金弹簧有限公司</v>
          </cell>
          <cell r="D401">
            <v>30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Z401">
            <v>0</v>
          </cell>
          <cell r="AA401">
            <v>0</v>
          </cell>
        </row>
        <row r="402">
          <cell r="B402" t="e">
            <v>#N/A</v>
          </cell>
          <cell r="C402" t="str">
            <v>昆山汇多宝工业设备有限公司</v>
          </cell>
          <cell r="D402">
            <v>30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</row>
        <row r="403">
          <cell r="B403" t="e">
            <v>#N/A</v>
          </cell>
          <cell r="C403" t="str">
            <v>文安县源耀汽车座椅厂</v>
          </cell>
          <cell r="D403">
            <v>30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</row>
        <row r="404">
          <cell r="B404" t="str">
            <v>S412033</v>
          </cell>
          <cell r="C404" t="str">
            <v>天津宇德科技发展有限公司</v>
          </cell>
          <cell r="D404">
            <v>30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Z404">
            <v>0</v>
          </cell>
          <cell r="AA404">
            <v>0</v>
          </cell>
        </row>
        <row r="405">
          <cell r="B405" t="e">
            <v>#N/A</v>
          </cell>
          <cell r="C405" t="str">
            <v>杭州杉尼科技有限公司</v>
          </cell>
          <cell r="D405">
            <v>30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</row>
        <row r="406">
          <cell r="B406" t="str">
            <v>S412030</v>
          </cell>
          <cell r="C406" t="str">
            <v>天津市丰鑫科技发展有限公司</v>
          </cell>
          <cell r="D406">
            <v>30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Z406">
            <v>0</v>
          </cell>
          <cell r="AA406">
            <v>0</v>
          </cell>
        </row>
        <row r="407">
          <cell r="B407" t="str">
            <v>S536005</v>
          </cell>
          <cell r="C407" t="str">
            <v>康硕（山西)智能制造有限公司</v>
          </cell>
          <cell r="D407">
            <v>30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Z407">
            <v>0</v>
          </cell>
          <cell r="AA407">
            <v>0</v>
          </cell>
        </row>
        <row r="408">
          <cell r="B408" t="e">
            <v>#N/A</v>
          </cell>
          <cell r="C408" t="str">
            <v>康硕（河南)智能制造有限公司</v>
          </cell>
          <cell r="D408">
            <v>30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</row>
        <row r="409">
          <cell r="B409" t="str">
            <v>S537004</v>
          </cell>
          <cell r="C409" t="str">
            <v>诸城市仁德物流有限公司</v>
          </cell>
          <cell r="D409">
            <v>30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Y409">
            <v>5134</v>
          </cell>
          <cell r="Z409">
            <v>0</v>
          </cell>
          <cell r="AA409">
            <v>0</v>
          </cell>
        </row>
        <row r="410">
          <cell r="B410" t="str">
            <v>S561002</v>
          </cell>
          <cell r="C410" t="str">
            <v>西安嘉怡天恒精密技术股份有限公司</v>
          </cell>
          <cell r="D410">
            <v>30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Z410">
            <v>0</v>
          </cell>
          <cell r="AA410">
            <v>0</v>
          </cell>
        </row>
        <row r="411">
          <cell r="B411" t="str">
            <v>S513052</v>
          </cell>
          <cell r="C411" t="str">
            <v>黄骅新智环保技术有限公司</v>
          </cell>
          <cell r="D411">
            <v>30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Z411">
            <v>0</v>
          </cell>
          <cell r="AA411">
            <v>0</v>
          </cell>
        </row>
        <row r="412">
          <cell r="B412" t="str">
            <v>S412028</v>
          </cell>
          <cell r="C412" t="str">
            <v>天津安美逸盛汽车检具有限公司</v>
          </cell>
          <cell r="D412">
            <v>30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3850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Y412">
            <v>0</v>
          </cell>
          <cell r="Z412">
            <v>0</v>
          </cell>
          <cell r="AA412">
            <v>0</v>
          </cell>
        </row>
        <row r="413">
          <cell r="B413" t="str">
            <v>S413144</v>
          </cell>
          <cell r="C413" t="str">
            <v>黄骅市隆润汽车配件有限公司</v>
          </cell>
          <cell r="D413">
            <v>90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21163.33</v>
          </cell>
          <cell r="X413">
            <v>340.36</v>
          </cell>
          <cell r="Y413">
            <v>0</v>
          </cell>
          <cell r="Z413">
            <v>0</v>
          </cell>
          <cell r="AA413">
            <v>0</v>
          </cell>
        </row>
        <row r="414">
          <cell r="B414" t="str">
            <v>S431020</v>
          </cell>
          <cell r="C414" t="str">
            <v>上海鸿扬工贸有限公司</v>
          </cell>
          <cell r="D414">
            <v>90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3335</v>
          </cell>
          <cell r="V414">
            <v>0</v>
          </cell>
          <cell r="W414">
            <v>0</v>
          </cell>
          <cell r="X414">
            <v>12231.12</v>
          </cell>
          <cell r="Y414">
            <v>0</v>
          </cell>
          <cell r="Z414">
            <v>0</v>
          </cell>
          <cell r="AA414">
            <v>4429.6000000000004</v>
          </cell>
        </row>
        <row r="415">
          <cell r="B415" t="str">
            <v>S431023</v>
          </cell>
          <cell r="C415" t="str">
            <v>上海中鹏岳博实业发展有限公司</v>
          </cell>
          <cell r="D415">
            <v>90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9466.2599999999984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1844.66</v>
          </cell>
          <cell r="W415">
            <v>0</v>
          </cell>
          <cell r="X415">
            <v>13108</v>
          </cell>
          <cell r="Y415">
            <v>9605</v>
          </cell>
          <cell r="Z415">
            <v>0</v>
          </cell>
          <cell r="AA415">
            <v>6676.04</v>
          </cell>
        </row>
        <row r="416">
          <cell r="B416" t="str">
            <v>S411039</v>
          </cell>
          <cell r="C416" t="str">
            <v>北京华兴恒通科技有限公司</v>
          </cell>
          <cell r="D416">
            <v>90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21440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Y416">
            <v>0</v>
          </cell>
          <cell r="Z416">
            <v>0</v>
          </cell>
          <cell r="AA416">
            <v>0</v>
          </cell>
        </row>
        <row r="417">
          <cell r="B417" t="str">
            <v>S411005</v>
          </cell>
          <cell r="C417" t="str">
            <v>北京东方华康自动化设备有限公司</v>
          </cell>
          <cell r="D417">
            <v>30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Z417">
            <v>0</v>
          </cell>
          <cell r="AA417">
            <v>0</v>
          </cell>
        </row>
        <row r="418">
          <cell r="B418" t="str">
            <v>S412002</v>
          </cell>
          <cell r="C418" t="str">
            <v>天津市精美特表面技术有限公司</v>
          </cell>
          <cell r="D418">
            <v>90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154722.10999999999</v>
          </cell>
          <cell r="Y418">
            <v>692799.58</v>
          </cell>
          <cell r="Z418">
            <v>378749.74</v>
          </cell>
          <cell r="AA418">
            <v>227720.23</v>
          </cell>
        </row>
        <row r="419">
          <cell r="B419" t="str">
            <v>S412005</v>
          </cell>
          <cell r="C419" t="str">
            <v>天津市国际铁工焊接装备有限公司</v>
          </cell>
          <cell r="D419">
            <v>30</v>
          </cell>
          <cell r="E419">
            <v>148132.6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Y419">
            <v>0</v>
          </cell>
          <cell r="Z419">
            <v>0</v>
          </cell>
          <cell r="AA419">
            <v>0</v>
          </cell>
        </row>
        <row r="420">
          <cell r="B420" t="str">
            <v>S412006</v>
          </cell>
          <cell r="C420" t="str">
            <v>天津市天龙得冷成型部品有限公司</v>
          </cell>
          <cell r="D420">
            <v>30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AA420">
            <v>0</v>
          </cell>
        </row>
        <row r="421">
          <cell r="B421" t="str">
            <v>S412011</v>
          </cell>
          <cell r="C421" t="str">
            <v>富港科技(天津)有限公司</v>
          </cell>
          <cell r="D421">
            <v>30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Z421">
            <v>0</v>
          </cell>
          <cell r="AA421">
            <v>1</v>
          </cell>
        </row>
        <row r="422">
          <cell r="B422" t="str">
            <v>S412012</v>
          </cell>
          <cell r="C422" t="str">
            <v>天津琪安科技有限公司</v>
          </cell>
          <cell r="D422">
            <v>90</v>
          </cell>
          <cell r="E422">
            <v>93062.479999999952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41629.839999999997</v>
          </cell>
          <cell r="S422">
            <v>0</v>
          </cell>
          <cell r="T422">
            <v>0</v>
          </cell>
          <cell r="U422">
            <v>28624.070000000007</v>
          </cell>
          <cell r="V422">
            <v>26693.080000000016</v>
          </cell>
          <cell r="W422">
            <v>0</v>
          </cell>
          <cell r="X422">
            <v>55146.77</v>
          </cell>
          <cell r="Y422">
            <v>8390.25</v>
          </cell>
          <cell r="Z422">
            <v>121159.01</v>
          </cell>
          <cell r="AA422">
            <v>85524.27</v>
          </cell>
        </row>
        <row r="423">
          <cell r="B423" t="str">
            <v>S412022</v>
          </cell>
          <cell r="C423" t="str">
            <v>天津市宝坻区维华五金厂</v>
          </cell>
          <cell r="D423">
            <v>90</v>
          </cell>
          <cell r="E423">
            <v>29655.999999999993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18000.900000000001</v>
          </cell>
          <cell r="V423">
            <v>0</v>
          </cell>
          <cell r="W423">
            <v>15600.78</v>
          </cell>
          <cell r="Y423">
            <v>0</v>
          </cell>
          <cell r="Z423">
            <v>35163.79</v>
          </cell>
          <cell r="AA423">
            <v>0</v>
          </cell>
        </row>
        <row r="424">
          <cell r="B424" t="str">
            <v>S412026</v>
          </cell>
          <cell r="C424" t="str">
            <v>天津腾达永恒科技发展有限公司</v>
          </cell>
          <cell r="D424">
            <v>90</v>
          </cell>
          <cell r="E424">
            <v>7470.73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Y424">
            <v>0</v>
          </cell>
          <cell r="Z424">
            <v>0</v>
          </cell>
          <cell r="AA424">
            <v>19336.740000000002</v>
          </cell>
        </row>
        <row r="425">
          <cell r="B425" t="str">
            <v>S413016</v>
          </cell>
          <cell r="C425" t="str">
            <v xml:space="preserve">河北聚福家用电器有限公司 </v>
          </cell>
          <cell r="D425">
            <v>30</v>
          </cell>
          <cell r="E425">
            <v>23937.599999999999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Y425">
            <v>0</v>
          </cell>
          <cell r="Z425">
            <v>0</v>
          </cell>
          <cell r="AA425">
            <v>0</v>
          </cell>
        </row>
        <row r="426">
          <cell r="B426" t="str">
            <v>S413024</v>
          </cell>
          <cell r="C426" t="str">
            <v>南皮县国名冲压件厂</v>
          </cell>
          <cell r="D426">
            <v>90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151.69999999999999</v>
          </cell>
          <cell r="Y426">
            <v>0</v>
          </cell>
          <cell r="Z426">
            <v>0</v>
          </cell>
          <cell r="AA426">
            <v>0</v>
          </cell>
        </row>
        <row r="427">
          <cell r="B427" t="str">
            <v>S413030</v>
          </cell>
          <cell r="C427" t="str">
            <v>黄骅市盛荣汽车零部件有限公司</v>
          </cell>
          <cell r="D427">
            <v>90</v>
          </cell>
          <cell r="E427">
            <v>12263.73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Y427">
            <v>0</v>
          </cell>
          <cell r="Z427">
            <v>0</v>
          </cell>
          <cell r="AA427">
            <v>0</v>
          </cell>
        </row>
        <row r="428">
          <cell r="B428" t="str">
            <v>S413109</v>
          </cell>
          <cell r="C428" t="str">
            <v>河北盛德燃气有限公司</v>
          </cell>
          <cell r="D428">
            <v>30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AA428">
            <v>3.9</v>
          </cell>
        </row>
        <row r="429">
          <cell r="B429" t="str">
            <v>S413111</v>
          </cell>
          <cell r="C429" t="str">
            <v>国网河北省电力有限公司沧州供电分公司</v>
          </cell>
          <cell r="D429">
            <v>30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AA429">
            <v>0</v>
          </cell>
        </row>
        <row r="430">
          <cell r="B430" t="str">
            <v>S413129</v>
          </cell>
          <cell r="C430" t="str">
            <v>文安县恒德汽车座椅制造有限公司</v>
          </cell>
          <cell r="D430">
            <v>90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52591.199999999997</v>
          </cell>
          <cell r="V430">
            <v>67810.47</v>
          </cell>
          <cell r="W430">
            <v>13661.5</v>
          </cell>
          <cell r="Y430">
            <v>73133.119999999995</v>
          </cell>
          <cell r="Z430">
            <v>0</v>
          </cell>
          <cell r="AA430">
            <v>41457.69</v>
          </cell>
        </row>
        <row r="431">
          <cell r="B431" t="str">
            <v>S413140</v>
          </cell>
          <cell r="C431" t="str">
            <v>河北益清环保工程有限公司</v>
          </cell>
          <cell r="D431">
            <v>30</v>
          </cell>
          <cell r="E431">
            <v>16700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Y431">
            <v>0</v>
          </cell>
          <cell r="Z431">
            <v>0</v>
          </cell>
          <cell r="AA431">
            <v>0</v>
          </cell>
        </row>
        <row r="432">
          <cell r="B432" t="str">
            <v>S413154</v>
          </cell>
          <cell r="C432" t="str">
            <v>文安县众盛塑料制品厂</v>
          </cell>
          <cell r="D432">
            <v>30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Z432">
            <v>5500</v>
          </cell>
          <cell r="AA432">
            <v>0</v>
          </cell>
        </row>
        <row r="433">
          <cell r="B433" t="str">
            <v>S422005</v>
          </cell>
          <cell r="C433" t="str">
            <v>吉林省德邦汽车电子有限公司05</v>
          </cell>
          <cell r="D433">
            <v>90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891582.87999999942</v>
          </cell>
          <cell r="Q433">
            <v>229740.26</v>
          </cell>
          <cell r="R433">
            <v>1233112.5</v>
          </cell>
          <cell r="S433">
            <v>0</v>
          </cell>
          <cell r="T433">
            <v>0</v>
          </cell>
          <cell r="U433">
            <v>0</v>
          </cell>
          <cell r="V433">
            <v>619901.05000000028</v>
          </cell>
          <cell r="W433">
            <v>0</v>
          </cell>
          <cell r="X433">
            <v>699084.97</v>
          </cell>
          <cell r="Y433">
            <v>130266.4</v>
          </cell>
          <cell r="Z433">
            <v>57943.63</v>
          </cell>
          <cell r="AA433">
            <v>0</v>
          </cell>
        </row>
        <row r="434">
          <cell r="B434" t="str">
            <v>S431010</v>
          </cell>
          <cell r="C434" t="str">
            <v>上海绽奇汽车部件有限公司</v>
          </cell>
          <cell r="D434">
            <v>90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Y434">
            <v>112969.75</v>
          </cell>
          <cell r="Z434">
            <v>0</v>
          </cell>
          <cell r="AA434">
            <v>67733.240000000005</v>
          </cell>
        </row>
        <row r="435">
          <cell r="B435" t="str">
            <v>S431011</v>
          </cell>
          <cell r="C435" t="str">
            <v>杜倍汽车技术(上海)有限公司</v>
          </cell>
          <cell r="D435">
            <v>90</v>
          </cell>
          <cell r="E435">
            <v>3374.75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Y435">
            <v>0</v>
          </cell>
          <cell r="Z435">
            <v>0</v>
          </cell>
          <cell r="AA435">
            <v>0</v>
          </cell>
        </row>
        <row r="436">
          <cell r="B436" t="str">
            <v>S432005</v>
          </cell>
          <cell r="C436" t="str">
            <v>佛吉亚(无锡)座椅部件有限公司</v>
          </cell>
          <cell r="D436">
            <v>90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172730.27</v>
          </cell>
          <cell r="Y436">
            <v>2323822.4</v>
          </cell>
          <cell r="Z436">
            <v>0</v>
          </cell>
          <cell r="AA436">
            <v>0</v>
          </cell>
        </row>
        <row r="437">
          <cell r="B437" t="str">
            <v>S432023</v>
          </cell>
          <cell r="C437" t="str">
            <v>浙江万福机电科技有限公司</v>
          </cell>
          <cell r="D437">
            <v>90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Y437">
            <v>3129</v>
          </cell>
          <cell r="Z437">
            <v>21814</v>
          </cell>
          <cell r="AA437">
            <v>0</v>
          </cell>
        </row>
        <row r="438">
          <cell r="B438" t="str">
            <v>S432026</v>
          </cell>
          <cell r="C438" t="str">
            <v>昆山市鸿毅达精密模具有限公司</v>
          </cell>
          <cell r="D438">
            <v>30</v>
          </cell>
          <cell r="E438">
            <v>24291.84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Y438">
            <v>0</v>
          </cell>
          <cell r="Z438">
            <v>0</v>
          </cell>
          <cell r="AA438">
            <v>0</v>
          </cell>
        </row>
        <row r="439">
          <cell r="B439" t="str">
            <v>S432032</v>
          </cell>
          <cell r="C439" t="str">
            <v>明阳科技(苏州)股份有限公司</v>
          </cell>
          <cell r="D439">
            <v>90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Y439">
            <v>0</v>
          </cell>
          <cell r="AA439">
            <v>0</v>
          </cell>
        </row>
        <row r="440">
          <cell r="B440" t="str">
            <v>S432034</v>
          </cell>
          <cell r="C440" t="str">
            <v>上锐(常州)供应链管理有限公司</v>
          </cell>
          <cell r="D440">
            <v>30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V440">
            <v>0</v>
          </cell>
          <cell r="AA440">
            <v>8006.1</v>
          </cell>
        </row>
        <row r="441">
          <cell r="B441" t="str">
            <v>S433003</v>
          </cell>
          <cell r="C441" t="str">
            <v>浙江松原汽车安全系统股份有限公司</v>
          </cell>
          <cell r="D441">
            <v>90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181648.23999999953</v>
          </cell>
          <cell r="S441">
            <v>0</v>
          </cell>
          <cell r="T441">
            <v>224455.87000000011</v>
          </cell>
          <cell r="U441">
            <v>358188.28</v>
          </cell>
          <cell r="V441">
            <v>0</v>
          </cell>
          <cell r="W441">
            <v>0</v>
          </cell>
          <cell r="X441">
            <v>313636.74</v>
          </cell>
          <cell r="Y441">
            <v>174883.32</v>
          </cell>
          <cell r="Z441">
            <v>244996.63</v>
          </cell>
          <cell r="AA441">
            <v>100457.93</v>
          </cell>
        </row>
        <row r="442">
          <cell r="B442" t="str">
            <v>S433009</v>
          </cell>
          <cell r="C442" t="str">
            <v>浙江路得坦摩汽车部件股份有限公司</v>
          </cell>
          <cell r="D442">
            <v>90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264096.63</v>
          </cell>
          <cell r="W442">
            <v>67122</v>
          </cell>
          <cell r="Y442">
            <v>341443.51</v>
          </cell>
          <cell r="Z442">
            <v>485678.52</v>
          </cell>
          <cell r="AA442">
            <v>139242.76</v>
          </cell>
        </row>
        <row r="443">
          <cell r="B443" t="str">
            <v>S433018</v>
          </cell>
          <cell r="C443" t="str">
            <v>温州市瓯海茶山通悦海绵制品厂</v>
          </cell>
          <cell r="D443">
            <v>90</v>
          </cell>
          <cell r="E443">
            <v>1000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Y443">
            <v>0</v>
          </cell>
          <cell r="Z443">
            <v>0</v>
          </cell>
          <cell r="AA443">
            <v>0</v>
          </cell>
        </row>
        <row r="444">
          <cell r="B444" t="str">
            <v>S433021</v>
          </cell>
          <cell r="C444" t="str">
            <v>慈溪市维克多自控元件有限公司</v>
          </cell>
          <cell r="D444">
            <v>90</v>
          </cell>
          <cell r="E444">
            <v>10577.909999999974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107799.96000000002</v>
          </cell>
          <cell r="S444">
            <v>0</v>
          </cell>
          <cell r="T444">
            <v>0</v>
          </cell>
          <cell r="U444">
            <v>110973</v>
          </cell>
          <cell r="V444">
            <v>106783.97999999998</v>
          </cell>
          <cell r="W444">
            <v>0</v>
          </cell>
          <cell r="Y444">
            <v>26442</v>
          </cell>
          <cell r="Z444">
            <v>0</v>
          </cell>
          <cell r="AA444">
            <v>0</v>
          </cell>
        </row>
        <row r="445">
          <cell r="B445" t="str">
            <v>S434003</v>
          </cell>
          <cell r="C445" t="str">
            <v>芜湖市卓人汽车配件有限责任公司</v>
          </cell>
          <cell r="D445">
            <v>90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153275.42000000004</v>
          </cell>
          <cell r="V445">
            <v>23181.479999999981</v>
          </cell>
          <cell r="W445">
            <v>0</v>
          </cell>
          <cell r="X445">
            <v>23672.89</v>
          </cell>
          <cell r="Y445">
            <v>111358.85</v>
          </cell>
          <cell r="Z445">
            <v>86242.41</v>
          </cell>
          <cell r="AA445">
            <v>21275.17</v>
          </cell>
        </row>
        <row r="446">
          <cell r="B446" t="str">
            <v>S437001</v>
          </cell>
          <cell r="C446" t="str">
            <v>中国重汽集团济南卡车股份有限公司</v>
          </cell>
          <cell r="D446">
            <v>30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Z446">
            <v>0</v>
          </cell>
          <cell r="AA446">
            <v>0</v>
          </cell>
        </row>
        <row r="447">
          <cell r="B447" t="str">
            <v>S437027</v>
          </cell>
          <cell r="C447" t="str">
            <v>文登市凤凰婷装饰布有限公司</v>
          </cell>
          <cell r="D447">
            <v>90</v>
          </cell>
          <cell r="E447">
            <v>314.60000000000002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Y447">
            <v>0</v>
          </cell>
          <cell r="Z447">
            <v>0</v>
          </cell>
          <cell r="AA447">
            <v>0</v>
          </cell>
        </row>
        <row r="448">
          <cell r="B448" t="str">
            <v>S437035</v>
          </cell>
          <cell r="C448" t="str">
            <v>诸城市弘和源商贸有限公司</v>
          </cell>
          <cell r="D448">
            <v>30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Y448">
            <v>0</v>
          </cell>
          <cell r="Z448">
            <v>0.23</v>
          </cell>
          <cell r="AA448">
            <v>0</v>
          </cell>
        </row>
        <row r="449">
          <cell r="B449" t="str">
            <v>S443001</v>
          </cell>
          <cell r="C449" t="str">
            <v>衡阳县标准件厂株洲销售处</v>
          </cell>
          <cell r="D449">
            <v>30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Z449">
            <v>11390.4</v>
          </cell>
          <cell r="AA449">
            <v>0</v>
          </cell>
        </row>
        <row r="450">
          <cell r="B450" t="str">
            <v>S511012</v>
          </cell>
          <cell r="C450" t="str">
            <v>北京京东世纪信息技术有限公司</v>
          </cell>
          <cell r="D450">
            <v>30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AA450">
            <v>0</v>
          </cell>
        </row>
        <row r="451">
          <cell r="B451" t="str">
            <v>S512009</v>
          </cell>
          <cell r="C451" t="str">
            <v>天津克威迩机械设备有限公司</v>
          </cell>
          <cell r="D451">
            <v>30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Z451">
            <v>0</v>
          </cell>
          <cell r="AA451">
            <v>0</v>
          </cell>
        </row>
        <row r="452">
          <cell r="B452" t="str">
            <v>S513002</v>
          </cell>
          <cell r="C452" t="str">
            <v>河北光德精密机械股份有限公司</v>
          </cell>
          <cell r="D452">
            <v>30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Z452">
            <v>0</v>
          </cell>
          <cell r="AA452">
            <v>0</v>
          </cell>
        </row>
        <row r="453">
          <cell r="B453" t="str">
            <v>S513011</v>
          </cell>
          <cell r="C453" t="str">
            <v>黄骅市宏信五金机电经营部</v>
          </cell>
          <cell r="D453">
            <v>90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33710</v>
          </cell>
          <cell r="Y453">
            <v>0</v>
          </cell>
          <cell r="Z453">
            <v>0</v>
          </cell>
          <cell r="AA453">
            <v>0</v>
          </cell>
        </row>
        <row r="454">
          <cell r="B454" t="str">
            <v>S513026</v>
          </cell>
          <cell r="C454" t="str">
            <v>廊坊恒工环保科技有限责任公司</v>
          </cell>
          <cell r="D454">
            <v>90</v>
          </cell>
          <cell r="E454">
            <v>2450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Y454">
            <v>0</v>
          </cell>
          <cell r="Z454">
            <v>0</v>
          </cell>
          <cell r="AA454">
            <v>0</v>
          </cell>
        </row>
        <row r="455">
          <cell r="B455" t="str">
            <v>S513029</v>
          </cell>
          <cell r="C455" t="str">
            <v>黄骅信誉楼百货集团有限公司黄骅信誉楼商厦</v>
          </cell>
          <cell r="D455">
            <v>30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AA455">
            <v>0</v>
          </cell>
        </row>
        <row r="456">
          <cell r="B456" t="str">
            <v>S513054</v>
          </cell>
          <cell r="C456" t="str">
            <v>黄骅市金盾保安服务有限公司</v>
          </cell>
          <cell r="D456">
            <v>30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W456">
            <v>0</v>
          </cell>
          <cell r="X456">
            <v>0</v>
          </cell>
          <cell r="Y456">
            <v>15100</v>
          </cell>
          <cell r="Z456">
            <v>0</v>
          </cell>
          <cell r="AA456">
            <v>15100</v>
          </cell>
        </row>
        <row r="457">
          <cell r="B457" t="str">
            <v>S513066</v>
          </cell>
          <cell r="C457" t="str">
            <v>荣昌一次性供应商</v>
          </cell>
          <cell r="D457">
            <v>30</v>
          </cell>
          <cell r="E457">
            <v>215008.44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Y457">
            <v>0</v>
          </cell>
          <cell r="Z457">
            <v>0</v>
          </cell>
          <cell r="AA457">
            <v>0</v>
          </cell>
        </row>
        <row r="458">
          <cell r="B458" t="str">
            <v>S513079</v>
          </cell>
          <cell r="C458" t="str">
            <v>泊头市兴东高温油泵制造有限责任公司</v>
          </cell>
          <cell r="D458">
            <v>30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Z458">
            <v>0</v>
          </cell>
          <cell r="AA458">
            <v>0</v>
          </cell>
        </row>
        <row r="459">
          <cell r="B459" t="str">
            <v>S513080</v>
          </cell>
          <cell r="C459" t="str">
            <v>霸州市宏达五金塑料制品厂</v>
          </cell>
          <cell r="D459">
            <v>30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Z459">
            <v>0</v>
          </cell>
          <cell r="AA459">
            <v>0</v>
          </cell>
        </row>
        <row r="460">
          <cell r="B460" t="str">
            <v>S513081</v>
          </cell>
          <cell r="C460" t="str">
            <v>石家庄跨越物流有限公司</v>
          </cell>
          <cell r="D460">
            <v>30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AA460">
            <v>74802.8</v>
          </cell>
        </row>
        <row r="461">
          <cell r="B461" t="str">
            <v>S513108</v>
          </cell>
          <cell r="C461" t="str">
            <v>河北德邦物流有限公司</v>
          </cell>
          <cell r="D461">
            <v>30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Z461">
            <v>0</v>
          </cell>
          <cell r="AA461">
            <v>0</v>
          </cell>
        </row>
        <row r="462">
          <cell r="B462" t="str">
            <v>S513109</v>
          </cell>
          <cell r="C462" t="str">
            <v>沙河市博泰汽车销售有限公司</v>
          </cell>
          <cell r="D462">
            <v>30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Z462">
            <v>0</v>
          </cell>
          <cell r="AA462">
            <v>0</v>
          </cell>
        </row>
        <row r="463">
          <cell r="B463" t="str">
            <v>S513110</v>
          </cell>
          <cell r="C463" t="str">
            <v>曲阳县润杨汽车贸易有限公司</v>
          </cell>
          <cell r="D463">
            <v>30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Z463">
            <v>0</v>
          </cell>
          <cell r="AA463">
            <v>0</v>
          </cell>
        </row>
        <row r="464">
          <cell r="B464" t="str">
            <v>S513111</v>
          </cell>
          <cell r="C464" t="str">
            <v>黄骅市博涵商贸有限公司</v>
          </cell>
          <cell r="D464">
            <v>30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Z464">
            <v>0</v>
          </cell>
          <cell r="AA464">
            <v>17012</v>
          </cell>
        </row>
        <row r="465">
          <cell r="B465" t="str">
            <v>S532007</v>
          </cell>
          <cell r="C465" t="str">
            <v>和和机械（张家港）有限公司</v>
          </cell>
          <cell r="D465">
            <v>30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Z465">
            <v>0</v>
          </cell>
          <cell r="AA465">
            <v>0</v>
          </cell>
        </row>
        <row r="466">
          <cell r="B466" t="str">
            <v>S532012</v>
          </cell>
          <cell r="C466" t="str">
            <v>苏州市跃进汽车修配厂</v>
          </cell>
          <cell r="D466">
            <v>30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Z466">
            <v>0</v>
          </cell>
          <cell r="AA466">
            <v>0</v>
          </cell>
        </row>
        <row r="467">
          <cell r="B467" t="str">
            <v>S537005</v>
          </cell>
          <cell r="C467" t="str">
            <v xml:space="preserve">滨州齐德化工有限公司 </v>
          </cell>
          <cell r="D467">
            <v>30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Z467">
            <v>0</v>
          </cell>
          <cell r="AA467">
            <v>0</v>
          </cell>
        </row>
        <row r="468">
          <cell r="B468" t="str">
            <v>S537007</v>
          </cell>
          <cell r="C468" t="str">
            <v>青岛宸屹信息科技有限公司</v>
          </cell>
          <cell r="D468">
            <v>30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Z468">
            <v>0</v>
          </cell>
          <cell r="AA468">
            <v>0.2</v>
          </cell>
        </row>
        <row r="469">
          <cell r="B469" t="str">
            <v>S543003</v>
          </cell>
          <cell r="C469" t="str">
            <v>郴州铧宇汽车销售服务有限公司</v>
          </cell>
          <cell r="D469">
            <v>30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Z469">
            <v>0</v>
          </cell>
          <cell r="AA469">
            <v>0</v>
          </cell>
        </row>
        <row r="470">
          <cell r="B470" t="str">
            <v>S411040</v>
          </cell>
          <cell r="C470" t="str">
            <v>北京千臣网络科技有限公司</v>
          </cell>
          <cell r="D470">
            <v>30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3826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Y470">
            <v>0</v>
          </cell>
          <cell r="Z470">
            <v>0</v>
          </cell>
          <cell r="AA470">
            <v>0</v>
          </cell>
        </row>
        <row r="471">
          <cell r="B471" t="str">
            <v>S412007</v>
          </cell>
          <cell r="C471" t="str">
            <v>天津易沃德工业装备有限公司</v>
          </cell>
          <cell r="D471">
            <v>30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Z471">
            <v>0</v>
          </cell>
          <cell r="AA471">
            <v>0</v>
          </cell>
        </row>
        <row r="472">
          <cell r="B472" t="str">
            <v>S412031</v>
          </cell>
          <cell r="C472" t="str">
            <v>天津正元天成科技发展有限公司</v>
          </cell>
          <cell r="D472">
            <v>30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AA472">
            <v>0</v>
          </cell>
        </row>
        <row r="473">
          <cell r="B473" t="str">
            <v>S413002</v>
          </cell>
          <cell r="C473" t="str">
            <v>唐山市丰润区报喜坨扁钢厂</v>
          </cell>
          <cell r="D473">
            <v>30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Z473">
            <v>0</v>
          </cell>
          <cell r="AA473">
            <v>0</v>
          </cell>
        </row>
        <row r="474">
          <cell r="B474" t="str">
            <v>S413164</v>
          </cell>
          <cell r="C474" t="str">
            <v>黄骅市国贸物资有限公司</v>
          </cell>
          <cell r="D474">
            <v>30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Z474">
            <v>0</v>
          </cell>
          <cell r="AA474">
            <v>0</v>
          </cell>
        </row>
        <row r="475">
          <cell r="B475" t="str">
            <v>S413165</v>
          </cell>
          <cell r="C475" t="str">
            <v>献县鹏凯金属制品有限公司</v>
          </cell>
          <cell r="D475">
            <v>30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Z475">
            <v>0</v>
          </cell>
          <cell r="AA475">
            <v>0</v>
          </cell>
        </row>
        <row r="476">
          <cell r="B476" t="str">
            <v>S413166</v>
          </cell>
          <cell r="C476" t="str">
            <v>盐山县大华五金销售有限公司</v>
          </cell>
          <cell r="D476">
            <v>30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Z476">
            <v>0</v>
          </cell>
          <cell r="AA476">
            <v>0</v>
          </cell>
        </row>
        <row r="477">
          <cell r="B477" t="str">
            <v>S432030</v>
          </cell>
          <cell r="C477" t="str">
            <v>无锡市宏伟彩印包装有限公司</v>
          </cell>
          <cell r="D477">
            <v>30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Z477">
            <v>0</v>
          </cell>
          <cell r="AA477">
            <v>0</v>
          </cell>
        </row>
        <row r="478">
          <cell r="B478" t="str">
            <v>S434007</v>
          </cell>
          <cell r="C478" t="str">
            <v>滁州岳众汽车零部件有限公司</v>
          </cell>
          <cell r="D478">
            <v>30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Z478">
            <v>0</v>
          </cell>
          <cell r="AA478">
            <v>0</v>
          </cell>
        </row>
        <row r="479">
          <cell r="B479" t="str">
            <v>S511014</v>
          </cell>
          <cell r="C479" t="str">
            <v>北京银达信融资担保有限责任公司</v>
          </cell>
          <cell r="D479">
            <v>30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Z479">
            <v>0</v>
          </cell>
          <cell r="AA479">
            <v>0</v>
          </cell>
        </row>
        <row r="480">
          <cell r="B480" t="str">
            <v>S511023</v>
          </cell>
          <cell r="C480" t="str">
            <v>北京迅捷通物流有限公司</v>
          </cell>
          <cell r="D480">
            <v>30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Z480">
            <v>0</v>
          </cell>
          <cell r="AA480">
            <v>0</v>
          </cell>
        </row>
        <row r="481">
          <cell r="B481" t="str">
            <v>S512002</v>
          </cell>
          <cell r="C481" t="str">
            <v>天津市盛荣欣益科技有限公司</v>
          </cell>
          <cell r="D481">
            <v>30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Z481">
            <v>0</v>
          </cell>
          <cell r="AA481">
            <v>0</v>
          </cell>
        </row>
        <row r="482">
          <cell r="B482" t="str">
            <v>S512016</v>
          </cell>
          <cell r="C482" t="str">
            <v>同道精英（天津）信息技术有限公司</v>
          </cell>
          <cell r="D482">
            <v>30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Z482">
            <v>0</v>
          </cell>
          <cell r="AA482">
            <v>0</v>
          </cell>
        </row>
        <row r="483">
          <cell r="B483" t="str">
            <v>S512017</v>
          </cell>
          <cell r="C483" t="str">
            <v>天津开山金属模具科技有限公司</v>
          </cell>
          <cell r="D483">
            <v>30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Z483">
            <v>0</v>
          </cell>
          <cell r="AA483">
            <v>54069.85</v>
          </cell>
        </row>
        <row r="484">
          <cell r="B484" t="str">
            <v>S512018</v>
          </cell>
          <cell r="C484" t="str">
            <v>兴宏盛汽车配件（天津）有限公司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Y484">
            <v>17430.91</v>
          </cell>
          <cell r="Z484">
            <v>0</v>
          </cell>
          <cell r="AA484">
            <v>0</v>
          </cell>
        </row>
        <row r="485">
          <cell r="B485" t="str">
            <v>S513030</v>
          </cell>
          <cell r="C485" t="str">
            <v>中国石油化工股份有限公司河北沧州石油分公司</v>
          </cell>
          <cell r="D485">
            <v>30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Z485">
            <v>0</v>
          </cell>
          <cell r="AA485">
            <v>0</v>
          </cell>
        </row>
        <row r="486">
          <cell r="B486" t="str">
            <v>S513046</v>
          </cell>
          <cell r="C486" t="str">
            <v>黄骅市嘉轩安装工程有限公司</v>
          </cell>
          <cell r="D486">
            <v>30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Z486">
            <v>0</v>
          </cell>
          <cell r="AA486">
            <v>0</v>
          </cell>
        </row>
        <row r="487">
          <cell r="B487" t="str">
            <v>S513078</v>
          </cell>
          <cell r="C487" t="str">
            <v>石家庄海运帆机电设备有限公司</v>
          </cell>
          <cell r="D487">
            <v>30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Z487">
            <v>0</v>
          </cell>
          <cell r="AA487">
            <v>0</v>
          </cell>
        </row>
        <row r="488">
          <cell r="B488" t="str">
            <v>S513092</v>
          </cell>
          <cell r="C488" t="str">
            <v>张家口圣屹汽车销售服务有限公司</v>
          </cell>
          <cell r="D488">
            <v>30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Z488">
            <v>0</v>
          </cell>
          <cell r="AA488">
            <v>0</v>
          </cell>
        </row>
        <row r="489">
          <cell r="B489" t="str">
            <v>S513096</v>
          </cell>
          <cell r="C489" t="str">
            <v>遵化市双益汽车修理厂</v>
          </cell>
          <cell r="D489">
            <v>30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Z489">
            <v>0</v>
          </cell>
          <cell r="AA489">
            <v>0</v>
          </cell>
        </row>
        <row r="490">
          <cell r="B490" t="str">
            <v>S513097</v>
          </cell>
          <cell r="C490" t="str">
            <v>乐亭县剑锋汽车维修服务有限公司</v>
          </cell>
          <cell r="D490">
            <v>30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Z490">
            <v>0</v>
          </cell>
          <cell r="AA490">
            <v>0</v>
          </cell>
        </row>
        <row r="491">
          <cell r="B491" t="str">
            <v>S513106</v>
          </cell>
          <cell r="C491" t="str">
            <v>玉田县利华汽车修理厂</v>
          </cell>
          <cell r="D491">
            <v>30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Z491">
            <v>0</v>
          </cell>
          <cell r="AA491">
            <v>0</v>
          </cell>
        </row>
        <row r="492">
          <cell r="B492" t="str">
            <v>S513112</v>
          </cell>
          <cell r="C492" t="str">
            <v>唐山市丰南区昱安汽车销售服务有限公司</v>
          </cell>
          <cell r="D492">
            <v>30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Z492">
            <v>0</v>
          </cell>
          <cell r="AA492">
            <v>0</v>
          </cell>
        </row>
        <row r="493">
          <cell r="B493" t="str">
            <v>S513114</v>
          </cell>
          <cell r="C493" t="str">
            <v>黄骅市未来信息技术有限公司</v>
          </cell>
          <cell r="D493">
            <v>30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Z493">
            <v>0</v>
          </cell>
          <cell r="AA493">
            <v>0</v>
          </cell>
        </row>
        <row r="494">
          <cell r="B494" t="str">
            <v>S513115</v>
          </cell>
          <cell r="C494" t="str">
            <v>黄骅市博元农业科技有限公司</v>
          </cell>
          <cell r="D494">
            <v>30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Z494">
            <v>0</v>
          </cell>
          <cell r="AA494">
            <v>0</v>
          </cell>
        </row>
        <row r="495">
          <cell r="B495" t="str">
            <v>S513116</v>
          </cell>
          <cell r="C495" t="str">
            <v>黄骅市渤海路理想照像服务部</v>
          </cell>
          <cell r="D495">
            <v>30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Z495">
            <v>0</v>
          </cell>
          <cell r="AA495">
            <v>0</v>
          </cell>
        </row>
        <row r="496">
          <cell r="B496" t="str">
            <v>S513118</v>
          </cell>
          <cell r="C496" t="str">
            <v>衡水鑫磊劳务派遣有限公司</v>
          </cell>
          <cell r="D496">
            <v>30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AA496">
            <v>0</v>
          </cell>
        </row>
        <row r="497">
          <cell r="B497" t="str">
            <v>S514005</v>
          </cell>
          <cell r="C497" t="str">
            <v>山西驰鹏汽车销售有限公司</v>
          </cell>
          <cell r="D497">
            <v>30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Z497">
            <v>0</v>
          </cell>
          <cell r="AA497">
            <v>0</v>
          </cell>
        </row>
        <row r="498">
          <cell r="B498" t="str">
            <v>S531009</v>
          </cell>
          <cell r="C498" t="str">
            <v>上海鸿安锦翔汽车服务有限公司</v>
          </cell>
          <cell r="D498">
            <v>30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Z498">
            <v>0</v>
          </cell>
          <cell r="AA498">
            <v>0</v>
          </cell>
        </row>
        <row r="499">
          <cell r="B499" t="str">
            <v>S532010</v>
          </cell>
          <cell r="C499" t="str">
            <v>南通易人汽车贸易服务有限公司</v>
          </cell>
          <cell r="D499">
            <v>30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Z499">
            <v>0</v>
          </cell>
          <cell r="AA499">
            <v>0</v>
          </cell>
        </row>
        <row r="500">
          <cell r="B500" t="str">
            <v>S532013</v>
          </cell>
          <cell r="C500" t="str">
            <v>武汉华天博亿工贸有限公司</v>
          </cell>
          <cell r="D500">
            <v>30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Z500">
            <v>0</v>
          </cell>
          <cell r="AA500">
            <v>0</v>
          </cell>
        </row>
        <row r="501">
          <cell r="B501" t="str">
            <v>S533009</v>
          </cell>
          <cell r="C501" t="str">
            <v>嘉兴市金禾汽车维修服务有限公司</v>
          </cell>
          <cell r="D501">
            <v>30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Z501">
            <v>0</v>
          </cell>
          <cell r="AA501">
            <v>0</v>
          </cell>
        </row>
        <row r="502">
          <cell r="B502" t="str">
            <v>S534003</v>
          </cell>
          <cell r="C502" t="str">
            <v>芜湖市仁和富通汽车修理厂</v>
          </cell>
          <cell r="D502">
            <v>30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Z502">
            <v>0</v>
          </cell>
          <cell r="AA502">
            <v>0</v>
          </cell>
        </row>
        <row r="503">
          <cell r="B503" t="str">
            <v>S534006</v>
          </cell>
          <cell r="C503" t="str">
            <v>六安安瑞汽车销售有限公司</v>
          </cell>
          <cell r="D503">
            <v>30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Z503">
            <v>0</v>
          </cell>
          <cell r="AA503">
            <v>0</v>
          </cell>
        </row>
        <row r="504">
          <cell r="B504" t="str">
            <v>S535003</v>
          </cell>
          <cell r="C504" t="str">
            <v>漳浦天泽塑胶制品有限公司</v>
          </cell>
          <cell r="D504">
            <v>30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Z504">
            <v>0</v>
          </cell>
          <cell r="AA504">
            <v>0</v>
          </cell>
        </row>
        <row r="505">
          <cell r="B505" t="str">
            <v>S536005</v>
          </cell>
          <cell r="C505" t="str">
            <v>康硕（江西）智能制造有限公司</v>
          </cell>
          <cell r="D505">
            <v>30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Z505">
            <v>0</v>
          </cell>
          <cell r="AA505">
            <v>0</v>
          </cell>
        </row>
        <row r="506">
          <cell r="B506" t="str">
            <v>S537006</v>
          </cell>
          <cell r="C506" t="str">
            <v>潍坊众乐邦人力资源有限公司</v>
          </cell>
          <cell r="D506">
            <v>30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AA506">
            <v>0</v>
          </cell>
        </row>
        <row r="507">
          <cell r="B507" t="str">
            <v>S537013</v>
          </cell>
          <cell r="C507" t="str">
            <v>文登区康泰汽车修理部</v>
          </cell>
          <cell r="D507">
            <v>30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Z507">
            <v>0</v>
          </cell>
          <cell r="AA507">
            <v>0</v>
          </cell>
        </row>
        <row r="508">
          <cell r="B508" t="str">
            <v>S537014</v>
          </cell>
          <cell r="C508" t="str">
            <v>山东原和人力资源有限公司</v>
          </cell>
          <cell r="D508">
            <v>30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Z508">
            <v>0</v>
          </cell>
          <cell r="AA508">
            <v>0</v>
          </cell>
        </row>
        <row r="509">
          <cell r="B509" t="str">
            <v>S537016</v>
          </cell>
          <cell r="C509" t="str">
            <v>山东新联大物流股份有限公司</v>
          </cell>
          <cell r="D509">
            <v>90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8488.1799999999967</v>
          </cell>
          <cell r="T509">
            <v>28117.56</v>
          </cell>
          <cell r="U509">
            <v>0</v>
          </cell>
          <cell r="V509">
            <v>0</v>
          </cell>
          <cell r="W509">
            <v>0</v>
          </cell>
          <cell r="Y509">
            <v>0</v>
          </cell>
          <cell r="Z509">
            <v>0</v>
          </cell>
          <cell r="AA509">
            <v>0</v>
          </cell>
        </row>
        <row r="510">
          <cell r="B510" t="str">
            <v>S543004</v>
          </cell>
          <cell r="C510" t="str">
            <v>西峡县德赢汽车销售服务有限公司</v>
          </cell>
          <cell r="D510">
            <v>30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Z510">
            <v>0</v>
          </cell>
          <cell r="AA510">
            <v>0</v>
          </cell>
        </row>
        <row r="511">
          <cell r="B511" t="str">
            <v>S545001</v>
          </cell>
          <cell r="C511" t="str">
            <v>柳州凡天汽车销售服务有限公司</v>
          </cell>
          <cell r="D511">
            <v>30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Z511">
            <v>0</v>
          </cell>
          <cell r="AA511">
            <v>0</v>
          </cell>
        </row>
        <row r="512">
          <cell r="B512" t="str">
            <v>S561005</v>
          </cell>
          <cell r="C512" t="str">
            <v>西安汉信自动识别技术有限公司</v>
          </cell>
          <cell r="D512">
            <v>30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Z512">
            <v>0</v>
          </cell>
          <cell r="AA512">
            <v>0</v>
          </cell>
        </row>
        <row r="513">
          <cell r="B513" t="str">
            <v>S412035</v>
          </cell>
          <cell r="C513" t="str">
            <v>天津海纳钢铁有限公司</v>
          </cell>
          <cell r="D513">
            <v>30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Z513">
            <v>0</v>
          </cell>
          <cell r="AA513">
            <v>0</v>
          </cell>
        </row>
        <row r="514">
          <cell r="B514" t="str">
            <v>S413145</v>
          </cell>
          <cell r="C514" t="str">
            <v>霸州市霸州镇鑫创五金塑料厂</v>
          </cell>
          <cell r="D514">
            <v>90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1287.8</v>
          </cell>
          <cell r="W514">
            <v>0</v>
          </cell>
          <cell r="Y514">
            <v>0</v>
          </cell>
          <cell r="Z514">
            <v>17875.599999999999</v>
          </cell>
          <cell r="AA514">
            <v>25433</v>
          </cell>
        </row>
        <row r="515">
          <cell r="B515" t="str">
            <v>S511019</v>
          </cell>
          <cell r="C515" t="str">
            <v>中企永联数据交换技术(北京)有限公司</v>
          </cell>
          <cell r="D515">
            <v>30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AA515">
            <v>0</v>
          </cell>
        </row>
        <row r="516">
          <cell r="B516" t="str">
            <v>S511021</v>
          </cell>
          <cell r="C516" t="str">
            <v>平安养老保险股份有限公司北京分公司</v>
          </cell>
          <cell r="D516">
            <v>30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Z516">
            <v>0</v>
          </cell>
          <cell r="AA516">
            <v>0</v>
          </cell>
        </row>
        <row r="517">
          <cell r="B517" t="str">
            <v>S511022</v>
          </cell>
          <cell r="C517" t="str">
            <v>北京华德世纪科技发展有限公司</v>
          </cell>
          <cell r="D517">
            <v>30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Z517">
            <v>0</v>
          </cell>
          <cell r="AA517">
            <v>0</v>
          </cell>
        </row>
        <row r="518">
          <cell r="B518" t="str">
            <v>S511024</v>
          </cell>
          <cell r="C518" t="str">
            <v>北京市长安律师事务所</v>
          </cell>
          <cell r="D518">
            <v>30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Z518">
            <v>0</v>
          </cell>
          <cell r="AA518">
            <v>0</v>
          </cell>
        </row>
        <row r="519">
          <cell r="B519" t="str">
            <v>S513100</v>
          </cell>
          <cell r="C519" t="str">
            <v>保定中汇汽车贸易有限公司</v>
          </cell>
          <cell r="D519">
            <v>30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Z519">
            <v>0</v>
          </cell>
          <cell r="AA519">
            <v>0</v>
          </cell>
        </row>
        <row r="520">
          <cell r="B520" t="str">
            <v>S513103</v>
          </cell>
          <cell r="C520" t="str">
            <v>邢台市鼎力恒汽车销售有限公司</v>
          </cell>
          <cell r="D520">
            <v>30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Z520">
            <v>0</v>
          </cell>
          <cell r="AA520">
            <v>0</v>
          </cell>
        </row>
        <row r="521">
          <cell r="B521" t="str">
            <v>S513119</v>
          </cell>
          <cell r="C521" t="str">
            <v>黄骅市英强装卸搬运队</v>
          </cell>
          <cell r="D521">
            <v>30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Z521">
            <v>0</v>
          </cell>
          <cell r="AA521">
            <v>0</v>
          </cell>
        </row>
        <row r="522">
          <cell r="B522" t="str">
            <v>S513120</v>
          </cell>
          <cell r="C522" t="str">
            <v>黄骅市大强商贸有限公司</v>
          </cell>
          <cell r="D522">
            <v>30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Z522">
            <v>0</v>
          </cell>
          <cell r="AA522">
            <v>0</v>
          </cell>
        </row>
        <row r="523">
          <cell r="B523" t="str">
            <v>S513121</v>
          </cell>
          <cell r="C523" t="str">
            <v>黄骅市宏顺模具厂</v>
          </cell>
          <cell r="D523">
            <v>30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Z523">
            <v>0</v>
          </cell>
          <cell r="AA523">
            <v>0</v>
          </cell>
        </row>
        <row r="524">
          <cell r="B524" t="str">
            <v>S513123</v>
          </cell>
          <cell r="C524" t="str">
            <v>黄骅市奇润运输队</v>
          </cell>
          <cell r="D524">
            <v>30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Z524">
            <v>0</v>
          </cell>
          <cell r="AA524">
            <v>0</v>
          </cell>
        </row>
        <row r="525">
          <cell r="B525" t="str">
            <v>S513124</v>
          </cell>
          <cell r="C525" t="str">
            <v>河北凯昌祥汽车销售服务有限公司</v>
          </cell>
          <cell r="D525">
            <v>30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Z525">
            <v>0</v>
          </cell>
          <cell r="AA525">
            <v>0</v>
          </cell>
        </row>
        <row r="526">
          <cell r="B526" t="str">
            <v>S513125</v>
          </cell>
          <cell r="C526" t="str">
            <v>黄骅市壹本文化传媒有限公司</v>
          </cell>
          <cell r="D526">
            <v>30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Z526">
            <v>0</v>
          </cell>
          <cell r="AA526">
            <v>0</v>
          </cell>
        </row>
        <row r="527">
          <cell r="B527" t="str">
            <v>S513126</v>
          </cell>
          <cell r="C527" t="str">
            <v>河北荣华吉运汽车销售服务有限公司</v>
          </cell>
          <cell r="D527">
            <v>30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Z527">
            <v>0</v>
          </cell>
          <cell r="AA527">
            <v>0</v>
          </cell>
        </row>
        <row r="528">
          <cell r="B528" t="str">
            <v>S513128</v>
          </cell>
          <cell r="C528" t="str">
            <v>黄骅市兴骏汽车维修门市部</v>
          </cell>
          <cell r="D528">
            <v>30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Z528">
            <v>0</v>
          </cell>
          <cell r="AA528">
            <v>0</v>
          </cell>
        </row>
        <row r="529">
          <cell r="B529" t="str">
            <v>S514010</v>
          </cell>
          <cell r="C529" t="str">
            <v>山西汇瑞达汽车销售服务有限公司</v>
          </cell>
          <cell r="D529">
            <v>30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Z529">
            <v>0</v>
          </cell>
          <cell r="AA529">
            <v>0</v>
          </cell>
        </row>
        <row r="530">
          <cell r="B530" t="str">
            <v>S521004</v>
          </cell>
          <cell r="C530" t="str">
            <v>辽阳奥德新重型汽车修配厂</v>
          </cell>
          <cell r="D530">
            <v>30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Z530">
            <v>0</v>
          </cell>
          <cell r="AA530">
            <v>0</v>
          </cell>
        </row>
        <row r="531">
          <cell r="B531" t="str">
            <v>S521005</v>
          </cell>
          <cell r="C531" t="str">
            <v>盘锦圣翔汽车销售服务有限公司</v>
          </cell>
          <cell r="D531">
            <v>30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Z531">
            <v>0</v>
          </cell>
          <cell r="AA531">
            <v>0</v>
          </cell>
        </row>
        <row r="532">
          <cell r="B532" t="str">
            <v>S521007</v>
          </cell>
          <cell r="C532" t="str">
            <v>鞍山沈动重工有限公司</v>
          </cell>
          <cell r="D532">
            <v>30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Z532">
            <v>0</v>
          </cell>
          <cell r="AA532">
            <v>0</v>
          </cell>
        </row>
        <row r="533">
          <cell r="B533" t="str">
            <v>S521008</v>
          </cell>
          <cell r="C533" t="str">
            <v>辽宁动力能源装备集团有限公司</v>
          </cell>
          <cell r="D533">
            <v>30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Z533">
            <v>0</v>
          </cell>
          <cell r="AA533">
            <v>0</v>
          </cell>
        </row>
        <row r="534">
          <cell r="B534" t="str">
            <v>S521009</v>
          </cell>
          <cell r="C534" t="str">
            <v>辽宁星朋科技实业有限公司</v>
          </cell>
          <cell r="D534">
            <v>30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Z534">
            <v>0</v>
          </cell>
          <cell r="AA534">
            <v>0</v>
          </cell>
        </row>
        <row r="535">
          <cell r="B535" t="str">
            <v>S523001</v>
          </cell>
          <cell r="C535" t="str">
            <v>明水鑫隆汽车销售有限公司</v>
          </cell>
          <cell r="D535">
            <v>30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Z535">
            <v>0</v>
          </cell>
          <cell r="AA535">
            <v>0</v>
          </cell>
        </row>
        <row r="536">
          <cell r="B536" t="str">
            <v>S532008</v>
          </cell>
          <cell r="C536" t="str">
            <v>无锡市西运汽车修配厂</v>
          </cell>
          <cell r="D536">
            <v>30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Z536">
            <v>0</v>
          </cell>
          <cell r="AA536">
            <v>0</v>
          </cell>
        </row>
        <row r="537">
          <cell r="B537" t="str">
            <v>S532015</v>
          </cell>
          <cell r="C537" t="str">
            <v>镇江市中亚汽车销售服务有限公司镇江中亚</v>
          </cell>
          <cell r="D537">
            <v>30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Z537">
            <v>0</v>
          </cell>
          <cell r="AA537">
            <v>0</v>
          </cell>
        </row>
        <row r="538">
          <cell r="B538" t="str">
            <v>S532018</v>
          </cell>
          <cell r="C538" t="str">
            <v>扬州市佑名汽车服务有限公司</v>
          </cell>
          <cell r="D538">
            <v>30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Z538">
            <v>0</v>
          </cell>
          <cell r="AA538">
            <v>0</v>
          </cell>
        </row>
        <row r="539">
          <cell r="B539" t="str">
            <v>S532019</v>
          </cell>
          <cell r="C539" t="str">
            <v>泗洪胜安汽车修理有限公司</v>
          </cell>
          <cell r="D539">
            <v>30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Z539">
            <v>0</v>
          </cell>
          <cell r="AA539">
            <v>0</v>
          </cell>
        </row>
        <row r="540">
          <cell r="B540" t="str">
            <v>S533008</v>
          </cell>
          <cell r="C540" t="str">
            <v>台州市路桥胜盟汽车服务有限公司</v>
          </cell>
          <cell r="D540">
            <v>30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Z540">
            <v>0</v>
          </cell>
          <cell r="AA540">
            <v>0</v>
          </cell>
        </row>
        <row r="541">
          <cell r="B541" t="str">
            <v>S534005</v>
          </cell>
          <cell r="C541" t="str">
            <v>合肥志达汽车配件有限责任公司</v>
          </cell>
          <cell r="D541">
            <v>30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Z541">
            <v>0</v>
          </cell>
          <cell r="AA541">
            <v>0</v>
          </cell>
        </row>
        <row r="542">
          <cell r="B542" t="str">
            <v>S534008</v>
          </cell>
          <cell r="C542" t="str">
            <v>蚌埠市通利汽车销售有限公司</v>
          </cell>
          <cell r="D542">
            <v>30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Z542">
            <v>0</v>
          </cell>
          <cell r="AA542">
            <v>0</v>
          </cell>
        </row>
        <row r="543">
          <cell r="B543" t="str">
            <v>S535004</v>
          </cell>
          <cell r="C543" t="str">
            <v>厦门市驰宇汽车维修有限公司</v>
          </cell>
          <cell r="D543">
            <v>30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Z543">
            <v>0</v>
          </cell>
          <cell r="AA543">
            <v>0</v>
          </cell>
        </row>
        <row r="544">
          <cell r="B544" t="str">
            <v>S535005</v>
          </cell>
          <cell r="C544" t="str">
            <v>厦门锋润汽车服务有限公司</v>
          </cell>
          <cell r="D544">
            <v>30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Z544">
            <v>0</v>
          </cell>
          <cell r="AA544">
            <v>0</v>
          </cell>
        </row>
        <row r="545">
          <cell r="B545" t="str">
            <v>S536006</v>
          </cell>
          <cell r="C545" t="str">
            <v>南城县恒通汽车服务有限公司</v>
          </cell>
          <cell r="D545">
            <v>30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Z545">
            <v>0</v>
          </cell>
          <cell r="AA545">
            <v>0</v>
          </cell>
        </row>
        <row r="546">
          <cell r="B546" t="str">
            <v>S537010</v>
          </cell>
          <cell r="C546" t="str">
            <v>临沂瑞启汽车销售服务有限公司</v>
          </cell>
          <cell r="D546">
            <v>30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Z546">
            <v>0</v>
          </cell>
          <cell r="AA546">
            <v>0</v>
          </cell>
        </row>
        <row r="547">
          <cell r="B547" t="str">
            <v>S537011</v>
          </cell>
          <cell r="C547" t="str">
            <v>金乡县众鑫汽车维修服务有限公司</v>
          </cell>
          <cell r="D547">
            <v>30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Z547">
            <v>0</v>
          </cell>
          <cell r="AA547">
            <v>0</v>
          </cell>
        </row>
        <row r="548">
          <cell r="B548" t="str">
            <v>S537017</v>
          </cell>
          <cell r="C548" t="str">
            <v>潍坊鑫腾物流有限公司</v>
          </cell>
          <cell r="D548">
            <v>30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Z548">
            <v>0</v>
          </cell>
          <cell r="AA548">
            <v>0</v>
          </cell>
        </row>
        <row r="549">
          <cell r="B549" t="str">
            <v>S537018</v>
          </cell>
          <cell r="C549" t="str">
            <v>济宁盛鑫汽车销售有限公司</v>
          </cell>
          <cell r="D549">
            <v>30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Z549">
            <v>0</v>
          </cell>
          <cell r="AA549">
            <v>0</v>
          </cell>
        </row>
        <row r="550">
          <cell r="B550" t="str">
            <v>S537019</v>
          </cell>
          <cell r="C550" t="str">
            <v>潍坊市汇众汽车销售服务有限公司汽车修理厂</v>
          </cell>
          <cell r="D550">
            <v>30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Z550">
            <v>0</v>
          </cell>
          <cell r="AA550">
            <v>0</v>
          </cell>
        </row>
        <row r="551">
          <cell r="B551" t="str">
            <v>S537020</v>
          </cell>
          <cell r="C551" t="str">
            <v>章丘思锐佳顺物流有限公司</v>
          </cell>
          <cell r="D551">
            <v>30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Z551">
            <v>0</v>
          </cell>
          <cell r="AA551">
            <v>0</v>
          </cell>
        </row>
        <row r="552">
          <cell r="B552" t="str">
            <v>S537023</v>
          </cell>
          <cell r="C552" t="str">
            <v>梁山县一通汽车维修服务有限公司</v>
          </cell>
          <cell r="D552">
            <v>30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Z552">
            <v>0</v>
          </cell>
          <cell r="AA552">
            <v>0</v>
          </cell>
        </row>
        <row r="553">
          <cell r="B553" t="str">
            <v>S541004</v>
          </cell>
          <cell r="C553" t="str">
            <v>沁阳市鑫达汽车修理有限公司</v>
          </cell>
          <cell r="D553">
            <v>30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Z553">
            <v>0</v>
          </cell>
          <cell r="AA553">
            <v>0</v>
          </cell>
        </row>
        <row r="554">
          <cell r="B554" t="str">
            <v>S541008</v>
          </cell>
          <cell r="C554" t="str">
            <v>驻马店天翔机电有限公司</v>
          </cell>
          <cell r="D554">
            <v>30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Z554">
            <v>0</v>
          </cell>
          <cell r="AA554">
            <v>0</v>
          </cell>
        </row>
        <row r="555">
          <cell r="B555" t="str">
            <v>S541010</v>
          </cell>
          <cell r="C555" t="str">
            <v>平顶山市永惠汽车维修服务有限公司</v>
          </cell>
          <cell r="D555">
            <v>30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Z555">
            <v>0</v>
          </cell>
          <cell r="AA555">
            <v>0</v>
          </cell>
        </row>
        <row r="556">
          <cell r="B556" t="str">
            <v>S541011</v>
          </cell>
          <cell r="C556" t="str">
            <v>河南正聚明汽车贸易有限公司</v>
          </cell>
          <cell r="D556">
            <v>30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Z556">
            <v>0</v>
          </cell>
          <cell r="AA556">
            <v>0</v>
          </cell>
        </row>
        <row r="557">
          <cell r="B557" t="str">
            <v>S542002</v>
          </cell>
          <cell r="C557" t="str">
            <v>武汉万坚汽车服务有限公司</v>
          </cell>
          <cell r="D557">
            <v>30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Z557">
            <v>0</v>
          </cell>
          <cell r="AA557">
            <v>0</v>
          </cell>
        </row>
        <row r="558">
          <cell r="B558" t="str">
            <v>S551004</v>
          </cell>
          <cell r="C558" t="str">
            <v>攀枝花市京福汽车销售服务有限公司</v>
          </cell>
          <cell r="D558">
            <v>30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Z558">
            <v>0</v>
          </cell>
          <cell r="AA558">
            <v>0</v>
          </cell>
        </row>
        <row r="559">
          <cell r="B559" t="str">
            <v>S551006</v>
          </cell>
          <cell r="C559" t="str">
            <v>冕宁县泸沽海侠汽车修理厂</v>
          </cell>
          <cell r="D559">
            <v>30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Z559">
            <v>0</v>
          </cell>
          <cell r="AA559">
            <v>0</v>
          </cell>
        </row>
        <row r="560">
          <cell r="B560" t="str">
            <v>S551007</v>
          </cell>
          <cell r="C560" t="str">
            <v>荥经县颐顺汽车贸易服务有限公司</v>
          </cell>
          <cell r="D560">
            <v>30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Z560">
            <v>0</v>
          </cell>
          <cell r="AA560">
            <v>0</v>
          </cell>
        </row>
        <row r="561">
          <cell r="B561" t="str">
            <v>S562005</v>
          </cell>
          <cell r="C561" t="str">
            <v>甘肃德晟汽车贸易有限公司</v>
          </cell>
          <cell r="D561">
            <v>30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Z561">
            <v>0</v>
          </cell>
          <cell r="AA561">
            <v>0</v>
          </cell>
        </row>
        <row r="562">
          <cell r="B562" t="str">
            <v>S563001</v>
          </cell>
          <cell r="C562" t="str">
            <v>青海荣雄汽车销售服务有限公司</v>
          </cell>
          <cell r="D562">
            <v>30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Z562">
            <v>0</v>
          </cell>
          <cell r="AA562">
            <v>0</v>
          </cell>
        </row>
        <row r="563">
          <cell r="B563" t="str">
            <v>S565002</v>
          </cell>
          <cell r="C563" t="str">
            <v>伊宁市兴杨汽修厂</v>
          </cell>
          <cell r="D563">
            <v>30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Z563">
            <v>0</v>
          </cell>
          <cell r="AA563">
            <v>0</v>
          </cell>
        </row>
        <row r="564">
          <cell r="B564" t="str">
            <v>S411032</v>
          </cell>
          <cell r="C564" t="str">
            <v>国家知识产权局专利局</v>
          </cell>
          <cell r="D564">
            <v>30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Z564">
            <v>0</v>
          </cell>
          <cell r="AA564">
            <v>0</v>
          </cell>
        </row>
        <row r="565">
          <cell r="B565" t="str">
            <v>S412034</v>
          </cell>
          <cell r="C565" t="str">
            <v>天津市鑫晟亨通商贸有限公司</v>
          </cell>
          <cell r="D565">
            <v>30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Z565">
            <v>0</v>
          </cell>
          <cell r="AA565">
            <v>0</v>
          </cell>
        </row>
        <row r="566">
          <cell r="B566" t="str">
            <v>S413015</v>
          </cell>
          <cell r="C566" t="str">
            <v>沧州鑫亿源纸制品有限公司</v>
          </cell>
          <cell r="D566">
            <v>30</v>
          </cell>
          <cell r="E566">
            <v>123447.86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13993.839999999997</v>
          </cell>
          <cell r="X566">
            <v>44625.73</v>
          </cell>
          <cell r="Y566">
            <v>28574.47</v>
          </cell>
          <cell r="Z566">
            <v>14575.68</v>
          </cell>
          <cell r="AA566">
            <v>14211.92</v>
          </cell>
        </row>
        <row r="567">
          <cell r="B567" t="str">
            <v>S413137</v>
          </cell>
          <cell r="C567" t="str">
            <v>河北秦安安全科技股份有限公司</v>
          </cell>
          <cell r="D567">
            <v>30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Z567">
            <v>0</v>
          </cell>
          <cell r="AA567">
            <v>0</v>
          </cell>
        </row>
        <row r="568">
          <cell r="B568" t="str">
            <v>S413161</v>
          </cell>
          <cell r="C568" t="str">
            <v>河北利达金属制品集团有限公司</v>
          </cell>
          <cell r="D568">
            <v>30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132063.76</v>
          </cell>
          <cell r="Y568">
            <v>113769.25</v>
          </cell>
          <cell r="Z568">
            <v>69672.240000000005</v>
          </cell>
          <cell r="AA568">
            <v>72706.23</v>
          </cell>
        </row>
        <row r="569">
          <cell r="B569" t="str">
            <v>S413167</v>
          </cell>
          <cell r="C569" t="str">
            <v>航天宏达（泊头）机械科技有限公司</v>
          </cell>
          <cell r="D569">
            <v>30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16624</v>
          </cell>
          <cell r="V569">
            <v>0</v>
          </cell>
          <cell r="W569">
            <v>0</v>
          </cell>
          <cell r="Y569">
            <v>0</v>
          </cell>
          <cell r="Z569">
            <v>0</v>
          </cell>
          <cell r="AA569">
            <v>108879.32</v>
          </cell>
        </row>
        <row r="570">
          <cell r="B570" t="str">
            <v>S431028</v>
          </cell>
          <cell r="C570" t="str">
            <v>上海越航启塑化有限公司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Z570">
            <v>0</v>
          </cell>
          <cell r="AA570">
            <v>0</v>
          </cell>
        </row>
        <row r="571">
          <cell r="B571" t="str">
            <v>S437031</v>
          </cell>
          <cell r="C571" t="str">
            <v>山东万澳汽车附件科技有限公司</v>
          </cell>
          <cell r="D571">
            <v>120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75322.880000000005</v>
          </cell>
          <cell r="W571">
            <v>44429.73000000001</v>
          </cell>
          <cell r="X571">
            <v>19721.55</v>
          </cell>
          <cell r="Y571">
            <v>21578.63</v>
          </cell>
          <cell r="Z571">
            <v>22289.83</v>
          </cell>
          <cell r="AA571">
            <v>12868.14</v>
          </cell>
        </row>
        <row r="572">
          <cell r="B572" t="str">
            <v>S437047</v>
          </cell>
          <cell r="C572" t="str">
            <v>青岛美泰塑胶有限公司</v>
          </cell>
          <cell r="D572">
            <v>30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Z572">
            <v>0</v>
          </cell>
          <cell r="AA572">
            <v>0</v>
          </cell>
        </row>
        <row r="573">
          <cell r="B573" t="str">
            <v>S511025</v>
          </cell>
          <cell r="C573" t="str">
            <v>北京泰纳特斯汽车零部件有限公司</v>
          </cell>
          <cell r="D573">
            <v>30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Z573">
            <v>0</v>
          </cell>
          <cell r="AA573">
            <v>0</v>
          </cell>
        </row>
        <row r="574">
          <cell r="B574" t="str">
            <v>S512011</v>
          </cell>
          <cell r="C574" t="str">
            <v>天津市启光科技有限公司</v>
          </cell>
          <cell r="D574">
            <v>30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Z574">
            <v>0</v>
          </cell>
          <cell r="AA574">
            <v>0</v>
          </cell>
        </row>
        <row r="575">
          <cell r="B575" t="str">
            <v>S513088</v>
          </cell>
          <cell r="C575" t="str">
            <v>邢台上联汽车销售有限公司</v>
          </cell>
          <cell r="D575">
            <v>30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Z575">
            <v>0</v>
          </cell>
          <cell r="AA575">
            <v>0</v>
          </cell>
        </row>
        <row r="576">
          <cell r="B576" t="str">
            <v>S513099</v>
          </cell>
          <cell r="C576" t="str">
            <v>涉县昌鑫汽车销售服务有限公司</v>
          </cell>
          <cell r="D576">
            <v>30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Z576">
            <v>0</v>
          </cell>
          <cell r="AA576">
            <v>0</v>
          </cell>
        </row>
        <row r="577">
          <cell r="B577" t="str">
            <v>S513101</v>
          </cell>
          <cell r="C577" t="str">
            <v>河北创伟物贸有限公司</v>
          </cell>
          <cell r="D577">
            <v>30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Z577">
            <v>0</v>
          </cell>
          <cell r="AA577">
            <v>0</v>
          </cell>
        </row>
        <row r="578">
          <cell r="B578" t="str">
            <v>S513105</v>
          </cell>
          <cell r="C578" t="str">
            <v>昌黎县驰丰汽车销售有限公司</v>
          </cell>
          <cell r="D578">
            <v>30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Z578">
            <v>0</v>
          </cell>
          <cell r="AA578">
            <v>0</v>
          </cell>
        </row>
        <row r="579">
          <cell r="B579" t="str">
            <v>S513107</v>
          </cell>
          <cell r="C579" t="str">
            <v>秦皇岛市重汽汽车配件有限公司汽车维护厂</v>
          </cell>
          <cell r="D579">
            <v>30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Z579">
            <v>0</v>
          </cell>
          <cell r="AA579">
            <v>0</v>
          </cell>
        </row>
        <row r="580">
          <cell r="B580" t="str">
            <v>S513127</v>
          </cell>
          <cell r="C580" t="str">
            <v>馆陶县广丰汽车贸易有限公司</v>
          </cell>
          <cell r="D580">
            <v>30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Z580">
            <v>0</v>
          </cell>
          <cell r="AA580">
            <v>0</v>
          </cell>
        </row>
        <row r="581">
          <cell r="B581" t="str">
            <v>S513132</v>
          </cell>
          <cell r="C581" t="str">
            <v>临城县志云汽车维修服务有限公司</v>
          </cell>
          <cell r="D581">
            <v>30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Z581">
            <v>0</v>
          </cell>
          <cell r="AA581">
            <v>0</v>
          </cell>
        </row>
        <row r="582">
          <cell r="B582" t="str">
            <v>S513133</v>
          </cell>
          <cell r="C582" t="str">
            <v>邯郸市永年区现方汽车修理厂</v>
          </cell>
          <cell r="D582">
            <v>30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Z582">
            <v>0</v>
          </cell>
          <cell r="AA582">
            <v>0</v>
          </cell>
        </row>
        <row r="583">
          <cell r="B583" t="str">
            <v>S513134</v>
          </cell>
          <cell r="C583" t="str">
            <v>黄骅市东风仪器仪表经销处</v>
          </cell>
          <cell r="D583">
            <v>30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Z583">
            <v>0</v>
          </cell>
          <cell r="AA583">
            <v>0</v>
          </cell>
        </row>
        <row r="584">
          <cell r="B584" t="str">
            <v>S513136</v>
          </cell>
          <cell r="C584" t="str">
            <v>河北新林坡孵化器股份有限公司</v>
          </cell>
          <cell r="D584">
            <v>30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Z584">
            <v>0</v>
          </cell>
          <cell r="AA584">
            <v>0</v>
          </cell>
        </row>
        <row r="585">
          <cell r="B585" t="str">
            <v>S513140</v>
          </cell>
          <cell r="C585" t="str">
            <v>黄骅市祥海废品回收有限公司</v>
          </cell>
          <cell r="D585">
            <v>30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Z585">
            <v>0</v>
          </cell>
          <cell r="AA585">
            <v>0</v>
          </cell>
        </row>
        <row r="586">
          <cell r="B586" t="str">
            <v>S513141</v>
          </cell>
          <cell r="C586" t="str">
            <v>黄骅市众泰模具厂</v>
          </cell>
          <cell r="D586">
            <v>30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Z586">
            <v>0</v>
          </cell>
          <cell r="AA586">
            <v>0</v>
          </cell>
        </row>
        <row r="587">
          <cell r="B587" t="str">
            <v>S513142</v>
          </cell>
          <cell r="C587" t="str">
            <v>黄骅市双骏模具有限公司</v>
          </cell>
          <cell r="D587">
            <v>30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Z587">
            <v>0</v>
          </cell>
          <cell r="AA587">
            <v>0</v>
          </cell>
        </row>
        <row r="588">
          <cell r="B588" t="str">
            <v>S514002</v>
          </cell>
          <cell r="C588" t="str">
            <v>曲沃重义汽车服务有限公司</v>
          </cell>
          <cell r="D588">
            <v>30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Z588">
            <v>0</v>
          </cell>
          <cell r="AA588">
            <v>0</v>
          </cell>
        </row>
        <row r="589">
          <cell r="B589" t="str">
            <v>S531010</v>
          </cell>
          <cell r="C589" t="str">
            <v>上海钢联电子商务股份有限公司</v>
          </cell>
          <cell r="D589">
            <v>30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Z589">
            <v>0</v>
          </cell>
          <cell r="AA589">
            <v>0</v>
          </cell>
        </row>
        <row r="590">
          <cell r="B590" t="str">
            <v>S532006</v>
          </cell>
          <cell r="C590" t="str">
            <v>唐兴压缩技术(昆山)有限公司</v>
          </cell>
          <cell r="D590">
            <v>90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Z590">
            <v>0</v>
          </cell>
          <cell r="AA590">
            <v>0</v>
          </cell>
        </row>
        <row r="591">
          <cell r="B591" t="str">
            <v>S532014</v>
          </cell>
          <cell r="C591" t="str">
            <v>扬州顺汇机械有限公司</v>
          </cell>
          <cell r="D591">
            <v>30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Z591">
            <v>0</v>
          </cell>
          <cell r="AA591">
            <v>0</v>
          </cell>
        </row>
        <row r="592">
          <cell r="B592" t="str">
            <v>S532016</v>
          </cell>
          <cell r="C592" t="str">
            <v>宁波奥启精密温控技术有限公司</v>
          </cell>
          <cell r="D592">
            <v>30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Z592">
            <v>0</v>
          </cell>
          <cell r="AA592">
            <v>0</v>
          </cell>
        </row>
        <row r="593">
          <cell r="B593" t="str">
            <v>S532017</v>
          </cell>
          <cell r="C593" t="str">
            <v>苏州尚氏数控科技有限公司</v>
          </cell>
          <cell r="D593">
            <v>30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Z593">
            <v>0</v>
          </cell>
          <cell r="AA593">
            <v>0</v>
          </cell>
        </row>
        <row r="594">
          <cell r="B594" t="str">
            <v>S534002</v>
          </cell>
          <cell r="C594" t="str">
            <v>凤阳县金鹰汽车修理有限公司</v>
          </cell>
          <cell r="D594">
            <v>30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Z594">
            <v>0</v>
          </cell>
          <cell r="AA594">
            <v>0</v>
          </cell>
        </row>
        <row r="595">
          <cell r="B595" t="str">
            <v>S537015</v>
          </cell>
          <cell r="C595" t="str">
            <v>潍坊光升人力资源有限公司</v>
          </cell>
          <cell r="D595">
            <v>30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Z595">
            <v>0</v>
          </cell>
          <cell r="AA595">
            <v>0</v>
          </cell>
        </row>
        <row r="596">
          <cell r="B596" t="str">
            <v>S537022</v>
          </cell>
          <cell r="C596" t="str">
            <v>山东亿豪汽车销售服务有限公司</v>
          </cell>
          <cell r="D596">
            <v>30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Z596">
            <v>0</v>
          </cell>
          <cell r="AA596">
            <v>0</v>
          </cell>
        </row>
        <row r="597">
          <cell r="B597" t="str">
            <v>S537024</v>
          </cell>
          <cell r="C597" t="str">
            <v>枣庄同鑫源汽车销售有限公司</v>
          </cell>
          <cell r="D597">
            <v>30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Z597">
            <v>0</v>
          </cell>
          <cell r="AA597">
            <v>0</v>
          </cell>
        </row>
        <row r="598">
          <cell r="B598" t="str">
            <v>S537025</v>
          </cell>
          <cell r="C598" t="str">
            <v>山东捷曼机械贸易有限公司</v>
          </cell>
          <cell r="D598">
            <v>30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Z598">
            <v>0</v>
          </cell>
          <cell r="AA598">
            <v>0</v>
          </cell>
        </row>
        <row r="599">
          <cell r="B599" t="str">
            <v>S537027</v>
          </cell>
          <cell r="C599" t="str">
            <v>山东隆众信息技术有限公司</v>
          </cell>
          <cell r="D599">
            <v>30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Z599">
            <v>0</v>
          </cell>
          <cell r="AA599">
            <v>0</v>
          </cell>
        </row>
        <row r="600">
          <cell r="B600" t="str">
            <v>S541002</v>
          </cell>
          <cell r="C600" t="str">
            <v>林州市万通汽车贸易有限责任公司</v>
          </cell>
          <cell r="D600">
            <v>30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Z600">
            <v>0</v>
          </cell>
          <cell r="AA600">
            <v>0</v>
          </cell>
        </row>
        <row r="601">
          <cell r="B601" t="str">
            <v>S541007</v>
          </cell>
          <cell r="C601" t="str">
            <v>博爱县凯达汽车修理厂</v>
          </cell>
          <cell r="D601">
            <v>30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Z601">
            <v>0</v>
          </cell>
          <cell r="AA601">
            <v>0</v>
          </cell>
        </row>
        <row r="602">
          <cell r="B602" t="str">
            <v>S541012</v>
          </cell>
          <cell r="C602" t="str">
            <v>开封市南关区凯伟汽车特约维修站</v>
          </cell>
          <cell r="D602">
            <v>30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Z602">
            <v>0</v>
          </cell>
          <cell r="AA602">
            <v>0</v>
          </cell>
        </row>
        <row r="603">
          <cell r="B603" t="str">
            <v>S544008</v>
          </cell>
          <cell r="C603" t="str">
            <v>广州四达电气科技有限公司</v>
          </cell>
          <cell r="D603">
            <v>30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Z603">
            <v>0</v>
          </cell>
          <cell r="AA603">
            <v>0</v>
          </cell>
        </row>
        <row r="604">
          <cell r="B604" t="str">
            <v>S552001</v>
          </cell>
          <cell r="C604" t="str">
            <v>贵州亿福汽车销售服务有限公司</v>
          </cell>
          <cell r="D604">
            <v>30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Z604">
            <v>0</v>
          </cell>
          <cell r="AA604">
            <v>0</v>
          </cell>
        </row>
        <row r="605">
          <cell r="B605" t="str">
            <v>S553002</v>
          </cell>
          <cell r="C605" t="str">
            <v>昆明博海汽车服务有限公司</v>
          </cell>
          <cell r="D605">
            <v>30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Z605">
            <v>0</v>
          </cell>
          <cell r="AA605">
            <v>0</v>
          </cell>
        </row>
        <row r="606">
          <cell r="B606" t="str">
            <v>S565001</v>
          </cell>
          <cell r="C606" t="str">
            <v>新疆德聚欣汽车服务有限公司</v>
          </cell>
          <cell r="D606">
            <v>30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Z606">
            <v>0</v>
          </cell>
          <cell r="AA606">
            <v>0</v>
          </cell>
        </row>
        <row r="607">
          <cell r="B607" t="str">
            <v>S444012</v>
          </cell>
          <cell r="C607" t="str">
            <v>东莞皓永汽车配件有限公司</v>
          </cell>
          <cell r="D607">
            <v>30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W607">
            <v>0</v>
          </cell>
          <cell r="Y607">
            <v>115658.4</v>
          </cell>
          <cell r="Z607">
            <v>0</v>
          </cell>
          <cell r="AA607">
            <v>0</v>
          </cell>
        </row>
        <row r="608">
          <cell r="B608" t="str">
            <v>S413168</v>
          </cell>
          <cell r="C608" t="str">
            <v>黄骅市旗锐塑料制品有限公司</v>
          </cell>
          <cell r="D608">
            <v>30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Y608">
            <v>325374.34999999998</v>
          </cell>
          <cell r="Z608">
            <v>78876.47</v>
          </cell>
          <cell r="AA608">
            <v>76974.37</v>
          </cell>
        </row>
        <row r="609">
          <cell r="B609" t="str">
            <v>S413169</v>
          </cell>
          <cell r="C609" t="str">
            <v>黄骅市鑫翔五金产品经销处</v>
          </cell>
          <cell r="D609">
            <v>30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3718</v>
          </cell>
          <cell r="Y609">
            <v>3998</v>
          </cell>
          <cell r="Z609">
            <v>0</v>
          </cell>
          <cell r="AA609">
            <v>0</v>
          </cell>
        </row>
        <row r="610">
          <cell r="B610" t="str">
            <v>S437043</v>
          </cell>
          <cell r="C610" t="str">
            <v>烟台美龙汽车部件有限公司</v>
          </cell>
          <cell r="D610">
            <v>30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12294.4</v>
          </cell>
          <cell r="Y610">
            <v>32822.21</v>
          </cell>
          <cell r="Z610">
            <v>11871.78</v>
          </cell>
          <cell r="AA610">
            <v>0</v>
          </cell>
        </row>
        <row r="611">
          <cell r="B611" t="str">
            <v>S512014</v>
          </cell>
          <cell r="C611" t="str">
            <v>天津市勃辉模具有限公司</v>
          </cell>
          <cell r="D611">
            <v>30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Z611">
            <v>0</v>
          </cell>
          <cell r="AA611">
            <v>0</v>
          </cell>
        </row>
        <row r="612">
          <cell r="B612" t="str">
            <v>S544010</v>
          </cell>
          <cell r="C612" t="str">
            <v>深圳市速杰精密模型有限公司</v>
          </cell>
          <cell r="D612">
            <v>30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Z612">
            <v>0</v>
          </cell>
          <cell r="AA612">
            <v>0</v>
          </cell>
        </row>
        <row r="613">
          <cell r="B613" t="str">
            <v>S432038</v>
          </cell>
          <cell r="C613" t="str">
            <v>常州市正力制镜有限公司</v>
          </cell>
          <cell r="D613">
            <v>60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34560</v>
          </cell>
          <cell r="Y613">
            <v>0</v>
          </cell>
          <cell r="Z613">
            <v>36450</v>
          </cell>
          <cell r="AA613">
            <v>0</v>
          </cell>
        </row>
        <row r="614">
          <cell r="B614" t="str">
            <v>S433027</v>
          </cell>
          <cell r="C614" t="str">
            <v>浙江泰极信汽车部件有限公司</v>
          </cell>
          <cell r="D614">
            <v>60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O614">
            <v>165372.20000000001</v>
          </cell>
          <cell r="P614">
            <v>202148.88</v>
          </cell>
          <cell r="Q614">
            <v>101074.44</v>
          </cell>
          <cell r="R614">
            <v>0</v>
          </cell>
          <cell r="S614">
            <v>101074.44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</row>
        <row r="615">
          <cell r="B615" t="str">
            <v>S513161</v>
          </cell>
          <cell r="C615" t="str">
            <v>黄骅市优农麦品商贸有限公司</v>
          </cell>
          <cell r="D615">
            <v>30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AA615">
            <v>0</v>
          </cell>
        </row>
        <row r="616">
          <cell r="B616" t="str">
            <v>S413065</v>
          </cell>
          <cell r="C616" t="str">
            <v>河北锦泽丰泰国际贸易有限公司</v>
          </cell>
          <cell r="D616">
            <v>30</v>
          </cell>
          <cell r="Y616">
            <v>0</v>
          </cell>
          <cell r="Z616">
            <v>0</v>
          </cell>
          <cell r="AA616">
            <v>371244.35</v>
          </cell>
        </row>
        <row r="617">
          <cell r="B617" t="str">
            <v>S413176</v>
          </cell>
          <cell r="C617" t="str">
            <v>黄骅市华盛五金机电有限公司</v>
          </cell>
          <cell r="D617">
            <v>30</v>
          </cell>
          <cell r="Y617">
            <v>0</v>
          </cell>
          <cell r="Z617">
            <v>0</v>
          </cell>
          <cell r="AA617">
            <v>55178</v>
          </cell>
        </row>
        <row r="618">
          <cell r="B618" t="str">
            <v>S431026</v>
          </cell>
          <cell r="C618" t="str">
            <v>上海桓毅实业发展有限公司</v>
          </cell>
          <cell r="D618">
            <v>30</v>
          </cell>
          <cell r="Y618">
            <v>111160.12</v>
          </cell>
          <cell r="Z618">
            <v>29301.8</v>
          </cell>
          <cell r="AA618">
            <v>0</v>
          </cell>
        </row>
        <row r="619">
          <cell r="B619" t="str">
            <v>S432039</v>
          </cell>
          <cell r="C619" t="str">
            <v>吴江市拓研电子材料有限公司</v>
          </cell>
          <cell r="D619">
            <v>30</v>
          </cell>
          <cell r="Y619">
            <v>2080</v>
          </cell>
          <cell r="Z619">
            <v>2423</v>
          </cell>
          <cell r="AA619">
            <v>0</v>
          </cell>
        </row>
        <row r="620">
          <cell r="B620" t="str">
            <v>S461001</v>
          </cell>
          <cell r="C620" t="str">
            <v>西安海容塑料制品有限责任公司</v>
          </cell>
          <cell r="D620">
            <v>30</v>
          </cell>
          <cell r="Y620">
            <v>9851.2800000000007</v>
          </cell>
          <cell r="Z620">
            <v>0</v>
          </cell>
          <cell r="AA620">
            <v>0</v>
          </cell>
        </row>
        <row r="621">
          <cell r="B621" t="str">
            <v>S513145</v>
          </cell>
          <cell r="C621" t="str">
            <v>黄骅市宏东电脑经销部</v>
          </cell>
          <cell r="D621">
            <v>30</v>
          </cell>
          <cell r="Y621">
            <v>1700</v>
          </cell>
          <cell r="Z621">
            <v>0</v>
          </cell>
          <cell r="AA621">
            <v>0</v>
          </cell>
        </row>
        <row r="622">
          <cell r="B622" t="str">
            <v>S513151</v>
          </cell>
          <cell r="C622" t="str">
            <v>沧州啸宇模具科技有限公司</v>
          </cell>
          <cell r="D622">
            <v>30</v>
          </cell>
          <cell r="Y622">
            <v>57400</v>
          </cell>
          <cell r="Z622">
            <v>0</v>
          </cell>
          <cell r="AA622">
            <v>0</v>
          </cell>
        </row>
        <row r="623">
          <cell r="B623" t="str">
            <v>S521013</v>
          </cell>
          <cell r="C623" t="str">
            <v>沈阳机床集团中捷机床厂</v>
          </cell>
          <cell r="D623">
            <v>0</v>
          </cell>
          <cell r="Z623">
            <v>5000</v>
          </cell>
          <cell r="AA623">
            <v>0</v>
          </cell>
        </row>
        <row r="624">
          <cell r="B624" t="str">
            <v>S413171</v>
          </cell>
          <cell r="C624" t="str">
            <v>廊坊东尚金属制品有限公司</v>
          </cell>
          <cell r="D624">
            <v>0</v>
          </cell>
          <cell r="AA624">
            <v>23102.3</v>
          </cell>
        </row>
        <row r="625">
          <cell r="B625" t="str">
            <v>S437033</v>
          </cell>
          <cell r="C625" t="str">
            <v>日照联成工程机械有限公司</v>
          </cell>
          <cell r="D625">
            <v>0</v>
          </cell>
          <cell r="AA625">
            <v>6000</v>
          </cell>
        </row>
        <row r="626">
          <cell r="B626" t="str">
            <v>S513148</v>
          </cell>
          <cell r="C626" t="str">
            <v>泊头市新峰模具有限公司</v>
          </cell>
          <cell r="D626">
            <v>0</v>
          </cell>
          <cell r="AA626">
            <v>159250</v>
          </cell>
        </row>
        <row r="627">
          <cell r="B627" t="str">
            <v>S513150</v>
          </cell>
          <cell r="C627" t="str">
            <v>沧州森德奥机械制造有限公司</v>
          </cell>
          <cell r="D627">
            <v>0</v>
          </cell>
          <cell r="AA627">
            <v>54960</v>
          </cell>
        </row>
        <row r="628">
          <cell r="B628" t="str">
            <v>S513160</v>
          </cell>
          <cell r="C628" t="str">
            <v>黄骅市宏宸汽车配件有限公司</v>
          </cell>
          <cell r="D628">
            <v>0</v>
          </cell>
          <cell r="AA628">
            <v>5147.1000000000004</v>
          </cell>
        </row>
        <row r="629">
          <cell r="C629" t="str">
            <v>合计</v>
          </cell>
          <cell r="E629">
            <v>4050723.32</v>
          </cell>
          <cell r="F629">
            <v>532473.63000000082</v>
          </cell>
          <cell r="G629">
            <v>1203611.3900000001</v>
          </cell>
          <cell r="H629">
            <v>2712800.4100000006</v>
          </cell>
          <cell r="I629">
            <v>2663257.9999999991</v>
          </cell>
          <cell r="J629">
            <v>3203596.6700000004</v>
          </cell>
          <cell r="K629">
            <v>2907120.3300000005</v>
          </cell>
          <cell r="L629">
            <v>2713278.78</v>
          </cell>
          <cell r="M629">
            <v>3170243.8700000006</v>
          </cell>
          <cell r="N629">
            <v>4546833.3299999973</v>
          </cell>
          <cell r="O629">
            <v>5168095.419999999</v>
          </cell>
          <cell r="P629">
            <v>7420533.1399999978</v>
          </cell>
          <cell r="Q629">
            <v>12514002.550000003</v>
          </cell>
          <cell r="R629">
            <v>3351366.96</v>
          </cell>
          <cell r="S629">
            <v>5445790.71</v>
          </cell>
          <cell r="T629">
            <v>2377975.38</v>
          </cell>
          <cell r="U629">
            <v>14257039.489999996</v>
          </cell>
          <cell r="V629">
            <v>8715696.2200000007</v>
          </cell>
          <cell r="W629">
            <v>13110271.109999999</v>
          </cell>
          <cell r="X629">
            <v>15673460.259999998</v>
          </cell>
          <cell r="Y629">
            <v>21525379.98</v>
          </cell>
          <cell r="Z629">
            <v>16535429.709999999</v>
          </cell>
          <cell r="AA629">
            <v>12747348.24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4"/>
      <sheetName val="Sheet2"/>
    </sheetNames>
    <sheetDataSet>
      <sheetData sheetId="0" refreshError="1">
        <row r="3">
          <cell r="B3" t="str">
            <v>供应商代码</v>
          </cell>
          <cell r="C3" t="str">
            <v>供应商名称</v>
          </cell>
        </row>
        <row r="5">
          <cell r="B5" t="str">
            <v>S413044</v>
          </cell>
          <cell r="C5" t="str">
            <v>黄骅市长生汽车灯镜有限公司</v>
          </cell>
        </row>
        <row r="6">
          <cell r="B6" t="str">
            <v>S413055</v>
          </cell>
          <cell r="C6" t="str">
            <v>黄骅市广亿汽车部件有限公司</v>
          </cell>
        </row>
        <row r="7">
          <cell r="B7" t="str">
            <v>S413086</v>
          </cell>
          <cell r="C7" t="str">
            <v>黄骅市渤海庆丰车辆灯镜厂</v>
          </cell>
        </row>
        <row r="8">
          <cell r="B8" t="str">
            <v>S413051</v>
          </cell>
          <cell r="C8" t="str">
            <v>黄骅市京港机电设备有限公司</v>
          </cell>
        </row>
        <row r="9">
          <cell r="B9" t="str">
            <v>S413057</v>
          </cell>
          <cell r="C9" t="str">
            <v>黄骅市亚征汽车配件有限公司</v>
          </cell>
        </row>
        <row r="10">
          <cell r="B10" t="str">
            <v>S413058</v>
          </cell>
          <cell r="C10" t="str">
            <v>黄骅市俊隆五金包装有限公司</v>
          </cell>
        </row>
        <row r="11">
          <cell r="B11" t="str">
            <v>S413052</v>
          </cell>
          <cell r="C11" t="str">
            <v>黄骅市鑫昌五金制品厂</v>
          </cell>
        </row>
        <row r="12">
          <cell r="B12" t="str">
            <v>S413056</v>
          </cell>
          <cell r="C12" t="str">
            <v>黄骅市瑞丰五金制品有限公司</v>
          </cell>
        </row>
        <row r="13">
          <cell r="B13" t="str">
            <v>S413049</v>
          </cell>
          <cell r="C13" t="str">
            <v>黄骅市天丰汽车配件有限公司</v>
          </cell>
        </row>
        <row r="14">
          <cell r="B14" t="str">
            <v>S411007</v>
          </cell>
          <cell r="C14" t="str">
            <v>北京浦东三浦标准件有限公司</v>
          </cell>
        </row>
        <row r="15">
          <cell r="B15" t="str">
            <v>S413012</v>
          </cell>
          <cell r="C15" t="str">
            <v>沧州市任沧机电有限公司</v>
          </cell>
        </row>
        <row r="16">
          <cell r="B16" t="str">
            <v>S413045</v>
          </cell>
          <cell r="C16" t="str">
            <v>黄骅市鑫祺汽车配件有限公司</v>
          </cell>
        </row>
        <row r="17">
          <cell r="B17" t="str">
            <v>S513014</v>
          </cell>
          <cell r="C17" t="str">
            <v>邓景亮</v>
          </cell>
        </row>
        <row r="18">
          <cell r="B18" t="str">
            <v>S413087</v>
          </cell>
          <cell r="C18" t="str">
            <v>东光县汽车减震器厂</v>
          </cell>
        </row>
        <row r="19">
          <cell r="B19" t="str">
            <v>S413088</v>
          </cell>
          <cell r="C19" t="str">
            <v>张家港市万荣机械制造有限公司</v>
          </cell>
        </row>
        <row r="20">
          <cell r="B20" t="str">
            <v>S437018</v>
          </cell>
          <cell r="C20" t="str">
            <v>文登太成电子有限公司</v>
          </cell>
        </row>
        <row r="21">
          <cell r="B21" t="str">
            <v>S413022</v>
          </cell>
          <cell r="C21" t="str">
            <v>海兴中盛弹簧有限公司</v>
          </cell>
        </row>
        <row r="22">
          <cell r="B22" t="str">
            <v>S413089</v>
          </cell>
          <cell r="C22" t="str">
            <v>黄骅浙泰光伏发电有限公司</v>
          </cell>
        </row>
        <row r="23">
          <cell r="B23" t="str">
            <v>S413084</v>
          </cell>
          <cell r="C23" t="str">
            <v>黄骅市常郭镇街西纸箱厂</v>
          </cell>
        </row>
        <row r="24">
          <cell r="B24" t="str">
            <v>S411004</v>
          </cell>
          <cell r="C24" t="str">
            <v>北京捷安思丽技术开发有限公司</v>
          </cell>
        </row>
        <row r="25">
          <cell r="B25" t="str">
            <v>S413090</v>
          </cell>
          <cell r="C25" t="str">
            <v>黄骅市津华汽车部件有限公司</v>
          </cell>
        </row>
        <row r="26">
          <cell r="B26" t="str">
            <v>S413054</v>
          </cell>
          <cell r="C26" t="str">
            <v>黄骅市保俊成复合彩印厂</v>
          </cell>
        </row>
        <row r="27">
          <cell r="B27" t="str">
            <v>S413046</v>
          </cell>
          <cell r="C27" t="str">
            <v>黄骅市恒基五金轴承工具有限公司</v>
          </cell>
        </row>
        <row r="28">
          <cell r="B28" t="str">
            <v>S413036</v>
          </cell>
          <cell r="C28" t="str">
            <v>黄骅市元周五金制品有限公司</v>
          </cell>
        </row>
        <row r="29">
          <cell r="B29" t="str">
            <v>S537001</v>
          </cell>
          <cell r="C29" t="str">
            <v>山东省禹城市阳光化工有限公司</v>
          </cell>
        </row>
        <row r="30">
          <cell r="B30" t="str">
            <v>S413037</v>
          </cell>
          <cell r="C30" t="str">
            <v>黄骅市雍丰塑料制品有限公司</v>
          </cell>
        </row>
        <row r="31">
          <cell r="B31" t="str">
            <v>S411013</v>
          </cell>
          <cell r="C31" t="str">
            <v>北京瑞隆祥模具有限公司</v>
          </cell>
        </row>
        <row r="32">
          <cell r="B32" t="str">
            <v>S413038</v>
          </cell>
          <cell r="C32" t="str">
            <v>黄骅市万昌五金制品有限公司</v>
          </cell>
        </row>
        <row r="33">
          <cell r="B33" t="str">
            <v>S413053</v>
          </cell>
          <cell r="C33" t="str">
            <v>黄骅市益海五金制造有限公司</v>
          </cell>
        </row>
        <row r="34">
          <cell r="B34" t="str">
            <v>S413039</v>
          </cell>
          <cell r="C34" t="str">
            <v>黄骅市佳祥五金制品有限公司</v>
          </cell>
        </row>
        <row r="35">
          <cell r="B35" t="str">
            <v>S411010</v>
          </cell>
          <cell r="C35" t="str">
            <v>北京多宾城建筑机械有限公司</v>
          </cell>
        </row>
        <row r="36">
          <cell r="B36" t="str">
            <v>S511005</v>
          </cell>
          <cell r="C36" t="str">
            <v>北京迪阳自动化设备有限公司</v>
          </cell>
        </row>
        <row r="37">
          <cell r="B37" t="str">
            <v>S512004</v>
          </cell>
          <cell r="C37" t="str">
            <v>天津优普达特科技有限公司</v>
          </cell>
        </row>
        <row r="38">
          <cell r="B38" t="str">
            <v>S513006</v>
          </cell>
          <cell r="C38" t="str">
            <v>黄骅市双得金属制品销售有限公司</v>
          </cell>
        </row>
        <row r="39">
          <cell r="B39" t="str">
            <v>S437004</v>
          </cell>
          <cell r="C39" t="str">
            <v>青岛福基纺织有限公司</v>
          </cell>
        </row>
        <row r="40">
          <cell r="B40" t="str">
            <v>S413040</v>
          </cell>
          <cell r="C40" t="str">
            <v>河北辰丰制管有限公司</v>
          </cell>
        </row>
        <row r="41">
          <cell r="B41" t="str">
            <v>S413078</v>
          </cell>
          <cell r="C41" t="str">
            <v>文安县德实汽车配件有限公司</v>
          </cell>
        </row>
        <row r="42">
          <cell r="B42" t="str">
            <v>S412010</v>
          </cell>
          <cell r="C42" t="str">
            <v>天津欧尔派斯环保科技发展有限公司</v>
          </cell>
        </row>
        <row r="43">
          <cell r="B43" t="str">
            <v>S437011</v>
          </cell>
          <cell r="C43" t="str">
            <v>诸城市黄海剑杆织布厂</v>
          </cell>
        </row>
        <row r="44">
          <cell r="B44" t="str">
            <v>S413091</v>
          </cell>
          <cell r="C44" t="str">
            <v>黄骅市供水公司</v>
          </cell>
        </row>
        <row r="45">
          <cell r="B45" t="str">
            <v>S413005</v>
          </cell>
          <cell r="C45" t="str">
            <v>保定市京苑汽车装饰配件厂</v>
          </cell>
        </row>
        <row r="46">
          <cell r="B46" t="str">
            <v>S432009</v>
          </cell>
          <cell r="C46" t="str">
            <v>江苏力乐汽车部件股份有限公司</v>
          </cell>
        </row>
        <row r="47">
          <cell r="B47" t="str">
            <v>S432010</v>
          </cell>
          <cell r="C47" t="str">
            <v>常州华阳万联汽车附件有限公司</v>
          </cell>
        </row>
        <row r="48">
          <cell r="B48" t="str">
            <v>S432012</v>
          </cell>
          <cell r="C48" t="str">
            <v>常州市武进创新模具注塑有限公司</v>
          </cell>
        </row>
        <row r="49">
          <cell r="B49" t="str">
            <v>S544003</v>
          </cell>
          <cell r="C49" t="str">
            <v>广州欧尼克焊接科技有限公司</v>
          </cell>
        </row>
        <row r="50">
          <cell r="B50" t="str">
            <v>S413029</v>
          </cell>
          <cell r="C50" t="str">
            <v>黄骅市成卓汽车部件厂</v>
          </cell>
        </row>
        <row r="51">
          <cell r="B51" t="str">
            <v>S413023</v>
          </cell>
          <cell r="C51" t="str">
            <v>南皮县利辉五金接插件厂</v>
          </cell>
        </row>
        <row r="52">
          <cell r="B52" t="str">
            <v>S433016</v>
          </cell>
          <cell r="C52" t="str">
            <v>安吉县创鸿家具有限公司</v>
          </cell>
        </row>
        <row r="53">
          <cell r="B53" t="str">
            <v>S543001</v>
          </cell>
          <cell r="C53" t="str">
            <v>湖南精正设备制造有限公司</v>
          </cell>
        </row>
        <row r="54">
          <cell r="B54" t="str">
            <v>S411023</v>
          </cell>
          <cell r="C54" t="str">
            <v>北京市橡塑减震器材厂</v>
          </cell>
        </row>
        <row r="55">
          <cell r="B55" t="str">
            <v>S413081</v>
          </cell>
          <cell r="C55" t="str">
            <v>河北宏广橡塑金属制品有限公司</v>
          </cell>
        </row>
        <row r="56">
          <cell r="B56" t="str">
            <v>S513015</v>
          </cell>
          <cell r="C56" t="str">
            <v>马志云</v>
          </cell>
        </row>
        <row r="57">
          <cell r="B57" t="str">
            <v>S531002</v>
          </cell>
          <cell r="C57" t="str">
            <v>上海昊诚泵阀有限公司</v>
          </cell>
        </row>
        <row r="58">
          <cell r="B58" t="str">
            <v>S531003</v>
          </cell>
          <cell r="C58" t="str">
            <v>上海名华悬挂输送机有限公司</v>
          </cell>
        </row>
        <row r="59">
          <cell r="B59" t="str">
            <v>S413047</v>
          </cell>
          <cell r="C59" t="str">
            <v>黄骅市正大纺织机械配件厂</v>
          </cell>
        </row>
        <row r="60">
          <cell r="B60" t="str">
            <v>S442003</v>
          </cell>
          <cell r="C60" t="str">
            <v>襄阳杰创化工新材料有限公司</v>
          </cell>
        </row>
        <row r="61">
          <cell r="B61" t="str">
            <v>S413026</v>
          </cell>
          <cell r="C61" t="str">
            <v>沧州临港明康汽车配件有限公司</v>
          </cell>
        </row>
        <row r="62">
          <cell r="B62" t="str">
            <v>S413092</v>
          </cell>
          <cell r="C62" t="str">
            <v>黄骅市荣丰塑料模具有限公司</v>
          </cell>
        </row>
        <row r="63">
          <cell r="B63" t="str">
            <v>S432007</v>
          </cell>
          <cell r="C63" t="str">
            <v>江阴市信佳科贸有限公司</v>
          </cell>
        </row>
        <row r="64">
          <cell r="B64" t="str">
            <v>S431014</v>
          </cell>
          <cell r="C64" t="str">
            <v>上海优诺特实业股份有限公司</v>
          </cell>
        </row>
        <row r="65">
          <cell r="B65" t="str">
            <v>S431015</v>
          </cell>
          <cell r="C65" t="str">
            <v>上海边锋实业有限公司</v>
          </cell>
        </row>
        <row r="66">
          <cell r="B66" t="str">
            <v>S413093</v>
          </cell>
          <cell r="C66" t="str">
            <v>黄骅市兴田弹簧有限公司</v>
          </cell>
        </row>
        <row r="67">
          <cell r="B67" t="str">
            <v>S532002</v>
          </cell>
          <cell r="C67" t="str">
            <v>苏州高新区旭达输送机械有限公司</v>
          </cell>
        </row>
        <row r="68">
          <cell r="B68" t="str">
            <v>S433011</v>
          </cell>
          <cell r="C68" t="str">
            <v>杭州金士顿实业有限公司</v>
          </cell>
        </row>
        <row r="69">
          <cell r="B69" t="str">
            <v>S432006</v>
          </cell>
          <cell r="C69" t="str">
            <v>江阴长青工艺品有限公司</v>
          </cell>
        </row>
        <row r="70">
          <cell r="B70" t="str">
            <v>S413094</v>
          </cell>
          <cell r="C70" t="str">
            <v>霸州市宏海塑料制品有限公司</v>
          </cell>
        </row>
        <row r="71">
          <cell r="B71" t="str">
            <v>S434008</v>
          </cell>
          <cell r="C71" t="str">
            <v>安徽博朗凯德织物有限公司</v>
          </cell>
        </row>
        <row r="72">
          <cell r="B72" t="str">
            <v>S413019</v>
          </cell>
          <cell r="C72" t="str">
            <v>沧州超杰纺织品有限公司</v>
          </cell>
        </row>
        <row r="73">
          <cell r="B73" t="str">
            <v>S413095</v>
          </cell>
          <cell r="C73" t="str">
            <v>河北岳钢数控设备有限公司</v>
          </cell>
        </row>
        <row r="74">
          <cell r="B74" t="str">
            <v>S437015</v>
          </cell>
          <cell r="C74" t="str">
            <v>山东金达汽车部件制造股份有限公司</v>
          </cell>
        </row>
        <row r="75">
          <cell r="B75" t="str">
            <v>S413033</v>
          </cell>
          <cell r="C75" t="str">
            <v>黄骅市再兴汽车配件有限公司</v>
          </cell>
        </row>
        <row r="76">
          <cell r="B76" t="e">
            <v>#N/A</v>
          </cell>
          <cell r="C76" t="str">
            <v>北京东方华康自动化有限公司</v>
          </cell>
        </row>
        <row r="77">
          <cell r="B77" t="str">
            <v>S413082</v>
          </cell>
          <cell r="C77" t="str">
            <v>深州市卓伦橡塑磨具有限公司</v>
          </cell>
        </row>
        <row r="78">
          <cell r="B78" t="str">
            <v>S413031</v>
          </cell>
          <cell r="C78" t="str">
            <v>黄骅市致远摩托车配件有限公司</v>
          </cell>
        </row>
        <row r="79">
          <cell r="B79" t="str">
            <v>S413096</v>
          </cell>
          <cell r="C79" t="str">
            <v>河北联庆五金制品有限公司</v>
          </cell>
        </row>
        <row r="80">
          <cell r="B80" t="str">
            <v>S413067</v>
          </cell>
          <cell r="C80" t="str">
            <v>沧州庆方汽车部件有限公司</v>
          </cell>
        </row>
        <row r="81">
          <cell r="B81" t="str">
            <v>S433012</v>
          </cell>
          <cell r="C81" t="str">
            <v>浙江全盛无纺制品有限公司</v>
          </cell>
        </row>
        <row r="82">
          <cell r="B82" t="str">
            <v>S535001</v>
          </cell>
          <cell r="C82" t="str">
            <v>厦门市三友和机械有限公司</v>
          </cell>
        </row>
        <row r="83">
          <cell r="B83" t="e">
            <v>#N/A</v>
          </cell>
          <cell r="C83" t="str">
            <v>浙江万福机电有限公司</v>
          </cell>
        </row>
        <row r="84">
          <cell r="B84" t="str">
            <v>S413097</v>
          </cell>
          <cell r="C84" t="str">
            <v>威县永盛汽车配件制造有限公司</v>
          </cell>
        </row>
        <row r="85">
          <cell r="B85" t="str">
            <v>S432024</v>
          </cell>
          <cell r="C85" t="str">
            <v>江阴市达安汽车零部件有限公司</v>
          </cell>
        </row>
        <row r="86">
          <cell r="B86" t="str">
            <v>S444006</v>
          </cell>
          <cell r="C86" t="str">
            <v>东莞市双和机车拉索有限公司</v>
          </cell>
        </row>
        <row r="87">
          <cell r="B87" t="str">
            <v>S437024</v>
          </cell>
          <cell r="C87" t="str">
            <v>佳化化学（滨州）有限公司</v>
          </cell>
        </row>
        <row r="88">
          <cell r="B88" t="str">
            <v>S443002</v>
          </cell>
          <cell r="C88" t="str">
            <v>株洲市凡美斯汽车配件有限公司</v>
          </cell>
        </row>
        <row r="89">
          <cell r="B89" t="str">
            <v>S443004</v>
          </cell>
          <cell r="C89" t="str">
            <v>湘乡简美汽车部件有限公司</v>
          </cell>
        </row>
        <row r="90">
          <cell r="B90" t="str">
            <v>S413028</v>
          </cell>
          <cell r="C90" t="str">
            <v>泊头市鑫洪金属制品有限公司</v>
          </cell>
        </row>
        <row r="91">
          <cell r="B91" t="str">
            <v>S434002</v>
          </cell>
          <cell r="C91" t="str">
            <v>芜湖星火软轴控制索制造有限公司</v>
          </cell>
        </row>
        <row r="92">
          <cell r="B92" t="str">
            <v>S413035</v>
          </cell>
          <cell r="C92" t="str">
            <v>黄骅市建昌塑料制品有限公司</v>
          </cell>
        </row>
        <row r="93">
          <cell r="B93" t="str">
            <v>S411024</v>
          </cell>
          <cell r="C93" t="str">
            <v>北京德实汽车饰件有限公司</v>
          </cell>
        </row>
        <row r="94">
          <cell r="B94" t="str">
            <v>S437008</v>
          </cell>
          <cell r="C94" t="str">
            <v>烟台青沪纸业有限公司</v>
          </cell>
        </row>
        <row r="95">
          <cell r="B95" t="str">
            <v>S432015</v>
          </cell>
          <cell r="C95" t="str">
            <v>江苏忠明祥和精工股份有限公司</v>
          </cell>
        </row>
        <row r="96">
          <cell r="B96" t="str">
            <v>S413098</v>
          </cell>
          <cell r="C96" t="str">
            <v>黄骅市宁鑫商贸有限公司</v>
          </cell>
        </row>
        <row r="97">
          <cell r="B97" t="str">
            <v>S413034</v>
          </cell>
          <cell r="C97" t="str">
            <v>黄骅市汇铭汽车部件有限公司</v>
          </cell>
        </row>
        <row r="98">
          <cell r="B98" t="str">
            <v>S413099</v>
          </cell>
          <cell r="C98" t="str">
            <v>黄骅市万寿汽车配件有限公司</v>
          </cell>
        </row>
        <row r="99">
          <cell r="B99" t="str">
            <v>S412020</v>
          </cell>
          <cell r="C99" t="str">
            <v>天津市鹏升汽车部件有限公司</v>
          </cell>
        </row>
        <row r="100">
          <cell r="B100" t="str">
            <v>S413117</v>
          </cell>
          <cell r="C100" t="str">
            <v>霸州市自强汽车零部件厂</v>
          </cell>
        </row>
        <row r="101">
          <cell r="B101" t="str">
            <v>S413061</v>
          </cell>
          <cell r="C101" t="str">
            <v>黄骅市氦普气体销售有限公司</v>
          </cell>
        </row>
        <row r="102">
          <cell r="B102" t="str">
            <v>S512005</v>
          </cell>
          <cell r="C102" t="str">
            <v>天津市奥特威德焊接技术有限公司</v>
          </cell>
        </row>
        <row r="103">
          <cell r="B103" t="e">
            <v>#N/A</v>
          </cell>
          <cell r="C103" t="str">
            <v>文登市凤凰婷装饰有限公司</v>
          </cell>
        </row>
        <row r="104">
          <cell r="B104" t="str">
            <v>S437022</v>
          </cell>
          <cell r="C104" t="str">
            <v>德州志鹏海绵制品有限公司</v>
          </cell>
        </row>
        <row r="105">
          <cell r="B105" t="str">
            <v>S413100</v>
          </cell>
          <cell r="C105" t="str">
            <v>河北圣洁环境生物科技工程有限公司</v>
          </cell>
        </row>
        <row r="106">
          <cell r="B106" t="str">
            <v>S413101</v>
          </cell>
          <cell r="C106" t="str">
            <v>黄骅市海生五金模具厂</v>
          </cell>
        </row>
        <row r="107">
          <cell r="B107" t="str">
            <v>S413148</v>
          </cell>
          <cell r="C107" t="str">
            <v>张绍林</v>
          </cell>
        </row>
        <row r="108">
          <cell r="B108" t="str">
            <v>S413123</v>
          </cell>
          <cell r="C108" t="str">
            <v>黄骅市固诺装饰工程有限公司</v>
          </cell>
        </row>
        <row r="109">
          <cell r="B109" t="str">
            <v>S432021</v>
          </cell>
          <cell r="C109" t="str">
            <v>江苏艾文德悦达汽车内饰有限公司</v>
          </cell>
        </row>
        <row r="110">
          <cell r="B110" t="str">
            <v>S413060</v>
          </cell>
          <cell r="C110" t="str">
            <v>黄骅市正祥车辆部件有限公司</v>
          </cell>
        </row>
        <row r="111">
          <cell r="B111" t="str">
            <v>S411019</v>
          </cell>
          <cell r="C111" t="str">
            <v>多科迪（北京）塑胶颜料有限公司</v>
          </cell>
        </row>
        <row r="112">
          <cell r="B112" t="str">
            <v>S437010</v>
          </cell>
          <cell r="C112" t="str">
            <v>昌乐天齐色织布有限公司</v>
          </cell>
        </row>
        <row r="113">
          <cell r="B113" t="str">
            <v>S433008</v>
          </cell>
          <cell r="C113" t="str">
            <v>浙江富昌泰汽车零部件有限公司</v>
          </cell>
        </row>
        <row r="114">
          <cell r="B114" t="str">
            <v>S413007</v>
          </cell>
          <cell r="C114" t="str">
            <v>雄县华增汽车饰件有限公司</v>
          </cell>
        </row>
        <row r="115">
          <cell r="B115" t="str">
            <v>S413102</v>
          </cell>
          <cell r="C115" t="str">
            <v>黄骅市增鑫五金制品有限公司</v>
          </cell>
        </row>
        <row r="116">
          <cell r="B116" t="str">
            <v>S432014</v>
          </cell>
          <cell r="C116" t="str">
            <v>江苏万金汽车零部件制造有限公司</v>
          </cell>
        </row>
        <row r="117">
          <cell r="B117" t="str">
            <v>S513016</v>
          </cell>
          <cell r="C117" t="str">
            <v>黄骅市辉煌建筑队</v>
          </cell>
        </row>
        <row r="118">
          <cell r="B118" t="str">
            <v>S413025</v>
          </cell>
          <cell r="C118" t="str">
            <v>沧州宇诺五金制造有限公司</v>
          </cell>
        </row>
        <row r="119">
          <cell r="B119" t="str">
            <v>S413063</v>
          </cell>
          <cell r="C119" t="str">
            <v>黄骅市洁霸汽车零部件制造有限公司</v>
          </cell>
        </row>
        <row r="120">
          <cell r="B120" t="str">
            <v>S513008</v>
          </cell>
          <cell r="C120" t="str">
            <v>黄骅市三江商贸有限公司</v>
          </cell>
        </row>
        <row r="121">
          <cell r="B121" t="str">
            <v>S513005</v>
          </cell>
          <cell r="C121" t="str">
            <v>黄骅市通乐贸易有限公司</v>
          </cell>
        </row>
        <row r="122">
          <cell r="B122" t="str">
            <v>S413008</v>
          </cell>
          <cell r="C122" t="str">
            <v>高碑店市晨奥汽车部件有限公司</v>
          </cell>
        </row>
        <row r="123">
          <cell r="B123" t="str">
            <v>S413103</v>
          </cell>
          <cell r="C123" t="str">
            <v>黄骅市通顺五金机电商店</v>
          </cell>
        </row>
        <row r="124">
          <cell r="B124" t="str">
            <v>S513007</v>
          </cell>
          <cell r="C124" t="str">
            <v>人民电器集团黄骅销售有限公司</v>
          </cell>
        </row>
        <row r="125">
          <cell r="B125" t="str">
            <v>S434001</v>
          </cell>
          <cell r="C125" t="str">
            <v>合肥光码科技有限公司</v>
          </cell>
        </row>
        <row r="126">
          <cell r="B126" t="str">
            <v>S413064</v>
          </cell>
          <cell r="C126" t="str">
            <v>黄骅市恒伟五金制品有限公司</v>
          </cell>
        </row>
        <row r="127">
          <cell r="B127" t="str">
            <v>S532003</v>
          </cell>
          <cell r="C127" t="str">
            <v>扬州三鸣环保科技有限公司</v>
          </cell>
        </row>
        <row r="128">
          <cell r="B128" t="str">
            <v>S512006</v>
          </cell>
          <cell r="C128" t="str">
            <v>天津尼嘉斯机械设备销售有限公司</v>
          </cell>
        </row>
        <row r="129">
          <cell r="B129" t="str">
            <v>S432017</v>
          </cell>
          <cell r="C129" t="str">
            <v>苏州市荣威模具有限公司</v>
          </cell>
        </row>
        <row r="130">
          <cell r="B130" t="str">
            <v>S513018</v>
          </cell>
          <cell r="C130" t="str">
            <v>河北双力起重机械有限公司</v>
          </cell>
        </row>
        <row r="131">
          <cell r="B131" t="str">
            <v>S413104</v>
          </cell>
          <cell r="C131" t="str">
            <v>沧州施普模具制造有限公司</v>
          </cell>
        </row>
        <row r="132">
          <cell r="B132" t="str">
            <v>S444003</v>
          </cell>
          <cell r="C132" t="str">
            <v>广州熙锐自动化设备有限公司</v>
          </cell>
        </row>
        <row r="133">
          <cell r="B133" t="str">
            <v>S432025</v>
          </cell>
          <cell r="C133" t="str">
            <v>苏州高登威科技股份有限公司</v>
          </cell>
        </row>
        <row r="134">
          <cell r="B134" t="str">
            <v>S513019</v>
          </cell>
          <cell r="C134" t="str">
            <v>沧州其源盛环保设备有限公司</v>
          </cell>
        </row>
        <row r="135">
          <cell r="B135" t="str">
            <v>S413066</v>
          </cell>
          <cell r="C135" t="str">
            <v>河北新强力机械制造有限公司</v>
          </cell>
        </row>
        <row r="136">
          <cell r="B136" t="str">
            <v>S413105</v>
          </cell>
          <cell r="C136" t="str">
            <v>沧州斯克艾商贸有限公司</v>
          </cell>
        </row>
        <row r="137">
          <cell r="B137" t="str">
            <v>S513009</v>
          </cell>
          <cell r="C137" t="str">
            <v>黄骅市科友汇商贸有限公司</v>
          </cell>
        </row>
        <row r="138">
          <cell r="B138" t="str">
            <v>S513020</v>
          </cell>
          <cell r="C138" t="str">
            <v>黄骅市鸿基盛业地面工程有限公司</v>
          </cell>
        </row>
        <row r="139">
          <cell r="B139" t="str">
            <v>S422002</v>
          </cell>
          <cell r="C139" t="str">
            <v>长春市天利得科技有限公司</v>
          </cell>
        </row>
        <row r="140">
          <cell r="B140" t="e">
            <v>#N/A</v>
          </cell>
          <cell r="C140" t="str">
            <v>杜倍汽车技术（上海）有限公司</v>
          </cell>
        </row>
        <row r="141">
          <cell r="B141" t="str">
            <v>S513012</v>
          </cell>
          <cell r="C141" t="str">
            <v>黄骅市建华液压配件销售服务中心</v>
          </cell>
        </row>
        <row r="142">
          <cell r="B142" t="str">
            <v>S437023</v>
          </cell>
          <cell r="C142" t="str">
            <v>高唐强盛机械有限公司</v>
          </cell>
        </row>
        <row r="143">
          <cell r="B143" t="str">
            <v>S413021</v>
          </cell>
          <cell r="C143" t="str">
            <v>河北锐翰汽车零部件有限公司</v>
          </cell>
        </row>
        <row r="144">
          <cell r="B144" t="str">
            <v>S431004</v>
          </cell>
          <cell r="C144" t="str">
            <v>新梦顶（上海）贸易有限公司</v>
          </cell>
        </row>
        <row r="145">
          <cell r="B145" t="str">
            <v>S511004</v>
          </cell>
          <cell r="C145" t="str">
            <v>北京北鸿科科技发展有限公司</v>
          </cell>
        </row>
        <row r="146">
          <cell r="B146" t="str">
            <v>S411017</v>
          </cell>
          <cell r="C146" t="str">
            <v>北京奇美玉隆商贸有限责任公司</v>
          </cell>
        </row>
        <row r="147">
          <cell r="B147" t="e">
            <v>#N/A</v>
          </cell>
          <cell r="C147" t="str">
            <v>芜湖市卓人汽车配件有限公司</v>
          </cell>
        </row>
        <row r="148">
          <cell r="B148" t="str">
            <v>S434006</v>
          </cell>
          <cell r="C148" t="str">
            <v>安徽汉升工业部件股份有限公司</v>
          </cell>
        </row>
        <row r="149">
          <cell r="B149" t="str">
            <v>S532001</v>
          </cell>
          <cell r="C149" t="str">
            <v>昆山维尔利环保科技有限公司</v>
          </cell>
        </row>
        <row r="150">
          <cell r="B150" t="str">
            <v>S413075</v>
          </cell>
          <cell r="C150" t="str">
            <v>沃尔瓦格涂料（廊坊）有限公司</v>
          </cell>
        </row>
        <row r="151">
          <cell r="B151" t="str">
            <v>S413009</v>
          </cell>
          <cell r="C151" t="str">
            <v>高碑店京华橡胶制品有限责任公司</v>
          </cell>
        </row>
        <row r="152">
          <cell r="B152" t="e">
            <v>#N/A</v>
          </cell>
          <cell r="C152" t="str">
            <v>昆山鸿毅达精密模具有限公司</v>
          </cell>
        </row>
        <row r="153">
          <cell r="B153" t="str">
            <v>S433002</v>
          </cell>
          <cell r="C153" t="str">
            <v>宁波瑞元模塑有限公司</v>
          </cell>
        </row>
        <row r="154">
          <cell r="B154" t="str">
            <v>S433001</v>
          </cell>
          <cell r="C154" t="str">
            <v>宁波精成车业有限公司</v>
          </cell>
        </row>
        <row r="155">
          <cell r="B155" t="e">
            <v>#N/A</v>
          </cell>
          <cell r="C155" t="str">
            <v>天津市腾达永恒科技有限公司</v>
          </cell>
        </row>
        <row r="156">
          <cell r="B156" t="e">
            <v>#N/A</v>
          </cell>
          <cell r="C156" t="str">
            <v>天津精美特表面技术有限公司</v>
          </cell>
        </row>
        <row r="157">
          <cell r="B157" t="str">
            <v>S431009</v>
          </cell>
          <cell r="C157" t="str">
            <v>上海奔德汽车零部件有限公司</v>
          </cell>
        </row>
        <row r="158">
          <cell r="B158" t="str">
            <v>S433013</v>
          </cell>
          <cell r="C158" t="str">
            <v>嘉兴市南湖区东栅街道嘉环中电子产品经营部</v>
          </cell>
        </row>
        <row r="159">
          <cell r="B159" t="str">
            <v>S444004</v>
          </cell>
          <cell r="C159" t="str">
            <v>佛山市顺德区聚达汽车部件有限公司</v>
          </cell>
        </row>
        <row r="160">
          <cell r="B160" t="str">
            <v>S511007</v>
          </cell>
          <cell r="C160" t="str">
            <v>北京逸伦众程自动化控制设备有限公司</v>
          </cell>
        </row>
        <row r="161">
          <cell r="B161" t="e">
            <v>#N/A</v>
          </cell>
          <cell r="C161" t="str">
            <v>安路普（北京）汽车技术有限公司昌平分公司</v>
          </cell>
        </row>
        <row r="162">
          <cell r="B162" t="str">
            <v>S437016</v>
          </cell>
          <cell r="C162" t="str">
            <v>曲阜陆航座椅辅料有限公司</v>
          </cell>
        </row>
        <row r="163">
          <cell r="B163" t="e">
            <v>#N/A</v>
          </cell>
          <cell r="C163" t="str">
            <v>上海绽奇工贸有限公司</v>
          </cell>
        </row>
        <row r="164">
          <cell r="B164" t="str">
            <v>S431001</v>
          </cell>
          <cell r="C164" t="str">
            <v>纳新塑化（上海）有限公司</v>
          </cell>
        </row>
        <row r="165">
          <cell r="B165" t="str">
            <v>S437028</v>
          </cell>
          <cell r="C165" t="str">
            <v>山东隆华新材料股份有限公司</v>
          </cell>
        </row>
        <row r="166">
          <cell r="B166" t="e">
            <v>#N/A</v>
          </cell>
          <cell r="C166" t="str">
            <v>温州市瓯海茶山同悦海绵制品厂</v>
          </cell>
        </row>
        <row r="167">
          <cell r="B167" t="str">
            <v>S433014</v>
          </cell>
          <cell r="C167" t="str">
            <v>象山天星汽配有限责任公司</v>
          </cell>
        </row>
        <row r="168">
          <cell r="B168" t="str">
            <v>S412013</v>
          </cell>
          <cell r="C168" t="str">
            <v>天津金发新材料有限公司</v>
          </cell>
        </row>
        <row r="169">
          <cell r="B169" t="str">
            <v>S432008</v>
          </cell>
          <cell r="C169" t="str">
            <v>徐州华夏电子有限公司</v>
          </cell>
        </row>
        <row r="170">
          <cell r="B170" t="str">
            <v>S411025</v>
          </cell>
          <cell r="C170" t="str">
            <v>北京华北轻合金有限公司</v>
          </cell>
        </row>
        <row r="171">
          <cell r="B171" t="str">
            <v>S413106</v>
          </cell>
          <cell r="C171" t="str">
            <v>黄骅市博杰汽车部件有限公司</v>
          </cell>
        </row>
        <row r="172">
          <cell r="B172" t="str">
            <v>S435001</v>
          </cell>
          <cell r="C172" t="str">
            <v>厦门凯平化工有限公司</v>
          </cell>
        </row>
        <row r="173">
          <cell r="B173" t="str">
            <v>S412021</v>
          </cell>
          <cell r="C173" t="str">
            <v>天津市宝驰汽车部件有限公司</v>
          </cell>
        </row>
        <row r="174">
          <cell r="B174" t="str">
            <v>S432011</v>
          </cell>
          <cell r="C174" t="str">
            <v>旷达汽车饰件系统有限公司</v>
          </cell>
        </row>
        <row r="175">
          <cell r="B175" t="str">
            <v>S513021</v>
          </cell>
          <cell r="C175" t="str">
            <v>沧州众智鑫成人力资源服务有限公司</v>
          </cell>
        </row>
        <row r="176">
          <cell r="B176" t="str">
            <v>S421003</v>
          </cell>
          <cell r="C176" t="str">
            <v>辽宁德威纤维制品有限公司</v>
          </cell>
        </row>
        <row r="177">
          <cell r="B177" t="str">
            <v>S413043</v>
          </cell>
          <cell r="C177" t="str">
            <v>河北航凌电路板有限公司</v>
          </cell>
        </row>
        <row r="178">
          <cell r="B178" t="str">
            <v>S412003</v>
          </cell>
          <cell r="C178" t="str">
            <v>天津市远丰化工产品贸易有限公司</v>
          </cell>
        </row>
        <row r="179">
          <cell r="B179" t="str">
            <v>S413020</v>
          </cell>
          <cell r="C179" t="str">
            <v>沧州旭兴五金制品有限公司</v>
          </cell>
        </row>
        <row r="180">
          <cell r="B180" t="str">
            <v>S433006</v>
          </cell>
          <cell r="C180" t="str">
            <v>浙江佳龙电子有限公司</v>
          </cell>
        </row>
        <row r="181">
          <cell r="B181" t="str">
            <v>S413107</v>
          </cell>
          <cell r="C181" t="str">
            <v>黄骅市赵福增运输队</v>
          </cell>
        </row>
        <row r="182">
          <cell r="B182" t="str">
            <v>S411018</v>
          </cell>
          <cell r="C182" t="str">
            <v>北京三浦易购科技有限公司</v>
          </cell>
        </row>
        <row r="183">
          <cell r="B183" t="str">
            <v>S413014</v>
          </cell>
          <cell r="C183" t="str">
            <v>沧州市奥睿机械设备有限公司</v>
          </cell>
        </row>
        <row r="184">
          <cell r="B184" t="str">
            <v>S432003</v>
          </cell>
          <cell r="C184" t="str">
            <v>无锡市汇源机械科技有限公司</v>
          </cell>
        </row>
        <row r="185">
          <cell r="B185" t="str">
            <v>S413124</v>
          </cell>
          <cell r="C185" t="str">
            <v>东光县福晨镜业有限公司</v>
          </cell>
        </row>
        <row r="186">
          <cell r="B186" t="str">
            <v>S413069</v>
          </cell>
          <cell r="C186" t="str">
            <v>黄骅市峰霞科技有限公司</v>
          </cell>
        </row>
        <row r="187">
          <cell r="B187" t="str">
            <v>S512007</v>
          </cell>
          <cell r="C187" t="str">
            <v>天津宏达翔科技有限公司</v>
          </cell>
        </row>
        <row r="188">
          <cell r="B188" t="str">
            <v>S411006</v>
          </cell>
          <cell r="C188" t="str">
            <v>北京中万盛贸易有限责任公司</v>
          </cell>
        </row>
        <row r="189">
          <cell r="B189" t="str">
            <v>S413073</v>
          </cell>
          <cell r="C189" t="str">
            <v>黄骅市兴岳金属制品有限公司</v>
          </cell>
        </row>
        <row r="190">
          <cell r="B190" t="str">
            <v>S413070</v>
          </cell>
          <cell r="C190" t="str">
            <v>黄骅市创合五金制品有限公司</v>
          </cell>
        </row>
        <row r="191">
          <cell r="B191" t="str">
            <v>S413071</v>
          </cell>
          <cell r="C191" t="str">
            <v>黄骅市顺亿汽车部件有限公司</v>
          </cell>
        </row>
        <row r="192">
          <cell r="B192" t="str">
            <v>S511008</v>
          </cell>
          <cell r="C192" t="str">
            <v>北京美狮龙禾普喷涂设备有限公司</v>
          </cell>
        </row>
        <row r="193">
          <cell r="B193" t="str">
            <v>S551001</v>
          </cell>
          <cell r="C193" t="str">
            <v>四川共享物流有限公司</v>
          </cell>
        </row>
        <row r="194">
          <cell r="B194" t="str">
            <v>S412009</v>
          </cell>
          <cell r="C194" t="str">
            <v>天津市元辉昌钢铁贸易有限公司</v>
          </cell>
        </row>
        <row r="195">
          <cell r="B195" t="str">
            <v>S444008</v>
          </cell>
          <cell r="C195" t="str">
            <v>中山市华胜汽车部件有限公司</v>
          </cell>
        </row>
        <row r="196">
          <cell r="B196" t="str">
            <v>S412004</v>
          </cell>
          <cell r="C196" t="str">
            <v>天津市朗力机械设备有限公司</v>
          </cell>
        </row>
        <row r="197">
          <cell r="B197" t="str">
            <v>S431005</v>
          </cell>
          <cell r="C197" t="str">
            <v>上海三淮工业自动化有限公司</v>
          </cell>
        </row>
        <row r="198">
          <cell r="B198" t="str">
            <v>S423001</v>
          </cell>
          <cell r="C198" t="str">
            <v>哈尔滨三迪工控工程有限公司</v>
          </cell>
        </row>
        <row r="199">
          <cell r="B199" t="str">
            <v>S432018</v>
          </cell>
          <cell r="C199" t="str">
            <v>苏州安嘉自动化设备有限公司</v>
          </cell>
        </row>
        <row r="200">
          <cell r="B200" t="str">
            <v>S437005</v>
          </cell>
          <cell r="C200" t="str">
            <v>青岛盛有电子科技有限公司</v>
          </cell>
        </row>
        <row r="201">
          <cell r="B201" t="str">
            <v>S513024</v>
          </cell>
          <cell r="C201" t="str">
            <v>黄骅市玉才运输队</v>
          </cell>
        </row>
        <row r="202">
          <cell r="B202" t="str">
            <v>S531004</v>
          </cell>
          <cell r="C202" t="str">
            <v>上海动纳动力科技有限公司</v>
          </cell>
        </row>
        <row r="203">
          <cell r="B203" t="str">
            <v>S431007</v>
          </cell>
          <cell r="C203" t="str">
            <v>上海庆利机械设备有限公司</v>
          </cell>
        </row>
        <row r="204">
          <cell r="B204" t="str">
            <v>S413017</v>
          </cell>
          <cell r="C204" t="str">
            <v>沧州荣昊汽车配件有限公司</v>
          </cell>
        </row>
        <row r="205">
          <cell r="B205" t="str">
            <v>S413108</v>
          </cell>
          <cell r="C205" t="str">
            <v>黄骅市泰行汽车配件有限公司</v>
          </cell>
        </row>
        <row r="206">
          <cell r="B206" t="str">
            <v>S431002</v>
          </cell>
          <cell r="C206" t="str">
            <v>易格斯（上海）拖链系统有限公司</v>
          </cell>
        </row>
        <row r="207">
          <cell r="B207" t="str">
            <v>S412015</v>
          </cell>
          <cell r="C207" t="str">
            <v>天津亚铁科技有限公司</v>
          </cell>
        </row>
        <row r="208">
          <cell r="B208" t="str">
            <v>S513025</v>
          </cell>
          <cell r="C208" t="str">
            <v>邓括</v>
          </cell>
        </row>
        <row r="209">
          <cell r="B209" t="str">
            <v>S432019</v>
          </cell>
          <cell r="C209" t="str">
            <v>苏州苏宁标准件有限公司</v>
          </cell>
        </row>
        <row r="210">
          <cell r="B210" t="str">
            <v>S513036</v>
          </cell>
          <cell r="C210" t="str">
            <v>沧州昊大燃化工程有限公司</v>
          </cell>
        </row>
        <row r="211">
          <cell r="B211" t="str">
            <v>S532004</v>
          </cell>
          <cell r="C211" t="str">
            <v>苏州贝斯迪亚工具有限公司</v>
          </cell>
        </row>
        <row r="212">
          <cell r="B212" t="str">
            <v>S413004</v>
          </cell>
          <cell r="C212" t="str">
            <v>保定兆龙通用电器塑业有限公司</v>
          </cell>
        </row>
        <row r="213">
          <cell r="B213" t="str">
            <v>S411020</v>
          </cell>
          <cell r="C213" t="str">
            <v>北京和昌明汽车内饰件有限公司</v>
          </cell>
        </row>
        <row r="214">
          <cell r="B214" t="str">
            <v>S413001</v>
          </cell>
          <cell r="C214" t="str">
            <v>北京吉信气弹簧制品有限公司</v>
          </cell>
        </row>
        <row r="215">
          <cell r="B215" t="str">
            <v>S411012</v>
          </cell>
          <cell r="C215" t="str">
            <v>北京旺博林包装材料有限公司</v>
          </cell>
        </row>
        <row r="216">
          <cell r="B216" t="str">
            <v>S421001</v>
          </cell>
          <cell r="C216" t="str">
            <v>沈阳金杯锦恒汽车安全系统有限公司</v>
          </cell>
        </row>
        <row r="217">
          <cell r="B217" t="str">
            <v>S412001</v>
          </cell>
          <cell r="C217" t="str">
            <v>天津生隆纤维材料股份有限公司</v>
          </cell>
        </row>
        <row r="218">
          <cell r="B218" t="e">
            <v>#N/A</v>
          </cell>
          <cell r="C218" t="str">
            <v>浙江松原汽车安全系统有限公司</v>
          </cell>
        </row>
        <row r="219">
          <cell r="B219" t="e">
            <v>#N/A</v>
          </cell>
          <cell r="C219" t="str">
            <v>天津琪安科技科技有限公司</v>
          </cell>
        </row>
        <row r="220">
          <cell r="B220" t="str">
            <v>S413003</v>
          </cell>
          <cell r="C220" t="str">
            <v>秦皇岛卓泰包装制品制造有限公司</v>
          </cell>
        </row>
        <row r="221">
          <cell r="B221" t="str">
            <v>S421004</v>
          </cell>
          <cell r="C221" t="str">
            <v>沈阳瑞驰表面技术有限公司</v>
          </cell>
        </row>
        <row r="222">
          <cell r="B222" t="str">
            <v>S433010</v>
          </cell>
          <cell r="C222" t="str">
            <v>台州市黄岩佩雷希模具有限公司</v>
          </cell>
        </row>
        <row r="223">
          <cell r="B223" t="e">
            <v>#N/A</v>
          </cell>
          <cell r="C223" t="str">
            <v>廊坊恒工环保科技有限公司</v>
          </cell>
        </row>
        <row r="224">
          <cell r="B224" t="str">
            <v>S412017</v>
          </cell>
          <cell r="C224" t="str">
            <v>天津博容包装制品有限公司</v>
          </cell>
        </row>
        <row r="225">
          <cell r="B225" t="str">
            <v>S433007</v>
          </cell>
          <cell r="C225" t="str">
            <v>瑞安市精艺标准件有限公司</v>
          </cell>
        </row>
        <row r="226">
          <cell r="B226" t="str">
            <v>S421002</v>
          </cell>
          <cell r="C226" t="str">
            <v>大连浩煜新材料科技有限公司</v>
          </cell>
        </row>
        <row r="227">
          <cell r="B227" t="str">
            <v>S413018</v>
          </cell>
          <cell r="C227" t="str">
            <v>沧州崇文晟源机械制造有限公司</v>
          </cell>
        </row>
        <row r="228">
          <cell r="B228" t="str">
            <v>S412018</v>
          </cell>
          <cell r="C228" t="str">
            <v>穆勒纺织品（天津）有限公司</v>
          </cell>
        </row>
        <row r="229">
          <cell r="B229" t="str">
            <v>S513027</v>
          </cell>
          <cell r="C229" t="str">
            <v>黄骅市洪昌运输队</v>
          </cell>
        </row>
        <row r="230">
          <cell r="B230" t="str">
            <v>S413136</v>
          </cell>
          <cell r="C230" t="str">
            <v>黄骅市鼎祥五金制品有限公司</v>
          </cell>
        </row>
        <row r="231">
          <cell r="B231" t="e">
            <v>#N/A</v>
          </cell>
          <cell r="C231" t="str">
            <v>天津宝坻维华五金厂</v>
          </cell>
        </row>
        <row r="232">
          <cell r="B232" t="e">
            <v>#N/A</v>
          </cell>
          <cell r="C232" t="str">
            <v>天津国际铁工焊接装备有限公司</v>
          </cell>
        </row>
        <row r="233">
          <cell r="B233" t="str">
            <v>S411021</v>
          </cell>
          <cell r="C233" t="str">
            <v>北京鹏宇兴业精密模具制造有限公司</v>
          </cell>
        </row>
        <row r="234">
          <cell r="B234" t="str">
            <v>S413032</v>
          </cell>
          <cell r="C234" t="str">
            <v>黄骅市大麻沽航凌电子机箱厂</v>
          </cell>
        </row>
        <row r="235">
          <cell r="B235" t="str">
            <v>S431006</v>
          </cell>
          <cell r="C235" t="str">
            <v>上海泖汇实业有限公司</v>
          </cell>
        </row>
        <row r="236">
          <cell r="B236" t="str">
            <v>S413027</v>
          </cell>
          <cell r="C236" t="str">
            <v>沧州裕金达汽车部件有限公司</v>
          </cell>
        </row>
        <row r="237">
          <cell r="B237" t="e">
            <v>#N/A</v>
          </cell>
          <cell r="C237" t="str">
            <v>北京祥瑞祥远运输有限责任公司</v>
          </cell>
        </row>
        <row r="238">
          <cell r="B238" t="str">
            <v>S413072</v>
          </cell>
          <cell r="C238" t="str">
            <v>黄骅市润晨五金制品有限公司</v>
          </cell>
        </row>
        <row r="239">
          <cell r="B239" t="str">
            <v>S432028</v>
          </cell>
          <cell r="C239" t="str">
            <v>江阴宝曼电子科技有限公司</v>
          </cell>
        </row>
        <row r="240">
          <cell r="B240" t="str">
            <v>S431008</v>
          </cell>
          <cell r="C240" t="str">
            <v>上海努辰金属制品有限公司</v>
          </cell>
        </row>
        <row r="241">
          <cell r="B241" t="str">
            <v>S411003</v>
          </cell>
          <cell r="C241" t="str">
            <v>北京市京宁通海经贸有限公司</v>
          </cell>
        </row>
        <row r="242">
          <cell r="B242" t="str">
            <v>S413077</v>
          </cell>
          <cell r="C242" t="str">
            <v>文安县万达汽车配件制造有限公司</v>
          </cell>
        </row>
        <row r="243">
          <cell r="B243" t="str">
            <v>S531006</v>
          </cell>
          <cell r="C243" t="str">
            <v>上海快意信息科技有限公司</v>
          </cell>
        </row>
        <row r="244">
          <cell r="B244" t="str">
            <v>S533001</v>
          </cell>
          <cell r="C244" t="str">
            <v>宁波维成贸易有限公司</v>
          </cell>
        </row>
        <row r="245">
          <cell r="B245" t="str">
            <v>S432020</v>
          </cell>
          <cell r="C245" t="str">
            <v>恺博（常熟）座椅机械部件有限公司</v>
          </cell>
        </row>
        <row r="246">
          <cell r="B246" t="str">
            <v>S513028</v>
          </cell>
          <cell r="C246" t="str">
            <v>河北帅先电子科技有限公司</v>
          </cell>
        </row>
        <row r="247">
          <cell r="B247" t="str">
            <v>S435003</v>
          </cell>
          <cell r="C247" t="str">
            <v>泉州市福兴塑料五金有限公司</v>
          </cell>
        </row>
        <row r="248">
          <cell r="B248" t="str">
            <v>S413158</v>
          </cell>
          <cell r="C248" t="str">
            <v>沧州凌迈五金制品有限公司</v>
          </cell>
        </row>
        <row r="249">
          <cell r="B249" t="str">
            <v>S413125</v>
          </cell>
          <cell r="C249" t="str">
            <v>沧州智凯金属制品有限公司</v>
          </cell>
        </row>
        <row r="250">
          <cell r="B250" t="str">
            <v>S444002</v>
          </cell>
          <cell r="C250" t="str">
            <v>广东盟力纺织科技有限公司</v>
          </cell>
        </row>
        <row r="251">
          <cell r="B251" t="str">
            <v>S413126</v>
          </cell>
          <cell r="C251" t="str">
            <v>沧州市坤元装饰装修工程有限公司</v>
          </cell>
        </row>
        <row r="252">
          <cell r="B252" t="str">
            <v>S512012</v>
          </cell>
          <cell r="C252" t="str">
            <v>天津市科特迪科技发展有限公司</v>
          </cell>
        </row>
        <row r="253">
          <cell r="B253" t="str">
            <v>S413127</v>
          </cell>
          <cell r="C253" t="str">
            <v>黄骅市金珲设备安装工程有限公司</v>
          </cell>
        </row>
        <row r="254">
          <cell r="B254" t="str">
            <v>S413128</v>
          </cell>
          <cell r="C254" t="str">
            <v>霸州市振旭汽车配件有限公司</v>
          </cell>
        </row>
        <row r="255">
          <cell r="B255" t="str">
            <v>S431017</v>
          </cell>
          <cell r="C255" t="str">
            <v>上海典亚模具有限公司</v>
          </cell>
        </row>
        <row r="256">
          <cell r="B256" t="str">
            <v>S413130</v>
          </cell>
          <cell r="C256" t="str">
            <v>泊头市捷润五金制品有限公司</v>
          </cell>
        </row>
        <row r="257">
          <cell r="B257" t="str">
            <v>S413131</v>
          </cell>
          <cell r="C257" t="str">
            <v>北京赛诺高科净化设备有限公司</v>
          </cell>
        </row>
        <row r="258">
          <cell r="B258" t="str">
            <v>S413132</v>
          </cell>
          <cell r="C258" t="str">
            <v>霸州市政锦五金制品有限公司</v>
          </cell>
        </row>
        <row r="259">
          <cell r="B259" t="str">
            <v>S511015</v>
          </cell>
          <cell r="C259" t="str">
            <v>北京广汇国际仓储服务有限公司</v>
          </cell>
        </row>
        <row r="260">
          <cell r="B260" t="str">
            <v>S412027</v>
          </cell>
          <cell r="C260" t="str">
            <v>天津信嘉机械设备租赁有限公司</v>
          </cell>
        </row>
        <row r="261">
          <cell r="B261" t="str">
            <v>S412029</v>
          </cell>
          <cell r="C261" t="str">
            <v>天津金庄新材料科技有限公司</v>
          </cell>
        </row>
        <row r="262">
          <cell r="B262" t="str">
            <v>S437032</v>
          </cell>
          <cell r="C262" t="str">
            <v>山东昊松新材料科技有限公司</v>
          </cell>
        </row>
        <row r="263">
          <cell r="B263" t="str">
            <v>S442002</v>
          </cell>
          <cell r="C263" t="str">
            <v>湖北伟士通汽车零件有限公司</v>
          </cell>
        </row>
        <row r="264">
          <cell r="B264" t="str">
            <v>S433019</v>
          </cell>
          <cell r="C264" t="str">
            <v>杭州阳晨聚氨酯制品有限公司</v>
          </cell>
        </row>
        <row r="265">
          <cell r="B265" t="e">
            <v>#N/A</v>
          </cell>
          <cell r="C265" t="str">
            <v>济南华欧自动化技术有限公司</v>
          </cell>
        </row>
        <row r="266">
          <cell r="B266" t="e">
            <v>#N/A</v>
          </cell>
          <cell r="C266" t="str">
            <v>沧州嘉信环保设备有限公司</v>
          </cell>
        </row>
        <row r="267">
          <cell r="B267" t="str">
            <v>S413133</v>
          </cell>
          <cell r="C267" t="str">
            <v>深州市晶立泰机械配件有限公司</v>
          </cell>
        </row>
        <row r="268">
          <cell r="B268" t="str">
            <v>S411035</v>
          </cell>
          <cell r="C268" t="str">
            <v>北京明科通业国际贸易有限责任公司</v>
          </cell>
        </row>
        <row r="269">
          <cell r="B269" t="e">
            <v>#N/A</v>
          </cell>
          <cell r="C269" t="str">
            <v>慈溪市维克多自控原件有限公司</v>
          </cell>
        </row>
        <row r="270">
          <cell r="B270" t="str">
            <v>S432035</v>
          </cell>
          <cell r="C270" t="str">
            <v>江阴市宏丰塑业有限公司</v>
          </cell>
        </row>
        <row r="271">
          <cell r="B271" t="str">
            <v>S411037</v>
          </cell>
          <cell r="C271" t="str">
            <v>北京博路荣国际贸易有限公司</v>
          </cell>
        </row>
        <row r="272">
          <cell r="B272" t="str">
            <v>S411036</v>
          </cell>
          <cell r="C272" t="str">
            <v>北京美好生活家居用品有限公司</v>
          </cell>
        </row>
        <row r="273">
          <cell r="B273" t="str">
            <v>S413152</v>
          </cell>
          <cell r="C273" t="str">
            <v>远东嘉烨沧州科技有限公司</v>
          </cell>
        </row>
        <row r="274">
          <cell r="B274" t="str">
            <v>S433020</v>
          </cell>
          <cell r="C274" t="str">
            <v>宁波市北仑屹昌机械有限公司</v>
          </cell>
        </row>
        <row r="275">
          <cell r="B275" t="str">
            <v>S431025</v>
          </cell>
          <cell r="C275" t="str">
            <v>上海坤达五金制品有限公司</v>
          </cell>
        </row>
        <row r="276">
          <cell r="B276" t="str">
            <v>S433023</v>
          </cell>
          <cell r="C276" t="str">
            <v>浙江万里安全器材制造有限公司</v>
          </cell>
        </row>
        <row r="277">
          <cell r="B277" t="str">
            <v>S432036</v>
          </cell>
          <cell r="C277" t="str">
            <v>常州立天汽车零部件有限公司</v>
          </cell>
        </row>
        <row r="278">
          <cell r="B278" t="str">
            <v>S431024</v>
          </cell>
          <cell r="C278" t="str">
            <v>上海霏济科技有限公司</v>
          </cell>
        </row>
        <row r="279">
          <cell r="B279" t="str">
            <v>S437039</v>
          </cell>
          <cell r="C279" t="str">
            <v>山东慧源精细化工有限公司</v>
          </cell>
        </row>
        <row r="280">
          <cell r="B280" t="str">
            <v>S413159</v>
          </cell>
          <cell r="C280" t="str">
            <v>沧州志鹏聚氨酯制品有限公司</v>
          </cell>
        </row>
        <row r="281">
          <cell r="B281" t="e">
            <v>#N/A</v>
          </cell>
          <cell r="C281" t="str">
            <v>赵战一</v>
          </cell>
        </row>
        <row r="282">
          <cell r="B282" t="str">
            <v>S511016</v>
          </cell>
          <cell r="C282" t="str">
            <v>建研盈科（北京）科技有限公司</v>
          </cell>
        </row>
        <row r="283">
          <cell r="B283" t="str">
            <v>S513049</v>
          </cell>
          <cell r="C283" t="str">
            <v>黄骅市悠然园林绿化工程有限公司</v>
          </cell>
        </row>
        <row r="284">
          <cell r="B284" t="str">
            <v>S513050</v>
          </cell>
          <cell r="C284" t="str">
            <v>河北信一净美物业服务有限公司</v>
          </cell>
        </row>
        <row r="285">
          <cell r="B285" t="str">
            <v>S513045</v>
          </cell>
          <cell r="C285" t="str">
            <v>河北渤海远达环境检测技术服务有限公司</v>
          </cell>
        </row>
        <row r="286">
          <cell r="B286" t="str">
            <v>S513051</v>
          </cell>
          <cell r="C286" t="str">
            <v>唐山璟胜自动化科技有限公司</v>
          </cell>
        </row>
        <row r="287">
          <cell r="B287" t="str">
            <v>S512013</v>
          </cell>
          <cell r="C287" t="str">
            <v>兴泽智能装备（天津）有限公司</v>
          </cell>
        </row>
        <row r="288">
          <cell r="B288" t="e">
            <v>#N/A</v>
          </cell>
          <cell r="C288" t="str">
            <v>立信会计师事务所（特殊普通合伙）</v>
          </cell>
        </row>
        <row r="289">
          <cell r="B289" t="e">
            <v>#N/A</v>
          </cell>
          <cell r="C289" t="str">
            <v>黄骅市同辉汽车配件有限公司</v>
          </cell>
        </row>
        <row r="290">
          <cell r="B290" t="e">
            <v>#N/A</v>
          </cell>
          <cell r="C290" t="str">
            <v>黄骅市益丰橡胶制品有限公司</v>
          </cell>
        </row>
        <row r="291">
          <cell r="B291" t="str">
            <v>S413059</v>
          </cell>
          <cell r="C291" t="str">
            <v>黄骅市荣邦汽车部件有限公司</v>
          </cell>
        </row>
        <row r="292">
          <cell r="B292" t="str">
            <v>S413041</v>
          </cell>
          <cell r="C292" t="str">
            <v>黄骅市齐西纺织五金配件厂</v>
          </cell>
        </row>
        <row r="293">
          <cell r="B293" t="str">
            <v>S533002</v>
          </cell>
          <cell r="C293" t="str">
            <v>宁波正耀汽车电器有限公司</v>
          </cell>
        </row>
        <row r="294">
          <cell r="B294" t="str">
            <v>S511010</v>
          </cell>
          <cell r="C294" t="str">
            <v>北京志同信达科技发展有限公司</v>
          </cell>
        </row>
        <row r="295">
          <cell r="B295" t="str">
            <v>S413074</v>
          </cell>
          <cell r="C295" t="str">
            <v>黄骅市振兴五金制品厂</v>
          </cell>
        </row>
        <row r="296">
          <cell r="B296" t="e">
            <v>#N/A</v>
          </cell>
          <cell r="C296" t="str">
            <v>黄骅市震飞塑机辅机有限公司</v>
          </cell>
        </row>
        <row r="297">
          <cell r="B297" t="e">
            <v>#N/A</v>
          </cell>
          <cell r="C297" t="str">
            <v>于国才</v>
          </cell>
        </row>
        <row r="298">
          <cell r="B298" t="str">
            <v>S413110</v>
          </cell>
          <cell r="C298" t="str">
            <v>黄骅市金宝成钢材经销有限公司</v>
          </cell>
        </row>
        <row r="299">
          <cell r="B299" t="e">
            <v>#N/A</v>
          </cell>
          <cell r="C299" t="str">
            <v>北京鑫乐工服装设备有限公司</v>
          </cell>
        </row>
        <row r="300">
          <cell r="B300" t="e">
            <v>#N/A</v>
          </cell>
          <cell r="C300" t="str">
            <v>廊坊中德汽车座椅制造有限公司</v>
          </cell>
        </row>
        <row r="301">
          <cell r="B301" t="e">
            <v>#N/A</v>
          </cell>
          <cell r="C301" t="str">
            <v>森织汽车内饰（武汉）有限公司</v>
          </cell>
        </row>
        <row r="302">
          <cell r="B302" t="e">
            <v>#N/A</v>
          </cell>
          <cell r="C302" t="str">
            <v>山东泰鹏新材料有限公司</v>
          </cell>
        </row>
        <row r="303">
          <cell r="B303" t="e">
            <v>#N/A</v>
          </cell>
          <cell r="C303" t="str">
            <v>北京新天兴业科技有限公司</v>
          </cell>
        </row>
        <row r="304">
          <cell r="B304" t="str">
            <v>S513063</v>
          </cell>
          <cell r="C304" t="str">
            <v>石家庄松樾机械设备销售有限公司</v>
          </cell>
        </row>
        <row r="305">
          <cell r="B305" t="e">
            <v>#N/A</v>
          </cell>
          <cell r="C305" t="str">
            <v>沧州市华联钢管有限公司</v>
          </cell>
        </row>
        <row r="306">
          <cell r="B306" t="e">
            <v>#N/A</v>
          </cell>
          <cell r="C306" t="str">
            <v>北京国大联创科技发展有限公司</v>
          </cell>
        </row>
        <row r="307">
          <cell r="B307" t="e">
            <v>#N/A</v>
          </cell>
          <cell r="C307" t="str">
            <v>沧州市维克机械设备有限公司</v>
          </cell>
        </row>
        <row r="308">
          <cell r="B308" t="e">
            <v>#N/A</v>
          </cell>
          <cell r="C308" t="str">
            <v>高碑店市信德百利革业有限公司</v>
          </cell>
        </row>
        <row r="309">
          <cell r="B309" t="str">
            <v>S544006</v>
          </cell>
          <cell r="C309" t="str">
            <v>鹤山市润源化工有限公司</v>
          </cell>
        </row>
        <row r="310">
          <cell r="B310" t="e">
            <v>#N/A</v>
          </cell>
          <cell r="C310" t="str">
            <v>南京磐纳科技发展有限公司</v>
          </cell>
        </row>
        <row r="311">
          <cell r="B311" t="e">
            <v>#N/A</v>
          </cell>
          <cell r="C311" t="str">
            <v>建生裕科（上海）贸易有限公司</v>
          </cell>
        </row>
        <row r="312">
          <cell r="B312" t="e">
            <v>#N/A</v>
          </cell>
          <cell r="C312" t="str">
            <v>北京长宏建翔科技发展有限公司</v>
          </cell>
        </row>
        <row r="313">
          <cell r="B313" t="e">
            <v>#N/A</v>
          </cell>
          <cell r="C313" t="str">
            <v>沧州市利昌汽车部件有限公司</v>
          </cell>
        </row>
        <row r="314">
          <cell r="B314" t="str">
            <v>S413062</v>
          </cell>
          <cell r="C314" t="str">
            <v>黄骅市友联嘉悦商贸有限公司</v>
          </cell>
        </row>
        <row r="315">
          <cell r="B315" t="str">
            <v>S412025</v>
          </cell>
          <cell r="C315" t="str">
            <v>天津万塑新材料科技有限公司</v>
          </cell>
        </row>
        <row r="316">
          <cell r="B316" t="e">
            <v>#N/A</v>
          </cell>
          <cell r="C316" t="str">
            <v>潍坊光华荣昌汽车技术有限公司</v>
          </cell>
        </row>
        <row r="317">
          <cell r="B317" t="str">
            <v>S422003</v>
          </cell>
          <cell r="C317" t="str">
            <v>长春亚大汽车零件制造有限公司</v>
          </cell>
        </row>
        <row r="318">
          <cell r="B318" t="str">
            <v>S444007</v>
          </cell>
          <cell r="C318" t="str">
            <v>广东新金山环保材料股份有限公司</v>
          </cell>
        </row>
        <row r="319">
          <cell r="B319" t="str">
            <v>S413118</v>
          </cell>
          <cell r="C319" t="str">
            <v>孟村回族自治县旭日汽车配件厂</v>
          </cell>
        </row>
        <row r="320">
          <cell r="B320" t="str">
            <v>S513017</v>
          </cell>
          <cell r="C320" t="str">
            <v>黄骅市三姐五金经销部</v>
          </cell>
        </row>
        <row r="321">
          <cell r="B321" t="e">
            <v>#N/A</v>
          </cell>
          <cell r="C321" t="str">
            <v>北京朝阳隆华电线电缆有限公司</v>
          </cell>
        </row>
        <row r="322">
          <cell r="B322" t="e">
            <v>#N/A</v>
          </cell>
          <cell r="C322" t="str">
            <v>沧州市鑫发缝纫机有限公司</v>
          </cell>
        </row>
        <row r="323">
          <cell r="B323" t="e">
            <v>#N/A</v>
          </cell>
          <cell r="C323" t="str">
            <v>东莞市深川工业设备有限公司</v>
          </cell>
        </row>
        <row r="324">
          <cell r="B324" t="str">
            <v>S413157</v>
          </cell>
          <cell r="C324" t="str">
            <v>衡水鑫智汽车零部件有限公司</v>
          </cell>
        </row>
        <row r="325">
          <cell r="B325" t="e">
            <v>#N/A</v>
          </cell>
          <cell r="C325" t="str">
            <v>万华化学（北京）有限公司</v>
          </cell>
        </row>
        <row r="326">
          <cell r="B326" t="e">
            <v>#N/A</v>
          </cell>
          <cell r="C326" t="str">
            <v>黄骅市厚德建筑队</v>
          </cell>
        </row>
        <row r="327">
          <cell r="B327" t="e">
            <v>#N/A</v>
          </cell>
          <cell r="C327" t="str">
            <v>深圳市固特灵胶业有限公司</v>
          </cell>
        </row>
        <row r="328">
          <cell r="B328" t="str">
            <v>S531001</v>
          </cell>
          <cell r="C328" t="str">
            <v>上海腾基机械设备有限公司</v>
          </cell>
        </row>
        <row r="329">
          <cell r="B329" t="e">
            <v>#N/A</v>
          </cell>
          <cell r="C329" t="str">
            <v>天津级进精工科技有限公司</v>
          </cell>
        </row>
        <row r="330">
          <cell r="B330" t="e">
            <v>#N/A</v>
          </cell>
          <cell r="C330" t="str">
            <v>沧州鼎辉五金制造有限公司</v>
          </cell>
        </row>
        <row r="331">
          <cell r="B331" t="e">
            <v>#N/A</v>
          </cell>
          <cell r="C331" t="str">
            <v>长园和鹰智能设备有限公司</v>
          </cell>
        </row>
        <row r="332">
          <cell r="B332" t="e">
            <v>#N/A</v>
          </cell>
          <cell r="C332" t="str">
            <v>万华化学（烟台）销售有限公司</v>
          </cell>
        </row>
        <row r="333">
          <cell r="B333" t="e">
            <v>#N/A</v>
          </cell>
          <cell r="C333" t="str">
            <v>中广核俊尔新材料有限公司</v>
          </cell>
        </row>
        <row r="334">
          <cell r="B334" t="e">
            <v>#N/A</v>
          </cell>
          <cell r="C334" t="str">
            <v>天津利迪科技发展有限公司</v>
          </cell>
        </row>
        <row r="335">
          <cell r="B335" t="str">
            <v>S513013</v>
          </cell>
          <cell r="C335" t="str">
            <v>黄骅市龙腾五金机电门市部</v>
          </cell>
        </row>
        <row r="336">
          <cell r="B336" t="e">
            <v>#N/A</v>
          </cell>
          <cell r="C336" t="str">
            <v>鹤壁市天星电器厂</v>
          </cell>
        </row>
        <row r="337">
          <cell r="B337" t="e">
            <v>#N/A</v>
          </cell>
          <cell r="C337" t="str">
            <v>南皮国名冲压件厂</v>
          </cell>
        </row>
        <row r="338">
          <cell r="B338" t="e">
            <v>#N/A</v>
          </cell>
          <cell r="C338" t="str">
            <v>涿州市天彤压铸制品有限公司</v>
          </cell>
        </row>
        <row r="339">
          <cell r="B339" t="str">
            <v>S432016</v>
          </cell>
          <cell r="C339" t="str">
            <v>美视伊汽车镜控（苏州）有限公司</v>
          </cell>
        </row>
        <row r="340">
          <cell r="B340" t="e">
            <v>#N/A</v>
          </cell>
          <cell r="C340" t="str">
            <v>温州万泰橡塑股份有限公司</v>
          </cell>
        </row>
        <row r="341">
          <cell r="B341" t="str">
            <v>S411008</v>
          </cell>
          <cell r="C341" t="str">
            <v>北京瑞德佑业科技有限公司</v>
          </cell>
        </row>
        <row r="342">
          <cell r="B342" t="e">
            <v>#N/A</v>
          </cell>
          <cell r="C342" t="str">
            <v>北京好伯特科技有限公司</v>
          </cell>
        </row>
        <row r="343">
          <cell r="B343" t="e">
            <v>#N/A</v>
          </cell>
          <cell r="C343" t="str">
            <v>沧州茂源电器部件有限公司</v>
          </cell>
        </row>
        <row r="344">
          <cell r="B344" t="str">
            <v>S444005</v>
          </cell>
          <cell r="C344" t="str">
            <v>佛山市立久光电科技有限公司</v>
          </cell>
        </row>
        <row r="345">
          <cell r="B345" t="e">
            <v>#N/A</v>
          </cell>
          <cell r="C345" t="str">
            <v>温州万福机电有限公司</v>
          </cell>
        </row>
        <row r="346">
          <cell r="B346" t="e">
            <v>#N/A</v>
          </cell>
          <cell r="C346" t="str">
            <v>黄骅市俊有塑染经销处</v>
          </cell>
        </row>
        <row r="347">
          <cell r="B347" t="str">
            <v>S513047</v>
          </cell>
          <cell r="C347" t="str">
            <v>黄骅市宝丽洁家政有限公司</v>
          </cell>
        </row>
        <row r="348">
          <cell r="B348" t="e">
            <v>#N/A</v>
          </cell>
          <cell r="C348" t="str">
            <v>派博乐安全设备有限公司</v>
          </cell>
        </row>
        <row r="349">
          <cell r="B349" t="e">
            <v>#N/A</v>
          </cell>
          <cell r="C349" t="str">
            <v>塑宝环保机械（太仓）有限公司</v>
          </cell>
        </row>
        <row r="350">
          <cell r="B350" t="e">
            <v>#N/A</v>
          </cell>
          <cell r="C350" t="str">
            <v>苏州智华汽车电子有限公司</v>
          </cell>
        </row>
        <row r="351">
          <cell r="B351" t="str">
            <v>S513004</v>
          </cell>
          <cell r="C351" t="str">
            <v>任丘市焊材厂</v>
          </cell>
        </row>
        <row r="352">
          <cell r="B352" t="e">
            <v>#N/A</v>
          </cell>
          <cell r="C352" t="str">
            <v>北京怀安知恒机电设备有限公司</v>
          </cell>
        </row>
        <row r="353">
          <cell r="B353" t="e">
            <v>#N/A</v>
          </cell>
          <cell r="C353" t="str">
            <v>安路普（北京）汽车技术有限公司黄骅分公司</v>
          </cell>
        </row>
        <row r="354">
          <cell r="B354" t="str">
            <v>S413042</v>
          </cell>
          <cell r="C354" t="str">
            <v>黄骅市祯祥金属制品有限责任公司</v>
          </cell>
        </row>
        <row r="355">
          <cell r="B355" t="e">
            <v>#N/A</v>
          </cell>
          <cell r="C355" t="str">
            <v>河北环正环保科技有限公司</v>
          </cell>
        </row>
        <row r="356">
          <cell r="B356" t="e">
            <v>#N/A</v>
          </cell>
          <cell r="C356" t="str">
            <v>明阳科技（苏州）股份有限公司</v>
          </cell>
        </row>
        <row r="357">
          <cell r="B357" t="e">
            <v>#N/A</v>
          </cell>
          <cell r="C357" t="str">
            <v>黄骅市双浩机电设备维修有限公司</v>
          </cell>
        </row>
        <row r="358">
          <cell r="B358" t="e">
            <v>#N/A</v>
          </cell>
          <cell r="C358" t="str">
            <v>河北碧云建筑劳务分包有限公司</v>
          </cell>
        </row>
        <row r="359">
          <cell r="B359" t="e">
            <v>#N/A</v>
          </cell>
          <cell r="C359" t="str">
            <v>黄骅市新裕五金制品有限公司</v>
          </cell>
        </row>
        <row r="360">
          <cell r="B360" t="str">
            <v>S544002</v>
          </cell>
          <cell r="C360" t="str">
            <v>东莞市兴亿塑胶原料有限公司</v>
          </cell>
        </row>
        <row r="361">
          <cell r="B361" t="str">
            <v>S411009</v>
          </cell>
          <cell r="C361" t="str">
            <v>北京兴塑化工产品有限公司</v>
          </cell>
        </row>
        <row r="362">
          <cell r="B362" t="str">
            <v>S413135</v>
          </cell>
          <cell r="C362" t="str">
            <v>黄骅市东鑫车镜厂</v>
          </cell>
        </row>
        <row r="363">
          <cell r="B363" t="e">
            <v>#N/A</v>
          </cell>
          <cell r="C363" t="str">
            <v>东莞市江顺磨具科技有限公司</v>
          </cell>
        </row>
        <row r="364">
          <cell r="B364" t="str">
            <v>S533005</v>
          </cell>
          <cell r="C364" t="str">
            <v>台州市博睿环保科技有限公司</v>
          </cell>
        </row>
        <row r="365">
          <cell r="B365" t="e">
            <v>#N/A</v>
          </cell>
          <cell r="C365" t="str">
            <v>成都光华智能汽车部件有限公司</v>
          </cell>
        </row>
        <row r="366">
          <cell r="B366" t="str">
            <v>S437002</v>
          </cell>
          <cell r="C366" t="str">
            <v>中国重汽集团济南商用车有限公司</v>
          </cell>
        </row>
        <row r="367">
          <cell r="B367" t="e">
            <v>#N/A</v>
          </cell>
          <cell r="C367" t="str">
            <v>天津市佳硕科技有限公司</v>
          </cell>
        </row>
        <row r="368">
          <cell r="B368" t="e">
            <v>#N/A</v>
          </cell>
          <cell r="C368" t="str">
            <v>衡阳县标准件厂</v>
          </cell>
        </row>
        <row r="369">
          <cell r="B369" t="e">
            <v>#N/A</v>
          </cell>
          <cell r="C369" t="str">
            <v>延锋安道拓（常熟）座椅机械部件有限公司</v>
          </cell>
        </row>
        <row r="370">
          <cell r="B370" t="str">
            <v>S412024</v>
          </cell>
          <cell r="C370" t="str">
            <v>天津东旺科技发展有限公司</v>
          </cell>
        </row>
        <row r="371">
          <cell r="B371" t="e">
            <v>#N/A</v>
          </cell>
          <cell r="C371" t="str">
            <v>天津市昂达金属表面处理有限公司</v>
          </cell>
        </row>
        <row r="372">
          <cell r="B372" t="e">
            <v>#N/A</v>
          </cell>
          <cell r="C372" t="str">
            <v>常州市丽威贸易有限公司</v>
          </cell>
        </row>
        <row r="373">
          <cell r="B373" t="str">
            <v>S413121</v>
          </cell>
          <cell r="C373" t="str">
            <v>河北佳铸金属制品有限公司</v>
          </cell>
        </row>
        <row r="374">
          <cell r="B374" t="e">
            <v>#N/A</v>
          </cell>
          <cell r="C374" t="str">
            <v>杭州奈川金属表面处理有限公司</v>
          </cell>
        </row>
        <row r="375">
          <cell r="B375" t="e">
            <v>#N/A</v>
          </cell>
          <cell r="C375" t="str">
            <v>山东品良机械设备有限公司</v>
          </cell>
        </row>
        <row r="376">
          <cell r="B376" t="e">
            <v>#N/A</v>
          </cell>
          <cell r="C376" t="str">
            <v>天津海菲焊接技术有限公司</v>
          </cell>
        </row>
        <row r="377">
          <cell r="B377" t="e">
            <v>#N/A</v>
          </cell>
          <cell r="C377" t="str">
            <v>宁津县德雷克输送机械厂</v>
          </cell>
        </row>
        <row r="378">
          <cell r="B378" t="str">
            <v>S411014</v>
          </cell>
          <cell r="C378" t="str">
            <v>北京京科兴业科技发展有限公司</v>
          </cell>
        </row>
        <row r="379">
          <cell r="B379" t="e">
            <v>#N/A</v>
          </cell>
          <cell r="C379" t="str">
            <v>黄骅市鑫双运输队</v>
          </cell>
        </row>
        <row r="380">
          <cell r="B380" t="e">
            <v>#N/A</v>
          </cell>
          <cell r="C380" t="str">
            <v>浙江华亨实业有限公司</v>
          </cell>
        </row>
        <row r="381">
          <cell r="B381" t="e">
            <v>#N/A</v>
          </cell>
          <cell r="C381" t="str">
            <v>深圳市三合一五金有限公司</v>
          </cell>
        </row>
        <row r="382">
          <cell r="B382" t="str">
            <v>S437046</v>
          </cell>
          <cell r="C382" t="str">
            <v>青岛中新华美塑料有限公司</v>
          </cell>
        </row>
        <row r="383">
          <cell r="B383" t="e">
            <v>#N/A</v>
          </cell>
          <cell r="C383" t="str">
            <v>黄骅市平安消防器材销售中心</v>
          </cell>
        </row>
        <row r="384">
          <cell r="B384" t="e">
            <v>#N/A</v>
          </cell>
          <cell r="C384" t="str">
            <v>天津盛荣欣益科技有限公司</v>
          </cell>
        </row>
        <row r="385">
          <cell r="B385" t="e">
            <v>#N/A</v>
          </cell>
          <cell r="C385" t="str">
            <v>黄骅市保信化工产品门市部</v>
          </cell>
        </row>
        <row r="386">
          <cell r="B386" t="e">
            <v>#N/A</v>
          </cell>
          <cell r="C386" t="str">
            <v>北京源莱水处理设备有限公司</v>
          </cell>
        </row>
        <row r="387">
          <cell r="B387" t="e">
            <v>#N/A</v>
          </cell>
          <cell r="C387" t="str">
            <v>天津市震翔板带加工有限公司</v>
          </cell>
        </row>
        <row r="388">
          <cell r="B388" t="e">
            <v>#N/A</v>
          </cell>
          <cell r="C388" t="str">
            <v>黄骅市杜邦汽车柒调色中心</v>
          </cell>
        </row>
        <row r="389">
          <cell r="B389" t="e">
            <v>#N/A</v>
          </cell>
          <cell r="C389" t="str">
            <v>深圳市龙华新区大浪宏光五金店</v>
          </cell>
        </row>
        <row r="390">
          <cell r="B390" t="e">
            <v>#N/A</v>
          </cell>
          <cell r="C390" t="str">
            <v>深圳市艾蒂尔商贸有限公司</v>
          </cell>
        </row>
        <row r="391">
          <cell r="B391" t="str">
            <v>S437019</v>
          </cell>
          <cell r="C391" t="str">
            <v>日照浩利橡塑有限公司</v>
          </cell>
        </row>
        <row r="392">
          <cell r="B392" t="e">
            <v>#N/A</v>
          </cell>
          <cell r="C392" t="str">
            <v>北京鑫路顺汽车配件厂</v>
          </cell>
        </row>
        <row r="393">
          <cell r="B393" t="str">
            <v>S411033</v>
          </cell>
          <cell r="C393" t="str">
            <v>北京德坤顺利金属制品加工部</v>
          </cell>
        </row>
        <row r="394">
          <cell r="B394" t="e">
            <v>#N/A</v>
          </cell>
          <cell r="C394" t="str">
            <v>靖江市鸿鹄车辆配件有限公司</v>
          </cell>
        </row>
        <row r="395">
          <cell r="B395" t="e">
            <v>#N/A</v>
          </cell>
          <cell r="C395" t="str">
            <v>太和中天物流（北京）有限公司</v>
          </cell>
        </row>
        <row r="396">
          <cell r="B396" t="e">
            <v>#N/A</v>
          </cell>
          <cell r="C396" t="str">
            <v>黄骅市乐达市政工程有限公司</v>
          </cell>
        </row>
        <row r="397">
          <cell r="B397" t="e">
            <v>#N/A</v>
          </cell>
          <cell r="C397" t="str">
            <v>昆山市玉山镇岱宗机械贸易商行</v>
          </cell>
        </row>
        <row r="398">
          <cell r="B398" t="e">
            <v>#N/A</v>
          </cell>
          <cell r="C398" t="str">
            <v>天津俊月人力资源服务有限公司</v>
          </cell>
        </row>
        <row r="399">
          <cell r="B399" t="e">
            <v>#N/A</v>
          </cell>
          <cell r="C399" t="str">
            <v>天津众一达科技服务有限公司</v>
          </cell>
        </row>
        <row r="400">
          <cell r="B400" t="e">
            <v>#N/A</v>
          </cell>
          <cell r="C400" t="str">
            <v>北京场景智能科技有限公司</v>
          </cell>
        </row>
        <row r="401">
          <cell r="B401" t="e">
            <v>#N/A</v>
          </cell>
          <cell r="C401" t="str">
            <v>诸城市义淼机械有限公司</v>
          </cell>
        </row>
        <row r="402">
          <cell r="B402" t="e">
            <v>#N/A</v>
          </cell>
          <cell r="C402" t="str">
            <v>黄骅市世翰专用设备有限公司</v>
          </cell>
        </row>
        <row r="403">
          <cell r="B403" t="e">
            <v>#N/A</v>
          </cell>
          <cell r="C403" t="str">
            <v>北京拓普信达技术有限公司</v>
          </cell>
        </row>
        <row r="404">
          <cell r="B404" t="str">
            <v>S412032</v>
          </cell>
          <cell r="C404" t="str">
            <v>天津东和汽车零部件有限公司</v>
          </cell>
        </row>
        <row r="405">
          <cell r="B405" t="e">
            <v>#N/A</v>
          </cell>
          <cell r="C405" t="str">
            <v>深圳市歆然九九科技有限公司</v>
          </cell>
        </row>
        <row r="406">
          <cell r="B406" t="e">
            <v>#N/A</v>
          </cell>
          <cell r="C406" t="str">
            <v>黄骅市石港路恒信润滑油经营部</v>
          </cell>
        </row>
        <row r="407">
          <cell r="B407" t="e">
            <v>#N/A</v>
          </cell>
          <cell r="C407" t="str">
            <v>黄骅市海永机电设备经营部</v>
          </cell>
        </row>
        <row r="408">
          <cell r="B408" t="e">
            <v>#N/A</v>
          </cell>
          <cell r="C408" t="str">
            <v>上海华夏邓白氏商业信息咨询有限公司</v>
          </cell>
        </row>
        <row r="409">
          <cell r="B409" t="e">
            <v>#N/A</v>
          </cell>
          <cell r="C409" t="str">
            <v>苏州德赛机电设备有限公司</v>
          </cell>
        </row>
        <row r="410">
          <cell r="B410" t="e">
            <v>#N/A</v>
          </cell>
          <cell r="C410" t="str">
            <v>温州市洞头大门铢镭五金网店</v>
          </cell>
        </row>
        <row r="411">
          <cell r="B411" t="e">
            <v>#N/A</v>
          </cell>
          <cell r="C411" t="str">
            <v>黄骅市正源机电产品经销处</v>
          </cell>
        </row>
        <row r="412">
          <cell r="B412" t="e">
            <v>#N/A</v>
          </cell>
          <cell r="C412" t="str">
            <v>河北铮商科技有限公司</v>
          </cell>
        </row>
        <row r="413">
          <cell r="B413" t="e">
            <v>#N/A</v>
          </cell>
          <cell r="C413" t="str">
            <v>成都龙洋科技有限公司</v>
          </cell>
        </row>
        <row r="414">
          <cell r="B414" t="e">
            <v>#N/A</v>
          </cell>
          <cell r="C414" t="str">
            <v>相城区望亭新航机电配件经营部</v>
          </cell>
        </row>
        <row r="415">
          <cell r="B415" t="e">
            <v>#N/A</v>
          </cell>
          <cell r="C415" t="str">
            <v>昆山市玉山镇久之运电子五金工具商行</v>
          </cell>
        </row>
        <row r="416">
          <cell r="B416" t="e">
            <v>#N/A</v>
          </cell>
          <cell r="C416" t="str">
            <v>东莞市虎门润承五金店</v>
          </cell>
        </row>
        <row r="417">
          <cell r="B417" t="str">
            <v>S437034</v>
          </cell>
          <cell r="C417" t="str">
            <v>潍坊振晟汽车零部件有限公司</v>
          </cell>
        </row>
        <row r="418">
          <cell r="B418" t="e">
            <v>#N/A</v>
          </cell>
          <cell r="C418" t="str">
            <v>苏州大森塑胶工业有限公司</v>
          </cell>
        </row>
        <row r="419">
          <cell r="B419" t="str">
            <v>S431021</v>
          </cell>
          <cell r="C419" t="str">
            <v>上海金山张泾五金弹簧有限公司</v>
          </cell>
        </row>
        <row r="420">
          <cell r="B420" t="e">
            <v>#N/A</v>
          </cell>
          <cell r="C420" t="str">
            <v>昆山汇多宝工业设备有限公司</v>
          </cell>
        </row>
        <row r="421">
          <cell r="B421" t="e">
            <v>#N/A</v>
          </cell>
          <cell r="C421" t="str">
            <v>文安县源耀汽车座椅厂</v>
          </cell>
        </row>
        <row r="422">
          <cell r="B422" t="str">
            <v>S412033</v>
          </cell>
          <cell r="C422" t="str">
            <v>天津宇德科技发展有限公司</v>
          </cell>
        </row>
        <row r="423">
          <cell r="B423" t="e">
            <v>#N/A</v>
          </cell>
          <cell r="C423" t="str">
            <v>杭州杉尼科技有限公司</v>
          </cell>
        </row>
        <row r="424">
          <cell r="B424" t="e">
            <v>#N/A</v>
          </cell>
          <cell r="C424" t="str">
            <v>东莞市樟木头瑞祥塑胶原料经营部</v>
          </cell>
        </row>
        <row r="425">
          <cell r="B425" t="str">
            <v>S412030</v>
          </cell>
          <cell r="C425" t="str">
            <v>天津市丰鑫科技发展有限公司</v>
          </cell>
        </row>
        <row r="426">
          <cell r="B426" t="e">
            <v>#N/A</v>
          </cell>
          <cell r="C426" t="str">
            <v>康硕（山西)智能制造有限公司</v>
          </cell>
        </row>
        <row r="427">
          <cell r="B427" t="e">
            <v>#N/A</v>
          </cell>
          <cell r="C427" t="str">
            <v>康硕（河南)智能制造有限公司</v>
          </cell>
        </row>
        <row r="428">
          <cell r="B428" t="str">
            <v>S537004</v>
          </cell>
          <cell r="C428" t="str">
            <v>诸城市仁德物流有限公司</v>
          </cell>
        </row>
        <row r="429">
          <cell r="B429" t="str">
            <v>S561002</v>
          </cell>
          <cell r="C429" t="str">
            <v>西安嘉怡天恒精密技术股份有限公司</v>
          </cell>
        </row>
        <row r="430">
          <cell r="B430" t="e">
            <v>#N/A</v>
          </cell>
          <cell r="C430" t="str">
            <v>中国外运福建有限公司</v>
          </cell>
        </row>
        <row r="431">
          <cell r="B431" t="str">
            <v>S513052</v>
          </cell>
          <cell r="C431" t="str">
            <v>黄骅新智环保技术有限公司</v>
          </cell>
        </row>
        <row r="432">
          <cell r="B432" t="e">
            <v>#N/A</v>
          </cell>
          <cell r="C432" t="str">
            <v>黄骅市玉玲制衣有限公司</v>
          </cell>
        </row>
        <row r="433">
          <cell r="B433" t="e">
            <v>#N/A</v>
          </cell>
          <cell r="C433" t="str">
            <v>河北聚福家用电器有限公司</v>
          </cell>
        </row>
        <row r="434">
          <cell r="B434" t="e">
            <v>#N/A</v>
          </cell>
          <cell r="C434" t="str">
            <v>中国重汽集团福建海西汽车有限公司</v>
          </cell>
        </row>
        <row r="435">
          <cell r="B435" t="str">
            <v>S412028</v>
          </cell>
          <cell r="C435" t="str">
            <v>天津安美逸盛汽车检具有限公司</v>
          </cell>
        </row>
        <row r="436">
          <cell r="B436" t="str">
            <v>S413144</v>
          </cell>
          <cell r="C436" t="str">
            <v>黄骅市隆润汽车配件有限公司</v>
          </cell>
        </row>
        <row r="437">
          <cell r="B437" t="str">
            <v>S431020</v>
          </cell>
          <cell r="C437" t="str">
            <v>上海鸿扬工贸有限公司</v>
          </cell>
        </row>
        <row r="438">
          <cell r="B438" t="str">
            <v>S431023</v>
          </cell>
          <cell r="C438" t="str">
            <v>上海中鹏岳博实业发展有限公司</v>
          </cell>
        </row>
        <row r="439">
          <cell r="B439" t="str">
            <v>S411039</v>
          </cell>
          <cell r="C439" t="str">
            <v>北京华兴恒通科技有限公司</v>
          </cell>
        </row>
        <row r="440">
          <cell r="B440" t="str">
            <v>S411005</v>
          </cell>
          <cell r="C440" t="str">
            <v>北京东方华康自动化设备有限公司</v>
          </cell>
        </row>
        <row r="441">
          <cell r="B441" t="str">
            <v>S412002</v>
          </cell>
          <cell r="C441" t="str">
            <v>天津市精美特表面技术有限公司</v>
          </cell>
        </row>
        <row r="442">
          <cell r="B442" t="str">
            <v>S412005</v>
          </cell>
          <cell r="C442" t="str">
            <v>天津市国际铁工焊接装备有限公司</v>
          </cell>
        </row>
        <row r="443">
          <cell r="B443" t="str">
            <v>S412006</v>
          </cell>
          <cell r="C443" t="str">
            <v>天津市天龙得冷成型部品有限公司</v>
          </cell>
        </row>
        <row r="444">
          <cell r="B444" t="str">
            <v>S412011</v>
          </cell>
          <cell r="C444" t="str">
            <v>富港科技(天津)有限公司</v>
          </cell>
        </row>
        <row r="445">
          <cell r="B445" t="str">
            <v>S412012</v>
          </cell>
          <cell r="C445" t="str">
            <v>天津琪安科技有限公司</v>
          </cell>
        </row>
        <row r="446">
          <cell r="B446" t="str">
            <v>S412022</v>
          </cell>
          <cell r="C446" t="str">
            <v>天津市宝坻区维华五金厂</v>
          </cell>
        </row>
        <row r="447">
          <cell r="B447" t="str">
            <v>S412026</v>
          </cell>
          <cell r="C447" t="str">
            <v>天津腾达永恒科技发展有限公司</v>
          </cell>
        </row>
        <row r="448">
          <cell r="B448" t="str">
            <v>S413016</v>
          </cell>
          <cell r="C448" t="str">
            <v xml:space="preserve">河北聚福家用电器有限公司 </v>
          </cell>
        </row>
        <row r="449">
          <cell r="B449" t="str">
            <v>S413024</v>
          </cell>
          <cell r="C449" t="str">
            <v>南皮县国名冲压件厂</v>
          </cell>
        </row>
        <row r="450">
          <cell r="B450" t="str">
            <v>S413030</v>
          </cell>
          <cell r="C450" t="str">
            <v>黄骅市盛荣汽车零部件有限公司</v>
          </cell>
        </row>
        <row r="451">
          <cell r="B451" t="str">
            <v>S413109</v>
          </cell>
          <cell r="C451" t="str">
            <v>河北盛德燃气有限公司</v>
          </cell>
        </row>
        <row r="452">
          <cell r="B452" t="str">
            <v>S413111</v>
          </cell>
          <cell r="C452" t="str">
            <v>国网河北省电力有限公司沧州供电分公司</v>
          </cell>
        </row>
        <row r="453">
          <cell r="B453" t="str">
            <v>S413129</v>
          </cell>
          <cell r="C453" t="str">
            <v>文安县恒德汽车座椅制造有限公司</v>
          </cell>
        </row>
        <row r="454">
          <cell r="B454" t="str">
            <v>S413140</v>
          </cell>
          <cell r="C454" t="str">
            <v>河北益清环保工程有限公司</v>
          </cell>
        </row>
        <row r="455">
          <cell r="B455" t="str">
            <v>S413154</v>
          </cell>
          <cell r="C455" t="str">
            <v>文安县众盛塑料制品厂</v>
          </cell>
        </row>
        <row r="456">
          <cell r="B456" t="str">
            <v>S422005</v>
          </cell>
          <cell r="C456" t="str">
            <v>吉林省德邦汽车电子有限公司05</v>
          </cell>
        </row>
        <row r="457">
          <cell r="B457" t="str">
            <v>S431010</v>
          </cell>
          <cell r="C457" t="str">
            <v>上海绽奇汽车部件有限公司</v>
          </cell>
        </row>
        <row r="458">
          <cell r="B458" t="str">
            <v>S431011</v>
          </cell>
          <cell r="C458" t="str">
            <v>杜倍汽车技术(上海)有限公司</v>
          </cell>
        </row>
        <row r="459">
          <cell r="B459" t="str">
            <v>S432005</v>
          </cell>
          <cell r="C459" t="str">
            <v>佛吉亚(无锡)座椅部件有限公司</v>
          </cell>
        </row>
        <row r="460">
          <cell r="B460" t="str">
            <v>S432023</v>
          </cell>
          <cell r="C460" t="str">
            <v>浙江万福机电科技有限公司</v>
          </cell>
        </row>
        <row r="461">
          <cell r="B461" t="str">
            <v>S432026</v>
          </cell>
          <cell r="C461" t="str">
            <v>昆山市鸿毅达精密模具有限公司</v>
          </cell>
        </row>
        <row r="462">
          <cell r="B462" t="str">
            <v>S432032</v>
          </cell>
          <cell r="C462" t="str">
            <v>明阳科技(苏州)股份有限公司</v>
          </cell>
        </row>
        <row r="463">
          <cell r="B463" t="str">
            <v>S432034</v>
          </cell>
          <cell r="C463" t="str">
            <v>上锐(常州)供应链管理有限公司</v>
          </cell>
        </row>
        <row r="464">
          <cell r="B464" t="str">
            <v>S433003</v>
          </cell>
          <cell r="C464" t="str">
            <v>浙江松原汽车安全系统股份有限公司</v>
          </cell>
        </row>
        <row r="465">
          <cell r="B465" t="str">
            <v>S433009</v>
          </cell>
          <cell r="C465" t="str">
            <v>浙江路得坦摩汽车部件股份有限公司</v>
          </cell>
        </row>
        <row r="466">
          <cell r="B466" t="str">
            <v>S433018</v>
          </cell>
          <cell r="C466" t="str">
            <v>温州市瓯海茶山通悦海绵制品厂</v>
          </cell>
        </row>
        <row r="467">
          <cell r="B467" t="str">
            <v>S433021</v>
          </cell>
          <cell r="C467" t="str">
            <v>慈溪市维克多自控元件有限公司</v>
          </cell>
        </row>
        <row r="468">
          <cell r="B468" t="str">
            <v>S434003</v>
          </cell>
          <cell r="C468" t="str">
            <v>芜湖市卓人汽车配件有限责任公司</v>
          </cell>
        </row>
        <row r="469">
          <cell r="B469" t="str">
            <v>S437001</v>
          </cell>
          <cell r="C469" t="str">
            <v>中国重汽集团济南卡车股份有限公司</v>
          </cell>
        </row>
        <row r="470">
          <cell r="B470" t="str">
            <v>S437027</v>
          </cell>
          <cell r="C470" t="str">
            <v>文登市凤凰婷装饰布有限公司</v>
          </cell>
        </row>
        <row r="471">
          <cell r="B471" t="str">
            <v>S437035</v>
          </cell>
          <cell r="C471" t="str">
            <v>诸城市弘和源商贸有限公司</v>
          </cell>
        </row>
        <row r="472">
          <cell r="B472" t="str">
            <v>S443001</v>
          </cell>
          <cell r="C472" t="str">
            <v>衡阳县标准件厂株洲销售处</v>
          </cell>
        </row>
        <row r="473">
          <cell r="B473" t="str">
            <v>S511012</v>
          </cell>
          <cell r="C473" t="str">
            <v>北京京东世纪信息技术有限公司</v>
          </cell>
        </row>
        <row r="474">
          <cell r="B474" t="str">
            <v>S512009</v>
          </cell>
          <cell r="C474" t="str">
            <v>天津克威迩机械设备有限公司</v>
          </cell>
        </row>
        <row r="475">
          <cell r="B475" t="str">
            <v>S513002</v>
          </cell>
          <cell r="C475" t="str">
            <v>河北光德精密机械股份有限公司</v>
          </cell>
        </row>
        <row r="476">
          <cell r="B476" t="str">
            <v>S513011</v>
          </cell>
          <cell r="C476" t="str">
            <v>黄骅市宏信五金机电经营部</v>
          </cell>
        </row>
        <row r="477">
          <cell r="B477" t="str">
            <v>S513026</v>
          </cell>
          <cell r="C477" t="str">
            <v>廊坊恒工环保科技有限责任公司</v>
          </cell>
        </row>
        <row r="478">
          <cell r="B478" t="str">
            <v>S513029</v>
          </cell>
          <cell r="C478" t="str">
            <v>黄骅信誉楼百货集团有限公司黄骅信誉楼商厦</v>
          </cell>
        </row>
        <row r="479">
          <cell r="B479" t="str">
            <v>S513054</v>
          </cell>
          <cell r="C479" t="str">
            <v>黄骅市金盾保安服务有限公司</v>
          </cell>
        </row>
        <row r="480">
          <cell r="B480" t="str">
            <v>S513066</v>
          </cell>
          <cell r="C480" t="str">
            <v>荣昌一次性供应商</v>
          </cell>
        </row>
        <row r="481">
          <cell r="B481" t="str">
            <v>S513079</v>
          </cell>
          <cell r="C481" t="str">
            <v>泊头市兴东高温油泵制造有限责任公司</v>
          </cell>
        </row>
        <row r="482">
          <cell r="B482" t="str">
            <v>S513080</v>
          </cell>
          <cell r="C482" t="str">
            <v>霸州市宏达五金塑料制品厂</v>
          </cell>
        </row>
        <row r="483">
          <cell r="B483" t="str">
            <v>S513081</v>
          </cell>
          <cell r="C483" t="str">
            <v>石家庄跨越物流有限公司</v>
          </cell>
        </row>
        <row r="484">
          <cell r="B484" t="str">
            <v>S513108</v>
          </cell>
          <cell r="C484" t="str">
            <v>河北德邦物流有限公司</v>
          </cell>
        </row>
        <row r="485">
          <cell r="B485" t="str">
            <v>S513109</v>
          </cell>
          <cell r="C485" t="str">
            <v>沙河市博泰汽车销售有限公司</v>
          </cell>
        </row>
        <row r="486">
          <cell r="B486" t="str">
            <v>S513110</v>
          </cell>
          <cell r="C486" t="str">
            <v>曲阳县润杨汽车贸易有限公司</v>
          </cell>
        </row>
        <row r="487">
          <cell r="B487" t="str">
            <v>S513111</v>
          </cell>
          <cell r="C487" t="str">
            <v>黄骅市博涵商贸有限公司</v>
          </cell>
        </row>
        <row r="488">
          <cell r="B488" t="str">
            <v>S532007</v>
          </cell>
          <cell r="C488" t="str">
            <v>和和机械（张家港）有限公司</v>
          </cell>
        </row>
        <row r="489">
          <cell r="B489" t="str">
            <v>S532012</v>
          </cell>
          <cell r="C489" t="str">
            <v>苏州市跃进汽车修配厂</v>
          </cell>
        </row>
        <row r="490">
          <cell r="B490" t="str">
            <v>S537005</v>
          </cell>
          <cell r="C490" t="str">
            <v xml:space="preserve">滨州齐德化工有限公司 </v>
          </cell>
        </row>
        <row r="491">
          <cell r="B491" t="str">
            <v>S537007</v>
          </cell>
          <cell r="C491" t="str">
            <v>青岛宸屹信息科技有限公司</v>
          </cell>
        </row>
        <row r="492">
          <cell r="B492" t="str">
            <v>S543003</v>
          </cell>
          <cell r="C492" t="str">
            <v>郴州铧宇汽车销售服务有限公司</v>
          </cell>
        </row>
        <row r="493">
          <cell r="B493" t="str">
            <v>S411040</v>
          </cell>
          <cell r="C493" t="str">
            <v>北京千臣网络科技有限公司</v>
          </cell>
        </row>
        <row r="494">
          <cell r="B494" t="str">
            <v>S412007</v>
          </cell>
          <cell r="C494" t="str">
            <v>天津易沃德工业装备有限公司</v>
          </cell>
        </row>
        <row r="495">
          <cell r="B495" t="str">
            <v>S412031</v>
          </cell>
          <cell r="C495" t="str">
            <v>天津正元天成科技发展有限公司</v>
          </cell>
        </row>
        <row r="496">
          <cell r="B496" t="str">
            <v>S413002</v>
          </cell>
          <cell r="C496" t="str">
            <v>唐山市丰润区报喜坨扁钢厂</v>
          </cell>
        </row>
        <row r="497">
          <cell r="B497" t="str">
            <v>S413164</v>
          </cell>
          <cell r="C497" t="str">
            <v>黄骅市国贸物资有限公司</v>
          </cell>
        </row>
        <row r="498">
          <cell r="B498" t="str">
            <v>S413165</v>
          </cell>
          <cell r="C498" t="str">
            <v>献县鹏凯金属制品有限公司</v>
          </cell>
        </row>
        <row r="499">
          <cell r="B499" t="str">
            <v>S413166</v>
          </cell>
          <cell r="C499" t="str">
            <v>盐山县大华五金销售有限公司</v>
          </cell>
        </row>
        <row r="500">
          <cell r="B500" t="str">
            <v>S432030</v>
          </cell>
          <cell r="C500" t="str">
            <v>无锡市宏伟彩印包装有限公司</v>
          </cell>
        </row>
        <row r="501">
          <cell r="B501" t="str">
            <v>S434007</v>
          </cell>
          <cell r="C501" t="str">
            <v>滁州岳众汽车零部件有限公司</v>
          </cell>
        </row>
        <row r="502">
          <cell r="B502" t="str">
            <v>S511014</v>
          </cell>
          <cell r="C502" t="str">
            <v>北京银达信融资担保有限责任公司</v>
          </cell>
        </row>
        <row r="503">
          <cell r="B503" t="str">
            <v>S511023</v>
          </cell>
          <cell r="C503" t="str">
            <v>北京迅捷通物流有限公司</v>
          </cell>
        </row>
        <row r="504">
          <cell r="B504" t="str">
            <v>S512002</v>
          </cell>
          <cell r="C504" t="str">
            <v>天津市盛荣欣益科技有限公司</v>
          </cell>
        </row>
        <row r="505">
          <cell r="B505" t="str">
            <v>S512016</v>
          </cell>
          <cell r="C505" t="str">
            <v>同道精英（天津）信息技术有限公司</v>
          </cell>
        </row>
        <row r="506">
          <cell r="B506" t="str">
            <v>S512017</v>
          </cell>
          <cell r="C506" t="str">
            <v>天津开山金属模具科技有限公司</v>
          </cell>
        </row>
        <row r="507">
          <cell r="B507" t="str">
            <v>S512018</v>
          </cell>
          <cell r="C507" t="str">
            <v>兴宏盛汽车配件（天津）有限公司</v>
          </cell>
        </row>
        <row r="508">
          <cell r="B508" t="str">
            <v>S513030</v>
          </cell>
          <cell r="C508" t="str">
            <v>中国石油化工股份有限公司河北沧州石油分公司</v>
          </cell>
        </row>
        <row r="509">
          <cell r="B509" t="str">
            <v>S513046</v>
          </cell>
          <cell r="C509" t="str">
            <v>黄骅市嘉轩安装工程有限公司</v>
          </cell>
        </row>
        <row r="510">
          <cell r="B510" t="str">
            <v>S513078</v>
          </cell>
          <cell r="C510" t="str">
            <v>石家庄海运帆机电设备有限公司</v>
          </cell>
        </row>
        <row r="511">
          <cell r="B511" t="str">
            <v>S513092</v>
          </cell>
          <cell r="C511" t="str">
            <v>张家口圣屹汽车销售服务有限公司</v>
          </cell>
        </row>
        <row r="512">
          <cell r="B512" t="str">
            <v>S513096</v>
          </cell>
          <cell r="C512" t="str">
            <v>遵化市双益汽车修理厂</v>
          </cell>
        </row>
        <row r="513">
          <cell r="B513" t="str">
            <v>S513097</v>
          </cell>
          <cell r="C513" t="str">
            <v>乐亭县剑锋汽车维修服务有限公司</v>
          </cell>
        </row>
        <row r="514">
          <cell r="B514" t="str">
            <v>S513106</v>
          </cell>
          <cell r="C514" t="str">
            <v>玉田县利华汽车修理厂</v>
          </cell>
        </row>
        <row r="515">
          <cell r="B515" t="str">
            <v>S513112</v>
          </cell>
          <cell r="C515" t="str">
            <v>唐山市丰南区昱安汽车销售服务有限公司</v>
          </cell>
        </row>
        <row r="516">
          <cell r="B516" t="str">
            <v>S513114</v>
          </cell>
          <cell r="C516" t="str">
            <v>黄骅市未来信息技术有限公司</v>
          </cell>
        </row>
        <row r="517">
          <cell r="B517" t="str">
            <v>S513115</v>
          </cell>
          <cell r="C517" t="str">
            <v>黄骅市博元农业科技有限公司</v>
          </cell>
        </row>
        <row r="518">
          <cell r="B518" t="str">
            <v>S513116</v>
          </cell>
          <cell r="C518" t="str">
            <v>黄骅市渤海路理想照像服务部</v>
          </cell>
        </row>
        <row r="519">
          <cell r="B519" t="str">
            <v>S513118</v>
          </cell>
          <cell r="C519" t="str">
            <v>衡水鑫磊劳务派遣有限公司</v>
          </cell>
        </row>
        <row r="520">
          <cell r="B520" t="str">
            <v>S514005</v>
          </cell>
          <cell r="C520" t="str">
            <v>山西驰鹏汽车销售有限公司</v>
          </cell>
        </row>
        <row r="521">
          <cell r="B521" t="str">
            <v>S531009</v>
          </cell>
          <cell r="C521" t="str">
            <v>上海鸿安锦翔汽车服务有限公司</v>
          </cell>
        </row>
        <row r="522">
          <cell r="B522" t="str">
            <v>S532010</v>
          </cell>
          <cell r="C522" t="str">
            <v>南通易人汽车贸易服务有限公司</v>
          </cell>
        </row>
        <row r="523">
          <cell r="B523" t="str">
            <v>S532013</v>
          </cell>
          <cell r="C523" t="str">
            <v>武汉华天博亿工贸有限公司</v>
          </cell>
        </row>
        <row r="524">
          <cell r="B524" t="str">
            <v>S533009</v>
          </cell>
          <cell r="C524" t="str">
            <v>嘉兴市金禾汽车维修服务有限公司</v>
          </cell>
        </row>
        <row r="525">
          <cell r="B525" t="str">
            <v>S534003</v>
          </cell>
          <cell r="C525" t="str">
            <v>芜湖市仁和富通汽车修理厂</v>
          </cell>
        </row>
        <row r="526">
          <cell r="B526" t="str">
            <v>S534006</v>
          </cell>
          <cell r="C526" t="str">
            <v>六安安瑞汽车销售有限公司</v>
          </cell>
        </row>
        <row r="527">
          <cell r="B527" t="str">
            <v>S535003</v>
          </cell>
          <cell r="C527" t="str">
            <v>漳浦天泽塑胶制品有限公司</v>
          </cell>
        </row>
        <row r="528">
          <cell r="B528" t="str">
            <v>S536005</v>
          </cell>
          <cell r="C528" t="str">
            <v>康硕（江西）智能制造有限公司</v>
          </cell>
        </row>
        <row r="529">
          <cell r="B529" t="str">
            <v>S537006</v>
          </cell>
          <cell r="C529" t="str">
            <v>潍坊众乐邦人力资源有限公司</v>
          </cell>
        </row>
        <row r="530">
          <cell r="B530" t="str">
            <v>S537013</v>
          </cell>
          <cell r="C530" t="str">
            <v>文登区康泰汽车修理部</v>
          </cell>
        </row>
        <row r="531">
          <cell r="B531" t="str">
            <v>S537014</v>
          </cell>
          <cell r="C531" t="str">
            <v>山东原和人力资源有限公司</v>
          </cell>
        </row>
        <row r="532">
          <cell r="B532" t="str">
            <v>S537016</v>
          </cell>
          <cell r="C532" t="str">
            <v>山东新联大物流股份有限公司</v>
          </cell>
        </row>
        <row r="533">
          <cell r="B533" t="str">
            <v>S543004</v>
          </cell>
          <cell r="C533" t="str">
            <v>西峡县德赢汽车销售服务有限公司</v>
          </cell>
        </row>
        <row r="534">
          <cell r="B534" t="str">
            <v>S545001</v>
          </cell>
          <cell r="C534" t="str">
            <v>柳州凡天汽车销售服务有限公司</v>
          </cell>
        </row>
        <row r="535">
          <cell r="B535" t="str">
            <v>S561005</v>
          </cell>
          <cell r="C535" t="str">
            <v>西安汉信自动识别技术有限公司</v>
          </cell>
        </row>
        <row r="536">
          <cell r="B536" t="str">
            <v>S412035</v>
          </cell>
          <cell r="C536" t="str">
            <v>天津海纳钢铁有限公司</v>
          </cell>
        </row>
        <row r="537">
          <cell r="B537" t="str">
            <v>S413145</v>
          </cell>
          <cell r="C537" t="str">
            <v>霸州市霸州镇鑫创五金塑料厂</v>
          </cell>
        </row>
        <row r="538">
          <cell r="B538" t="str">
            <v>S511019</v>
          </cell>
          <cell r="C538" t="str">
            <v>中企永联数据交换技术(北京)有限公司</v>
          </cell>
        </row>
        <row r="539">
          <cell r="B539" t="str">
            <v>S511021</v>
          </cell>
          <cell r="C539" t="str">
            <v>平安养老保险股份有限公司北京分公司</v>
          </cell>
        </row>
        <row r="540">
          <cell r="B540" t="str">
            <v>S511022</v>
          </cell>
          <cell r="C540" t="str">
            <v>北京华德世纪科技发展有限公司</v>
          </cell>
        </row>
        <row r="541">
          <cell r="B541" t="str">
            <v>S511024</v>
          </cell>
          <cell r="C541" t="str">
            <v>北京市长安律师事务所</v>
          </cell>
        </row>
        <row r="542">
          <cell r="B542" t="str">
            <v>S513100</v>
          </cell>
          <cell r="C542" t="str">
            <v>保定中汇汽车贸易有限公司</v>
          </cell>
        </row>
        <row r="543">
          <cell r="B543" t="str">
            <v>S513103</v>
          </cell>
          <cell r="C543" t="str">
            <v>邢台市鼎力恒汽车销售有限公司</v>
          </cell>
        </row>
        <row r="544">
          <cell r="B544" t="str">
            <v>S513119</v>
          </cell>
          <cell r="C544" t="str">
            <v>黄骅市英强装卸搬运队</v>
          </cell>
        </row>
        <row r="545">
          <cell r="B545" t="str">
            <v>S513120</v>
          </cell>
          <cell r="C545" t="str">
            <v>黄骅市大强商贸有限公司</v>
          </cell>
        </row>
        <row r="546">
          <cell r="B546" t="str">
            <v>S513121</v>
          </cell>
          <cell r="C546" t="str">
            <v>黄骅市宏顺模具厂</v>
          </cell>
        </row>
        <row r="547">
          <cell r="B547" t="str">
            <v>S513123</v>
          </cell>
          <cell r="C547" t="str">
            <v>黄骅市奇润运输队</v>
          </cell>
        </row>
        <row r="548">
          <cell r="B548" t="str">
            <v>S513124</v>
          </cell>
          <cell r="C548" t="str">
            <v>河北凯昌祥汽车销售服务有限公司</v>
          </cell>
        </row>
        <row r="549">
          <cell r="B549" t="str">
            <v>S513125</v>
          </cell>
          <cell r="C549" t="str">
            <v>黄骅市壹本文化传媒有限公司</v>
          </cell>
        </row>
        <row r="550">
          <cell r="B550" t="str">
            <v>S513126</v>
          </cell>
          <cell r="C550" t="str">
            <v>河北荣华吉运汽车销售服务有限公司</v>
          </cell>
        </row>
        <row r="551">
          <cell r="B551" t="str">
            <v>S513128</v>
          </cell>
          <cell r="C551" t="str">
            <v>黄骅市兴骏汽车维修门市部</v>
          </cell>
        </row>
        <row r="552">
          <cell r="B552" t="str">
            <v>S514010</v>
          </cell>
          <cell r="C552" t="str">
            <v>山西汇瑞达汽车销售服务有限公司</v>
          </cell>
        </row>
        <row r="553">
          <cell r="B553" t="str">
            <v>S521004</v>
          </cell>
          <cell r="C553" t="str">
            <v>辽阳奥德新重型汽车修配厂</v>
          </cell>
        </row>
        <row r="554">
          <cell r="B554" t="str">
            <v>S521005</v>
          </cell>
          <cell r="C554" t="str">
            <v>盘锦圣翔汽车销售服务有限公司</v>
          </cell>
        </row>
        <row r="555">
          <cell r="B555" t="str">
            <v>S521007</v>
          </cell>
          <cell r="C555" t="str">
            <v>鞍山沈动重工有限公司</v>
          </cell>
        </row>
        <row r="556">
          <cell r="B556" t="str">
            <v>S521008</v>
          </cell>
          <cell r="C556" t="str">
            <v>辽宁动力能源装备集团有限公司</v>
          </cell>
        </row>
        <row r="557">
          <cell r="B557" t="str">
            <v>S521009</v>
          </cell>
          <cell r="C557" t="str">
            <v>辽宁星朋科技实业有限公司</v>
          </cell>
        </row>
        <row r="558">
          <cell r="B558" t="str">
            <v>S523001</v>
          </cell>
          <cell r="C558" t="str">
            <v>明水鑫隆汽车销售有限公司</v>
          </cell>
        </row>
        <row r="559">
          <cell r="B559" t="str">
            <v>S532008</v>
          </cell>
          <cell r="C559" t="str">
            <v>无锡市西运汽车修配厂</v>
          </cell>
        </row>
        <row r="560">
          <cell r="B560" t="str">
            <v>S532015</v>
          </cell>
          <cell r="C560" t="str">
            <v>镇江市中亚汽车销售服务有限公司镇江中亚</v>
          </cell>
        </row>
        <row r="561">
          <cell r="B561" t="str">
            <v>S532018</v>
          </cell>
          <cell r="C561" t="str">
            <v>扬州市佑名汽车服务有限公司</v>
          </cell>
        </row>
        <row r="562">
          <cell r="B562" t="str">
            <v>S532019</v>
          </cell>
          <cell r="C562" t="str">
            <v>泗洪胜安汽车修理有限公司</v>
          </cell>
        </row>
        <row r="563">
          <cell r="B563" t="str">
            <v>S533008</v>
          </cell>
          <cell r="C563" t="str">
            <v>台州市路桥胜盟汽车服务有限公司</v>
          </cell>
        </row>
        <row r="564">
          <cell r="B564" t="str">
            <v>S534005</v>
          </cell>
          <cell r="C564" t="str">
            <v>合肥志达汽车配件有限责任公司</v>
          </cell>
        </row>
        <row r="565">
          <cell r="B565" t="str">
            <v>S534008</v>
          </cell>
          <cell r="C565" t="str">
            <v>蚌埠市通利汽车销售有限公司</v>
          </cell>
        </row>
        <row r="566">
          <cell r="B566" t="str">
            <v>S535004</v>
          </cell>
          <cell r="C566" t="str">
            <v>厦门市驰宇汽车维修有限公司</v>
          </cell>
        </row>
        <row r="567">
          <cell r="B567" t="str">
            <v>S535005</v>
          </cell>
          <cell r="C567" t="str">
            <v>厦门锋润汽车服务有限公司</v>
          </cell>
        </row>
        <row r="568">
          <cell r="B568" t="str">
            <v>S536006</v>
          </cell>
          <cell r="C568" t="str">
            <v>南城县恒通汽车服务有限公司</v>
          </cell>
        </row>
        <row r="569">
          <cell r="B569" t="str">
            <v>S537010</v>
          </cell>
          <cell r="C569" t="str">
            <v>临沂瑞启汽车销售服务有限公司</v>
          </cell>
        </row>
        <row r="570">
          <cell r="B570" t="str">
            <v>S537011</v>
          </cell>
          <cell r="C570" t="str">
            <v>金乡县众鑫汽车维修服务有限公司</v>
          </cell>
        </row>
        <row r="571">
          <cell r="B571" t="str">
            <v>S537017</v>
          </cell>
          <cell r="C571" t="str">
            <v>潍坊鑫腾物流有限公司</v>
          </cell>
        </row>
        <row r="572">
          <cell r="B572" t="str">
            <v>S537018</v>
          </cell>
          <cell r="C572" t="str">
            <v>济宁盛鑫汽车销售有限公司</v>
          </cell>
        </row>
        <row r="573">
          <cell r="B573" t="str">
            <v>S537019</v>
          </cell>
          <cell r="C573" t="str">
            <v>潍坊市汇众汽车销售服务有限公司汽车修理厂</v>
          </cell>
        </row>
        <row r="574">
          <cell r="B574" t="str">
            <v>S537020</v>
          </cell>
          <cell r="C574" t="str">
            <v>章丘思锐佳顺物流有限公司</v>
          </cell>
        </row>
        <row r="575">
          <cell r="B575" t="str">
            <v>S537023</v>
          </cell>
          <cell r="C575" t="str">
            <v>梁山县一通汽车维修服务有限公司</v>
          </cell>
        </row>
        <row r="576">
          <cell r="B576" t="str">
            <v>S541004</v>
          </cell>
          <cell r="C576" t="str">
            <v>沁阳市鑫达汽车修理有限公司</v>
          </cell>
        </row>
        <row r="577">
          <cell r="B577" t="str">
            <v>S541008</v>
          </cell>
          <cell r="C577" t="str">
            <v>驻马店天翔机电有限公司</v>
          </cell>
        </row>
        <row r="578">
          <cell r="B578" t="str">
            <v>S541010</v>
          </cell>
          <cell r="C578" t="str">
            <v>平顶山市永惠汽车维修服务有限公司</v>
          </cell>
        </row>
        <row r="579">
          <cell r="B579" t="str">
            <v>S541011</v>
          </cell>
          <cell r="C579" t="str">
            <v>河南正聚明汽车贸易有限公司</v>
          </cell>
        </row>
        <row r="580">
          <cell r="B580" t="str">
            <v>S542002</v>
          </cell>
          <cell r="C580" t="str">
            <v>武汉万坚汽车服务有限公司</v>
          </cell>
        </row>
        <row r="581">
          <cell r="B581" t="str">
            <v>S551004</v>
          </cell>
          <cell r="C581" t="str">
            <v>攀枝花市京福汽车销售服务有限公司</v>
          </cell>
        </row>
        <row r="582">
          <cell r="B582" t="str">
            <v>S551006</v>
          </cell>
          <cell r="C582" t="str">
            <v>冕宁县泸沽海侠汽车修理厂</v>
          </cell>
        </row>
        <row r="583">
          <cell r="B583" t="str">
            <v>S551007</v>
          </cell>
          <cell r="C583" t="str">
            <v>荥经县颐顺汽车贸易服务有限公司</v>
          </cell>
        </row>
        <row r="584">
          <cell r="B584" t="str">
            <v>S562005</v>
          </cell>
          <cell r="C584" t="str">
            <v>甘肃德晟汽车贸易有限公司</v>
          </cell>
        </row>
        <row r="585">
          <cell r="B585" t="str">
            <v>S563001</v>
          </cell>
          <cell r="C585" t="str">
            <v>青海荣雄汽车销售服务有限公司</v>
          </cell>
        </row>
        <row r="586">
          <cell r="B586" t="str">
            <v>S565002</v>
          </cell>
          <cell r="C586" t="str">
            <v>伊宁市兴杨汽修厂</v>
          </cell>
        </row>
        <row r="587">
          <cell r="B587" t="str">
            <v>S411032</v>
          </cell>
          <cell r="C587" t="str">
            <v>国家知识产权局专利局</v>
          </cell>
        </row>
        <row r="588">
          <cell r="B588" t="str">
            <v>S412034</v>
          </cell>
          <cell r="C588" t="str">
            <v>天津市鑫晟亨通商贸有限公司</v>
          </cell>
        </row>
        <row r="589">
          <cell r="B589" t="str">
            <v>S413015</v>
          </cell>
          <cell r="C589" t="str">
            <v>沧州鑫亿源纸制品有限公司</v>
          </cell>
        </row>
        <row r="590">
          <cell r="B590" t="str">
            <v>S413137</v>
          </cell>
          <cell r="C590" t="str">
            <v>河北秦安安全科技股份有限公司</v>
          </cell>
        </row>
        <row r="591">
          <cell r="B591" t="str">
            <v>S413161</v>
          </cell>
          <cell r="C591" t="str">
            <v>河北利达金属制品集团有限公司</v>
          </cell>
        </row>
        <row r="592">
          <cell r="B592" t="str">
            <v>S413167</v>
          </cell>
          <cell r="C592" t="str">
            <v>航天宏达（泊头）机械科技有限公司</v>
          </cell>
        </row>
        <row r="593">
          <cell r="B593" t="str">
            <v>S431028</v>
          </cell>
          <cell r="C593" t="str">
            <v>上海越航启塑化有限公司</v>
          </cell>
        </row>
        <row r="594">
          <cell r="B594" t="str">
            <v>S437031</v>
          </cell>
          <cell r="C594" t="str">
            <v>山东万澳汽车附件科技有限公司</v>
          </cell>
        </row>
        <row r="595">
          <cell r="B595" t="str">
            <v>S437047</v>
          </cell>
          <cell r="C595" t="str">
            <v>青岛美泰塑胶有限公司</v>
          </cell>
        </row>
        <row r="596">
          <cell r="B596" t="str">
            <v>S511025</v>
          </cell>
          <cell r="C596" t="str">
            <v>北京泰纳特斯汽车零部件有限公司</v>
          </cell>
        </row>
        <row r="597">
          <cell r="B597" t="str">
            <v>S512011</v>
          </cell>
          <cell r="C597" t="str">
            <v>天津市启光科技有限公司</v>
          </cell>
        </row>
        <row r="598">
          <cell r="B598" t="str">
            <v>S513088</v>
          </cell>
          <cell r="C598" t="str">
            <v>邢台上联汽车销售有限公司</v>
          </cell>
        </row>
        <row r="599">
          <cell r="B599" t="str">
            <v>S513099</v>
          </cell>
          <cell r="C599" t="str">
            <v>涉县昌鑫汽车销售服务有限公司</v>
          </cell>
        </row>
        <row r="600">
          <cell r="B600" t="str">
            <v>S513101</v>
          </cell>
          <cell r="C600" t="str">
            <v>河北创伟物贸有限公司</v>
          </cell>
        </row>
        <row r="601">
          <cell r="B601" t="str">
            <v>S513105</v>
          </cell>
          <cell r="C601" t="str">
            <v>昌黎县驰丰汽车销售有限公司</v>
          </cell>
        </row>
        <row r="602">
          <cell r="B602" t="str">
            <v>S513107</v>
          </cell>
          <cell r="C602" t="str">
            <v>秦皇岛市重汽汽车配件有限公司汽车维护厂</v>
          </cell>
        </row>
        <row r="603">
          <cell r="B603" t="str">
            <v>S513127</v>
          </cell>
          <cell r="C603" t="str">
            <v>馆陶县广丰汽车贸易有限公司</v>
          </cell>
        </row>
        <row r="604">
          <cell r="B604" t="str">
            <v>S513132</v>
          </cell>
          <cell r="C604" t="str">
            <v>临城县志云汽车维修服务有限公司</v>
          </cell>
        </row>
        <row r="605">
          <cell r="B605" t="str">
            <v>S513133</v>
          </cell>
          <cell r="C605" t="str">
            <v>邯郸市永年区现方汽车修理厂</v>
          </cell>
        </row>
        <row r="606">
          <cell r="B606" t="str">
            <v>S513134</v>
          </cell>
          <cell r="C606" t="str">
            <v>黄骅市东风仪器仪表经销处</v>
          </cell>
        </row>
        <row r="607">
          <cell r="B607" t="str">
            <v>S513136</v>
          </cell>
          <cell r="C607" t="str">
            <v>河北新林坡孵化器股份有限公司</v>
          </cell>
        </row>
        <row r="608">
          <cell r="B608" t="str">
            <v>S513140</v>
          </cell>
          <cell r="C608" t="str">
            <v>黄骅市祥海废品回收有限公司</v>
          </cell>
        </row>
        <row r="609">
          <cell r="B609" t="str">
            <v>S513141</v>
          </cell>
          <cell r="C609" t="str">
            <v>黄骅市众泰模具厂</v>
          </cell>
        </row>
        <row r="610">
          <cell r="B610" t="str">
            <v>S513142</v>
          </cell>
          <cell r="C610" t="str">
            <v>黄骅市双骏模具有限公司</v>
          </cell>
        </row>
        <row r="611">
          <cell r="B611" t="str">
            <v>S514002</v>
          </cell>
          <cell r="C611" t="str">
            <v>曲沃重义汽车服务有限公司</v>
          </cell>
        </row>
        <row r="612">
          <cell r="B612" t="str">
            <v>S531010</v>
          </cell>
          <cell r="C612" t="str">
            <v>上海钢联电子商务股份有限公司</v>
          </cell>
        </row>
        <row r="613">
          <cell r="B613" t="str">
            <v>S532006</v>
          </cell>
          <cell r="C613" t="str">
            <v>唐兴压缩技术(昆山)有限公司</v>
          </cell>
        </row>
        <row r="614">
          <cell r="B614" t="str">
            <v>S532014</v>
          </cell>
          <cell r="C614" t="str">
            <v>扬州顺汇机械有限公司</v>
          </cell>
        </row>
        <row r="615">
          <cell r="B615" t="str">
            <v>S532016</v>
          </cell>
          <cell r="C615" t="str">
            <v>宁波奥启精密温控技术有限公司</v>
          </cell>
        </row>
        <row r="616">
          <cell r="B616" t="str">
            <v>S532017</v>
          </cell>
          <cell r="C616" t="str">
            <v>苏州尚氏数控科技有限公司</v>
          </cell>
        </row>
        <row r="617">
          <cell r="B617" t="str">
            <v>S534002</v>
          </cell>
          <cell r="C617" t="str">
            <v>凤阳县金鹰汽车修理有限公司</v>
          </cell>
        </row>
        <row r="618">
          <cell r="B618" t="str">
            <v>S537015</v>
          </cell>
          <cell r="C618" t="str">
            <v>潍坊光升人力资源有限公司</v>
          </cell>
        </row>
        <row r="619">
          <cell r="B619" t="str">
            <v>S537022</v>
          </cell>
          <cell r="C619" t="str">
            <v>山东亿豪汽车销售服务有限公司</v>
          </cell>
        </row>
        <row r="620">
          <cell r="B620" t="str">
            <v>S537024</v>
          </cell>
          <cell r="C620" t="str">
            <v>枣庄同鑫源汽车销售有限公司</v>
          </cell>
        </row>
        <row r="621">
          <cell r="B621" t="str">
            <v>S537025</v>
          </cell>
          <cell r="C621" t="str">
            <v>山东捷曼机械贸易有限公司</v>
          </cell>
        </row>
        <row r="622">
          <cell r="B622" t="str">
            <v>S537027</v>
          </cell>
          <cell r="C622" t="str">
            <v>山东隆众信息技术有限公司</v>
          </cell>
        </row>
        <row r="623">
          <cell r="B623" t="str">
            <v>S541002</v>
          </cell>
          <cell r="C623" t="str">
            <v>林州市万通汽车贸易有限责任公司</v>
          </cell>
        </row>
        <row r="624">
          <cell r="B624" t="str">
            <v>S541007</v>
          </cell>
          <cell r="C624" t="str">
            <v>博爱县凯达汽车修理厂</v>
          </cell>
        </row>
        <row r="625">
          <cell r="B625" t="str">
            <v>S541012</v>
          </cell>
          <cell r="C625" t="str">
            <v>开封市南关区凯伟汽车特约维修站</v>
          </cell>
        </row>
        <row r="626">
          <cell r="B626" t="str">
            <v>S544008</v>
          </cell>
          <cell r="C626" t="str">
            <v>广州四达电气科技有限公司</v>
          </cell>
        </row>
        <row r="627">
          <cell r="B627" t="str">
            <v>S552001</v>
          </cell>
          <cell r="C627" t="str">
            <v>贵州亿福汽车销售服务有限公司</v>
          </cell>
        </row>
        <row r="628">
          <cell r="B628" t="str">
            <v>S553002</v>
          </cell>
          <cell r="C628" t="str">
            <v>昆明博海汽车服务有限公司</v>
          </cell>
        </row>
        <row r="629">
          <cell r="B629" t="str">
            <v>S565001</v>
          </cell>
          <cell r="C629" t="str">
            <v>新疆德聚欣汽车服务有限公司</v>
          </cell>
        </row>
        <row r="630">
          <cell r="B630" t="str">
            <v>S444012</v>
          </cell>
          <cell r="C630" t="str">
            <v>东莞皓永汽车配件有限公司</v>
          </cell>
        </row>
        <row r="631">
          <cell r="B631" t="str">
            <v>S413168</v>
          </cell>
          <cell r="C631" t="str">
            <v>黄骅市旗锐塑料制品有限公司</v>
          </cell>
        </row>
        <row r="632">
          <cell r="B632" t="str">
            <v>S413169</v>
          </cell>
          <cell r="C632" t="str">
            <v>黄骅市鑫翔五金产品经销处</v>
          </cell>
        </row>
        <row r="633">
          <cell r="B633" t="str">
            <v>S437043</v>
          </cell>
          <cell r="C633" t="str">
            <v>烟台美龙汽车部件有限公司</v>
          </cell>
        </row>
        <row r="634">
          <cell r="B634" t="str">
            <v>S512014</v>
          </cell>
          <cell r="C634" t="str">
            <v>天津市勃辉模具有限公司</v>
          </cell>
        </row>
        <row r="635">
          <cell r="B635" t="str">
            <v>S544010</v>
          </cell>
          <cell r="C635" t="str">
            <v>深圳市速杰精密模型有限公司</v>
          </cell>
        </row>
        <row r="636">
          <cell r="B636" t="str">
            <v>S432038</v>
          </cell>
          <cell r="C636" t="str">
            <v>常州市正力制镜有限公司</v>
          </cell>
        </row>
        <row r="637">
          <cell r="B637" t="str">
            <v>S433027</v>
          </cell>
          <cell r="C637" t="str">
            <v>浙江泰极信汽车部件有限公司</v>
          </cell>
        </row>
        <row r="638">
          <cell r="B638" t="str">
            <v>S513161</v>
          </cell>
          <cell r="C638" t="str">
            <v>黄骅市优农麦品商贸有限公司</v>
          </cell>
        </row>
        <row r="639">
          <cell r="B639" t="str">
            <v>S413065</v>
          </cell>
          <cell r="C639" t="str">
            <v>河北锦泽丰泰国际贸易有限公司</v>
          </cell>
        </row>
        <row r="640">
          <cell r="B640" t="str">
            <v>S413176</v>
          </cell>
          <cell r="C640" t="str">
            <v>黄骅市华盛五金机电有限公司</v>
          </cell>
        </row>
        <row r="641">
          <cell r="B641" t="str">
            <v>S431026</v>
          </cell>
          <cell r="C641" t="str">
            <v>上海桓毅实业发展有限公司</v>
          </cell>
        </row>
        <row r="642">
          <cell r="B642" t="str">
            <v>S432039</v>
          </cell>
          <cell r="C642" t="str">
            <v>吴江市拓研电子材料有限公司</v>
          </cell>
        </row>
        <row r="643">
          <cell r="B643" t="str">
            <v>S461001</v>
          </cell>
          <cell r="C643" t="str">
            <v>西安海容塑料制品有限责任公司</v>
          </cell>
        </row>
        <row r="644">
          <cell r="B644" t="str">
            <v>S513145</v>
          </cell>
          <cell r="C644" t="str">
            <v>黄骅市宏东电脑经销部</v>
          </cell>
        </row>
        <row r="645">
          <cell r="B645" t="str">
            <v>S513151</v>
          </cell>
          <cell r="C645" t="str">
            <v>沧州啸宇模具科技有限公司</v>
          </cell>
        </row>
        <row r="646">
          <cell r="C646" t="str">
            <v>合计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WQ358"/>
  <sheetViews>
    <sheetView topLeftCell="D13" workbookViewId="0">
      <selection activeCell="AH255" sqref="AH255"/>
    </sheetView>
  </sheetViews>
  <sheetFormatPr defaultColWidth="10" defaultRowHeight="20.399999999999999"/>
  <cols>
    <col min="1" max="1" width="2.21875" style="4" customWidth="1"/>
    <col min="2" max="2" width="5.44140625" style="4" customWidth="1"/>
    <col min="3" max="3" width="10.5546875" style="63" customWidth="1"/>
    <col min="4" max="4" width="29.88671875" style="4" customWidth="1"/>
    <col min="5" max="5" width="4.88671875" style="64" customWidth="1"/>
    <col min="6" max="6" width="16.77734375" style="4" hidden="1" customWidth="1"/>
    <col min="7" max="7" width="16.5546875" style="4" hidden="1" customWidth="1"/>
    <col min="8" max="8" width="18" style="4" hidden="1" customWidth="1"/>
    <col min="9" max="9" width="19.44140625" style="6" hidden="1" customWidth="1"/>
    <col min="10" max="10" width="16.88671875" style="7" hidden="1" customWidth="1"/>
    <col min="11" max="11" width="17.44140625" style="4" hidden="1" customWidth="1"/>
    <col min="12" max="12" width="11.77734375" style="4" hidden="1" customWidth="1"/>
    <col min="13" max="13" width="15.109375" style="4" hidden="1" customWidth="1"/>
    <col min="14" max="14" width="14.88671875" style="4" hidden="1" customWidth="1"/>
    <col min="15" max="15" width="13.5546875" style="4" hidden="1" customWidth="1"/>
    <col min="16" max="16" width="13.88671875" style="4" hidden="1" customWidth="1"/>
    <col min="17" max="17" width="13.21875" style="8" hidden="1" customWidth="1"/>
    <col min="18" max="18" width="14.6640625" style="8" hidden="1" customWidth="1"/>
    <col min="19" max="19" width="14.33203125" style="8" hidden="1" customWidth="1"/>
    <col min="20" max="20" width="12.44140625" style="8" hidden="1" customWidth="1"/>
    <col min="21" max="21" width="14.21875" style="8" hidden="1" customWidth="1"/>
    <col min="22" max="22" width="14.88671875" style="9" hidden="1" customWidth="1"/>
    <col min="23" max="23" width="15.6640625" style="65" hidden="1" customWidth="1"/>
    <col min="24" max="24" width="16.109375" style="65" hidden="1" customWidth="1"/>
    <col min="25" max="28" width="16.109375" style="65" customWidth="1"/>
    <col min="29" max="29" width="18.21875" style="66" customWidth="1"/>
    <col min="30" max="30" width="15.6640625" style="67" customWidth="1"/>
    <col min="31" max="31" width="15.44140625" style="66" customWidth="1"/>
    <col min="32" max="32" width="14.109375" style="68" customWidth="1"/>
    <col min="33" max="33" width="16.5546875" style="68" customWidth="1"/>
    <col min="34" max="34" width="17.88671875" style="69" customWidth="1"/>
    <col min="35" max="35" width="16.88671875" style="8" hidden="1" customWidth="1"/>
    <col min="36" max="38" width="5.109375" style="8" customWidth="1"/>
    <col min="39" max="39" width="13.5546875" style="13" customWidth="1"/>
    <col min="40" max="40" width="21.77734375" style="70" customWidth="1"/>
    <col min="41" max="52" width="10" style="13"/>
    <col min="53" max="256" width="10" style="4"/>
    <col min="257" max="257" width="2.21875" style="4" customWidth="1"/>
    <col min="258" max="258" width="5.44140625" style="4" customWidth="1"/>
    <col min="259" max="259" width="10.5546875" style="4" customWidth="1"/>
    <col min="260" max="260" width="37.21875" style="4" customWidth="1"/>
    <col min="261" max="261" width="4.88671875" style="4" customWidth="1"/>
    <col min="262" max="262" width="16.77734375" style="4" customWidth="1"/>
    <col min="263" max="263" width="16.5546875" style="4" customWidth="1"/>
    <col min="264" max="264" width="18" style="4" customWidth="1"/>
    <col min="265" max="265" width="19.44140625" style="4" customWidth="1"/>
    <col min="266" max="266" width="16.88671875" style="4" customWidth="1"/>
    <col min="267" max="267" width="17.44140625" style="4" customWidth="1"/>
    <col min="268" max="268" width="11.77734375" style="4" customWidth="1"/>
    <col min="269" max="269" width="15.109375" style="4" customWidth="1"/>
    <col min="270" max="270" width="14.88671875" style="4" customWidth="1"/>
    <col min="271" max="271" width="13.5546875" style="4" customWidth="1"/>
    <col min="272" max="272" width="13.88671875" style="4" customWidth="1"/>
    <col min="273" max="273" width="13.21875" style="4" customWidth="1"/>
    <col min="274" max="274" width="14.6640625" style="4" customWidth="1"/>
    <col min="275" max="275" width="14.33203125" style="4" customWidth="1"/>
    <col min="276" max="276" width="12.44140625" style="4" customWidth="1"/>
    <col min="277" max="277" width="14.21875" style="4" customWidth="1"/>
    <col min="278" max="278" width="14.88671875" style="4" customWidth="1"/>
    <col min="279" max="279" width="15.6640625" style="4" customWidth="1"/>
    <col min="280" max="284" width="16.109375" style="4" customWidth="1"/>
    <col min="285" max="285" width="18.21875" style="4" customWidth="1"/>
    <col min="286" max="286" width="15.6640625" style="4" customWidth="1"/>
    <col min="287" max="287" width="15.44140625" style="4" customWidth="1"/>
    <col min="288" max="288" width="14.109375" style="4" customWidth="1"/>
    <col min="289" max="289" width="19.88671875" style="4" customWidth="1"/>
    <col min="290" max="290" width="17.88671875" style="4" customWidth="1"/>
    <col min="291" max="291" width="10" style="4" hidden="1" customWidth="1"/>
    <col min="292" max="294" width="5.109375" style="4" customWidth="1"/>
    <col min="295" max="295" width="13.5546875" style="4" customWidth="1"/>
    <col min="296" max="296" width="21.77734375" style="4" customWidth="1"/>
    <col min="297" max="512" width="10" style="4"/>
    <col min="513" max="513" width="2.21875" style="4" customWidth="1"/>
    <col min="514" max="514" width="5.44140625" style="4" customWidth="1"/>
    <col min="515" max="515" width="10.5546875" style="4" customWidth="1"/>
    <col min="516" max="516" width="37.21875" style="4" customWidth="1"/>
    <col min="517" max="517" width="4.88671875" style="4" customWidth="1"/>
    <col min="518" max="518" width="16.77734375" style="4" customWidth="1"/>
    <col min="519" max="519" width="16.5546875" style="4" customWidth="1"/>
    <col min="520" max="520" width="18" style="4" customWidth="1"/>
    <col min="521" max="521" width="19.44140625" style="4" customWidth="1"/>
    <col min="522" max="522" width="16.88671875" style="4" customWidth="1"/>
    <col min="523" max="523" width="17.44140625" style="4" customWidth="1"/>
    <col min="524" max="524" width="11.77734375" style="4" customWidth="1"/>
    <col min="525" max="525" width="15.109375" style="4" customWidth="1"/>
    <col min="526" max="526" width="14.88671875" style="4" customWidth="1"/>
    <col min="527" max="527" width="13.5546875" style="4" customWidth="1"/>
    <col min="528" max="528" width="13.88671875" style="4" customWidth="1"/>
    <col min="529" max="529" width="13.21875" style="4" customWidth="1"/>
    <col min="530" max="530" width="14.6640625" style="4" customWidth="1"/>
    <col min="531" max="531" width="14.33203125" style="4" customWidth="1"/>
    <col min="532" max="532" width="12.44140625" style="4" customWidth="1"/>
    <col min="533" max="533" width="14.21875" style="4" customWidth="1"/>
    <col min="534" max="534" width="14.88671875" style="4" customWidth="1"/>
    <col min="535" max="535" width="15.6640625" style="4" customWidth="1"/>
    <col min="536" max="540" width="16.109375" style="4" customWidth="1"/>
    <col min="541" max="541" width="18.21875" style="4" customWidth="1"/>
    <col min="542" max="542" width="15.6640625" style="4" customWidth="1"/>
    <col min="543" max="543" width="15.44140625" style="4" customWidth="1"/>
    <col min="544" max="544" width="14.109375" style="4" customWidth="1"/>
    <col min="545" max="545" width="19.88671875" style="4" customWidth="1"/>
    <col min="546" max="546" width="17.88671875" style="4" customWidth="1"/>
    <col min="547" max="547" width="10" style="4" hidden="1" customWidth="1"/>
    <col min="548" max="550" width="5.109375" style="4" customWidth="1"/>
    <col min="551" max="551" width="13.5546875" style="4" customWidth="1"/>
    <col min="552" max="552" width="21.77734375" style="4" customWidth="1"/>
    <col min="553" max="768" width="10" style="4"/>
    <col min="769" max="769" width="2.21875" style="4" customWidth="1"/>
    <col min="770" max="770" width="5.44140625" style="4" customWidth="1"/>
    <col min="771" max="771" width="10.5546875" style="4" customWidth="1"/>
    <col min="772" max="772" width="37.21875" style="4" customWidth="1"/>
    <col min="773" max="773" width="4.88671875" style="4" customWidth="1"/>
    <col min="774" max="774" width="16.77734375" style="4" customWidth="1"/>
    <col min="775" max="775" width="16.5546875" style="4" customWidth="1"/>
    <col min="776" max="776" width="18" style="4" customWidth="1"/>
    <col min="777" max="777" width="19.44140625" style="4" customWidth="1"/>
    <col min="778" max="778" width="16.88671875" style="4" customWidth="1"/>
    <col min="779" max="779" width="17.44140625" style="4" customWidth="1"/>
    <col min="780" max="780" width="11.77734375" style="4" customWidth="1"/>
    <col min="781" max="781" width="15.109375" style="4" customWidth="1"/>
    <col min="782" max="782" width="14.88671875" style="4" customWidth="1"/>
    <col min="783" max="783" width="13.5546875" style="4" customWidth="1"/>
    <col min="784" max="784" width="13.88671875" style="4" customWidth="1"/>
    <col min="785" max="785" width="13.21875" style="4" customWidth="1"/>
    <col min="786" max="786" width="14.6640625" style="4" customWidth="1"/>
    <col min="787" max="787" width="14.33203125" style="4" customWidth="1"/>
    <col min="788" max="788" width="12.44140625" style="4" customWidth="1"/>
    <col min="789" max="789" width="14.21875" style="4" customWidth="1"/>
    <col min="790" max="790" width="14.88671875" style="4" customWidth="1"/>
    <col min="791" max="791" width="15.6640625" style="4" customWidth="1"/>
    <col min="792" max="796" width="16.109375" style="4" customWidth="1"/>
    <col min="797" max="797" width="18.21875" style="4" customWidth="1"/>
    <col min="798" max="798" width="15.6640625" style="4" customWidth="1"/>
    <col min="799" max="799" width="15.44140625" style="4" customWidth="1"/>
    <col min="800" max="800" width="14.109375" style="4" customWidth="1"/>
    <col min="801" max="801" width="19.88671875" style="4" customWidth="1"/>
    <col min="802" max="802" width="17.88671875" style="4" customWidth="1"/>
    <col min="803" max="803" width="10" style="4" hidden="1" customWidth="1"/>
    <col min="804" max="806" width="5.109375" style="4" customWidth="1"/>
    <col min="807" max="807" width="13.5546875" style="4" customWidth="1"/>
    <col min="808" max="808" width="21.77734375" style="4" customWidth="1"/>
    <col min="809" max="1024" width="10" style="4"/>
    <col min="1025" max="1025" width="2.21875" style="4" customWidth="1"/>
    <col min="1026" max="1026" width="5.44140625" style="4" customWidth="1"/>
    <col min="1027" max="1027" width="10.5546875" style="4" customWidth="1"/>
    <col min="1028" max="1028" width="37.21875" style="4" customWidth="1"/>
    <col min="1029" max="1029" width="4.88671875" style="4" customWidth="1"/>
    <col min="1030" max="1030" width="16.77734375" style="4" customWidth="1"/>
    <col min="1031" max="1031" width="16.5546875" style="4" customWidth="1"/>
    <col min="1032" max="1032" width="18" style="4" customWidth="1"/>
    <col min="1033" max="1033" width="19.44140625" style="4" customWidth="1"/>
    <col min="1034" max="1034" width="16.88671875" style="4" customWidth="1"/>
    <col min="1035" max="1035" width="17.44140625" style="4" customWidth="1"/>
    <col min="1036" max="1036" width="11.77734375" style="4" customWidth="1"/>
    <col min="1037" max="1037" width="15.109375" style="4" customWidth="1"/>
    <col min="1038" max="1038" width="14.88671875" style="4" customWidth="1"/>
    <col min="1039" max="1039" width="13.5546875" style="4" customWidth="1"/>
    <col min="1040" max="1040" width="13.88671875" style="4" customWidth="1"/>
    <col min="1041" max="1041" width="13.21875" style="4" customWidth="1"/>
    <col min="1042" max="1042" width="14.6640625" style="4" customWidth="1"/>
    <col min="1043" max="1043" width="14.33203125" style="4" customWidth="1"/>
    <col min="1044" max="1044" width="12.44140625" style="4" customWidth="1"/>
    <col min="1045" max="1045" width="14.21875" style="4" customWidth="1"/>
    <col min="1046" max="1046" width="14.88671875" style="4" customWidth="1"/>
    <col min="1047" max="1047" width="15.6640625" style="4" customWidth="1"/>
    <col min="1048" max="1052" width="16.109375" style="4" customWidth="1"/>
    <col min="1053" max="1053" width="18.21875" style="4" customWidth="1"/>
    <col min="1054" max="1054" width="15.6640625" style="4" customWidth="1"/>
    <col min="1055" max="1055" width="15.44140625" style="4" customWidth="1"/>
    <col min="1056" max="1056" width="14.109375" style="4" customWidth="1"/>
    <col min="1057" max="1057" width="19.88671875" style="4" customWidth="1"/>
    <col min="1058" max="1058" width="17.88671875" style="4" customWidth="1"/>
    <col min="1059" max="1059" width="10" style="4" hidden="1" customWidth="1"/>
    <col min="1060" max="1062" width="5.109375" style="4" customWidth="1"/>
    <col min="1063" max="1063" width="13.5546875" style="4" customWidth="1"/>
    <col min="1064" max="1064" width="21.77734375" style="4" customWidth="1"/>
    <col min="1065" max="1280" width="10" style="4"/>
    <col min="1281" max="1281" width="2.21875" style="4" customWidth="1"/>
    <col min="1282" max="1282" width="5.44140625" style="4" customWidth="1"/>
    <col min="1283" max="1283" width="10.5546875" style="4" customWidth="1"/>
    <col min="1284" max="1284" width="37.21875" style="4" customWidth="1"/>
    <col min="1285" max="1285" width="4.88671875" style="4" customWidth="1"/>
    <col min="1286" max="1286" width="16.77734375" style="4" customWidth="1"/>
    <col min="1287" max="1287" width="16.5546875" style="4" customWidth="1"/>
    <col min="1288" max="1288" width="18" style="4" customWidth="1"/>
    <col min="1289" max="1289" width="19.44140625" style="4" customWidth="1"/>
    <col min="1290" max="1290" width="16.88671875" style="4" customWidth="1"/>
    <col min="1291" max="1291" width="17.44140625" style="4" customWidth="1"/>
    <col min="1292" max="1292" width="11.77734375" style="4" customWidth="1"/>
    <col min="1293" max="1293" width="15.109375" style="4" customWidth="1"/>
    <col min="1294" max="1294" width="14.88671875" style="4" customWidth="1"/>
    <col min="1295" max="1295" width="13.5546875" style="4" customWidth="1"/>
    <col min="1296" max="1296" width="13.88671875" style="4" customWidth="1"/>
    <col min="1297" max="1297" width="13.21875" style="4" customWidth="1"/>
    <col min="1298" max="1298" width="14.6640625" style="4" customWidth="1"/>
    <col min="1299" max="1299" width="14.33203125" style="4" customWidth="1"/>
    <col min="1300" max="1300" width="12.44140625" style="4" customWidth="1"/>
    <col min="1301" max="1301" width="14.21875" style="4" customWidth="1"/>
    <col min="1302" max="1302" width="14.88671875" style="4" customWidth="1"/>
    <col min="1303" max="1303" width="15.6640625" style="4" customWidth="1"/>
    <col min="1304" max="1308" width="16.109375" style="4" customWidth="1"/>
    <col min="1309" max="1309" width="18.21875" style="4" customWidth="1"/>
    <col min="1310" max="1310" width="15.6640625" style="4" customWidth="1"/>
    <col min="1311" max="1311" width="15.44140625" style="4" customWidth="1"/>
    <col min="1312" max="1312" width="14.109375" style="4" customWidth="1"/>
    <col min="1313" max="1313" width="19.88671875" style="4" customWidth="1"/>
    <col min="1314" max="1314" width="17.88671875" style="4" customWidth="1"/>
    <col min="1315" max="1315" width="10" style="4" hidden="1" customWidth="1"/>
    <col min="1316" max="1318" width="5.109375" style="4" customWidth="1"/>
    <col min="1319" max="1319" width="13.5546875" style="4" customWidth="1"/>
    <col min="1320" max="1320" width="21.77734375" style="4" customWidth="1"/>
    <col min="1321" max="1536" width="10" style="4"/>
    <col min="1537" max="1537" width="2.21875" style="4" customWidth="1"/>
    <col min="1538" max="1538" width="5.44140625" style="4" customWidth="1"/>
    <col min="1539" max="1539" width="10.5546875" style="4" customWidth="1"/>
    <col min="1540" max="1540" width="37.21875" style="4" customWidth="1"/>
    <col min="1541" max="1541" width="4.88671875" style="4" customWidth="1"/>
    <col min="1542" max="1542" width="16.77734375" style="4" customWidth="1"/>
    <col min="1543" max="1543" width="16.5546875" style="4" customWidth="1"/>
    <col min="1544" max="1544" width="18" style="4" customWidth="1"/>
    <col min="1545" max="1545" width="19.44140625" style="4" customWidth="1"/>
    <col min="1546" max="1546" width="16.88671875" style="4" customWidth="1"/>
    <col min="1547" max="1547" width="17.44140625" style="4" customWidth="1"/>
    <col min="1548" max="1548" width="11.77734375" style="4" customWidth="1"/>
    <col min="1549" max="1549" width="15.109375" style="4" customWidth="1"/>
    <col min="1550" max="1550" width="14.88671875" style="4" customWidth="1"/>
    <col min="1551" max="1551" width="13.5546875" style="4" customWidth="1"/>
    <col min="1552" max="1552" width="13.88671875" style="4" customWidth="1"/>
    <col min="1553" max="1553" width="13.21875" style="4" customWidth="1"/>
    <col min="1554" max="1554" width="14.6640625" style="4" customWidth="1"/>
    <col min="1555" max="1555" width="14.33203125" style="4" customWidth="1"/>
    <col min="1556" max="1556" width="12.44140625" style="4" customWidth="1"/>
    <col min="1557" max="1557" width="14.21875" style="4" customWidth="1"/>
    <col min="1558" max="1558" width="14.88671875" style="4" customWidth="1"/>
    <col min="1559" max="1559" width="15.6640625" style="4" customWidth="1"/>
    <col min="1560" max="1564" width="16.109375" style="4" customWidth="1"/>
    <col min="1565" max="1565" width="18.21875" style="4" customWidth="1"/>
    <col min="1566" max="1566" width="15.6640625" style="4" customWidth="1"/>
    <col min="1567" max="1567" width="15.44140625" style="4" customWidth="1"/>
    <col min="1568" max="1568" width="14.109375" style="4" customWidth="1"/>
    <col min="1569" max="1569" width="19.88671875" style="4" customWidth="1"/>
    <col min="1570" max="1570" width="17.88671875" style="4" customWidth="1"/>
    <col min="1571" max="1571" width="10" style="4" hidden="1" customWidth="1"/>
    <col min="1572" max="1574" width="5.109375" style="4" customWidth="1"/>
    <col min="1575" max="1575" width="13.5546875" style="4" customWidth="1"/>
    <col min="1576" max="1576" width="21.77734375" style="4" customWidth="1"/>
    <col min="1577" max="1792" width="10" style="4"/>
    <col min="1793" max="1793" width="2.21875" style="4" customWidth="1"/>
    <col min="1794" max="1794" width="5.44140625" style="4" customWidth="1"/>
    <col min="1795" max="1795" width="10.5546875" style="4" customWidth="1"/>
    <col min="1796" max="1796" width="37.21875" style="4" customWidth="1"/>
    <col min="1797" max="1797" width="4.88671875" style="4" customWidth="1"/>
    <col min="1798" max="1798" width="16.77734375" style="4" customWidth="1"/>
    <col min="1799" max="1799" width="16.5546875" style="4" customWidth="1"/>
    <col min="1800" max="1800" width="18" style="4" customWidth="1"/>
    <col min="1801" max="1801" width="19.44140625" style="4" customWidth="1"/>
    <col min="1802" max="1802" width="16.88671875" style="4" customWidth="1"/>
    <col min="1803" max="1803" width="17.44140625" style="4" customWidth="1"/>
    <col min="1804" max="1804" width="11.77734375" style="4" customWidth="1"/>
    <col min="1805" max="1805" width="15.109375" style="4" customWidth="1"/>
    <col min="1806" max="1806" width="14.88671875" style="4" customWidth="1"/>
    <col min="1807" max="1807" width="13.5546875" style="4" customWidth="1"/>
    <col min="1808" max="1808" width="13.88671875" style="4" customWidth="1"/>
    <col min="1809" max="1809" width="13.21875" style="4" customWidth="1"/>
    <col min="1810" max="1810" width="14.6640625" style="4" customWidth="1"/>
    <col min="1811" max="1811" width="14.33203125" style="4" customWidth="1"/>
    <col min="1812" max="1812" width="12.44140625" style="4" customWidth="1"/>
    <col min="1813" max="1813" width="14.21875" style="4" customWidth="1"/>
    <col min="1814" max="1814" width="14.88671875" style="4" customWidth="1"/>
    <col min="1815" max="1815" width="15.6640625" style="4" customWidth="1"/>
    <col min="1816" max="1820" width="16.109375" style="4" customWidth="1"/>
    <col min="1821" max="1821" width="18.21875" style="4" customWidth="1"/>
    <col min="1822" max="1822" width="15.6640625" style="4" customWidth="1"/>
    <col min="1823" max="1823" width="15.44140625" style="4" customWidth="1"/>
    <col min="1824" max="1824" width="14.109375" style="4" customWidth="1"/>
    <col min="1825" max="1825" width="19.88671875" style="4" customWidth="1"/>
    <col min="1826" max="1826" width="17.88671875" style="4" customWidth="1"/>
    <col min="1827" max="1827" width="10" style="4" hidden="1" customWidth="1"/>
    <col min="1828" max="1830" width="5.109375" style="4" customWidth="1"/>
    <col min="1831" max="1831" width="13.5546875" style="4" customWidth="1"/>
    <col min="1832" max="1832" width="21.77734375" style="4" customWidth="1"/>
    <col min="1833" max="2048" width="10" style="4"/>
    <col min="2049" max="2049" width="2.21875" style="4" customWidth="1"/>
    <col min="2050" max="2050" width="5.44140625" style="4" customWidth="1"/>
    <col min="2051" max="2051" width="10.5546875" style="4" customWidth="1"/>
    <col min="2052" max="2052" width="37.21875" style="4" customWidth="1"/>
    <col min="2053" max="2053" width="4.88671875" style="4" customWidth="1"/>
    <col min="2054" max="2054" width="16.77734375" style="4" customWidth="1"/>
    <col min="2055" max="2055" width="16.5546875" style="4" customWidth="1"/>
    <col min="2056" max="2056" width="18" style="4" customWidth="1"/>
    <col min="2057" max="2057" width="19.44140625" style="4" customWidth="1"/>
    <col min="2058" max="2058" width="16.88671875" style="4" customWidth="1"/>
    <col min="2059" max="2059" width="17.44140625" style="4" customWidth="1"/>
    <col min="2060" max="2060" width="11.77734375" style="4" customWidth="1"/>
    <col min="2061" max="2061" width="15.109375" style="4" customWidth="1"/>
    <col min="2062" max="2062" width="14.88671875" style="4" customWidth="1"/>
    <col min="2063" max="2063" width="13.5546875" style="4" customWidth="1"/>
    <col min="2064" max="2064" width="13.88671875" style="4" customWidth="1"/>
    <col min="2065" max="2065" width="13.21875" style="4" customWidth="1"/>
    <col min="2066" max="2066" width="14.6640625" style="4" customWidth="1"/>
    <col min="2067" max="2067" width="14.33203125" style="4" customWidth="1"/>
    <col min="2068" max="2068" width="12.44140625" style="4" customWidth="1"/>
    <col min="2069" max="2069" width="14.21875" style="4" customWidth="1"/>
    <col min="2070" max="2070" width="14.88671875" style="4" customWidth="1"/>
    <col min="2071" max="2071" width="15.6640625" style="4" customWidth="1"/>
    <col min="2072" max="2076" width="16.109375" style="4" customWidth="1"/>
    <col min="2077" max="2077" width="18.21875" style="4" customWidth="1"/>
    <col min="2078" max="2078" width="15.6640625" style="4" customWidth="1"/>
    <col min="2079" max="2079" width="15.44140625" style="4" customWidth="1"/>
    <col min="2080" max="2080" width="14.109375" style="4" customWidth="1"/>
    <col min="2081" max="2081" width="19.88671875" style="4" customWidth="1"/>
    <col min="2082" max="2082" width="17.88671875" style="4" customWidth="1"/>
    <col min="2083" max="2083" width="10" style="4" hidden="1" customWidth="1"/>
    <col min="2084" max="2086" width="5.109375" style="4" customWidth="1"/>
    <col min="2087" max="2087" width="13.5546875" style="4" customWidth="1"/>
    <col min="2088" max="2088" width="21.77734375" style="4" customWidth="1"/>
    <col min="2089" max="2304" width="10" style="4"/>
    <col min="2305" max="2305" width="2.21875" style="4" customWidth="1"/>
    <col min="2306" max="2306" width="5.44140625" style="4" customWidth="1"/>
    <col min="2307" max="2307" width="10.5546875" style="4" customWidth="1"/>
    <col min="2308" max="2308" width="37.21875" style="4" customWidth="1"/>
    <col min="2309" max="2309" width="4.88671875" style="4" customWidth="1"/>
    <col min="2310" max="2310" width="16.77734375" style="4" customWidth="1"/>
    <col min="2311" max="2311" width="16.5546875" style="4" customWidth="1"/>
    <col min="2312" max="2312" width="18" style="4" customWidth="1"/>
    <col min="2313" max="2313" width="19.44140625" style="4" customWidth="1"/>
    <col min="2314" max="2314" width="16.88671875" style="4" customWidth="1"/>
    <col min="2315" max="2315" width="17.44140625" style="4" customWidth="1"/>
    <col min="2316" max="2316" width="11.77734375" style="4" customWidth="1"/>
    <col min="2317" max="2317" width="15.109375" style="4" customWidth="1"/>
    <col min="2318" max="2318" width="14.88671875" style="4" customWidth="1"/>
    <col min="2319" max="2319" width="13.5546875" style="4" customWidth="1"/>
    <col min="2320" max="2320" width="13.88671875" style="4" customWidth="1"/>
    <col min="2321" max="2321" width="13.21875" style="4" customWidth="1"/>
    <col min="2322" max="2322" width="14.6640625" style="4" customWidth="1"/>
    <col min="2323" max="2323" width="14.33203125" style="4" customWidth="1"/>
    <col min="2324" max="2324" width="12.44140625" style="4" customWidth="1"/>
    <col min="2325" max="2325" width="14.21875" style="4" customWidth="1"/>
    <col min="2326" max="2326" width="14.88671875" style="4" customWidth="1"/>
    <col min="2327" max="2327" width="15.6640625" style="4" customWidth="1"/>
    <col min="2328" max="2332" width="16.109375" style="4" customWidth="1"/>
    <col min="2333" max="2333" width="18.21875" style="4" customWidth="1"/>
    <col min="2334" max="2334" width="15.6640625" style="4" customWidth="1"/>
    <col min="2335" max="2335" width="15.44140625" style="4" customWidth="1"/>
    <col min="2336" max="2336" width="14.109375" style="4" customWidth="1"/>
    <col min="2337" max="2337" width="19.88671875" style="4" customWidth="1"/>
    <col min="2338" max="2338" width="17.88671875" style="4" customWidth="1"/>
    <col min="2339" max="2339" width="10" style="4" hidden="1" customWidth="1"/>
    <col min="2340" max="2342" width="5.109375" style="4" customWidth="1"/>
    <col min="2343" max="2343" width="13.5546875" style="4" customWidth="1"/>
    <col min="2344" max="2344" width="21.77734375" style="4" customWidth="1"/>
    <col min="2345" max="2560" width="10" style="4"/>
    <col min="2561" max="2561" width="2.21875" style="4" customWidth="1"/>
    <col min="2562" max="2562" width="5.44140625" style="4" customWidth="1"/>
    <col min="2563" max="2563" width="10.5546875" style="4" customWidth="1"/>
    <col min="2564" max="2564" width="37.21875" style="4" customWidth="1"/>
    <col min="2565" max="2565" width="4.88671875" style="4" customWidth="1"/>
    <col min="2566" max="2566" width="16.77734375" style="4" customWidth="1"/>
    <col min="2567" max="2567" width="16.5546875" style="4" customWidth="1"/>
    <col min="2568" max="2568" width="18" style="4" customWidth="1"/>
    <col min="2569" max="2569" width="19.44140625" style="4" customWidth="1"/>
    <col min="2570" max="2570" width="16.88671875" style="4" customWidth="1"/>
    <col min="2571" max="2571" width="17.44140625" style="4" customWidth="1"/>
    <col min="2572" max="2572" width="11.77734375" style="4" customWidth="1"/>
    <col min="2573" max="2573" width="15.109375" style="4" customWidth="1"/>
    <col min="2574" max="2574" width="14.88671875" style="4" customWidth="1"/>
    <col min="2575" max="2575" width="13.5546875" style="4" customWidth="1"/>
    <col min="2576" max="2576" width="13.88671875" style="4" customWidth="1"/>
    <col min="2577" max="2577" width="13.21875" style="4" customWidth="1"/>
    <col min="2578" max="2578" width="14.6640625" style="4" customWidth="1"/>
    <col min="2579" max="2579" width="14.33203125" style="4" customWidth="1"/>
    <col min="2580" max="2580" width="12.44140625" style="4" customWidth="1"/>
    <col min="2581" max="2581" width="14.21875" style="4" customWidth="1"/>
    <col min="2582" max="2582" width="14.88671875" style="4" customWidth="1"/>
    <col min="2583" max="2583" width="15.6640625" style="4" customWidth="1"/>
    <col min="2584" max="2588" width="16.109375" style="4" customWidth="1"/>
    <col min="2589" max="2589" width="18.21875" style="4" customWidth="1"/>
    <col min="2590" max="2590" width="15.6640625" style="4" customWidth="1"/>
    <col min="2591" max="2591" width="15.44140625" style="4" customWidth="1"/>
    <col min="2592" max="2592" width="14.109375" style="4" customWidth="1"/>
    <col min="2593" max="2593" width="19.88671875" style="4" customWidth="1"/>
    <col min="2594" max="2594" width="17.88671875" style="4" customWidth="1"/>
    <col min="2595" max="2595" width="10" style="4" hidden="1" customWidth="1"/>
    <col min="2596" max="2598" width="5.109375" style="4" customWidth="1"/>
    <col min="2599" max="2599" width="13.5546875" style="4" customWidth="1"/>
    <col min="2600" max="2600" width="21.77734375" style="4" customWidth="1"/>
    <col min="2601" max="2816" width="10" style="4"/>
    <col min="2817" max="2817" width="2.21875" style="4" customWidth="1"/>
    <col min="2818" max="2818" width="5.44140625" style="4" customWidth="1"/>
    <col min="2819" max="2819" width="10.5546875" style="4" customWidth="1"/>
    <col min="2820" max="2820" width="37.21875" style="4" customWidth="1"/>
    <col min="2821" max="2821" width="4.88671875" style="4" customWidth="1"/>
    <col min="2822" max="2822" width="16.77734375" style="4" customWidth="1"/>
    <col min="2823" max="2823" width="16.5546875" style="4" customWidth="1"/>
    <col min="2824" max="2824" width="18" style="4" customWidth="1"/>
    <col min="2825" max="2825" width="19.44140625" style="4" customWidth="1"/>
    <col min="2826" max="2826" width="16.88671875" style="4" customWidth="1"/>
    <col min="2827" max="2827" width="17.44140625" style="4" customWidth="1"/>
    <col min="2828" max="2828" width="11.77734375" style="4" customWidth="1"/>
    <col min="2829" max="2829" width="15.109375" style="4" customWidth="1"/>
    <col min="2830" max="2830" width="14.88671875" style="4" customWidth="1"/>
    <col min="2831" max="2831" width="13.5546875" style="4" customWidth="1"/>
    <col min="2832" max="2832" width="13.88671875" style="4" customWidth="1"/>
    <col min="2833" max="2833" width="13.21875" style="4" customWidth="1"/>
    <col min="2834" max="2834" width="14.6640625" style="4" customWidth="1"/>
    <col min="2835" max="2835" width="14.33203125" style="4" customWidth="1"/>
    <col min="2836" max="2836" width="12.44140625" style="4" customWidth="1"/>
    <col min="2837" max="2837" width="14.21875" style="4" customWidth="1"/>
    <col min="2838" max="2838" width="14.88671875" style="4" customWidth="1"/>
    <col min="2839" max="2839" width="15.6640625" style="4" customWidth="1"/>
    <col min="2840" max="2844" width="16.109375" style="4" customWidth="1"/>
    <col min="2845" max="2845" width="18.21875" style="4" customWidth="1"/>
    <col min="2846" max="2846" width="15.6640625" style="4" customWidth="1"/>
    <col min="2847" max="2847" width="15.44140625" style="4" customWidth="1"/>
    <col min="2848" max="2848" width="14.109375" style="4" customWidth="1"/>
    <col min="2849" max="2849" width="19.88671875" style="4" customWidth="1"/>
    <col min="2850" max="2850" width="17.88671875" style="4" customWidth="1"/>
    <col min="2851" max="2851" width="10" style="4" hidden="1" customWidth="1"/>
    <col min="2852" max="2854" width="5.109375" style="4" customWidth="1"/>
    <col min="2855" max="2855" width="13.5546875" style="4" customWidth="1"/>
    <col min="2856" max="2856" width="21.77734375" style="4" customWidth="1"/>
    <col min="2857" max="3072" width="10" style="4"/>
    <col min="3073" max="3073" width="2.21875" style="4" customWidth="1"/>
    <col min="3074" max="3074" width="5.44140625" style="4" customWidth="1"/>
    <col min="3075" max="3075" width="10.5546875" style="4" customWidth="1"/>
    <col min="3076" max="3076" width="37.21875" style="4" customWidth="1"/>
    <col min="3077" max="3077" width="4.88671875" style="4" customWidth="1"/>
    <col min="3078" max="3078" width="16.77734375" style="4" customWidth="1"/>
    <col min="3079" max="3079" width="16.5546875" style="4" customWidth="1"/>
    <col min="3080" max="3080" width="18" style="4" customWidth="1"/>
    <col min="3081" max="3081" width="19.44140625" style="4" customWidth="1"/>
    <col min="3082" max="3082" width="16.88671875" style="4" customWidth="1"/>
    <col min="3083" max="3083" width="17.44140625" style="4" customWidth="1"/>
    <col min="3084" max="3084" width="11.77734375" style="4" customWidth="1"/>
    <col min="3085" max="3085" width="15.109375" style="4" customWidth="1"/>
    <col min="3086" max="3086" width="14.88671875" style="4" customWidth="1"/>
    <col min="3087" max="3087" width="13.5546875" style="4" customWidth="1"/>
    <col min="3088" max="3088" width="13.88671875" style="4" customWidth="1"/>
    <col min="3089" max="3089" width="13.21875" style="4" customWidth="1"/>
    <col min="3090" max="3090" width="14.6640625" style="4" customWidth="1"/>
    <col min="3091" max="3091" width="14.33203125" style="4" customWidth="1"/>
    <col min="3092" max="3092" width="12.44140625" style="4" customWidth="1"/>
    <col min="3093" max="3093" width="14.21875" style="4" customWidth="1"/>
    <col min="3094" max="3094" width="14.88671875" style="4" customWidth="1"/>
    <col min="3095" max="3095" width="15.6640625" style="4" customWidth="1"/>
    <col min="3096" max="3100" width="16.109375" style="4" customWidth="1"/>
    <col min="3101" max="3101" width="18.21875" style="4" customWidth="1"/>
    <col min="3102" max="3102" width="15.6640625" style="4" customWidth="1"/>
    <col min="3103" max="3103" width="15.44140625" style="4" customWidth="1"/>
    <col min="3104" max="3104" width="14.109375" style="4" customWidth="1"/>
    <col min="3105" max="3105" width="19.88671875" style="4" customWidth="1"/>
    <col min="3106" max="3106" width="17.88671875" style="4" customWidth="1"/>
    <col min="3107" max="3107" width="10" style="4" hidden="1" customWidth="1"/>
    <col min="3108" max="3110" width="5.109375" style="4" customWidth="1"/>
    <col min="3111" max="3111" width="13.5546875" style="4" customWidth="1"/>
    <col min="3112" max="3112" width="21.77734375" style="4" customWidth="1"/>
    <col min="3113" max="3328" width="10" style="4"/>
    <col min="3329" max="3329" width="2.21875" style="4" customWidth="1"/>
    <col min="3330" max="3330" width="5.44140625" style="4" customWidth="1"/>
    <col min="3331" max="3331" width="10.5546875" style="4" customWidth="1"/>
    <col min="3332" max="3332" width="37.21875" style="4" customWidth="1"/>
    <col min="3333" max="3333" width="4.88671875" style="4" customWidth="1"/>
    <col min="3334" max="3334" width="16.77734375" style="4" customWidth="1"/>
    <col min="3335" max="3335" width="16.5546875" style="4" customWidth="1"/>
    <col min="3336" max="3336" width="18" style="4" customWidth="1"/>
    <col min="3337" max="3337" width="19.44140625" style="4" customWidth="1"/>
    <col min="3338" max="3338" width="16.88671875" style="4" customWidth="1"/>
    <col min="3339" max="3339" width="17.44140625" style="4" customWidth="1"/>
    <col min="3340" max="3340" width="11.77734375" style="4" customWidth="1"/>
    <col min="3341" max="3341" width="15.109375" style="4" customWidth="1"/>
    <col min="3342" max="3342" width="14.88671875" style="4" customWidth="1"/>
    <col min="3343" max="3343" width="13.5546875" style="4" customWidth="1"/>
    <col min="3344" max="3344" width="13.88671875" style="4" customWidth="1"/>
    <col min="3345" max="3345" width="13.21875" style="4" customWidth="1"/>
    <col min="3346" max="3346" width="14.6640625" style="4" customWidth="1"/>
    <col min="3347" max="3347" width="14.33203125" style="4" customWidth="1"/>
    <col min="3348" max="3348" width="12.44140625" style="4" customWidth="1"/>
    <col min="3349" max="3349" width="14.21875" style="4" customWidth="1"/>
    <col min="3350" max="3350" width="14.88671875" style="4" customWidth="1"/>
    <col min="3351" max="3351" width="15.6640625" style="4" customWidth="1"/>
    <col min="3352" max="3356" width="16.109375" style="4" customWidth="1"/>
    <col min="3357" max="3357" width="18.21875" style="4" customWidth="1"/>
    <col min="3358" max="3358" width="15.6640625" style="4" customWidth="1"/>
    <col min="3359" max="3359" width="15.44140625" style="4" customWidth="1"/>
    <col min="3360" max="3360" width="14.109375" style="4" customWidth="1"/>
    <col min="3361" max="3361" width="19.88671875" style="4" customWidth="1"/>
    <col min="3362" max="3362" width="17.88671875" style="4" customWidth="1"/>
    <col min="3363" max="3363" width="10" style="4" hidden="1" customWidth="1"/>
    <col min="3364" max="3366" width="5.109375" style="4" customWidth="1"/>
    <col min="3367" max="3367" width="13.5546875" style="4" customWidth="1"/>
    <col min="3368" max="3368" width="21.77734375" style="4" customWidth="1"/>
    <col min="3369" max="3584" width="10" style="4"/>
    <col min="3585" max="3585" width="2.21875" style="4" customWidth="1"/>
    <col min="3586" max="3586" width="5.44140625" style="4" customWidth="1"/>
    <col min="3587" max="3587" width="10.5546875" style="4" customWidth="1"/>
    <col min="3588" max="3588" width="37.21875" style="4" customWidth="1"/>
    <col min="3589" max="3589" width="4.88671875" style="4" customWidth="1"/>
    <col min="3590" max="3590" width="16.77734375" style="4" customWidth="1"/>
    <col min="3591" max="3591" width="16.5546875" style="4" customWidth="1"/>
    <col min="3592" max="3592" width="18" style="4" customWidth="1"/>
    <col min="3593" max="3593" width="19.44140625" style="4" customWidth="1"/>
    <col min="3594" max="3594" width="16.88671875" style="4" customWidth="1"/>
    <col min="3595" max="3595" width="17.44140625" style="4" customWidth="1"/>
    <col min="3596" max="3596" width="11.77734375" style="4" customWidth="1"/>
    <col min="3597" max="3597" width="15.109375" style="4" customWidth="1"/>
    <col min="3598" max="3598" width="14.88671875" style="4" customWidth="1"/>
    <col min="3599" max="3599" width="13.5546875" style="4" customWidth="1"/>
    <col min="3600" max="3600" width="13.88671875" style="4" customWidth="1"/>
    <col min="3601" max="3601" width="13.21875" style="4" customWidth="1"/>
    <col min="3602" max="3602" width="14.6640625" style="4" customWidth="1"/>
    <col min="3603" max="3603" width="14.33203125" style="4" customWidth="1"/>
    <col min="3604" max="3604" width="12.44140625" style="4" customWidth="1"/>
    <col min="3605" max="3605" width="14.21875" style="4" customWidth="1"/>
    <col min="3606" max="3606" width="14.88671875" style="4" customWidth="1"/>
    <col min="3607" max="3607" width="15.6640625" style="4" customWidth="1"/>
    <col min="3608" max="3612" width="16.109375" style="4" customWidth="1"/>
    <col min="3613" max="3613" width="18.21875" style="4" customWidth="1"/>
    <col min="3614" max="3614" width="15.6640625" style="4" customWidth="1"/>
    <col min="3615" max="3615" width="15.44140625" style="4" customWidth="1"/>
    <col min="3616" max="3616" width="14.109375" style="4" customWidth="1"/>
    <col min="3617" max="3617" width="19.88671875" style="4" customWidth="1"/>
    <col min="3618" max="3618" width="17.88671875" style="4" customWidth="1"/>
    <col min="3619" max="3619" width="10" style="4" hidden="1" customWidth="1"/>
    <col min="3620" max="3622" width="5.109375" style="4" customWidth="1"/>
    <col min="3623" max="3623" width="13.5546875" style="4" customWidth="1"/>
    <col min="3624" max="3624" width="21.77734375" style="4" customWidth="1"/>
    <col min="3625" max="3840" width="10" style="4"/>
    <col min="3841" max="3841" width="2.21875" style="4" customWidth="1"/>
    <col min="3842" max="3842" width="5.44140625" style="4" customWidth="1"/>
    <col min="3843" max="3843" width="10.5546875" style="4" customWidth="1"/>
    <col min="3844" max="3844" width="37.21875" style="4" customWidth="1"/>
    <col min="3845" max="3845" width="4.88671875" style="4" customWidth="1"/>
    <col min="3846" max="3846" width="16.77734375" style="4" customWidth="1"/>
    <col min="3847" max="3847" width="16.5546875" style="4" customWidth="1"/>
    <col min="3848" max="3848" width="18" style="4" customWidth="1"/>
    <col min="3849" max="3849" width="19.44140625" style="4" customWidth="1"/>
    <col min="3850" max="3850" width="16.88671875" style="4" customWidth="1"/>
    <col min="3851" max="3851" width="17.44140625" style="4" customWidth="1"/>
    <col min="3852" max="3852" width="11.77734375" style="4" customWidth="1"/>
    <col min="3853" max="3853" width="15.109375" style="4" customWidth="1"/>
    <col min="3854" max="3854" width="14.88671875" style="4" customWidth="1"/>
    <col min="3855" max="3855" width="13.5546875" style="4" customWidth="1"/>
    <col min="3856" max="3856" width="13.88671875" style="4" customWidth="1"/>
    <col min="3857" max="3857" width="13.21875" style="4" customWidth="1"/>
    <col min="3858" max="3858" width="14.6640625" style="4" customWidth="1"/>
    <col min="3859" max="3859" width="14.33203125" style="4" customWidth="1"/>
    <col min="3860" max="3860" width="12.44140625" style="4" customWidth="1"/>
    <col min="3861" max="3861" width="14.21875" style="4" customWidth="1"/>
    <col min="3862" max="3862" width="14.88671875" style="4" customWidth="1"/>
    <col min="3863" max="3863" width="15.6640625" style="4" customWidth="1"/>
    <col min="3864" max="3868" width="16.109375" style="4" customWidth="1"/>
    <col min="3869" max="3869" width="18.21875" style="4" customWidth="1"/>
    <col min="3870" max="3870" width="15.6640625" style="4" customWidth="1"/>
    <col min="3871" max="3871" width="15.44140625" style="4" customWidth="1"/>
    <col min="3872" max="3872" width="14.109375" style="4" customWidth="1"/>
    <col min="3873" max="3873" width="19.88671875" style="4" customWidth="1"/>
    <col min="3874" max="3874" width="17.88671875" style="4" customWidth="1"/>
    <col min="3875" max="3875" width="10" style="4" hidden="1" customWidth="1"/>
    <col min="3876" max="3878" width="5.109375" style="4" customWidth="1"/>
    <col min="3879" max="3879" width="13.5546875" style="4" customWidth="1"/>
    <col min="3880" max="3880" width="21.77734375" style="4" customWidth="1"/>
    <col min="3881" max="4096" width="10" style="4"/>
    <col min="4097" max="4097" width="2.21875" style="4" customWidth="1"/>
    <col min="4098" max="4098" width="5.44140625" style="4" customWidth="1"/>
    <col min="4099" max="4099" width="10.5546875" style="4" customWidth="1"/>
    <col min="4100" max="4100" width="37.21875" style="4" customWidth="1"/>
    <col min="4101" max="4101" width="4.88671875" style="4" customWidth="1"/>
    <col min="4102" max="4102" width="16.77734375" style="4" customWidth="1"/>
    <col min="4103" max="4103" width="16.5546875" style="4" customWidth="1"/>
    <col min="4104" max="4104" width="18" style="4" customWidth="1"/>
    <col min="4105" max="4105" width="19.44140625" style="4" customWidth="1"/>
    <col min="4106" max="4106" width="16.88671875" style="4" customWidth="1"/>
    <col min="4107" max="4107" width="17.44140625" style="4" customWidth="1"/>
    <col min="4108" max="4108" width="11.77734375" style="4" customWidth="1"/>
    <col min="4109" max="4109" width="15.109375" style="4" customWidth="1"/>
    <col min="4110" max="4110" width="14.88671875" style="4" customWidth="1"/>
    <col min="4111" max="4111" width="13.5546875" style="4" customWidth="1"/>
    <col min="4112" max="4112" width="13.88671875" style="4" customWidth="1"/>
    <col min="4113" max="4113" width="13.21875" style="4" customWidth="1"/>
    <col min="4114" max="4114" width="14.6640625" style="4" customWidth="1"/>
    <col min="4115" max="4115" width="14.33203125" style="4" customWidth="1"/>
    <col min="4116" max="4116" width="12.44140625" style="4" customWidth="1"/>
    <col min="4117" max="4117" width="14.21875" style="4" customWidth="1"/>
    <col min="4118" max="4118" width="14.88671875" style="4" customWidth="1"/>
    <col min="4119" max="4119" width="15.6640625" style="4" customWidth="1"/>
    <col min="4120" max="4124" width="16.109375" style="4" customWidth="1"/>
    <col min="4125" max="4125" width="18.21875" style="4" customWidth="1"/>
    <col min="4126" max="4126" width="15.6640625" style="4" customWidth="1"/>
    <col min="4127" max="4127" width="15.44140625" style="4" customWidth="1"/>
    <col min="4128" max="4128" width="14.109375" style="4" customWidth="1"/>
    <col min="4129" max="4129" width="19.88671875" style="4" customWidth="1"/>
    <col min="4130" max="4130" width="17.88671875" style="4" customWidth="1"/>
    <col min="4131" max="4131" width="10" style="4" hidden="1" customWidth="1"/>
    <col min="4132" max="4134" width="5.109375" style="4" customWidth="1"/>
    <col min="4135" max="4135" width="13.5546875" style="4" customWidth="1"/>
    <col min="4136" max="4136" width="21.77734375" style="4" customWidth="1"/>
    <col min="4137" max="4352" width="10" style="4"/>
    <col min="4353" max="4353" width="2.21875" style="4" customWidth="1"/>
    <col min="4354" max="4354" width="5.44140625" style="4" customWidth="1"/>
    <col min="4355" max="4355" width="10.5546875" style="4" customWidth="1"/>
    <col min="4356" max="4356" width="37.21875" style="4" customWidth="1"/>
    <col min="4357" max="4357" width="4.88671875" style="4" customWidth="1"/>
    <col min="4358" max="4358" width="16.77734375" style="4" customWidth="1"/>
    <col min="4359" max="4359" width="16.5546875" style="4" customWidth="1"/>
    <col min="4360" max="4360" width="18" style="4" customWidth="1"/>
    <col min="4361" max="4361" width="19.44140625" style="4" customWidth="1"/>
    <col min="4362" max="4362" width="16.88671875" style="4" customWidth="1"/>
    <col min="4363" max="4363" width="17.44140625" style="4" customWidth="1"/>
    <col min="4364" max="4364" width="11.77734375" style="4" customWidth="1"/>
    <col min="4365" max="4365" width="15.109375" style="4" customWidth="1"/>
    <col min="4366" max="4366" width="14.88671875" style="4" customWidth="1"/>
    <col min="4367" max="4367" width="13.5546875" style="4" customWidth="1"/>
    <col min="4368" max="4368" width="13.88671875" style="4" customWidth="1"/>
    <col min="4369" max="4369" width="13.21875" style="4" customWidth="1"/>
    <col min="4370" max="4370" width="14.6640625" style="4" customWidth="1"/>
    <col min="4371" max="4371" width="14.33203125" style="4" customWidth="1"/>
    <col min="4372" max="4372" width="12.44140625" style="4" customWidth="1"/>
    <col min="4373" max="4373" width="14.21875" style="4" customWidth="1"/>
    <col min="4374" max="4374" width="14.88671875" style="4" customWidth="1"/>
    <col min="4375" max="4375" width="15.6640625" style="4" customWidth="1"/>
    <col min="4376" max="4380" width="16.109375" style="4" customWidth="1"/>
    <col min="4381" max="4381" width="18.21875" style="4" customWidth="1"/>
    <col min="4382" max="4382" width="15.6640625" style="4" customWidth="1"/>
    <col min="4383" max="4383" width="15.44140625" style="4" customWidth="1"/>
    <col min="4384" max="4384" width="14.109375" style="4" customWidth="1"/>
    <col min="4385" max="4385" width="19.88671875" style="4" customWidth="1"/>
    <col min="4386" max="4386" width="17.88671875" style="4" customWidth="1"/>
    <col min="4387" max="4387" width="10" style="4" hidden="1" customWidth="1"/>
    <col min="4388" max="4390" width="5.109375" style="4" customWidth="1"/>
    <col min="4391" max="4391" width="13.5546875" style="4" customWidth="1"/>
    <col min="4392" max="4392" width="21.77734375" style="4" customWidth="1"/>
    <col min="4393" max="4608" width="10" style="4"/>
    <col min="4609" max="4609" width="2.21875" style="4" customWidth="1"/>
    <col min="4610" max="4610" width="5.44140625" style="4" customWidth="1"/>
    <col min="4611" max="4611" width="10.5546875" style="4" customWidth="1"/>
    <col min="4612" max="4612" width="37.21875" style="4" customWidth="1"/>
    <col min="4613" max="4613" width="4.88671875" style="4" customWidth="1"/>
    <col min="4614" max="4614" width="16.77734375" style="4" customWidth="1"/>
    <col min="4615" max="4615" width="16.5546875" style="4" customWidth="1"/>
    <col min="4616" max="4616" width="18" style="4" customWidth="1"/>
    <col min="4617" max="4617" width="19.44140625" style="4" customWidth="1"/>
    <col min="4618" max="4618" width="16.88671875" style="4" customWidth="1"/>
    <col min="4619" max="4619" width="17.44140625" style="4" customWidth="1"/>
    <col min="4620" max="4620" width="11.77734375" style="4" customWidth="1"/>
    <col min="4621" max="4621" width="15.109375" style="4" customWidth="1"/>
    <col min="4622" max="4622" width="14.88671875" style="4" customWidth="1"/>
    <col min="4623" max="4623" width="13.5546875" style="4" customWidth="1"/>
    <col min="4624" max="4624" width="13.88671875" style="4" customWidth="1"/>
    <col min="4625" max="4625" width="13.21875" style="4" customWidth="1"/>
    <col min="4626" max="4626" width="14.6640625" style="4" customWidth="1"/>
    <col min="4627" max="4627" width="14.33203125" style="4" customWidth="1"/>
    <col min="4628" max="4628" width="12.44140625" style="4" customWidth="1"/>
    <col min="4629" max="4629" width="14.21875" style="4" customWidth="1"/>
    <col min="4630" max="4630" width="14.88671875" style="4" customWidth="1"/>
    <col min="4631" max="4631" width="15.6640625" style="4" customWidth="1"/>
    <col min="4632" max="4636" width="16.109375" style="4" customWidth="1"/>
    <col min="4637" max="4637" width="18.21875" style="4" customWidth="1"/>
    <col min="4638" max="4638" width="15.6640625" style="4" customWidth="1"/>
    <col min="4639" max="4639" width="15.44140625" style="4" customWidth="1"/>
    <col min="4640" max="4640" width="14.109375" style="4" customWidth="1"/>
    <col min="4641" max="4641" width="19.88671875" style="4" customWidth="1"/>
    <col min="4642" max="4642" width="17.88671875" style="4" customWidth="1"/>
    <col min="4643" max="4643" width="10" style="4" hidden="1" customWidth="1"/>
    <col min="4644" max="4646" width="5.109375" style="4" customWidth="1"/>
    <col min="4647" max="4647" width="13.5546875" style="4" customWidth="1"/>
    <col min="4648" max="4648" width="21.77734375" style="4" customWidth="1"/>
    <col min="4649" max="4864" width="10" style="4"/>
    <col min="4865" max="4865" width="2.21875" style="4" customWidth="1"/>
    <col min="4866" max="4866" width="5.44140625" style="4" customWidth="1"/>
    <col min="4867" max="4867" width="10.5546875" style="4" customWidth="1"/>
    <col min="4868" max="4868" width="37.21875" style="4" customWidth="1"/>
    <col min="4869" max="4869" width="4.88671875" style="4" customWidth="1"/>
    <col min="4870" max="4870" width="16.77734375" style="4" customWidth="1"/>
    <col min="4871" max="4871" width="16.5546875" style="4" customWidth="1"/>
    <col min="4872" max="4872" width="18" style="4" customWidth="1"/>
    <col min="4873" max="4873" width="19.44140625" style="4" customWidth="1"/>
    <col min="4874" max="4874" width="16.88671875" style="4" customWidth="1"/>
    <col min="4875" max="4875" width="17.44140625" style="4" customWidth="1"/>
    <col min="4876" max="4876" width="11.77734375" style="4" customWidth="1"/>
    <col min="4877" max="4877" width="15.109375" style="4" customWidth="1"/>
    <col min="4878" max="4878" width="14.88671875" style="4" customWidth="1"/>
    <col min="4879" max="4879" width="13.5546875" style="4" customWidth="1"/>
    <col min="4880" max="4880" width="13.88671875" style="4" customWidth="1"/>
    <col min="4881" max="4881" width="13.21875" style="4" customWidth="1"/>
    <col min="4882" max="4882" width="14.6640625" style="4" customWidth="1"/>
    <col min="4883" max="4883" width="14.33203125" style="4" customWidth="1"/>
    <col min="4884" max="4884" width="12.44140625" style="4" customWidth="1"/>
    <col min="4885" max="4885" width="14.21875" style="4" customWidth="1"/>
    <col min="4886" max="4886" width="14.88671875" style="4" customWidth="1"/>
    <col min="4887" max="4887" width="15.6640625" style="4" customWidth="1"/>
    <col min="4888" max="4892" width="16.109375" style="4" customWidth="1"/>
    <col min="4893" max="4893" width="18.21875" style="4" customWidth="1"/>
    <col min="4894" max="4894" width="15.6640625" style="4" customWidth="1"/>
    <col min="4895" max="4895" width="15.44140625" style="4" customWidth="1"/>
    <col min="4896" max="4896" width="14.109375" style="4" customWidth="1"/>
    <col min="4897" max="4897" width="19.88671875" style="4" customWidth="1"/>
    <col min="4898" max="4898" width="17.88671875" style="4" customWidth="1"/>
    <col min="4899" max="4899" width="10" style="4" hidden="1" customWidth="1"/>
    <col min="4900" max="4902" width="5.109375" style="4" customWidth="1"/>
    <col min="4903" max="4903" width="13.5546875" style="4" customWidth="1"/>
    <col min="4904" max="4904" width="21.77734375" style="4" customWidth="1"/>
    <col min="4905" max="5120" width="10" style="4"/>
    <col min="5121" max="5121" width="2.21875" style="4" customWidth="1"/>
    <col min="5122" max="5122" width="5.44140625" style="4" customWidth="1"/>
    <col min="5123" max="5123" width="10.5546875" style="4" customWidth="1"/>
    <col min="5124" max="5124" width="37.21875" style="4" customWidth="1"/>
    <col min="5125" max="5125" width="4.88671875" style="4" customWidth="1"/>
    <col min="5126" max="5126" width="16.77734375" style="4" customWidth="1"/>
    <col min="5127" max="5127" width="16.5546875" style="4" customWidth="1"/>
    <col min="5128" max="5128" width="18" style="4" customWidth="1"/>
    <col min="5129" max="5129" width="19.44140625" style="4" customWidth="1"/>
    <col min="5130" max="5130" width="16.88671875" style="4" customWidth="1"/>
    <col min="5131" max="5131" width="17.44140625" style="4" customWidth="1"/>
    <col min="5132" max="5132" width="11.77734375" style="4" customWidth="1"/>
    <col min="5133" max="5133" width="15.109375" style="4" customWidth="1"/>
    <col min="5134" max="5134" width="14.88671875" style="4" customWidth="1"/>
    <col min="5135" max="5135" width="13.5546875" style="4" customWidth="1"/>
    <col min="5136" max="5136" width="13.88671875" style="4" customWidth="1"/>
    <col min="5137" max="5137" width="13.21875" style="4" customWidth="1"/>
    <col min="5138" max="5138" width="14.6640625" style="4" customWidth="1"/>
    <col min="5139" max="5139" width="14.33203125" style="4" customWidth="1"/>
    <col min="5140" max="5140" width="12.44140625" style="4" customWidth="1"/>
    <col min="5141" max="5141" width="14.21875" style="4" customWidth="1"/>
    <col min="5142" max="5142" width="14.88671875" style="4" customWidth="1"/>
    <col min="5143" max="5143" width="15.6640625" style="4" customWidth="1"/>
    <col min="5144" max="5148" width="16.109375" style="4" customWidth="1"/>
    <col min="5149" max="5149" width="18.21875" style="4" customWidth="1"/>
    <col min="5150" max="5150" width="15.6640625" style="4" customWidth="1"/>
    <col min="5151" max="5151" width="15.44140625" style="4" customWidth="1"/>
    <col min="5152" max="5152" width="14.109375" style="4" customWidth="1"/>
    <col min="5153" max="5153" width="19.88671875" style="4" customWidth="1"/>
    <col min="5154" max="5154" width="17.88671875" style="4" customWidth="1"/>
    <col min="5155" max="5155" width="10" style="4" hidden="1" customWidth="1"/>
    <col min="5156" max="5158" width="5.109375" style="4" customWidth="1"/>
    <col min="5159" max="5159" width="13.5546875" style="4" customWidth="1"/>
    <col min="5160" max="5160" width="21.77734375" style="4" customWidth="1"/>
    <col min="5161" max="5376" width="10" style="4"/>
    <col min="5377" max="5377" width="2.21875" style="4" customWidth="1"/>
    <col min="5378" max="5378" width="5.44140625" style="4" customWidth="1"/>
    <col min="5379" max="5379" width="10.5546875" style="4" customWidth="1"/>
    <col min="5380" max="5380" width="37.21875" style="4" customWidth="1"/>
    <col min="5381" max="5381" width="4.88671875" style="4" customWidth="1"/>
    <col min="5382" max="5382" width="16.77734375" style="4" customWidth="1"/>
    <col min="5383" max="5383" width="16.5546875" style="4" customWidth="1"/>
    <col min="5384" max="5384" width="18" style="4" customWidth="1"/>
    <col min="5385" max="5385" width="19.44140625" style="4" customWidth="1"/>
    <col min="5386" max="5386" width="16.88671875" style="4" customWidth="1"/>
    <col min="5387" max="5387" width="17.44140625" style="4" customWidth="1"/>
    <col min="5388" max="5388" width="11.77734375" style="4" customWidth="1"/>
    <col min="5389" max="5389" width="15.109375" style="4" customWidth="1"/>
    <col min="5390" max="5390" width="14.88671875" style="4" customWidth="1"/>
    <col min="5391" max="5391" width="13.5546875" style="4" customWidth="1"/>
    <col min="5392" max="5392" width="13.88671875" style="4" customWidth="1"/>
    <col min="5393" max="5393" width="13.21875" style="4" customWidth="1"/>
    <col min="5394" max="5394" width="14.6640625" style="4" customWidth="1"/>
    <col min="5395" max="5395" width="14.33203125" style="4" customWidth="1"/>
    <col min="5396" max="5396" width="12.44140625" style="4" customWidth="1"/>
    <col min="5397" max="5397" width="14.21875" style="4" customWidth="1"/>
    <col min="5398" max="5398" width="14.88671875" style="4" customWidth="1"/>
    <col min="5399" max="5399" width="15.6640625" style="4" customWidth="1"/>
    <col min="5400" max="5404" width="16.109375" style="4" customWidth="1"/>
    <col min="5405" max="5405" width="18.21875" style="4" customWidth="1"/>
    <col min="5406" max="5406" width="15.6640625" style="4" customWidth="1"/>
    <col min="5407" max="5407" width="15.44140625" style="4" customWidth="1"/>
    <col min="5408" max="5408" width="14.109375" style="4" customWidth="1"/>
    <col min="5409" max="5409" width="19.88671875" style="4" customWidth="1"/>
    <col min="5410" max="5410" width="17.88671875" style="4" customWidth="1"/>
    <col min="5411" max="5411" width="10" style="4" hidden="1" customWidth="1"/>
    <col min="5412" max="5414" width="5.109375" style="4" customWidth="1"/>
    <col min="5415" max="5415" width="13.5546875" style="4" customWidth="1"/>
    <col min="5416" max="5416" width="21.77734375" style="4" customWidth="1"/>
    <col min="5417" max="5632" width="10" style="4"/>
    <col min="5633" max="5633" width="2.21875" style="4" customWidth="1"/>
    <col min="5634" max="5634" width="5.44140625" style="4" customWidth="1"/>
    <col min="5635" max="5635" width="10.5546875" style="4" customWidth="1"/>
    <col min="5636" max="5636" width="37.21875" style="4" customWidth="1"/>
    <col min="5637" max="5637" width="4.88671875" style="4" customWidth="1"/>
    <col min="5638" max="5638" width="16.77734375" style="4" customWidth="1"/>
    <col min="5639" max="5639" width="16.5546875" style="4" customWidth="1"/>
    <col min="5640" max="5640" width="18" style="4" customWidth="1"/>
    <col min="5641" max="5641" width="19.44140625" style="4" customWidth="1"/>
    <col min="5642" max="5642" width="16.88671875" style="4" customWidth="1"/>
    <col min="5643" max="5643" width="17.44140625" style="4" customWidth="1"/>
    <col min="5644" max="5644" width="11.77734375" style="4" customWidth="1"/>
    <col min="5645" max="5645" width="15.109375" style="4" customWidth="1"/>
    <col min="5646" max="5646" width="14.88671875" style="4" customWidth="1"/>
    <col min="5647" max="5647" width="13.5546875" style="4" customWidth="1"/>
    <col min="5648" max="5648" width="13.88671875" style="4" customWidth="1"/>
    <col min="5649" max="5649" width="13.21875" style="4" customWidth="1"/>
    <col min="5650" max="5650" width="14.6640625" style="4" customWidth="1"/>
    <col min="5651" max="5651" width="14.33203125" style="4" customWidth="1"/>
    <col min="5652" max="5652" width="12.44140625" style="4" customWidth="1"/>
    <col min="5653" max="5653" width="14.21875" style="4" customWidth="1"/>
    <col min="5654" max="5654" width="14.88671875" style="4" customWidth="1"/>
    <col min="5655" max="5655" width="15.6640625" style="4" customWidth="1"/>
    <col min="5656" max="5660" width="16.109375" style="4" customWidth="1"/>
    <col min="5661" max="5661" width="18.21875" style="4" customWidth="1"/>
    <col min="5662" max="5662" width="15.6640625" style="4" customWidth="1"/>
    <col min="5663" max="5663" width="15.44140625" style="4" customWidth="1"/>
    <col min="5664" max="5664" width="14.109375" style="4" customWidth="1"/>
    <col min="5665" max="5665" width="19.88671875" style="4" customWidth="1"/>
    <col min="5666" max="5666" width="17.88671875" style="4" customWidth="1"/>
    <col min="5667" max="5667" width="10" style="4" hidden="1" customWidth="1"/>
    <col min="5668" max="5670" width="5.109375" style="4" customWidth="1"/>
    <col min="5671" max="5671" width="13.5546875" style="4" customWidth="1"/>
    <col min="5672" max="5672" width="21.77734375" style="4" customWidth="1"/>
    <col min="5673" max="5888" width="10" style="4"/>
    <col min="5889" max="5889" width="2.21875" style="4" customWidth="1"/>
    <col min="5890" max="5890" width="5.44140625" style="4" customWidth="1"/>
    <col min="5891" max="5891" width="10.5546875" style="4" customWidth="1"/>
    <col min="5892" max="5892" width="37.21875" style="4" customWidth="1"/>
    <col min="5893" max="5893" width="4.88671875" style="4" customWidth="1"/>
    <col min="5894" max="5894" width="16.77734375" style="4" customWidth="1"/>
    <col min="5895" max="5895" width="16.5546875" style="4" customWidth="1"/>
    <col min="5896" max="5896" width="18" style="4" customWidth="1"/>
    <col min="5897" max="5897" width="19.44140625" style="4" customWidth="1"/>
    <col min="5898" max="5898" width="16.88671875" style="4" customWidth="1"/>
    <col min="5899" max="5899" width="17.44140625" style="4" customWidth="1"/>
    <col min="5900" max="5900" width="11.77734375" style="4" customWidth="1"/>
    <col min="5901" max="5901" width="15.109375" style="4" customWidth="1"/>
    <col min="5902" max="5902" width="14.88671875" style="4" customWidth="1"/>
    <col min="5903" max="5903" width="13.5546875" style="4" customWidth="1"/>
    <col min="5904" max="5904" width="13.88671875" style="4" customWidth="1"/>
    <col min="5905" max="5905" width="13.21875" style="4" customWidth="1"/>
    <col min="5906" max="5906" width="14.6640625" style="4" customWidth="1"/>
    <col min="5907" max="5907" width="14.33203125" style="4" customWidth="1"/>
    <col min="5908" max="5908" width="12.44140625" style="4" customWidth="1"/>
    <col min="5909" max="5909" width="14.21875" style="4" customWidth="1"/>
    <col min="5910" max="5910" width="14.88671875" style="4" customWidth="1"/>
    <col min="5911" max="5911" width="15.6640625" style="4" customWidth="1"/>
    <col min="5912" max="5916" width="16.109375" style="4" customWidth="1"/>
    <col min="5917" max="5917" width="18.21875" style="4" customWidth="1"/>
    <col min="5918" max="5918" width="15.6640625" style="4" customWidth="1"/>
    <col min="5919" max="5919" width="15.44140625" style="4" customWidth="1"/>
    <col min="5920" max="5920" width="14.109375" style="4" customWidth="1"/>
    <col min="5921" max="5921" width="19.88671875" style="4" customWidth="1"/>
    <col min="5922" max="5922" width="17.88671875" style="4" customWidth="1"/>
    <col min="5923" max="5923" width="10" style="4" hidden="1" customWidth="1"/>
    <col min="5924" max="5926" width="5.109375" style="4" customWidth="1"/>
    <col min="5927" max="5927" width="13.5546875" style="4" customWidth="1"/>
    <col min="5928" max="5928" width="21.77734375" style="4" customWidth="1"/>
    <col min="5929" max="6144" width="10" style="4"/>
    <col min="6145" max="6145" width="2.21875" style="4" customWidth="1"/>
    <col min="6146" max="6146" width="5.44140625" style="4" customWidth="1"/>
    <col min="6147" max="6147" width="10.5546875" style="4" customWidth="1"/>
    <col min="6148" max="6148" width="37.21875" style="4" customWidth="1"/>
    <col min="6149" max="6149" width="4.88671875" style="4" customWidth="1"/>
    <col min="6150" max="6150" width="16.77734375" style="4" customWidth="1"/>
    <col min="6151" max="6151" width="16.5546875" style="4" customWidth="1"/>
    <col min="6152" max="6152" width="18" style="4" customWidth="1"/>
    <col min="6153" max="6153" width="19.44140625" style="4" customWidth="1"/>
    <col min="6154" max="6154" width="16.88671875" style="4" customWidth="1"/>
    <col min="6155" max="6155" width="17.44140625" style="4" customWidth="1"/>
    <col min="6156" max="6156" width="11.77734375" style="4" customWidth="1"/>
    <col min="6157" max="6157" width="15.109375" style="4" customWidth="1"/>
    <col min="6158" max="6158" width="14.88671875" style="4" customWidth="1"/>
    <col min="6159" max="6159" width="13.5546875" style="4" customWidth="1"/>
    <col min="6160" max="6160" width="13.88671875" style="4" customWidth="1"/>
    <col min="6161" max="6161" width="13.21875" style="4" customWidth="1"/>
    <col min="6162" max="6162" width="14.6640625" style="4" customWidth="1"/>
    <col min="6163" max="6163" width="14.33203125" style="4" customWidth="1"/>
    <col min="6164" max="6164" width="12.44140625" style="4" customWidth="1"/>
    <col min="6165" max="6165" width="14.21875" style="4" customWidth="1"/>
    <col min="6166" max="6166" width="14.88671875" style="4" customWidth="1"/>
    <col min="6167" max="6167" width="15.6640625" style="4" customWidth="1"/>
    <col min="6168" max="6172" width="16.109375" style="4" customWidth="1"/>
    <col min="6173" max="6173" width="18.21875" style="4" customWidth="1"/>
    <col min="6174" max="6174" width="15.6640625" style="4" customWidth="1"/>
    <col min="6175" max="6175" width="15.44140625" style="4" customWidth="1"/>
    <col min="6176" max="6176" width="14.109375" style="4" customWidth="1"/>
    <col min="6177" max="6177" width="19.88671875" style="4" customWidth="1"/>
    <col min="6178" max="6178" width="17.88671875" style="4" customWidth="1"/>
    <col min="6179" max="6179" width="10" style="4" hidden="1" customWidth="1"/>
    <col min="6180" max="6182" width="5.109375" style="4" customWidth="1"/>
    <col min="6183" max="6183" width="13.5546875" style="4" customWidth="1"/>
    <col min="6184" max="6184" width="21.77734375" style="4" customWidth="1"/>
    <col min="6185" max="6400" width="10" style="4"/>
    <col min="6401" max="6401" width="2.21875" style="4" customWidth="1"/>
    <col min="6402" max="6402" width="5.44140625" style="4" customWidth="1"/>
    <col min="6403" max="6403" width="10.5546875" style="4" customWidth="1"/>
    <col min="6404" max="6404" width="37.21875" style="4" customWidth="1"/>
    <col min="6405" max="6405" width="4.88671875" style="4" customWidth="1"/>
    <col min="6406" max="6406" width="16.77734375" style="4" customWidth="1"/>
    <col min="6407" max="6407" width="16.5546875" style="4" customWidth="1"/>
    <col min="6408" max="6408" width="18" style="4" customWidth="1"/>
    <col min="6409" max="6409" width="19.44140625" style="4" customWidth="1"/>
    <col min="6410" max="6410" width="16.88671875" style="4" customWidth="1"/>
    <col min="6411" max="6411" width="17.44140625" style="4" customWidth="1"/>
    <col min="6412" max="6412" width="11.77734375" style="4" customWidth="1"/>
    <col min="6413" max="6413" width="15.109375" style="4" customWidth="1"/>
    <col min="6414" max="6414" width="14.88671875" style="4" customWidth="1"/>
    <col min="6415" max="6415" width="13.5546875" style="4" customWidth="1"/>
    <col min="6416" max="6416" width="13.88671875" style="4" customWidth="1"/>
    <col min="6417" max="6417" width="13.21875" style="4" customWidth="1"/>
    <col min="6418" max="6418" width="14.6640625" style="4" customWidth="1"/>
    <col min="6419" max="6419" width="14.33203125" style="4" customWidth="1"/>
    <col min="6420" max="6420" width="12.44140625" style="4" customWidth="1"/>
    <col min="6421" max="6421" width="14.21875" style="4" customWidth="1"/>
    <col min="6422" max="6422" width="14.88671875" style="4" customWidth="1"/>
    <col min="6423" max="6423" width="15.6640625" style="4" customWidth="1"/>
    <col min="6424" max="6428" width="16.109375" style="4" customWidth="1"/>
    <col min="6429" max="6429" width="18.21875" style="4" customWidth="1"/>
    <col min="6430" max="6430" width="15.6640625" style="4" customWidth="1"/>
    <col min="6431" max="6431" width="15.44140625" style="4" customWidth="1"/>
    <col min="6432" max="6432" width="14.109375" style="4" customWidth="1"/>
    <col min="6433" max="6433" width="19.88671875" style="4" customWidth="1"/>
    <col min="6434" max="6434" width="17.88671875" style="4" customWidth="1"/>
    <col min="6435" max="6435" width="10" style="4" hidden="1" customWidth="1"/>
    <col min="6436" max="6438" width="5.109375" style="4" customWidth="1"/>
    <col min="6439" max="6439" width="13.5546875" style="4" customWidth="1"/>
    <col min="6440" max="6440" width="21.77734375" style="4" customWidth="1"/>
    <col min="6441" max="6656" width="10" style="4"/>
    <col min="6657" max="6657" width="2.21875" style="4" customWidth="1"/>
    <col min="6658" max="6658" width="5.44140625" style="4" customWidth="1"/>
    <col min="6659" max="6659" width="10.5546875" style="4" customWidth="1"/>
    <col min="6660" max="6660" width="37.21875" style="4" customWidth="1"/>
    <col min="6661" max="6661" width="4.88671875" style="4" customWidth="1"/>
    <col min="6662" max="6662" width="16.77734375" style="4" customWidth="1"/>
    <col min="6663" max="6663" width="16.5546875" style="4" customWidth="1"/>
    <col min="6664" max="6664" width="18" style="4" customWidth="1"/>
    <col min="6665" max="6665" width="19.44140625" style="4" customWidth="1"/>
    <col min="6666" max="6666" width="16.88671875" style="4" customWidth="1"/>
    <col min="6667" max="6667" width="17.44140625" style="4" customWidth="1"/>
    <col min="6668" max="6668" width="11.77734375" style="4" customWidth="1"/>
    <col min="6669" max="6669" width="15.109375" style="4" customWidth="1"/>
    <col min="6670" max="6670" width="14.88671875" style="4" customWidth="1"/>
    <col min="6671" max="6671" width="13.5546875" style="4" customWidth="1"/>
    <col min="6672" max="6672" width="13.88671875" style="4" customWidth="1"/>
    <col min="6673" max="6673" width="13.21875" style="4" customWidth="1"/>
    <col min="6674" max="6674" width="14.6640625" style="4" customWidth="1"/>
    <col min="6675" max="6675" width="14.33203125" style="4" customWidth="1"/>
    <col min="6676" max="6676" width="12.44140625" style="4" customWidth="1"/>
    <col min="6677" max="6677" width="14.21875" style="4" customWidth="1"/>
    <col min="6678" max="6678" width="14.88671875" style="4" customWidth="1"/>
    <col min="6679" max="6679" width="15.6640625" style="4" customWidth="1"/>
    <col min="6680" max="6684" width="16.109375" style="4" customWidth="1"/>
    <col min="6685" max="6685" width="18.21875" style="4" customWidth="1"/>
    <col min="6686" max="6686" width="15.6640625" style="4" customWidth="1"/>
    <col min="6687" max="6687" width="15.44140625" style="4" customWidth="1"/>
    <col min="6688" max="6688" width="14.109375" style="4" customWidth="1"/>
    <col min="6689" max="6689" width="19.88671875" style="4" customWidth="1"/>
    <col min="6690" max="6690" width="17.88671875" style="4" customWidth="1"/>
    <col min="6691" max="6691" width="10" style="4" hidden="1" customWidth="1"/>
    <col min="6692" max="6694" width="5.109375" style="4" customWidth="1"/>
    <col min="6695" max="6695" width="13.5546875" style="4" customWidth="1"/>
    <col min="6696" max="6696" width="21.77734375" style="4" customWidth="1"/>
    <col min="6697" max="6912" width="10" style="4"/>
    <col min="6913" max="6913" width="2.21875" style="4" customWidth="1"/>
    <col min="6914" max="6914" width="5.44140625" style="4" customWidth="1"/>
    <col min="6915" max="6915" width="10.5546875" style="4" customWidth="1"/>
    <col min="6916" max="6916" width="37.21875" style="4" customWidth="1"/>
    <col min="6917" max="6917" width="4.88671875" style="4" customWidth="1"/>
    <col min="6918" max="6918" width="16.77734375" style="4" customWidth="1"/>
    <col min="6919" max="6919" width="16.5546875" style="4" customWidth="1"/>
    <col min="6920" max="6920" width="18" style="4" customWidth="1"/>
    <col min="6921" max="6921" width="19.44140625" style="4" customWidth="1"/>
    <col min="6922" max="6922" width="16.88671875" style="4" customWidth="1"/>
    <col min="6923" max="6923" width="17.44140625" style="4" customWidth="1"/>
    <col min="6924" max="6924" width="11.77734375" style="4" customWidth="1"/>
    <col min="6925" max="6925" width="15.109375" style="4" customWidth="1"/>
    <col min="6926" max="6926" width="14.88671875" style="4" customWidth="1"/>
    <col min="6927" max="6927" width="13.5546875" style="4" customWidth="1"/>
    <col min="6928" max="6928" width="13.88671875" style="4" customWidth="1"/>
    <col min="6929" max="6929" width="13.21875" style="4" customWidth="1"/>
    <col min="6930" max="6930" width="14.6640625" style="4" customWidth="1"/>
    <col min="6931" max="6931" width="14.33203125" style="4" customWidth="1"/>
    <col min="6932" max="6932" width="12.44140625" style="4" customWidth="1"/>
    <col min="6933" max="6933" width="14.21875" style="4" customWidth="1"/>
    <col min="6934" max="6934" width="14.88671875" style="4" customWidth="1"/>
    <col min="6935" max="6935" width="15.6640625" style="4" customWidth="1"/>
    <col min="6936" max="6940" width="16.109375" style="4" customWidth="1"/>
    <col min="6941" max="6941" width="18.21875" style="4" customWidth="1"/>
    <col min="6942" max="6942" width="15.6640625" style="4" customWidth="1"/>
    <col min="6943" max="6943" width="15.44140625" style="4" customWidth="1"/>
    <col min="6944" max="6944" width="14.109375" style="4" customWidth="1"/>
    <col min="6945" max="6945" width="19.88671875" style="4" customWidth="1"/>
    <col min="6946" max="6946" width="17.88671875" style="4" customWidth="1"/>
    <col min="6947" max="6947" width="10" style="4" hidden="1" customWidth="1"/>
    <col min="6948" max="6950" width="5.109375" style="4" customWidth="1"/>
    <col min="6951" max="6951" width="13.5546875" style="4" customWidth="1"/>
    <col min="6952" max="6952" width="21.77734375" style="4" customWidth="1"/>
    <col min="6953" max="7168" width="10" style="4"/>
    <col min="7169" max="7169" width="2.21875" style="4" customWidth="1"/>
    <col min="7170" max="7170" width="5.44140625" style="4" customWidth="1"/>
    <col min="7171" max="7171" width="10.5546875" style="4" customWidth="1"/>
    <col min="7172" max="7172" width="37.21875" style="4" customWidth="1"/>
    <col min="7173" max="7173" width="4.88671875" style="4" customWidth="1"/>
    <col min="7174" max="7174" width="16.77734375" style="4" customWidth="1"/>
    <col min="7175" max="7175" width="16.5546875" style="4" customWidth="1"/>
    <col min="7176" max="7176" width="18" style="4" customWidth="1"/>
    <col min="7177" max="7177" width="19.44140625" style="4" customWidth="1"/>
    <col min="7178" max="7178" width="16.88671875" style="4" customWidth="1"/>
    <col min="7179" max="7179" width="17.44140625" style="4" customWidth="1"/>
    <col min="7180" max="7180" width="11.77734375" style="4" customWidth="1"/>
    <col min="7181" max="7181" width="15.109375" style="4" customWidth="1"/>
    <col min="7182" max="7182" width="14.88671875" style="4" customWidth="1"/>
    <col min="7183" max="7183" width="13.5546875" style="4" customWidth="1"/>
    <col min="7184" max="7184" width="13.88671875" style="4" customWidth="1"/>
    <col min="7185" max="7185" width="13.21875" style="4" customWidth="1"/>
    <col min="7186" max="7186" width="14.6640625" style="4" customWidth="1"/>
    <col min="7187" max="7187" width="14.33203125" style="4" customWidth="1"/>
    <col min="7188" max="7188" width="12.44140625" style="4" customWidth="1"/>
    <col min="7189" max="7189" width="14.21875" style="4" customWidth="1"/>
    <col min="7190" max="7190" width="14.88671875" style="4" customWidth="1"/>
    <col min="7191" max="7191" width="15.6640625" style="4" customWidth="1"/>
    <col min="7192" max="7196" width="16.109375" style="4" customWidth="1"/>
    <col min="7197" max="7197" width="18.21875" style="4" customWidth="1"/>
    <col min="7198" max="7198" width="15.6640625" style="4" customWidth="1"/>
    <col min="7199" max="7199" width="15.44140625" style="4" customWidth="1"/>
    <col min="7200" max="7200" width="14.109375" style="4" customWidth="1"/>
    <col min="7201" max="7201" width="19.88671875" style="4" customWidth="1"/>
    <col min="7202" max="7202" width="17.88671875" style="4" customWidth="1"/>
    <col min="7203" max="7203" width="10" style="4" hidden="1" customWidth="1"/>
    <col min="7204" max="7206" width="5.109375" style="4" customWidth="1"/>
    <col min="7207" max="7207" width="13.5546875" style="4" customWidth="1"/>
    <col min="7208" max="7208" width="21.77734375" style="4" customWidth="1"/>
    <col min="7209" max="7424" width="10" style="4"/>
    <col min="7425" max="7425" width="2.21875" style="4" customWidth="1"/>
    <col min="7426" max="7426" width="5.44140625" style="4" customWidth="1"/>
    <col min="7427" max="7427" width="10.5546875" style="4" customWidth="1"/>
    <col min="7428" max="7428" width="37.21875" style="4" customWidth="1"/>
    <col min="7429" max="7429" width="4.88671875" style="4" customWidth="1"/>
    <col min="7430" max="7430" width="16.77734375" style="4" customWidth="1"/>
    <col min="7431" max="7431" width="16.5546875" style="4" customWidth="1"/>
    <col min="7432" max="7432" width="18" style="4" customWidth="1"/>
    <col min="7433" max="7433" width="19.44140625" style="4" customWidth="1"/>
    <col min="7434" max="7434" width="16.88671875" style="4" customWidth="1"/>
    <col min="7435" max="7435" width="17.44140625" style="4" customWidth="1"/>
    <col min="7436" max="7436" width="11.77734375" style="4" customWidth="1"/>
    <col min="7437" max="7437" width="15.109375" style="4" customWidth="1"/>
    <col min="7438" max="7438" width="14.88671875" style="4" customWidth="1"/>
    <col min="7439" max="7439" width="13.5546875" style="4" customWidth="1"/>
    <col min="7440" max="7440" width="13.88671875" style="4" customWidth="1"/>
    <col min="7441" max="7441" width="13.21875" style="4" customWidth="1"/>
    <col min="7442" max="7442" width="14.6640625" style="4" customWidth="1"/>
    <col min="7443" max="7443" width="14.33203125" style="4" customWidth="1"/>
    <col min="7444" max="7444" width="12.44140625" style="4" customWidth="1"/>
    <col min="7445" max="7445" width="14.21875" style="4" customWidth="1"/>
    <col min="7446" max="7446" width="14.88671875" style="4" customWidth="1"/>
    <col min="7447" max="7447" width="15.6640625" style="4" customWidth="1"/>
    <col min="7448" max="7452" width="16.109375" style="4" customWidth="1"/>
    <col min="7453" max="7453" width="18.21875" style="4" customWidth="1"/>
    <col min="7454" max="7454" width="15.6640625" style="4" customWidth="1"/>
    <col min="7455" max="7455" width="15.44140625" style="4" customWidth="1"/>
    <col min="7456" max="7456" width="14.109375" style="4" customWidth="1"/>
    <col min="7457" max="7457" width="19.88671875" style="4" customWidth="1"/>
    <col min="7458" max="7458" width="17.88671875" style="4" customWidth="1"/>
    <col min="7459" max="7459" width="10" style="4" hidden="1" customWidth="1"/>
    <col min="7460" max="7462" width="5.109375" style="4" customWidth="1"/>
    <col min="7463" max="7463" width="13.5546875" style="4" customWidth="1"/>
    <col min="7464" max="7464" width="21.77734375" style="4" customWidth="1"/>
    <col min="7465" max="7680" width="10" style="4"/>
    <col min="7681" max="7681" width="2.21875" style="4" customWidth="1"/>
    <col min="7682" max="7682" width="5.44140625" style="4" customWidth="1"/>
    <col min="7683" max="7683" width="10.5546875" style="4" customWidth="1"/>
    <col min="7684" max="7684" width="37.21875" style="4" customWidth="1"/>
    <col min="7685" max="7685" width="4.88671875" style="4" customWidth="1"/>
    <col min="7686" max="7686" width="16.77734375" style="4" customWidth="1"/>
    <col min="7687" max="7687" width="16.5546875" style="4" customWidth="1"/>
    <col min="7688" max="7688" width="18" style="4" customWidth="1"/>
    <col min="7689" max="7689" width="19.44140625" style="4" customWidth="1"/>
    <col min="7690" max="7690" width="16.88671875" style="4" customWidth="1"/>
    <col min="7691" max="7691" width="17.44140625" style="4" customWidth="1"/>
    <col min="7692" max="7692" width="11.77734375" style="4" customWidth="1"/>
    <col min="7693" max="7693" width="15.109375" style="4" customWidth="1"/>
    <col min="7694" max="7694" width="14.88671875" style="4" customWidth="1"/>
    <col min="7695" max="7695" width="13.5546875" style="4" customWidth="1"/>
    <col min="7696" max="7696" width="13.88671875" style="4" customWidth="1"/>
    <col min="7697" max="7697" width="13.21875" style="4" customWidth="1"/>
    <col min="7698" max="7698" width="14.6640625" style="4" customWidth="1"/>
    <col min="7699" max="7699" width="14.33203125" style="4" customWidth="1"/>
    <col min="7700" max="7700" width="12.44140625" style="4" customWidth="1"/>
    <col min="7701" max="7701" width="14.21875" style="4" customWidth="1"/>
    <col min="7702" max="7702" width="14.88671875" style="4" customWidth="1"/>
    <col min="7703" max="7703" width="15.6640625" style="4" customWidth="1"/>
    <col min="7704" max="7708" width="16.109375" style="4" customWidth="1"/>
    <col min="7709" max="7709" width="18.21875" style="4" customWidth="1"/>
    <col min="7710" max="7710" width="15.6640625" style="4" customWidth="1"/>
    <col min="7711" max="7711" width="15.44140625" style="4" customWidth="1"/>
    <col min="7712" max="7712" width="14.109375" style="4" customWidth="1"/>
    <col min="7713" max="7713" width="19.88671875" style="4" customWidth="1"/>
    <col min="7714" max="7714" width="17.88671875" style="4" customWidth="1"/>
    <col min="7715" max="7715" width="10" style="4" hidden="1" customWidth="1"/>
    <col min="7716" max="7718" width="5.109375" style="4" customWidth="1"/>
    <col min="7719" max="7719" width="13.5546875" style="4" customWidth="1"/>
    <col min="7720" max="7720" width="21.77734375" style="4" customWidth="1"/>
    <col min="7721" max="7936" width="10" style="4"/>
    <col min="7937" max="7937" width="2.21875" style="4" customWidth="1"/>
    <col min="7938" max="7938" width="5.44140625" style="4" customWidth="1"/>
    <col min="7939" max="7939" width="10.5546875" style="4" customWidth="1"/>
    <col min="7940" max="7940" width="37.21875" style="4" customWidth="1"/>
    <col min="7941" max="7941" width="4.88671875" style="4" customWidth="1"/>
    <col min="7942" max="7942" width="16.77734375" style="4" customWidth="1"/>
    <col min="7943" max="7943" width="16.5546875" style="4" customWidth="1"/>
    <col min="7944" max="7944" width="18" style="4" customWidth="1"/>
    <col min="7945" max="7945" width="19.44140625" style="4" customWidth="1"/>
    <col min="7946" max="7946" width="16.88671875" style="4" customWidth="1"/>
    <col min="7947" max="7947" width="17.44140625" style="4" customWidth="1"/>
    <col min="7948" max="7948" width="11.77734375" style="4" customWidth="1"/>
    <col min="7949" max="7949" width="15.109375" style="4" customWidth="1"/>
    <col min="7950" max="7950" width="14.88671875" style="4" customWidth="1"/>
    <col min="7951" max="7951" width="13.5546875" style="4" customWidth="1"/>
    <col min="7952" max="7952" width="13.88671875" style="4" customWidth="1"/>
    <col min="7953" max="7953" width="13.21875" style="4" customWidth="1"/>
    <col min="7954" max="7954" width="14.6640625" style="4" customWidth="1"/>
    <col min="7955" max="7955" width="14.33203125" style="4" customWidth="1"/>
    <col min="7956" max="7956" width="12.44140625" style="4" customWidth="1"/>
    <col min="7957" max="7957" width="14.21875" style="4" customWidth="1"/>
    <col min="7958" max="7958" width="14.88671875" style="4" customWidth="1"/>
    <col min="7959" max="7959" width="15.6640625" style="4" customWidth="1"/>
    <col min="7960" max="7964" width="16.109375" style="4" customWidth="1"/>
    <col min="7965" max="7965" width="18.21875" style="4" customWidth="1"/>
    <col min="7966" max="7966" width="15.6640625" style="4" customWidth="1"/>
    <col min="7967" max="7967" width="15.44140625" style="4" customWidth="1"/>
    <col min="7968" max="7968" width="14.109375" style="4" customWidth="1"/>
    <col min="7969" max="7969" width="19.88671875" style="4" customWidth="1"/>
    <col min="7970" max="7970" width="17.88671875" style="4" customWidth="1"/>
    <col min="7971" max="7971" width="10" style="4" hidden="1" customWidth="1"/>
    <col min="7972" max="7974" width="5.109375" style="4" customWidth="1"/>
    <col min="7975" max="7975" width="13.5546875" style="4" customWidth="1"/>
    <col min="7976" max="7976" width="21.77734375" style="4" customWidth="1"/>
    <col min="7977" max="8192" width="10" style="4"/>
    <col min="8193" max="8193" width="2.21875" style="4" customWidth="1"/>
    <col min="8194" max="8194" width="5.44140625" style="4" customWidth="1"/>
    <col min="8195" max="8195" width="10.5546875" style="4" customWidth="1"/>
    <col min="8196" max="8196" width="37.21875" style="4" customWidth="1"/>
    <col min="8197" max="8197" width="4.88671875" style="4" customWidth="1"/>
    <col min="8198" max="8198" width="16.77734375" style="4" customWidth="1"/>
    <col min="8199" max="8199" width="16.5546875" style="4" customWidth="1"/>
    <col min="8200" max="8200" width="18" style="4" customWidth="1"/>
    <col min="8201" max="8201" width="19.44140625" style="4" customWidth="1"/>
    <col min="8202" max="8202" width="16.88671875" style="4" customWidth="1"/>
    <col min="8203" max="8203" width="17.44140625" style="4" customWidth="1"/>
    <col min="8204" max="8204" width="11.77734375" style="4" customWidth="1"/>
    <col min="8205" max="8205" width="15.109375" style="4" customWidth="1"/>
    <col min="8206" max="8206" width="14.88671875" style="4" customWidth="1"/>
    <col min="8207" max="8207" width="13.5546875" style="4" customWidth="1"/>
    <col min="8208" max="8208" width="13.88671875" style="4" customWidth="1"/>
    <col min="8209" max="8209" width="13.21875" style="4" customWidth="1"/>
    <col min="8210" max="8210" width="14.6640625" style="4" customWidth="1"/>
    <col min="8211" max="8211" width="14.33203125" style="4" customWidth="1"/>
    <col min="8212" max="8212" width="12.44140625" style="4" customWidth="1"/>
    <col min="8213" max="8213" width="14.21875" style="4" customWidth="1"/>
    <col min="8214" max="8214" width="14.88671875" style="4" customWidth="1"/>
    <col min="8215" max="8215" width="15.6640625" style="4" customWidth="1"/>
    <col min="8216" max="8220" width="16.109375" style="4" customWidth="1"/>
    <col min="8221" max="8221" width="18.21875" style="4" customWidth="1"/>
    <col min="8222" max="8222" width="15.6640625" style="4" customWidth="1"/>
    <col min="8223" max="8223" width="15.44140625" style="4" customWidth="1"/>
    <col min="8224" max="8224" width="14.109375" style="4" customWidth="1"/>
    <col min="8225" max="8225" width="19.88671875" style="4" customWidth="1"/>
    <col min="8226" max="8226" width="17.88671875" style="4" customWidth="1"/>
    <col min="8227" max="8227" width="10" style="4" hidden="1" customWidth="1"/>
    <col min="8228" max="8230" width="5.109375" style="4" customWidth="1"/>
    <col min="8231" max="8231" width="13.5546875" style="4" customWidth="1"/>
    <col min="8232" max="8232" width="21.77734375" style="4" customWidth="1"/>
    <col min="8233" max="8448" width="10" style="4"/>
    <col min="8449" max="8449" width="2.21875" style="4" customWidth="1"/>
    <col min="8450" max="8450" width="5.44140625" style="4" customWidth="1"/>
    <col min="8451" max="8451" width="10.5546875" style="4" customWidth="1"/>
    <col min="8452" max="8452" width="37.21875" style="4" customWidth="1"/>
    <col min="8453" max="8453" width="4.88671875" style="4" customWidth="1"/>
    <col min="8454" max="8454" width="16.77734375" style="4" customWidth="1"/>
    <col min="8455" max="8455" width="16.5546875" style="4" customWidth="1"/>
    <col min="8456" max="8456" width="18" style="4" customWidth="1"/>
    <col min="8457" max="8457" width="19.44140625" style="4" customWidth="1"/>
    <col min="8458" max="8458" width="16.88671875" style="4" customWidth="1"/>
    <col min="8459" max="8459" width="17.44140625" style="4" customWidth="1"/>
    <col min="8460" max="8460" width="11.77734375" style="4" customWidth="1"/>
    <col min="8461" max="8461" width="15.109375" style="4" customWidth="1"/>
    <col min="8462" max="8462" width="14.88671875" style="4" customWidth="1"/>
    <col min="8463" max="8463" width="13.5546875" style="4" customWidth="1"/>
    <col min="8464" max="8464" width="13.88671875" style="4" customWidth="1"/>
    <col min="8465" max="8465" width="13.21875" style="4" customWidth="1"/>
    <col min="8466" max="8466" width="14.6640625" style="4" customWidth="1"/>
    <col min="8467" max="8467" width="14.33203125" style="4" customWidth="1"/>
    <col min="8468" max="8468" width="12.44140625" style="4" customWidth="1"/>
    <col min="8469" max="8469" width="14.21875" style="4" customWidth="1"/>
    <col min="8470" max="8470" width="14.88671875" style="4" customWidth="1"/>
    <col min="8471" max="8471" width="15.6640625" style="4" customWidth="1"/>
    <col min="8472" max="8476" width="16.109375" style="4" customWidth="1"/>
    <col min="8477" max="8477" width="18.21875" style="4" customWidth="1"/>
    <col min="8478" max="8478" width="15.6640625" style="4" customWidth="1"/>
    <col min="8479" max="8479" width="15.44140625" style="4" customWidth="1"/>
    <col min="8480" max="8480" width="14.109375" style="4" customWidth="1"/>
    <col min="8481" max="8481" width="19.88671875" style="4" customWidth="1"/>
    <col min="8482" max="8482" width="17.88671875" style="4" customWidth="1"/>
    <col min="8483" max="8483" width="10" style="4" hidden="1" customWidth="1"/>
    <col min="8484" max="8486" width="5.109375" style="4" customWidth="1"/>
    <col min="8487" max="8487" width="13.5546875" style="4" customWidth="1"/>
    <col min="8488" max="8488" width="21.77734375" style="4" customWidth="1"/>
    <col min="8489" max="8704" width="10" style="4"/>
    <col min="8705" max="8705" width="2.21875" style="4" customWidth="1"/>
    <col min="8706" max="8706" width="5.44140625" style="4" customWidth="1"/>
    <col min="8707" max="8707" width="10.5546875" style="4" customWidth="1"/>
    <col min="8708" max="8708" width="37.21875" style="4" customWidth="1"/>
    <col min="8709" max="8709" width="4.88671875" style="4" customWidth="1"/>
    <col min="8710" max="8710" width="16.77734375" style="4" customWidth="1"/>
    <col min="8711" max="8711" width="16.5546875" style="4" customWidth="1"/>
    <col min="8712" max="8712" width="18" style="4" customWidth="1"/>
    <col min="8713" max="8713" width="19.44140625" style="4" customWidth="1"/>
    <col min="8714" max="8714" width="16.88671875" style="4" customWidth="1"/>
    <col min="8715" max="8715" width="17.44140625" style="4" customWidth="1"/>
    <col min="8716" max="8716" width="11.77734375" style="4" customWidth="1"/>
    <col min="8717" max="8717" width="15.109375" style="4" customWidth="1"/>
    <col min="8718" max="8718" width="14.88671875" style="4" customWidth="1"/>
    <col min="8719" max="8719" width="13.5546875" style="4" customWidth="1"/>
    <col min="8720" max="8720" width="13.88671875" style="4" customWidth="1"/>
    <col min="8721" max="8721" width="13.21875" style="4" customWidth="1"/>
    <col min="8722" max="8722" width="14.6640625" style="4" customWidth="1"/>
    <col min="8723" max="8723" width="14.33203125" style="4" customWidth="1"/>
    <col min="8724" max="8724" width="12.44140625" style="4" customWidth="1"/>
    <col min="8725" max="8725" width="14.21875" style="4" customWidth="1"/>
    <col min="8726" max="8726" width="14.88671875" style="4" customWidth="1"/>
    <col min="8727" max="8727" width="15.6640625" style="4" customWidth="1"/>
    <col min="8728" max="8732" width="16.109375" style="4" customWidth="1"/>
    <col min="8733" max="8733" width="18.21875" style="4" customWidth="1"/>
    <col min="8734" max="8734" width="15.6640625" style="4" customWidth="1"/>
    <col min="8735" max="8735" width="15.44140625" style="4" customWidth="1"/>
    <col min="8736" max="8736" width="14.109375" style="4" customWidth="1"/>
    <col min="8737" max="8737" width="19.88671875" style="4" customWidth="1"/>
    <col min="8738" max="8738" width="17.88671875" style="4" customWidth="1"/>
    <col min="8739" max="8739" width="10" style="4" hidden="1" customWidth="1"/>
    <col min="8740" max="8742" width="5.109375" style="4" customWidth="1"/>
    <col min="8743" max="8743" width="13.5546875" style="4" customWidth="1"/>
    <col min="8744" max="8744" width="21.77734375" style="4" customWidth="1"/>
    <col min="8745" max="8960" width="10" style="4"/>
    <col min="8961" max="8961" width="2.21875" style="4" customWidth="1"/>
    <col min="8962" max="8962" width="5.44140625" style="4" customWidth="1"/>
    <col min="8963" max="8963" width="10.5546875" style="4" customWidth="1"/>
    <col min="8964" max="8964" width="37.21875" style="4" customWidth="1"/>
    <col min="8965" max="8965" width="4.88671875" style="4" customWidth="1"/>
    <col min="8966" max="8966" width="16.77734375" style="4" customWidth="1"/>
    <col min="8967" max="8967" width="16.5546875" style="4" customWidth="1"/>
    <col min="8968" max="8968" width="18" style="4" customWidth="1"/>
    <col min="8969" max="8969" width="19.44140625" style="4" customWidth="1"/>
    <col min="8970" max="8970" width="16.88671875" style="4" customWidth="1"/>
    <col min="8971" max="8971" width="17.44140625" style="4" customWidth="1"/>
    <col min="8972" max="8972" width="11.77734375" style="4" customWidth="1"/>
    <col min="8973" max="8973" width="15.109375" style="4" customWidth="1"/>
    <col min="8974" max="8974" width="14.88671875" style="4" customWidth="1"/>
    <col min="8975" max="8975" width="13.5546875" style="4" customWidth="1"/>
    <col min="8976" max="8976" width="13.88671875" style="4" customWidth="1"/>
    <col min="8977" max="8977" width="13.21875" style="4" customWidth="1"/>
    <col min="8978" max="8978" width="14.6640625" style="4" customWidth="1"/>
    <col min="8979" max="8979" width="14.33203125" style="4" customWidth="1"/>
    <col min="8980" max="8980" width="12.44140625" style="4" customWidth="1"/>
    <col min="8981" max="8981" width="14.21875" style="4" customWidth="1"/>
    <col min="8982" max="8982" width="14.88671875" style="4" customWidth="1"/>
    <col min="8983" max="8983" width="15.6640625" style="4" customWidth="1"/>
    <col min="8984" max="8988" width="16.109375" style="4" customWidth="1"/>
    <col min="8989" max="8989" width="18.21875" style="4" customWidth="1"/>
    <col min="8990" max="8990" width="15.6640625" style="4" customWidth="1"/>
    <col min="8991" max="8991" width="15.44140625" style="4" customWidth="1"/>
    <col min="8992" max="8992" width="14.109375" style="4" customWidth="1"/>
    <col min="8993" max="8993" width="19.88671875" style="4" customWidth="1"/>
    <col min="8994" max="8994" width="17.88671875" style="4" customWidth="1"/>
    <col min="8995" max="8995" width="10" style="4" hidden="1" customWidth="1"/>
    <col min="8996" max="8998" width="5.109375" style="4" customWidth="1"/>
    <col min="8999" max="8999" width="13.5546875" style="4" customWidth="1"/>
    <col min="9000" max="9000" width="21.77734375" style="4" customWidth="1"/>
    <col min="9001" max="9216" width="10" style="4"/>
    <col min="9217" max="9217" width="2.21875" style="4" customWidth="1"/>
    <col min="9218" max="9218" width="5.44140625" style="4" customWidth="1"/>
    <col min="9219" max="9219" width="10.5546875" style="4" customWidth="1"/>
    <col min="9220" max="9220" width="37.21875" style="4" customWidth="1"/>
    <col min="9221" max="9221" width="4.88671875" style="4" customWidth="1"/>
    <col min="9222" max="9222" width="16.77734375" style="4" customWidth="1"/>
    <col min="9223" max="9223" width="16.5546875" style="4" customWidth="1"/>
    <col min="9224" max="9224" width="18" style="4" customWidth="1"/>
    <col min="9225" max="9225" width="19.44140625" style="4" customWidth="1"/>
    <col min="9226" max="9226" width="16.88671875" style="4" customWidth="1"/>
    <col min="9227" max="9227" width="17.44140625" style="4" customWidth="1"/>
    <col min="9228" max="9228" width="11.77734375" style="4" customWidth="1"/>
    <col min="9229" max="9229" width="15.109375" style="4" customWidth="1"/>
    <col min="9230" max="9230" width="14.88671875" style="4" customWidth="1"/>
    <col min="9231" max="9231" width="13.5546875" style="4" customWidth="1"/>
    <col min="9232" max="9232" width="13.88671875" style="4" customWidth="1"/>
    <col min="9233" max="9233" width="13.21875" style="4" customWidth="1"/>
    <col min="9234" max="9234" width="14.6640625" style="4" customWidth="1"/>
    <col min="9235" max="9235" width="14.33203125" style="4" customWidth="1"/>
    <col min="9236" max="9236" width="12.44140625" style="4" customWidth="1"/>
    <col min="9237" max="9237" width="14.21875" style="4" customWidth="1"/>
    <col min="9238" max="9238" width="14.88671875" style="4" customWidth="1"/>
    <col min="9239" max="9239" width="15.6640625" style="4" customWidth="1"/>
    <col min="9240" max="9244" width="16.109375" style="4" customWidth="1"/>
    <col min="9245" max="9245" width="18.21875" style="4" customWidth="1"/>
    <col min="9246" max="9246" width="15.6640625" style="4" customWidth="1"/>
    <col min="9247" max="9247" width="15.44140625" style="4" customWidth="1"/>
    <col min="9248" max="9248" width="14.109375" style="4" customWidth="1"/>
    <col min="9249" max="9249" width="19.88671875" style="4" customWidth="1"/>
    <col min="9250" max="9250" width="17.88671875" style="4" customWidth="1"/>
    <col min="9251" max="9251" width="10" style="4" hidden="1" customWidth="1"/>
    <col min="9252" max="9254" width="5.109375" style="4" customWidth="1"/>
    <col min="9255" max="9255" width="13.5546875" style="4" customWidth="1"/>
    <col min="9256" max="9256" width="21.77734375" style="4" customWidth="1"/>
    <col min="9257" max="9472" width="10" style="4"/>
    <col min="9473" max="9473" width="2.21875" style="4" customWidth="1"/>
    <col min="9474" max="9474" width="5.44140625" style="4" customWidth="1"/>
    <col min="9475" max="9475" width="10.5546875" style="4" customWidth="1"/>
    <col min="9476" max="9476" width="37.21875" style="4" customWidth="1"/>
    <col min="9477" max="9477" width="4.88671875" style="4" customWidth="1"/>
    <col min="9478" max="9478" width="16.77734375" style="4" customWidth="1"/>
    <col min="9479" max="9479" width="16.5546875" style="4" customWidth="1"/>
    <col min="9480" max="9480" width="18" style="4" customWidth="1"/>
    <col min="9481" max="9481" width="19.44140625" style="4" customWidth="1"/>
    <col min="9482" max="9482" width="16.88671875" style="4" customWidth="1"/>
    <col min="9483" max="9483" width="17.44140625" style="4" customWidth="1"/>
    <col min="9484" max="9484" width="11.77734375" style="4" customWidth="1"/>
    <col min="9485" max="9485" width="15.109375" style="4" customWidth="1"/>
    <col min="9486" max="9486" width="14.88671875" style="4" customWidth="1"/>
    <col min="9487" max="9487" width="13.5546875" style="4" customWidth="1"/>
    <col min="9488" max="9488" width="13.88671875" style="4" customWidth="1"/>
    <col min="9489" max="9489" width="13.21875" style="4" customWidth="1"/>
    <col min="9490" max="9490" width="14.6640625" style="4" customWidth="1"/>
    <col min="9491" max="9491" width="14.33203125" style="4" customWidth="1"/>
    <col min="9492" max="9492" width="12.44140625" style="4" customWidth="1"/>
    <col min="9493" max="9493" width="14.21875" style="4" customWidth="1"/>
    <col min="9494" max="9494" width="14.88671875" style="4" customWidth="1"/>
    <col min="9495" max="9495" width="15.6640625" style="4" customWidth="1"/>
    <col min="9496" max="9500" width="16.109375" style="4" customWidth="1"/>
    <col min="9501" max="9501" width="18.21875" style="4" customWidth="1"/>
    <col min="9502" max="9502" width="15.6640625" style="4" customWidth="1"/>
    <col min="9503" max="9503" width="15.44140625" style="4" customWidth="1"/>
    <col min="9504" max="9504" width="14.109375" style="4" customWidth="1"/>
    <col min="9505" max="9505" width="19.88671875" style="4" customWidth="1"/>
    <col min="9506" max="9506" width="17.88671875" style="4" customWidth="1"/>
    <col min="9507" max="9507" width="10" style="4" hidden="1" customWidth="1"/>
    <col min="9508" max="9510" width="5.109375" style="4" customWidth="1"/>
    <col min="9511" max="9511" width="13.5546875" style="4" customWidth="1"/>
    <col min="9512" max="9512" width="21.77734375" style="4" customWidth="1"/>
    <col min="9513" max="9728" width="10" style="4"/>
    <col min="9729" max="9729" width="2.21875" style="4" customWidth="1"/>
    <col min="9730" max="9730" width="5.44140625" style="4" customWidth="1"/>
    <col min="9731" max="9731" width="10.5546875" style="4" customWidth="1"/>
    <col min="9732" max="9732" width="37.21875" style="4" customWidth="1"/>
    <col min="9733" max="9733" width="4.88671875" style="4" customWidth="1"/>
    <col min="9734" max="9734" width="16.77734375" style="4" customWidth="1"/>
    <col min="9735" max="9735" width="16.5546875" style="4" customWidth="1"/>
    <col min="9736" max="9736" width="18" style="4" customWidth="1"/>
    <col min="9737" max="9737" width="19.44140625" style="4" customWidth="1"/>
    <col min="9738" max="9738" width="16.88671875" style="4" customWidth="1"/>
    <col min="9739" max="9739" width="17.44140625" style="4" customWidth="1"/>
    <col min="9740" max="9740" width="11.77734375" style="4" customWidth="1"/>
    <col min="9741" max="9741" width="15.109375" style="4" customWidth="1"/>
    <col min="9742" max="9742" width="14.88671875" style="4" customWidth="1"/>
    <col min="9743" max="9743" width="13.5546875" style="4" customWidth="1"/>
    <col min="9744" max="9744" width="13.88671875" style="4" customWidth="1"/>
    <col min="9745" max="9745" width="13.21875" style="4" customWidth="1"/>
    <col min="9746" max="9746" width="14.6640625" style="4" customWidth="1"/>
    <col min="9747" max="9747" width="14.33203125" style="4" customWidth="1"/>
    <col min="9748" max="9748" width="12.44140625" style="4" customWidth="1"/>
    <col min="9749" max="9749" width="14.21875" style="4" customWidth="1"/>
    <col min="9750" max="9750" width="14.88671875" style="4" customWidth="1"/>
    <col min="9751" max="9751" width="15.6640625" style="4" customWidth="1"/>
    <col min="9752" max="9756" width="16.109375" style="4" customWidth="1"/>
    <col min="9757" max="9757" width="18.21875" style="4" customWidth="1"/>
    <col min="9758" max="9758" width="15.6640625" style="4" customWidth="1"/>
    <col min="9759" max="9759" width="15.44140625" style="4" customWidth="1"/>
    <col min="9760" max="9760" width="14.109375" style="4" customWidth="1"/>
    <col min="9761" max="9761" width="19.88671875" style="4" customWidth="1"/>
    <col min="9762" max="9762" width="17.88671875" style="4" customWidth="1"/>
    <col min="9763" max="9763" width="10" style="4" hidden="1" customWidth="1"/>
    <col min="9764" max="9766" width="5.109375" style="4" customWidth="1"/>
    <col min="9767" max="9767" width="13.5546875" style="4" customWidth="1"/>
    <col min="9768" max="9768" width="21.77734375" style="4" customWidth="1"/>
    <col min="9769" max="9984" width="10" style="4"/>
    <col min="9985" max="9985" width="2.21875" style="4" customWidth="1"/>
    <col min="9986" max="9986" width="5.44140625" style="4" customWidth="1"/>
    <col min="9987" max="9987" width="10.5546875" style="4" customWidth="1"/>
    <col min="9988" max="9988" width="37.21875" style="4" customWidth="1"/>
    <col min="9989" max="9989" width="4.88671875" style="4" customWidth="1"/>
    <col min="9990" max="9990" width="16.77734375" style="4" customWidth="1"/>
    <col min="9991" max="9991" width="16.5546875" style="4" customWidth="1"/>
    <col min="9992" max="9992" width="18" style="4" customWidth="1"/>
    <col min="9993" max="9993" width="19.44140625" style="4" customWidth="1"/>
    <col min="9994" max="9994" width="16.88671875" style="4" customWidth="1"/>
    <col min="9995" max="9995" width="17.44140625" style="4" customWidth="1"/>
    <col min="9996" max="9996" width="11.77734375" style="4" customWidth="1"/>
    <col min="9997" max="9997" width="15.109375" style="4" customWidth="1"/>
    <col min="9998" max="9998" width="14.88671875" style="4" customWidth="1"/>
    <col min="9999" max="9999" width="13.5546875" style="4" customWidth="1"/>
    <col min="10000" max="10000" width="13.88671875" style="4" customWidth="1"/>
    <col min="10001" max="10001" width="13.21875" style="4" customWidth="1"/>
    <col min="10002" max="10002" width="14.6640625" style="4" customWidth="1"/>
    <col min="10003" max="10003" width="14.33203125" style="4" customWidth="1"/>
    <col min="10004" max="10004" width="12.44140625" style="4" customWidth="1"/>
    <col min="10005" max="10005" width="14.21875" style="4" customWidth="1"/>
    <col min="10006" max="10006" width="14.88671875" style="4" customWidth="1"/>
    <col min="10007" max="10007" width="15.6640625" style="4" customWidth="1"/>
    <col min="10008" max="10012" width="16.109375" style="4" customWidth="1"/>
    <col min="10013" max="10013" width="18.21875" style="4" customWidth="1"/>
    <col min="10014" max="10014" width="15.6640625" style="4" customWidth="1"/>
    <col min="10015" max="10015" width="15.44140625" style="4" customWidth="1"/>
    <col min="10016" max="10016" width="14.109375" style="4" customWidth="1"/>
    <col min="10017" max="10017" width="19.88671875" style="4" customWidth="1"/>
    <col min="10018" max="10018" width="17.88671875" style="4" customWidth="1"/>
    <col min="10019" max="10019" width="10" style="4" hidden="1" customWidth="1"/>
    <col min="10020" max="10022" width="5.109375" style="4" customWidth="1"/>
    <col min="10023" max="10023" width="13.5546875" style="4" customWidth="1"/>
    <col min="10024" max="10024" width="21.77734375" style="4" customWidth="1"/>
    <col min="10025" max="10240" width="10" style="4"/>
    <col min="10241" max="10241" width="2.21875" style="4" customWidth="1"/>
    <col min="10242" max="10242" width="5.44140625" style="4" customWidth="1"/>
    <col min="10243" max="10243" width="10.5546875" style="4" customWidth="1"/>
    <col min="10244" max="10244" width="37.21875" style="4" customWidth="1"/>
    <col min="10245" max="10245" width="4.88671875" style="4" customWidth="1"/>
    <col min="10246" max="10246" width="16.77734375" style="4" customWidth="1"/>
    <col min="10247" max="10247" width="16.5546875" style="4" customWidth="1"/>
    <col min="10248" max="10248" width="18" style="4" customWidth="1"/>
    <col min="10249" max="10249" width="19.44140625" style="4" customWidth="1"/>
    <col min="10250" max="10250" width="16.88671875" style="4" customWidth="1"/>
    <col min="10251" max="10251" width="17.44140625" style="4" customWidth="1"/>
    <col min="10252" max="10252" width="11.77734375" style="4" customWidth="1"/>
    <col min="10253" max="10253" width="15.109375" style="4" customWidth="1"/>
    <col min="10254" max="10254" width="14.88671875" style="4" customWidth="1"/>
    <col min="10255" max="10255" width="13.5546875" style="4" customWidth="1"/>
    <col min="10256" max="10256" width="13.88671875" style="4" customWidth="1"/>
    <col min="10257" max="10257" width="13.21875" style="4" customWidth="1"/>
    <col min="10258" max="10258" width="14.6640625" style="4" customWidth="1"/>
    <col min="10259" max="10259" width="14.33203125" style="4" customWidth="1"/>
    <col min="10260" max="10260" width="12.44140625" style="4" customWidth="1"/>
    <col min="10261" max="10261" width="14.21875" style="4" customWidth="1"/>
    <col min="10262" max="10262" width="14.88671875" style="4" customWidth="1"/>
    <col min="10263" max="10263" width="15.6640625" style="4" customWidth="1"/>
    <col min="10264" max="10268" width="16.109375" style="4" customWidth="1"/>
    <col min="10269" max="10269" width="18.21875" style="4" customWidth="1"/>
    <col min="10270" max="10270" width="15.6640625" style="4" customWidth="1"/>
    <col min="10271" max="10271" width="15.44140625" style="4" customWidth="1"/>
    <col min="10272" max="10272" width="14.109375" style="4" customWidth="1"/>
    <col min="10273" max="10273" width="19.88671875" style="4" customWidth="1"/>
    <col min="10274" max="10274" width="17.88671875" style="4" customWidth="1"/>
    <col min="10275" max="10275" width="10" style="4" hidden="1" customWidth="1"/>
    <col min="10276" max="10278" width="5.109375" style="4" customWidth="1"/>
    <col min="10279" max="10279" width="13.5546875" style="4" customWidth="1"/>
    <col min="10280" max="10280" width="21.77734375" style="4" customWidth="1"/>
    <col min="10281" max="10496" width="10" style="4"/>
    <col min="10497" max="10497" width="2.21875" style="4" customWidth="1"/>
    <col min="10498" max="10498" width="5.44140625" style="4" customWidth="1"/>
    <col min="10499" max="10499" width="10.5546875" style="4" customWidth="1"/>
    <col min="10500" max="10500" width="37.21875" style="4" customWidth="1"/>
    <col min="10501" max="10501" width="4.88671875" style="4" customWidth="1"/>
    <col min="10502" max="10502" width="16.77734375" style="4" customWidth="1"/>
    <col min="10503" max="10503" width="16.5546875" style="4" customWidth="1"/>
    <col min="10504" max="10504" width="18" style="4" customWidth="1"/>
    <col min="10505" max="10505" width="19.44140625" style="4" customWidth="1"/>
    <col min="10506" max="10506" width="16.88671875" style="4" customWidth="1"/>
    <col min="10507" max="10507" width="17.44140625" style="4" customWidth="1"/>
    <col min="10508" max="10508" width="11.77734375" style="4" customWidth="1"/>
    <col min="10509" max="10509" width="15.109375" style="4" customWidth="1"/>
    <col min="10510" max="10510" width="14.88671875" style="4" customWidth="1"/>
    <col min="10511" max="10511" width="13.5546875" style="4" customWidth="1"/>
    <col min="10512" max="10512" width="13.88671875" style="4" customWidth="1"/>
    <col min="10513" max="10513" width="13.21875" style="4" customWidth="1"/>
    <col min="10514" max="10514" width="14.6640625" style="4" customWidth="1"/>
    <col min="10515" max="10515" width="14.33203125" style="4" customWidth="1"/>
    <col min="10516" max="10516" width="12.44140625" style="4" customWidth="1"/>
    <col min="10517" max="10517" width="14.21875" style="4" customWidth="1"/>
    <col min="10518" max="10518" width="14.88671875" style="4" customWidth="1"/>
    <col min="10519" max="10519" width="15.6640625" style="4" customWidth="1"/>
    <col min="10520" max="10524" width="16.109375" style="4" customWidth="1"/>
    <col min="10525" max="10525" width="18.21875" style="4" customWidth="1"/>
    <col min="10526" max="10526" width="15.6640625" style="4" customWidth="1"/>
    <col min="10527" max="10527" width="15.44140625" style="4" customWidth="1"/>
    <col min="10528" max="10528" width="14.109375" style="4" customWidth="1"/>
    <col min="10529" max="10529" width="19.88671875" style="4" customWidth="1"/>
    <col min="10530" max="10530" width="17.88671875" style="4" customWidth="1"/>
    <col min="10531" max="10531" width="10" style="4" hidden="1" customWidth="1"/>
    <col min="10532" max="10534" width="5.109375" style="4" customWidth="1"/>
    <col min="10535" max="10535" width="13.5546875" style="4" customWidth="1"/>
    <col min="10536" max="10536" width="21.77734375" style="4" customWidth="1"/>
    <col min="10537" max="10752" width="10" style="4"/>
    <col min="10753" max="10753" width="2.21875" style="4" customWidth="1"/>
    <col min="10754" max="10754" width="5.44140625" style="4" customWidth="1"/>
    <col min="10755" max="10755" width="10.5546875" style="4" customWidth="1"/>
    <col min="10756" max="10756" width="37.21875" style="4" customWidth="1"/>
    <col min="10757" max="10757" width="4.88671875" style="4" customWidth="1"/>
    <col min="10758" max="10758" width="16.77734375" style="4" customWidth="1"/>
    <col min="10759" max="10759" width="16.5546875" style="4" customWidth="1"/>
    <col min="10760" max="10760" width="18" style="4" customWidth="1"/>
    <col min="10761" max="10761" width="19.44140625" style="4" customWidth="1"/>
    <col min="10762" max="10762" width="16.88671875" style="4" customWidth="1"/>
    <col min="10763" max="10763" width="17.44140625" style="4" customWidth="1"/>
    <col min="10764" max="10764" width="11.77734375" style="4" customWidth="1"/>
    <col min="10765" max="10765" width="15.109375" style="4" customWidth="1"/>
    <col min="10766" max="10766" width="14.88671875" style="4" customWidth="1"/>
    <col min="10767" max="10767" width="13.5546875" style="4" customWidth="1"/>
    <col min="10768" max="10768" width="13.88671875" style="4" customWidth="1"/>
    <col min="10769" max="10769" width="13.21875" style="4" customWidth="1"/>
    <col min="10770" max="10770" width="14.6640625" style="4" customWidth="1"/>
    <col min="10771" max="10771" width="14.33203125" style="4" customWidth="1"/>
    <col min="10772" max="10772" width="12.44140625" style="4" customWidth="1"/>
    <col min="10773" max="10773" width="14.21875" style="4" customWidth="1"/>
    <col min="10774" max="10774" width="14.88671875" style="4" customWidth="1"/>
    <col min="10775" max="10775" width="15.6640625" style="4" customWidth="1"/>
    <col min="10776" max="10780" width="16.109375" style="4" customWidth="1"/>
    <col min="10781" max="10781" width="18.21875" style="4" customWidth="1"/>
    <col min="10782" max="10782" width="15.6640625" style="4" customWidth="1"/>
    <col min="10783" max="10783" width="15.44140625" style="4" customWidth="1"/>
    <col min="10784" max="10784" width="14.109375" style="4" customWidth="1"/>
    <col min="10785" max="10785" width="19.88671875" style="4" customWidth="1"/>
    <col min="10786" max="10786" width="17.88671875" style="4" customWidth="1"/>
    <col min="10787" max="10787" width="10" style="4" hidden="1" customWidth="1"/>
    <col min="10788" max="10790" width="5.109375" style="4" customWidth="1"/>
    <col min="10791" max="10791" width="13.5546875" style="4" customWidth="1"/>
    <col min="10792" max="10792" width="21.77734375" style="4" customWidth="1"/>
    <col min="10793" max="11008" width="10" style="4"/>
    <col min="11009" max="11009" width="2.21875" style="4" customWidth="1"/>
    <col min="11010" max="11010" width="5.44140625" style="4" customWidth="1"/>
    <col min="11011" max="11011" width="10.5546875" style="4" customWidth="1"/>
    <col min="11012" max="11012" width="37.21875" style="4" customWidth="1"/>
    <col min="11013" max="11013" width="4.88671875" style="4" customWidth="1"/>
    <col min="11014" max="11014" width="16.77734375" style="4" customWidth="1"/>
    <col min="11015" max="11015" width="16.5546875" style="4" customWidth="1"/>
    <col min="11016" max="11016" width="18" style="4" customWidth="1"/>
    <col min="11017" max="11017" width="19.44140625" style="4" customWidth="1"/>
    <col min="11018" max="11018" width="16.88671875" style="4" customWidth="1"/>
    <col min="11019" max="11019" width="17.44140625" style="4" customWidth="1"/>
    <col min="11020" max="11020" width="11.77734375" style="4" customWidth="1"/>
    <col min="11021" max="11021" width="15.109375" style="4" customWidth="1"/>
    <col min="11022" max="11022" width="14.88671875" style="4" customWidth="1"/>
    <col min="11023" max="11023" width="13.5546875" style="4" customWidth="1"/>
    <col min="11024" max="11024" width="13.88671875" style="4" customWidth="1"/>
    <col min="11025" max="11025" width="13.21875" style="4" customWidth="1"/>
    <col min="11026" max="11026" width="14.6640625" style="4" customWidth="1"/>
    <col min="11027" max="11027" width="14.33203125" style="4" customWidth="1"/>
    <col min="11028" max="11028" width="12.44140625" style="4" customWidth="1"/>
    <col min="11029" max="11029" width="14.21875" style="4" customWidth="1"/>
    <col min="11030" max="11030" width="14.88671875" style="4" customWidth="1"/>
    <col min="11031" max="11031" width="15.6640625" style="4" customWidth="1"/>
    <col min="11032" max="11036" width="16.109375" style="4" customWidth="1"/>
    <col min="11037" max="11037" width="18.21875" style="4" customWidth="1"/>
    <col min="11038" max="11038" width="15.6640625" style="4" customWidth="1"/>
    <col min="11039" max="11039" width="15.44140625" style="4" customWidth="1"/>
    <col min="11040" max="11040" width="14.109375" style="4" customWidth="1"/>
    <col min="11041" max="11041" width="19.88671875" style="4" customWidth="1"/>
    <col min="11042" max="11042" width="17.88671875" style="4" customWidth="1"/>
    <col min="11043" max="11043" width="10" style="4" hidden="1" customWidth="1"/>
    <col min="11044" max="11046" width="5.109375" style="4" customWidth="1"/>
    <col min="11047" max="11047" width="13.5546875" style="4" customWidth="1"/>
    <col min="11048" max="11048" width="21.77734375" style="4" customWidth="1"/>
    <col min="11049" max="11264" width="10" style="4"/>
    <col min="11265" max="11265" width="2.21875" style="4" customWidth="1"/>
    <col min="11266" max="11266" width="5.44140625" style="4" customWidth="1"/>
    <col min="11267" max="11267" width="10.5546875" style="4" customWidth="1"/>
    <col min="11268" max="11268" width="37.21875" style="4" customWidth="1"/>
    <col min="11269" max="11269" width="4.88671875" style="4" customWidth="1"/>
    <col min="11270" max="11270" width="16.77734375" style="4" customWidth="1"/>
    <col min="11271" max="11271" width="16.5546875" style="4" customWidth="1"/>
    <col min="11272" max="11272" width="18" style="4" customWidth="1"/>
    <col min="11273" max="11273" width="19.44140625" style="4" customWidth="1"/>
    <col min="11274" max="11274" width="16.88671875" style="4" customWidth="1"/>
    <col min="11275" max="11275" width="17.44140625" style="4" customWidth="1"/>
    <col min="11276" max="11276" width="11.77734375" style="4" customWidth="1"/>
    <col min="11277" max="11277" width="15.109375" style="4" customWidth="1"/>
    <col min="11278" max="11278" width="14.88671875" style="4" customWidth="1"/>
    <col min="11279" max="11279" width="13.5546875" style="4" customWidth="1"/>
    <col min="11280" max="11280" width="13.88671875" style="4" customWidth="1"/>
    <col min="11281" max="11281" width="13.21875" style="4" customWidth="1"/>
    <col min="11282" max="11282" width="14.6640625" style="4" customWidth="1"/>
    <col min="11283" max="11283" width="14.33203125" style="4" customWidth="1"/>
    <col min="11284" max="11284" width="12.44140625" style="4" customWidth="1"/>
    <col min="11285" max="11285" width="14.21875" style="4" customWidth="1"/>
    <col min="11286" max="11286" width="14.88671875" style="4" customWidth="1"/>
    <col min="11287" max="11287" width="15.6640625" style="4" customWidth="1"/>
    <col min="11288" max="11292" width="16.109375" style="4" customWidth="1"/>
    <col min="11293" max="11293" width="18.21875" style="4" customWidth="1"/>
    <col min="11294" max="11294" width="15.6640625" style="4" customWidth="1"/>
    <col min="11295" max="11295" width="15.44140625" style="4" customWidth="1"/>
    <col min="11296" max="11296" width="14.109375" style="4" customWidth="1"/>
    <col min="11297" max="11297" width="19.88671875" style="4" customWidth="1"/>
    <col min="11298" max="11298" width="17.88671875" style="4" customWidth="1"/>
    <col min="11299" max="11299" width="10" style="4" hidden="1" customWidth="1"/>
    <col min="11300" max="11302" width="5.109375" style="4" customWidth="1"/>
    <col min="11303" max="11303" width="13.5546875" style="4" customWidth="1"/>
    <col min="11304" max="11304" width="21.77734375" style="4" customWidth="1"/>
    <col min="11305" max="11520" width="10" style="4"/>
    <col min="11521" max="11521" width="2.21875" style="4" customWidth="1"/>
    <col min="11522" max="11522" width="5.44140625" style="4" customWidth="1"/>
    <col min="11523" max="11523" width="10.5546875" style="4" customWidth="1"/>
    <col min="11524" max="11524" width="37.21875" style="4" customWidth="1"/>
    <col min="11525" max="11525" width="4.88671875" style="4" customWidth="1"/>
    <col min="11526" max="11526" width="16.77734375" style="4" customWidth="1"/>
    <col min="11527" max="11527" width="16.5546875" style="4" customWidth="1"/>
    <col min="11528" max="11528" width="18" style="4" customWidth="1"/>
    <col min="11529" max="11529" width="19.44140625" style="4" customWidth="1"/>
    <col min="11530" max="11530" width="16.88671875" style="4" customWidth="1"/>
    <col min="11531" max="11531" width="17.44140625" style="4" customWidth="1"/>
    <col min="11532" max="11532" width="11.77734375" style="4" customWidth="1"/>
    <col min="11533" max="11533" width="15.109375" style="4" customWidth="1"/>
    <col min="11534" max="11534" width="14.88671875" style="4" customWidth="1"/>
    <col min="11535" max="11535" width="13.5546875" style="4" customWidth="1"/>
    <col min="11536" max="11536" width="13.88671875" style="4" customWidth="1"/>
    <col min="11537" max="11537" width="13.21875" style="4" customWidth="1"/>
    <col min="11538" max="11538" width="14.6640625" style="4" customWidth="1"/>
    <col min="11539" max="11539" width="14.33203125" style="4" customWidth="1"/>
    <col min="11540" max="11540" width="12.44140625" style="4" customWidth="1"/>
    <col min="11541" max="11541" width="14.21875" style="4" customWidth="1"/>
    <col min="11542" max="11542" width="14.88671875" style="4" customWidth="1"/>
    <col min="11543" max="11543" width="15.6640625" style="4" customWidth="1"/>
    <col min="11544" max="11548" width="16.109375" style="4" customWidth="1"/>
    <col min="11549" max="11549" width="18.21875" style="4" customWidth="1"/>
    <col min="11550" max="11550" width="15.6640625" style="4" customWidth="1"/>
    <col min="11551" max="11551" width="15.44140625" style="4" customWidth="1"/>
    <col min="11552" max="11552" width="14.109375" style="4" customWidth="1"/>
    <col min="11553" max="11553" width="19.88671875" style="4" customWidth="1"/>
    <col min="11554" max="11554" width="17.88671875" style="4" customWidth="1"/>
    <col min="11555" max="11555" width="10" style="4" hidden="1" customWidth="1"/>
    <col min="11556" max="11558" width="5.109375" style="4" customWidth="1"/>
    <col min="11559" max="11559" width="13.5546875" style="4" customWidth="1"/>
    <col min="11560" max="11560" width="21.77734375" style="4" customWidth="1"/>
    <col min="11561" max="11776" width="10" style="4"/>
    <col min="11777" max="11777" width="2.21875" style="4" customWidth="1"/>
    <col min="11778" max="11778" width="5.44140625" style="4" customWidth="1"/>
    <col min="11779" max="11779" width="10.5546875" style="4" customWidth="1"/>
    <col min="11780" max="11780" width="37.21875" style="4" customWidth="1"/>
    <col min="11781" max="11781" width="4.88671875" style="4" customWidth="1"/>
    <col min="11782" max="11782" width="16.77734375" style="4" customWidth="1"/>
    <col min="11783" max="11783" width="16.5546875" style="4" customWidth="1"/>
    <col min="11784" max="11784" width="18" style="4" customWidth="1"/>
    <col min="11785" max="11785" width="19.44140625" style="4" customWidth="1"/>
    <col min="11786" max="11786" width="16.88671875" style="4" customWidth="1"/>
    <col min="11787" max="11787" width="17.44140625" style="4" customWidth="1"/>
    <col min="11788" max="11788" width="11.77734375" style="4" customWidth="1"/>
    <col min="11789" max="11789" width="15.109375" style="4" customWidth="1"/>
    <col min="11790" max="11790" width="14.88671875" style="4" customWidth="1"/>
    <col min="11791" max="11791" width="13.5546875" style="4" customWidth="1"/>
    <col min="11792" max="11792" width="13.88671875" style="4" customWidth="1"/>
    <col min="11793" max="11793" width="13.21875" style="4" customWidth="1"/>
    <col min="11794" max="11794" width="14.6640625" style="4" customWidth="1"/>
    <col min="11795" max="11795" width="14.33203125" style="4" customWidth="1"/>
    <col min="11796" max="11796" width="12.44140625" style="4" customWidth="1"/>
    <col min="11797" max="11797" width="14.21875" style="4" customWidth="1"/>
    <col min="11798" max="11798" width="14.88671875" style="4" customWidth="1"/>
    <col min="11799" max="11799" width="15.6640625" style="4" customWidth="1"/>
    <col min="11800" max="11804" width="16.109375" style="4" customWidth="1"/>
    <col min="11805" max="11805" width="18.21875" style="4" customWidth="1"/>
    <col min="11806" max="11806" width="15.6640625" style="4" customWidth="1"/>
    <col min="11807" max="11807" width="15.44140625" style="4" customWidth="1"/>
    <col min="11808" max="11808" width="14.109375" style="4" customWidth="1"/>
    <col min="11809" max="11809" width="19.88671875" style="4" customWidth="1"/>
    <col min="11810" max="11810" width="17.88671875" style="4" customWidth="1"/>
    <col min="11811" max="11811" width="10" style="4" hidden="1" customWidth="1"/>
    <col min="11812" max="11814" width="5.109375" style="4" customWidth="1"/>
    <col min="11815" max="11815" width="13.5546875" style="4" customWidth="1"/>
    <col min="11816" max="11816" width="21.77734375" style="4" customWidth="1"/>
    <col min="11817" max="12032" width="10" style="4"/>
    <col min="12033" max="12033" width="2.21875" style="4" customWidth="1"/>
    <col min="12034" max="12034" width="5.44140625" style="4" customWidth="1"/>
    <col min="12035" max="12035" width="10.5546875" style="4" customWidth="1"/>
    <col min="12036" max="12036" width="37.21875" style="4" customWidth="1"/>
    <col min="12037" max="12037" width="4.88671875" style="4" customWidth="1"/>
    <col min="12038" max="12038" width="16.77734375" style="4" customWidth="1"/>
    <col min="12039" max="12039" width="16.5546875" style="4" customWidth="1"/>
    <col min="12040" max="12040" width="18" style="4" customWidth="1"/>
    <col min="12041" max="12041" width="19.44140625" style="4" customWidth="1"/>
    <col min="12042" max="12042" width="16.88671875" style="4" customWidth="1"/>
    <col min="12043" max="12043" width="17.44140625" style="4" customWidth="1"/>
    <col min="12044" max="12044" width="11.77734375" style="4" customWidth="1"/>
    <col min="12045" max="12045" width="15.109375" style="4" customWidth="1"/>
    <col min="12046" max="12046" width="14.88671875" style="4" customWidth="1"/>
    <col min="12047" max="12047" width="13.5546875" style="4" customWidth="1"/>
    <col min="12048" max="12048" width="13.88671875" style="4" customWidth="1"/>
    <col min="12049" max="12049" width="13.21875" style="4" customWidth="1"/>
    <col min="12050" max="12050" width="14.6640625" style="4" customWidth="1"/>
    <col min="12051" max="12051" width="14.33203125" style="4" customWidth="1"/>
    <col min="12052" max="12052" width="12.44140625" style="4" customWidth="1"/>
    <col min="12053" max="12053" width="14.21875" style="4" customWidth="1"/>
    <col min="12054" max="12054" width="14.88671875" style="4" customWidth="1"/>
    <col min="12055" max="12055" width="15.6640625" style="4" customWidth="1"/>
    <col min="12056" max="12060" width="16.109375" style="4" customWidth="1"/>
    <col min="12061" max="12061" width="18.21875" style="4" customWidth="1"/>
    <col min="12062" max="12062" width="15.6640625" style="4" customWidth="1"/>
    <col min="12063" max="12063" width="15.44140625" style="4" customWidth="1"/>
    <col min="12064" max="12064" width="14.109375" style="4" customWidth="1"/>
    <col min="12065" max="12065" width="19.88671875" style="4" customWidth="1"/>
    <col min="12066" max="12066" width="17.88671875" style="4" customWidth="1"/>
    <col min="12067" max="12067" width="10" style="4" hidden="1" customWidth="1"/>
    <col min="12068" max="12070" width="5.109375" style="4" customWidth="1"/>
    <col min="12071" max="12071" width="13.5546875" style="4" customWidth="1"/>
    <col min="12072" max="12072" width="21.77734375" style="4" customWidth="1"/>
    <col min="12073" max="12288" width="10" style="4"/>
    <col min="12289" max="12289" width="2.21875" style="4" customWidth="1"/>
    <col min="12290" max="12290" width="5.44140625" style="4" customWidth="1"/>
    <col min="12291" max="12291" width="10.5546875" style="4" customWidth="1"/>
    <col min="12292" max="12292" width="37.21875" style="4" customWidth="1"/>
    <col min="12293" max="12293" width="4.88671875" style="4" customWidth="1"/>
    <col min="12294" max="12294" width="16.77734375" style="4" customWidth="1"/>
    <col min="12295" max="12295" width="16.5546875" style="4" customWidth="1"/>
    <col min="12296" max="12296" width="18" style="4" customWidth="1"/>
    <col min="12297" max="12297" width="19.44140625" style="4" customWidth="1"/>
    <col min="12298" max="12298" width="16.88671875" style="4" customWidth="1"/>
    <col min="12299" max="12299" width="17.44140625" style="4" customWidth="1"/>
    <col min="12300" max="12300" width="11.77734375" style="4" customWidth="1"/>
    <col min="12301" max="12301" width="15.109375" style="4" customWidth="1"/>
    <col min="12302" max="12302" width="14.88671875" style="4" customWidth="1"/>
    <col min="12303" max="12303" width="13.5546875" style="4" customWidth="1"/>
    <col min="12304" max="12304" width="13.88671875" style="4" customWidth="1"/>
    <col min="12305" max="12305" width="13.21875" style="4" customWidth="1"/>
    <col min="12306" max="12306" width="14.6640625" style="4" customWidth="1"/>
    <col min="12307" max="12307" width="14.33203125" style="4" customWidth="1"/>
    <col min="12308" max="12308" width="12.44140625" style="4" customWidth="1"/>
    <col min="12309" max="12309" width="14.21875" style="4" customWidth="1"/>
    <col min="12310" max="12310" width="14.88671875" style="4" customWidth="1"/>
    <col min="12311" max="12311" width="15.6640625" style="4" customWidth="1"/>
    <col min="12312" max="12316" width="16.109375" style="4" customWidth="1"/>
    <col min="12317" max="12317" width="18.21875" style="4" customWidth="1"/>
    <col min="12318" max="12318" width="15.6640625" style="4" customWidth="1"/>
    <col min="12319" max="12319" width="15.44140625" style="4" customWidth="1"/>
    <col min="12320" max="12320" width="14.109375" style="4" customWidth="1"/>
    <col min="12321" max="12321" width="19.88671875" style="4" customWidth="1"/>
    <col min="12322" max="12322" width="17.88671875" style="4" customWidth="1"/>
    <col min="12323" max="12323" width="10" style="4" hidden="1" customWidth="1"/>
    <col min="12324" max="12326" width="5.109375" style="4" customWidth="1"/>
    <col min="12327" max="12327" width="13.5546875" style="4" customWidth="1"/>
    <col min="12328" max="12328" width="21.77734375" style="4" customWidth="1"/>
    <col min="12329" max="12544" width="10" style="4"/>
    <col min="12545" max="12545" width="2.21875" style="4" customWidth="1"/>
    <col min="12546" max="12546" width="5.44140625" style="4" customWidth="1"/>
    <col min="12547" max="12547" width="10.5546875" style="4" customWidth="1"/>
    <col min="12548" max="12548" width="37.21875" style="4" customWidth="1"/>
    <col min="12549" max="12549" width="4.88671875" style="4" customWidth="1"/>
    <col min="12550" max="12550" width="16.77734375" style="4" customWidth="1"/>
    <col min="12551" max="12551" width="16.5546875" style="4" customWidth="1"/>
    <col min="12552" max="12552" width="18" style="4" customWidth="1"/>
    <col min="12553" max="12553" width="19.44140625" style="4" customWidth="1"/>
    <col min="12554" max="12554" width="16.88671875" style="4" customWidth="1"/>
    <col min="12555" max="12555" width="17.44140625" style="4" customWidth="1"/>
    <col min="12556" max="12556" width="11.77734375" style="4" customWidth="1"/>
    <col min="12557" max="12557" width="15.109375" style="4" customWidth="1"/>
    <col min="12558" max="12558" width="14.88671875" style="4" customWidth="1"/>
    <col min="12559" max="12559" width="13.5546875" style="4" customWidth="1"/>
    <col min="12560" max="12560" width="13.88671875" style="4" customWidth="1"/>
    <col min="12561" max="12561" width="13.21875" style="4" customWidth="1"/>
    <col min="12562" max="12562" width="14.6640625" style="4" customWidth="1"/>
    <col min="12563" max="12563" width="14.33203125" style="4" customWidth="1"/>
    <col min="12564" max="12564" width="12.44140625" style="4" customWidth="1"/>
    <col min="12565" max="12565" width="14.21875" style="4" customWidth="1"/>
    <col min="12566" max="12566" width="14.88671875" style="4" customWidth="1"/>
    <col min="12567" max="12567" width="15.6640625" style="4" customWidth="1"/>
    <col min="12568" max="12572" width="16.109375" style="4" customWidth="1"/>
    <col min="12573" max="12573" width="18.21875" style="4" customWidth="1"/>
    <col min="12574" max="12574" width="15.6640625" style="4" customWidth="1"/>
    <col min="12575" max="12575" width="15.44140625" style="4" customWidth="1"/>
    <col min="12576" max="12576" width="14.109375" style="4" customWidth="1"/>
    <col min="12577" max="12577" width="19.88671875" style="4" customWidth="1"/>
    <col min="12578" max="12578" width="17.88671875" style="4" customWidth="1"/>
    <col min="12579" max="12579" width="10" style="4" hidden="1" customWidth="1"/>
    <col min="12580" max="12582" width="5.109375" style="4" customWidth="1"/>
    <col min="12583" max="12583" width="13.5546875" style="4" customWidth="1"/>
    <col min="12584" max="12584" width="21.77734375" style="4" customWidth="1"/>
    <col min="12585" max="12800" width="10" style="4"/>
    <col min="12801" max="12801" width="2.21875" style="4" customWidth="1"/>
    <col min="12802" max="12802" width="5.44140625" style="4" customWidth="1"/>
    <col min="12803" max="12803" width="10.5546875" style="4" customWidth="1"/>
    <col min="12804" max="12804" width="37.21875" style="4" customWidth="1"/>
    <col min="12805" max="12805" width="4.88671875" style="4" customWidth="1"/>
    <col min="12806" max="12806" width="16.77734375" style="4" customWidth="1"/>
    <col min="12807" max="12807" width="16.5546875" style="4" customWidth="1"/>
    <col min="12808" max="12808" width="18" style="4" customWidth="1"/>
    <col min="12809" max="12809" width="19.44140625" style="4" customWidth="1"/>
    <col min="12810" max="12810" width="16.88671875" style="4" customWidth="1"/>
    <col min="12811" max="12811" width="17.44140625" style="4" customWidth="1"/>
    <col min="12812" max="12812" width="11.77734375" style="4" customWidth="1"/>
    <col min="12813" max="12813" width="15.109375" style="4" customWidth="1"/>
    <col min="12814" max="12814" width="14.88671875" style="4" customWidth="1"/>
    <col min="12815" max="12815" width="13.5546875" style="4" customWidth="1"/>
    <col min="12816" max="12816" width="13.88671875" style="4" customWidth="1"/>
    <col min="12817" max="12817" width="13.21875" style="4" customWidth="1"/>
    <col min="12818" max="12818" width="14.6640625" style="4" customWidth="1"/>
    <col min="12819" max="12819" width="14.33203125" style="4" customWidth="1"/>
    <col min="12820" max="12820" width="12.44140625" style="4" customWidth="1"/>
    <col min="12821" max="12821" width="14.21875" style="4" customWidth="1"/>
    <col min="12822" max="12822" width="14.88671875" style="4" customWidth="1"/>
    <col min="12823" max="12823" width="15.6640625" style="4" customWidth="1"/>
    <col min="12824" max="12828" width="16.109375" style="4" customWidth="1"/>
    <col min="12829" max="12829" width="18.21875" style="4" customWidth="1"/>
    <col min="12830" max="12830" width="15.6640625" style="4" customWidth="1"/>
    <col min="12831" max="12831" width="15.44140625" style="4" customWidth="1"/>
    <col min="12832" max="12832" width="14.109375" style="4" customWidth="1"/>
    <col min="12833" max="12833" width="19.88671875" style="4" customWidth="1"/>
    <col min="12834" max="12834" width="17.88671875" style="4" customWidth="1"/>
    <col min="12835" max="12835" width="10" style="4" hidden="1" customWidth="1"/>
    <col min="12836" max="12838" width="5.109375" style="4" customWidth="1"/>
    <col min="12839" max="12839" width="13.5546875" style="4" customWidth="1"/>
    <col min="12840" max="12840" width="21.77734375" style="4" customWidth="1"/>
    <col min="12841" max="13056" width="10" style="4"/>
    <col min="13057" max="13057" width="2.21875" style="4" customWidth="1"/>
    <col min="13058" max="13058" width="5.44140625" style="4" customWidth="1"/>
    <col min="13059" max="13059" width="10.5546875" style="4" customWidth="1"/>
    <col min="13060" max="13060" width="37.21875" style="4" customWidth="1"/>
    <col min="13061" max="13061" width="4.88671875" style="4" customWidth="1"/>
    <col min="13062" max="13062" width="16.77734375" style="4" customWidth="1"/>
    <col min="13063" max="13063" width="16.5546875" style="4" customWidth="1"/>
    <col min="13064" max="13064" width="18" style="4" customWidth="1"/>
    <col min="13065" max="13065" width="19.44140625" style="4" customWidth="1"/>
    <col min="13066" max="13066" width="16.88671875" style="4" customWidth="1"/>
    <col min="13067" max="13067" width="17.44140625" style="4" customWidth="1"/>
    <col min="13068" max="13068" width="11.77734375" style="4" customWidth="1"/>
    <col min="13069" max="13069" width="15.109375" style="4" customWidth="1"/>
    <col min="13070" max="13070" width="14.88671875" style="4" customWidth="1"/>
    <col min="13071" max="13071" width="13.5546875" style="4" customWidth="1"/>
    <col min="13072" max="13072" width="13.88671875" style="4" customWidth="1"/>
    <col min="13073" max="13073" width="13.21875" style="4" customWidth="1"/>
    <col min="13074" max="13074" width="14.6640625" style="4" customWidth="1"/>
    <col min="13075" max="13075" width="14.33203125" style="4" customWidth="1"/>
    <col min="13076" max="13076" width="12.44140625" style="4" customWidth="1"/>
    <col min="13077" max="13077" width="14.21875" style="4" customWidth="1"/>
    <col min="13078" max="13078" width="14.88671875" style="4" customWidth="1"/>
    <col min="13079" max="13079" width="15.6640625" style="4" customWidth="1"/>
    <col min="13080" max="13084" width="16.109375" style="4" customWidth="1"/>
    <col min="13085" max="13085" width="18.21875" style="4" customWidth="1"/>
    <col min="13086" max="13086" width="15.6640625" style="4" customWidth="1"/>
    <col min="13087" max="13087" width="15.44140625" style="4" customWidth="1"/>
    <col min="13088" max="13088" width="14.109375" style="4" customWidth="1"/>
    <col min="13089" max="13089" width="19.88671875" style="4" customWidth="1"/>
    <col min="13090" max="13090" width="17.88671875" style="4" customWidth="1"/>
    <col min="13091" max="13091" width="10" style="4" hidden="1" customWidth="1"/>
    <col min="13092" max="13094" width="5.109375" style="4" customWidth="1"/>
    <col min="13095" max="13095" width="13.5546875" style="4" customWidth="1"/>
    <col min="13096" max="13096" width="21.77734375" style="4" customWidth="1"/>
    <col min="13097" max="13312" width="10" style="4"/>
    <col min="13313" max="13313" width="2.21875" style="4" customWidth="1"/>
    <col min="13314" max="13314" width="5.44140625" style="4" customWidth="1"/>
    <col min="13315" max="13315" width="10.5546875" style="4" customWidth="1"/>
    <col min="13316" max="13316" width="37.21875" style="4" customWidth="1"/>
    <col min="13317" max="13317" width="4.88671875" style="4" customWidth="1"/>
    <col min="13318" max="13318" width="16.77734375" style="4" customWidth="1"/>
    <col min="13319" max="13319" width="16.5546875" style="4" customWidth="1"/>
    <col min="13320" max="13320" width="18" style="4" customWidth="1"/>
    <col min="13321" max="13321" width="19.44140625" style="4" customWidth="1"/>
    <col min="13322" max="13322" width="16.88671875" style="4" customWidth="1"/>
    <col min="13323" max="13323" width="17.44140625" style="4" customWidth="1"/>
    <col min="13324" max="13324" width="11.77734375" style="4" customWidth="1"/>
    <col min="13325" max="13325" width="15.109375" style="4" customWidth="1"/>
    <col min="13326" max="13326" width="14.88671875" style="4" customWidth="1"/>
    <col min="13327" max="13327" width="13.5546875" style="4" customWidth="1"/>
    <col min="13328" max="13328" width="13.88671875" style="4" customWidth="1"/>
    <col min="13329" max="13329" width="13.21875" style="4" customWidth="1"/>
    <col min="13330" max="13330" width="14.6640625" style="4" customWidth="1"/>
    <col min="13331" max="13331" width="14.33203125" style="4" customWidth="1"/>
    <col min="13332" max="13332" width="12.44140625" style="4" customWidth="1"/>
    <col min="13333" max="13333" width="14.21875" style="4" customWidth="1"/>
    <col min="13334" max="13334" width="14.88671875" style="4" customWidth="1"/>
    <col min="13335" max="13335" width="15.6640625" style="4" customWidth="1"/>
    <col min="13336" max="13340" width="16.109375" style="4" customWidth="1"/>
    <col min="13341" max="13341" width="18.21875" style="4" customWidth="1"/>
    <col min="13342" max="13342" width="15.6640625" style="4" customWidth="1"/>
    <col min="13343" max="13343" width="15.44140625" style="4" customWidth="1"/>
    <col min="13344" max="13344" width="14.109375" style="4" customWidth="1"/>
    <col min="13345" max="13345" width="19.88671875" style="4" customWidth="1"/>
    <col min="13346" max="13346" width="17.88671875" style="4" customWidth="1"/>
    <col min="13347" max="13347" width="10" style="4" hidden="1" customWidth="1"/>
    <col min="13348" max="13350" width="5.109375" style="4" customWidth="1"/>
    <col min="13351" max="13351" width="13.5546875" style="4" customWidth="1"/>
    <col min="13352" max="13352" width="21.77734375" style="4" customWidth="1"/>
    <col min="13353" max="13568" width="10" style="4"/>
    <col min="13569" max="13569" width="2.21875" style="4" customWidth="1"/>
    <col min="13570" max="13570" width="5.44140625" style="4" customWidth="1"/>
    <col min="13571" max="13571" width="10.5546875" style="4" customWidth="1"/>
    <col min="13572" max="13572" width="37.21875" style="4" customWidth="1"/>
    <col min="13573" max="13573" width="4.88671875" style="4" customWidth="1"/>
    <col min="13574" max="13574" width="16.77734375" style="4" customWidth="1"/>
    <col min="13575" max="13575" width="16.5546875" style="4" customWidth="1"/>
    <col min="13576" max="13576" width="18" style="4" customWidth="1"/>
    <col min="13577" max="13577" width="19.44140625" style="4" customWidth="1"/>
    <col min="13578" max="13578" width="16.88671875" style="4" customWidth="1"/>
    <col min="13579" max="13579" width="17.44140625" style="4" customWidth="1"/>
    <col min="13580" max="13580" width="11.77734375" style="4" customWidth="1"/>
    <col min="13581" max="13581" width="15.109375" style="4" customWidth="1"/>
    <col min="13582" max="13582" width="14.88671875" style="4" customWidth="1"/>
    <col min="13583" max="13583" width="13.5546875" style="4" customWidth="1"/>
    <col min="13584" max="13584" width="13.88671875" style="4" customWidth="1"/>
    <col min="13585" max="13585" width="13.21875" style="4" customWidth="1"/>
    <col min="13586" max="13586" width="14.6640625" style="4" customWidth="1"/>
    <col min="13587" max="13587" width="14.33203125" style="4" customWidth="1"/>
    <col min="13588" max="13588" width="12.44140625" style="4" customWidth="1"/>
    <col min="13589" max="13589" width="14.21875" style="4" customWidth="1"/>
    <col min="13590" max="13590" width="14.88671875" style="4" customWidth="1"/>
    <col min="13591" max="13591" width="15.6640625" style="4" customWidth="1"/>
    <col min="13592" max="13596" width="16.109375" style="4" customWidth="1"/>
    <col min="13597" max="13597" width="18.21875" style="4" customWidth="1"/>
    <col min="13598" max="13598" width="15.6640625" style="4" customWidth="1"/>
    <col min="13599" max="13599" width="15.44140625" style="4" customWidth="1"/>
    <col min="13600" max="13600" width="14.109375" style="4" customWidth="1"/>
    <col min="13601" max="13601" width="19.88671875" style="4" customWidth="1"/>
    <col min="13602" max="13602" width="17.88671875" style="4" customWidth="1"/>
    <col min="13603" max="13603" width="10" style="4" hidden="1" customWidth="1"/>
    <col min="13604" max="13606" width="5.109375" style="4" customWidth="1"/>
    <col min="13607" max="13607" width="13.5546875" style="4" customWidth="1"/>
    <col min="13608" max="13608" width="21.77734375" style="4" customWidth="1"/>
    <col min="13609" max="13824" width="10" style="4"/>
    <col min="13825" max="13825" width="2.21875" style="4" customWidth="1"/>
    <col min="13826" max="13826" width="5.44140625" style="4" customWidth="1"/>
    <col min="13827" max="13827" width="10.5546875" style="4" customWidth="1"/>
    <col min="13828" max="13828" width="37.21875" style="4" customWidth="1"/>
    <col min="13829" max="13829" width="4.88671875" style="4" customWidth="1"/>
    <col min="13830" max="13830" width="16.77734375" style="4" customWidth="1"/>
    <col min="13831" max="13831" width="16.5546875" style="4" customWidth="1"/>
    <col min="13832" max="13832" width="18" style="4" customWidth="1"/>
    <col min="13833" max="13833" width="19.44140625" style="4" customWidth="1"/>
    <col min="13834" max="13834" width="16.88671875" style="4" customWidth="1"/>
    <col min="13835" max="13835" width="17.44140625" style="4" customWidth="1"/>
    <col min="13836" max="13836" width="11.77734375" style="4" customWidth="1"/>
    <col min="13837" max="13837" width="15.109375" style="4" customWidth="1"/>
    <col min="13838" max="13838" width="14.88671875" style="4" customWidth="1"/>
    <col min="13839" max="13839" width="13.5546875" style="4" customWidth="1"/>
    <col min="13840" max="13840" width="13.88671875" style="4" customWidth="1"/>
    <col min="13841" max="13841" width="13.21875" style="4" customWidth="1"/>
    <col min="13842" max="13842" width="14.6640625" style="4" customWidth="1"/>
    <col min="13843" max="13843" width="14.33203125" style="4" customWidth="1"/>
    <col min="13844" max="13844" width="12.44140625" style="4" customWidth="1"/>
    <col min="13845" max="13845" width="14.21875" style="4" customWidth="1"/>
    <col min="13846" max="13846" width="14.88671875" style="4" customWidth="1"/>
    <col min="13847" max="13847" width="15.6640625" style="4" customWidth="1"/>
    <col min="13848" max="13852" width="16.109375" style="4" customWidth="1"/>
    <col min="13853" max="13853" width="18.21875" style="4" customWidth="1"/>
    <col min="13854" max="13854" width="15.6640625" style="4" customWidth="1"/>
    <col min="13855" max="13855" width="15.44140625" style="4" customWidth="1"/>
    <col min="13856" max="13856" width="14.109375" style="4" customWidth="1"/>
    <col min="13857" max="13857" width="19.88671875" style="4" customWidth="1"/>
    <col min="13858" max="13858" width="17.88671875" style="4" customWidth="1"/>
    <col min="13859" max="13859" width="10" style="4" hidden="1" customWidth="1"/>
    <col min="13860" max="13862" width="5.109375" style="4" customWidth="1"/>
    <col min="13863" max="13863" width="13.5546875" style="4" customWidth="1"/>
    <col min="13864" max="13864" width="21.77734375" style="4" customWidth="1"/>
    <col min="13865" max="14080" width="10" style="4"/>
    <col min="14081" max="14081" width="2.21875" style="4" customWidth="1"/>
    <col min="14082" max="14082" width="5.44140625" style="4" customWidth="1"/>
    <col min="14083" max="14083" width="10.5546875" style="4" customWidth="1"/>
    <col min="14084" max="14084" width="37.21875" style="4" customWidth="1"/>
    <col min="14085" max="14085" width="4.88671875" style="4" customWidth="1"/>
    <col min="14086" max="14086" width="16.77734375" style="4" customWidth="1"/>
    <col min="14087" max="14087" width="16.5546875" style="4" customWidth="1"/>
    <col min="14088" max="14088" width="18" style="4" customWidth="1"/>
    <col min="14089" max="14089" width="19.44140625" style="4" customWidth="1"/>
    <col min="14090" max="14090" width="16.88671875" style="4" customWidth="1"/>
    <col min="14091" max="14091" width="17.44140625" style="4" customWidth="1"/>
    <col min="14092" max="14092" width="11.77734375" style="4" customWidth="1"/>
    <col min="14093" max="14093" width="15.109375" style="4" customWidth="1"/>
    <col min="14094" max="14094" width="14.88671875" style="4" customWidth="1"/>
    <col min="14095" max="14095" width="13.5546875" style="4" customWidth="1"/>
    <col min="14096" max="14096" width="13.88671875" style="4" customWidth="1"/>
    <col min="14097" max="14097" width="13.21875" style="4" customWidth="1"/>
    <col min="14098" max="14098" width="14.6640625" style="4" customWidth="1"/>
    <col min="14099" max="14099" width="14.33203125" style="4" customWidth="1"/>
    <col min="14100" max="14100" width="12.44140625" style="4" customWidth="1"/>
    <col min="14101" max="14101" width="14.21875" style="4" customWidth="1"/>
    <col min="14102" max="14102" width="14.88671875" style="4" customWidth="1"/>
    <col min="14103" max="14103" width="15.6640625" style="4" customWidth="1"/>
    <col min="14104" max="14108" width="16.109375" style="4" customWidth="1"/>
    <col min="14109" max="14109" width="18.21875" style="4" customWidth="1"/>
    <col min="14110" max="14110" width="15.6640625" style="4" customWidth="1"/>
    <col min="14111" max="14111" width="15.44140625" style="4" customWidth="1"/>
    <col min="14112" max="14112" width="14.109375" style="4" customWidth="1"/>
    <col min="14113" max="14113" width="19.88671875" style="4" customWidth="1"/>
    <col min="14114" max="14114" width="17.88671875" style="4" customWidth="1"/>
    <col min="14115" max="14115" width="10" style="4" hidden="1" customWidth="1"/>
    <col min="14116" max="14118" width="5.109375" style="4" customWidth="1"/>
    <col min="14119" max="14119" width="13.5546875" style="4" customWidth="1"/>
    <col min="14120" max="14120" width="21.77734375" style="4" customWidth="1"/>
    <col min="14121" max="14336" width="10" style="4"/>
    <col min="14337" max="14337" width="2.21875" style="4" customWidth="1"/>
    <col min="14338" max="14338" width="5.44140625" style="4" customWidth="1"/>
    <col min="14339" max="14339" width="10.5546875" style="4" customWidth="1"/>
    <col min="14340" max="14340" width="37.21875" style="4" customWidth="1"/>
    <col min="14341" max="14341" width="4.88671875" style="4" customWidth="1"/>
    <col min="14342" max="14342" width="16.77734375" style="4" customWidth="1"/>
    <col min="14343" max="14343" width="16.5546875" style="4" customWidth="1"/>
    <col min="14344" max="14344" width="18" style="4" customWidth="1"/>
    <col min="14345" max="14345" width="19.44140625" style="4" customWidth="1"/>
    <col min="14346" max="14346" width="16.88671875" style="4" customWidth="1"/>
    <col min="14347" max="14347" width="17.44140625" style="4" customWidth="1"/>
    <col min="14348" max="14348" width="11.77734375" style="4" customWidth="1"/>
    <col min="14349" max="14349" width="15.109375" style="4" customWidth="1"/>
    <col min="14350" max="14350" width="14.88671875" style="4" customWidth="1"/>
    <col min="14351" max="14351" width="13.5546875" style="4" customWidth="1"/>
    <col min="14352" max="14352" width="13.88671875" style="4" customWidth="1"/>
    <col min="14353" max="14353" width="13.21875" style="4" customWidth="1"/>
    <col min="14354" max="14354" width="14.6640625" style="4" customWidth="1"/>
    <col min="14355" max="14355" width="14.33203125" style="4" customWidth="1"/>
    <col min="14356" max="14356" width="12.44140625" style="4" customWidth="1"/>
    <col min="14357" max="14357" width="14.21875" style="4" customWidth="1"/>
    <col min="14358" max="14358" width="14.88671875" style="4" customWidth="1"/>
    <col min="14359" max="14359" width="15.6640625" style="4" customWidth="1"/>
    <col min="14360" max="14364" width="16.109375" style="4" customWidth="1"/>
    <col min="14365" max="14365" width="18.21875" style="4" customWidth="1"/>
    <col min="14366" max="14366" width="15.6640625" style="4" customWidth="1"/>
    <col min="14367" max="14367" width="15.44140625" style="4" customWidth="1"/>
    <col min="14368" max="14368" width="14.109375" style="4" customWidth="1"/>
    <col min="14369" max="14369" width="19.88671875" style="4" customWidth="1"/>
    <col min="14370" max="14370" width="17.88671875" style="4" customWidth="1"/>
    <col min="14371" max="14371" width="10" style="4" hidden="1" customWidth="1"/>
    <col min="14372" max="14374" width="5.109375" style="4" customWidth="1"/>
    <col min="14375" max="14375" width="13.5546875" style="4" customWidth="1"/>
    <col min="14376" max="14376" width="21.77734375" style="4" customWidth="1"/>
    <col min="14377" max="14592" width="10" style="4"/>
    <col min="14593" max="14593" width="2.21875" style="4" customWidth="1"/>
    <col min="14594" max="14594" width="5.44140625" style="4" customWidth="1"/>
    <col min="14595" max="14595" width="10.5546875" style="4" customWidth="1"/>
    <col min="14596" max="14596" width="37.21875" style="4" customWidth="1"/>
    <col min="14597" max="14597" width="4.88671875" style="4" customWidth="1"/>
    <col min="14598" max="14598" width="16.77734375" style="4" customWidth="1"/>
    <col min="14599" max="14599" width="16.5546875" style="4" customWidth="1"/>
    <col min="14600" max="14600" width="18" style="4" customWidth="1"/>
    <col min="14601" max="14601" width="19.44140625" style="4" customWidth="1"/>
    <col min="14602" max="14602" width="16.88671875" style="4" customWidth="1"/>
    <col min="14603" max="14603" width="17.44140625" style="4" customWidth="1"/>
    <col min="14604" max="14604" width="11.77734375" style="4" customWidth="1"/>
    <col min="14605" max="14605" width="15.109375" style="4" customWidth="1"/>
    <col min="14606" max="14606" width="14.88671875" style="4" customWidth="1"/>
    <col min="14607" max="14607" width="13.5546875" style="4" customWidth="1"/>
    <col min="14608" max="14608" width="13.88671875" style="4" customWidth="1"/>
    <col min="14609" max="14609" width="13.21875" style="4" customWidth="1"/>
    <col min="14610" max="14610" width="14.6640625" style="4" customWidth="1"/>
    <col min="14611" max="14611" width="14.33203125" style="4" customWidth="1"/>
    <col min="14612" max="14612" width="12.44140625" style="4" customWidth="1"/>
    <col min="14613" max="14613" width="14.21875" style="4" customWidth="1"/>
    <col min="14614" max="14614" width="14.88671875" style="4" customWidth="1"/>
    <col min="14615" max="14615" width="15.6640625" style="4" customWidth="1"/>
    <col min="14616" max="14620" width="16.109375" style="4" customWidth="1"/>
    <col min="14621" max="14621" width="18.21875" style="4" customWidth="1"/>
    <col min="14622" max="14622" width="15.6640625" style="4" customWidth="1"/>
    <col min="14623" max="14623" width="15.44140625" style="4" customWidth="1"/>
    <col min="14624" max="14624" width="14.109375" style="4" customWidth="1"/>
    <col min="14625" max="14625" width="19.88671875" style="4" customWidth="1"/>
    <col min="14626" max="14626" width="17.88671875" style="4" customWidth="1"/>
    <col min="14627" max="14627" width="10" style="4" hidden="1" customWidth="1"/>
    <col min="14628" max="14630" width="5.109375" style="4" customWidth="1"/>
    <col min="14631" max="14631" width="13.5546875" style="4" customWidth="1"/>
    <col min="14632" max="14632" width="21.77734375" style="4" customWidth="1"/>
    <col min="14633" max="14848" width="10" style="4"/>
    <col min="14849" max="14849" width="2.21875" style="4" customWidth="1"/>
    <col min="14850" max="14850" width="5.44140625" style="4" customWidth="1"/>
    <col min="14851" max="14851" width="10.5546875" style="4" customWidth="1"/>
    <col min="14852" max="14852" width="37.21875" style="4" customWidth="1"/>
    <col min="14853" max="14853" width="4.88671875" style="4" customWidth="1"/>
    <col min="14854" max="14854" width="16.77734375" style="4" customWidth="1"/>
    <col min="14855" max="14855" width="16.5546875" style="4" customWidth="1"/>
    <col min="14856" max="14856" width="18" style="4" customWidth="1"/>
    <col min="14857" max="14857" width="19.44140625" style="4" customWidth="1"/>
    <col min="14858" max="14858" width="16.88671875" style="4" customWidth="1"/>
    <col min="14859" max="14859" width="17.44140625" style="4" customWidth="1"/>
    <col min="14860" max="14860" width="11.77734375" style="4" customWidth="1"/>
    <col min="14861" max="14861" width="15.109375" style="4" customWidth="1"/>
    <col min="14862" max="14862" width="14.88671875" style="4" customWidth="1"/>
    <col min="14863" max="14863" width="13.5546875" style="4" customWidth="1"/>
    <col min="14864" max="14864" width="13.88671875" style="4" customWidth="1"/>
    <col min="14865" max="14865" width="13.21875" style="4" customWidth="1"/>
    <col min="14866" max="14866" width="14.6640625" style="4" customWidth="1"/>
    <col min="14867" max="14867" width="14.33203125" style="4" customWidth="1"/>
    <col min="14868" max="14868" width="12.44140625" style="4" customWidth="1"/>
    <col min="14869" max="14869" width="14.21875" style="4" customWidth="1"/>
    <col min="14870" max="14870" width="14.88671875" style="4" customWidth="1"/>
    <col min="14871" max="14871" width="15.6640625" style="4" customWidth="1"/>
    <col min="14872" max="14876" width="16.109375" style="4" customWidth="1"/>
    <col min="14877" max="14877" width="18.21875" style="4" customWidth="1"/>
    <col min="14878" max="14878" width="15.6640625" style="4" customWidth="1"/>
    <col min="14879" max="14879" width="15.44140625" style="4" customWidth="1"/>
    <col min="14880" max="14880" width="14.109375" style="4" customWidth="1"/>
    <col min="14881" max="14881" width="19.88671875" style="4" customWidth="1"/>
    <col min="14882" max="14882" width="17.88671875" style="4" customWidth="1"/>
    <col min="14883" max="14883" width="10" style="4" hidden="1" customWidth="1"/>
    <col min="14884" max="14886" width="5.109375" style="4" customWidth="1"/>
    <col min="14887" max="14887" width="13.5546875" style="4" customWidth="1"/>
    <col min="14888" max="14888" width="21.77734375" style="4" customWidth="1"/>
    <col min="14889" max="15104" width="10" style="4"/>
    <col min="15105" max="15105" width="2.21875" style="4" customWidth="1"/>
    <col min="15106" max="15106" width="5.44140625" style="4" customWidth="1"/>
    <col min="15107" max="15107" width="10.5546875" style="4" customWidth="1"/>
    <col min="15108" max="15108" width="37.21875" style="4" customWidth="1"/>
    <col min="15109" max="15109" width="4.88671875" style="4" customWidth="1"/>
    <col min="15110" max="15110" width="16.77734375" style="4" customWidth="1"/>
    <col min="15111" max="15111" width="16.5546875" style="4" customWidth="1"/>
    <col min="15112" max="15112" width="18" style="4" customWidth="1"/>
    <col min="15113" max="15113" width="19.44140625" style="4" customWidth="1"/>
    <col min="15114" max="15114" width="16.88671875" style="4" customWidth="1"/>
    <col min="15115" max="15115" width="17.44140625" style="4" customWidth="1"/>
    <col min="15116" max="15116" width="11.77734375" style="4" customWidth="1"/>
    <col min="15117" max="15117" width="15.109375" style="4" customWidth="1"/>
    <col min="15118" max="15118" width="14.88671875" style="4" customWidth="1"/>
    <col min="15119" max="15119" width="13.5546875" style="4" customWidth="1"/>
    <col min="15120" max="15120" width="13.88671875" style="4" customWidth="1"/>
    <col min="15121" max="15121" width="13.21875" style="4" customWidth="1"/>
    <col min="15122" max="15122" width="14.6640625" style="4" customWidth="1"/>
    <col min="15123" max="15123" width="14.33203125" style="4" customWidth="1"/>
    <col min="15124" max="15124" width="12.44140625" style="4" customWidth="1"/>
    <col min="15125" max="15125" width="14.21875" style="4" customWidth="1"/>
    <col min="15126" max="15126" width="14.88671875" style="4" customWidth="1"/>
    <col min="15127" max="15127" width="15.6640625" style="4" customWidth="1"/>
    <col min="15128" max="15132" width="16.109375" style="4" customWidth="1"/>
    <col min="15133" max="15133" width="18.21875" style="4" customWidth="1"/>
    <col min="15134" max="15134" width="15.6640625" style="4" customWidth="1"/>
    <col min="15135" max="15135" width="15.44140625" style="4" customWidth="1"/>
    <col min="15136" max="15136" width="14.109375" style="4" customWidth="1"/>
    <col min="15137" max="15137" width="19.88671875" style="4" customWidth="1"/>
    <col min="15138" max="15138" width="17.88671875" style="4" customWidth="1"/>
    <col min="15139" max="15139" width="10" style="4" hidden="1" customWidth="1"/>
    <col min="15140" max="15142" width="5.109375" style="4" customWidth="1"/>
    <col min="15143" max="15143" width="13.5546875" style="4" customWidth="1"/>
    <col min="15144" max="15144" width="21.77734375" style="4" customWidth="1"/>
    <col min="15145" max="15360" width="10" style="4"/>
    <col min="15361" max="15361" width="2.21875" style="4" customWidth="1"/>
    <col min="15362" max="15362" width="5.44140625" style="4" customWidth="1"/>
    <col min="15363" max="15363" width="10.5546875" style="4" customWidth="1"/>
    <col min="15364" max="15364" width="37.21875" style="4" customWidth="1"/>
    <col min="15365" max="15365" width="4.88671875" style="4" customWidth="1"/>
    <col min="15366" max="15366" width="16.77734375" style="4" customWidth="1"/>
    <col min="15367" max="15367" width="16.5546875" style="4" customWidth="1"/>
    <col min="15368" max="15368" width="18" style="4" customWidth="1"/>
    <col min="15369" max="15369" width="19.44140625" style="4" customWidth="1"/>
    <col min="15370" max="15370" width="16.88671875" style="4" customWidth="1"/>
    <col min="15371" max="15371" width="17.44140625" style="4" customWidth="1"/>
    <col min="15372" max="15372" width="11.77734375" style="4" customWidth="1"/>
    <col min="15373" max="15373" width="15.109375" style="4" customWidth="1"/>
    <col min="15374" max="15374" width="14.88671875" style="4" customWidth="1"/>
    <col min="15375" max="15375" width="13.5546875" style="4" customWidth="1"/>
    <col min="15376" max="15376" width="13.88671875" style="4" customWidth="1"/>
    <col min="15377" max="15377" width="13.21875" style="4" customWidth="1"/>
    <col min="15378" max="15378" width="14.6640625" style="4" customWidth="1"/>
    <col min="15379" max="15379" width="14.33203125" style="4" customWidth="1"/>
    <col min="15380" max="15380" width="12.44140625" style="4" customWidth="1"/>
    <col min="15381" max="15381" width="14.21875" style="4" customWidth="1"/>
    <col min="15382" max="15382" width="14.88671875" style="4" customWidth="1"/>
    <col min="15383" max="15383" width="15.6640625" style="4" customWidth="1"/>
    <col min="15384" max="15388" width="16.109375" style="4" customWidth="1"/>
    <col min="15389" max="15389" width="18.21875" style="4" customWidth="1"/>
    <col min="15390" max="15390" width="15.6640625" style="4" customWidth="1"/>
    <col min="15391" max="15391" width="15.44140625" style="4" customWidth="1"/>
    <col min="15392" max="15392" width="14.109375" style="4" customWidth="1"/>
    <col min="15393" max="15393" width="19.88671875" style="4" customWidth="1"/>
    <col min="15394" max="15394" width="17.88671875" style="4" customWidth="1"/>
    <col min="15395" max="15395" width="10" style="4" hidden="1" customWidth="1"/>
    <col min="15396" max="15398" width="5.109375" style="4" customWidth="1"/>
    <col min="15399" max="15399" width="13.5546875" style="4" customWidth="1"/>
    <col min="15400" max="15400" width="21.77734375" style="4" customWidth="1"/>
    <col min="15401" max="15616" width="10" style="4"/>
    <col min="15617" max="15617" width="2.21875" style="4" customWidth="1"/>
    <col min="15618" max="15618" width="5.44140625" style="4" customWidth="1"/>
    <col min="15619" max="15619" width="10.5546875" style="4" customWidth="1"/>
    <col min="15620" max="15620" width="37.21875" style="4" customWidth="1"/>
    <col min="15621" max="15621" width="4.88671875" style="4" customWidth="1"/>
    <col min="15622" max="15622" width="16.77734375" style="4" customWidth="1"/>
    <col min="15623" max="15623" width="16.5546875" style="4" customWidth="1"/>
    <col min="15624" max="15624" width="18" style="4" customWidth="1"/>
    <col min="15625" max="15625" width="19.44140625" style="4" customWidth="1"/>
    <col min="15626" max="15626" width="16.88671875" style="4" customWidth="1"/>
    <col min="15627" max="15627" width="17.44140625" style="4" customWidth="1"/>
    <col min="15628" max="15628" width="11.77734375" style="4" customWidth="1"/>
    <col min="15629" max="15629" width="15.109375" style="4" customWidth="1"/>
    <col min="15630" max="15630" width="14.88671875" style="4" customWidth="1"/>
    <col min="15631" max="15631" width="13.5546875" style="4" customWidth="1"/>
    <col min="15632" max="15632" width="13.88671875" style="4" customWidth="1"/>
    <col min="15633" max="15633" width="13.21875" style="4" customWidth="1"/>
    <col min="15634" max="15634" width="14.6640625" style="4" customWidth="1"/>
    <col min="15635" max="15635" width="14.33203125" style="4" customWidth="1"/>
    <col min="15636" max="15636" width="12.44140625" style="4" customWidth="1"/>
    <col min="15637" max="15637" width="14.21875" style="4" customWidth="1"/>
    <col min="15638" max="15638" width="14.88671875" style="4" customWidth="1"/>
    <col min="15639" max="15639" width="15.6640625" style="4" customWidth="1"/>
    <col min="15640" max="15644" width="16.109375" style="4" customWidth="1"/>
    <col min="15645" max="15645" width="18.21875" style="4" customWidth="1"/>
    <col min="15646" max="15646" width="15.6640625" style="4" customWidth="1"/>
    <col min="15647" max="15647" width="15.44140625" style="4" customWidth="1"/>
    <col min="15648" max="15648" width="14.109375" style="4" customWidth="1"/>
    <col min="15649" max="15649" width="19.88671875" style="4" customWidth="1"/>
    <col min="15650" max="15650" width="17.88671875" style="4" customWidth="1"/>
    <col min="15651" max="15651" width="10" style="4" hidden="1" customWidth="1"/>
    <col min="15652" max="15654" width="5.109375" style="4" customWidth="1"/>
    <col min="15655" max="15655" width="13.5546875" style="4" customWidth="1"/>
    <col min="15656" max="15656" width="21.77734375" style="4" customWidth="1"/>
    <col min="15657" max="15872" width="10" style="4"/>
    <col min="15873" max="15873" width="2.21875" style="4" customWidth="1"/>
    <col min="15874" max="15874" width="5.44140625" style="4" customWidth="1"/>
    <col min="15875" max="15875" width="10.5546875" style="4" customWidth="1"/>
    <col min="15876" max="15876" width="37.21875" style="4" customWidth="1"/>
    <col min="15877" max="15877" width="4.88671875" style="4" customWidth="1"/>
    <col min="15878" max="15878" width="16.77734375" style="4" customWidth="1"/>
    <col min="15879" max="15879" width="16.5546875" style="4" customWidth="1"/>
    <col min="15880" max="15880" width="18" style="4" customWidth="1"/>
    <col min="15881" max="15881" width="19.44140625" style="4" customWidth="1"/>
    <col min="15882" max="15882" width="16.88671875" style="4" customWidth="1"/>
    <col min="15883" max="15883" width="17.44140625" style="4" customWidth="1"/>
    <col min="15884" max="15884" width="11.77734375" style="4" customWidth="1"/>
    <col min="15885" max="15885" width="15.109375" style="4" customWidth="1"/>
    <col min="15886" max="15886" width="14.88671875" style="4" customWidth="1"/>
    <col min="15887" max="15887" width="13.5546875" style="4" customWidth="1"/>
    <col min="15888" max="15888" width="13.88671875" style="4" customWidth="1"/>
    <col min="15889" max="15889" width="13.21875" style="4" customWidth="1"/>
    <col min="15890" max="15890" width="14.6640625" style="4" customWidth="1"/>
    <col min="15891" max="15891" width="14.33203125" style="4" customWidth="1"/>
    <col min="15892" max="15892" width="12.44140625" style="4" customWidth="1"/>
    <col min="15893" max="15893" width="14.21875" style="4" customWidth="1"/>
    <col min="15894" max="15894" width="14.88671875" style="4" customWidth="1"/>
    <col min="15895" max="15895" width="15.6640625" style="4" customWidth="1"/>
    <col min="15896" max="15900" width="16.109375" style="4" customWidth="1"/>
    <col min="15901" max="15901" width="18.21875" style="4" customWidth="1"/>
    <col min="15902" max="15902" width="15.6640625" style="4" customWidth="1"/>
    <col min="15903" max="15903" width="15.44140625" style="4" customWidth="1"/>
    <col min="15904" max="15904" width="14.109375" style="4" customWidth="1"/>
    <col min="15905" max="15905" width="19.88671875" style="4" customWidth="1"/>
    <col min="15906" max="15906" width="17.88671875" style="4" customWidth="1"/>
    <col min="15907" max="15907" width="10" style="4" hidden="1" customWidth="1"/>
    <col min="15908" max="15910" width="5.109375" style="4" customWidth="1"/>
    <col min="15911" max="15911" width="13.5546875" style="4" customWidth="1"/>
    <col min="15912" max="15912" width="21.77734375" style="4" customWidth="1"/>
    <col min="15913" max="16128" width="10" style="4"/>
    <col min="16129" max="16129" width="2.21875" style="4" customWidth="1"/>
    <col min="16130" max="16130" width="5.44140625" style="4" customWidth="1"/>
    <col min="16131" max="16131" width="10.5546875" style="4" customWidth="1"/>
    <col min="16132" max="16132" width="37.21875" style="4" customWidth="1"/>
    <col min="16133" max="16133" width="4.88671875" style="4" customWidth="1"/>
    <col min="16134" max="16134" width="16.77734375" style="4" customWidth="1"/>
    <col min="16135" max="16135" width="16.5546875" style="4" customWidth="1"/>
    <col min="16136" max="16136" width="18" style="4" customWidth="1"/>
    <col min="16137" max="16137" width="19.44140625" style="4" customWidth="1"/>
    <col min="16138" max="16138" width="16.88671875" style="4" customWidth="1"/>
    <col min="16139" max="16139" width="17.44140625" style="4" customWidth="1"/>
    <col min="16140" max="16140" width="11.77734375" style="4" customWidth="1"/>
    <col min="16141" max="16141" width="15.109375" style="4" customWidth="1"/>
    <col min="16142" max="16142" width="14.88671875" style="4" customWidth="1"/>
    <col min="16143" max="16143" width="13.5546875" style="4" customWidth="1"/>
    <col min="16144" max="16144" width="13.88671875" style="4" customWidth="1"/>
    <col min="16145" max="16145" width="13.21875" style="4" customWidth="1"/>
    <col min="16146" max="16146" width="14.6640625" style="4" customWidth="1"/>
    <col min="16147" max="16147" width="14.33203125" style="4" customWidth="1"/>
    <col min="16148" max="16148" width="12.44140625" style="4" customWidth="1"/>
    <col min="16149" max="16149" width="14.21875" style="4" customWidth="1"/>
    <col min="16150" max="16150" width="14.88671875" style="4" customWidth="1"/>
    <col min="16151" max="16151" width="15.6640625" style="4" customWidth="1"/>
    <col min="16152" max="16156" width="16.109375" style="4" customWidth="1"/>
    <col min="16157" max="16157" width="18.21875" style="4" customWidth="1"/>
    <col min="16158" max="16158" width="15.6640625" style="4" customWidth="1"/>
    <col min="16159" max="16159" width="15.44140625" style="4" customWidth="1"/>
    <col min="16160" max="16160" width="14.109375" style="4" customWidth="1"/>
    <col min="16161" max="16161" width="19.88671875" style="4" customWidth="1"/>
    <col min="16162" max="16162" width="17.88671875" style="4" customWidth="1"/>
    <col min="16163" max="16163" width="10" style="4" hidden="1" customWidth="1"/>
    <col min="16164" max="16166" width="5.109375" style="4" customWidth="1"/>
    <col min="16167" max="16167" width="13.5546875" style="4" customWidth="1"/>
    <col min="16168" max="16168" width="21.77734375" style="4" customWidth="1"/>
    <col min="16169" max="16384" width="10" style="4"/>
  </cols>
  <sheetData>
    <row r="1" spans="1:53" s="1" customFormat="1" ht="28.2">
      <c r="A1" s="349" t="s">
        <v>0</v>
      </c>
      <c r="B1" s="349"/>
      <c r="C1" s="350"/>
      <c r="D1" s="351"/>
      <c r="E1" s="352"/>
      <c r="F1" s="353"/>
      <c r="G1" s="353"/>
      <c r="H1" s="353"/>
      <c r="I1" s="353"/>
      <c r="J1" s="354"/>
      <c r="K1" s="355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6"/>
      <c r="X1" s="356"/>
      <c r="Y1" s="356"/>
      <c r="Z1" s="356"/>
      <c r="AA1" s="356"/>
      <c r="AB1" s="356"/>
      <c r="AC1" s="357"/>
      <c r="AD1" s="357"/>
      <c r="AE1" s="357"/>
      <c r="AF1" s="357"/>
      <c r="AG1" s="358"/>
      <c r="AH1" s="359"/>
      <c r="AI1" s="360"/>
      <c r="AJ1" s="360"/>
      <c r="AK1" s="360"/>
      <c r="AL1" s="360"/>
      <c r="AM1" s="349"/>
      <c r="AN1" s="122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 s="2" customFormat="1" ht="22.2">
      <c r="A2" s="15"/>
      <c r="B2" s="15" t="s">
        <v>1</v>
      </c>
      <c r="C2" s="72"/>
      <c r="D2" s="71"/>
      <c r="E2" s="73"/>
      <c r="F2" s="16"/>
      <c r="G2" s="16"/>
      <c r="H2" s="16"/>
      <c r="I2" s="16"/>
      <c r="J2" s="30"/>
      <c r="K2" s="31"/>
      <c r="L2" s="16"/>
      <c r="M2" s="16"/>
      <c r="N2" s="16"/>
      <c r="O2" s="16"/>
      <c r="P2" s="16"/>
      <c r="Q2" s="16"/>
      <c r="R2" s="35"/>
      <c r="S2" s="35"/>
      <c r="T2" s="35"/>
      <c r="U2" s="35"/>
      <c r="V2" s="35"/>
      <c r="W2" s="109"/>
      <c r="X2" s="109"/>
      <c r="Y2" s="109"/>
      <c r="Z2" s="109"/>
      <c r="AA2" s="109"/>
      <c r="AB2" s="109"/>
      <c r="AC2" s="37"/>
      <c r="AD2" s="110"/>
      <c r="AE2" s="111"/>
      <c r="AF2" s="111"/>
      <c r="AG2" s="123"/>
      <c r="AH2" s="124"/>
      <c r="AI2" s="125"/>
      <c r="AJ2" s="125"/>
      <c r="AK2" s="125"/>
      <c r="AL2" s="125"/>
      <c r="AM2" s="15" t="s">
        <v>2</v>
      </c>
      <c r="AN2" s="122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</row>
    <row r="3" spans="1:53" s="56" customFormat="1" ht="17.399999999999999">
      <c r="A3" s="74"/>
      <c r="B3" s="369" t="s">
        <v>3</v>
      </c>
      <c r="C3" s="345" t="s">
        <v>4</v>
      </c>
      <c r="D3" s="347" t="s">
        <v>5</v>
      </c>
      <c r="E3" s="345" t="s">
        <v>6</v>
      </c>
      <c r="F3" s="361" t="s">
        <v>7</v>
      </c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75"/>
      <c r="X3" s="75"/>
      <c r="Y3" s="75"/>
      <c r="Z3" s="75"/>
      <c r="AA3" s="75"/>
      <c r="AB3" s="75"/>
      <c r="AC3" s="336" t="s">
        <v>8</v>
      </c>
      <c r="AD3" s="393" t="s">
        <v>9</v>
      </c>
      <c r="AE3" s="336" t="s">
        <v>10</v>
      </c>
      <c r="AF3" s="338" t="s">
        <v>11</v>
      </c>
      <c r="AG3" s="340" t="s">
        <v>12</v>
      </c>
      <c r="AH3" s="340" t="s">
        <v>13</v>
      </c>
      <c r="AI3" s="342" t="s">
        <v>14</v>
      </c>
      <c r="AJ3" s="331" t="s">
        <v>15</v>
      </c>
      <c r="AK3" s="331" t="s">
        <v>16</v>
      </c>
      <c r="AL3" s="331" t="s">
        <v>17</v>
      </c>
      <c r="AM3" s="333" t="s">
        <v>18</v>
      </c>
      <c r="AN3" s="335" t="s">
        <v>19</v>
      </c>
    </row>
    <row r="4" spans="1:53" s="56" customFormat="1" ht="31.2">
      <c r="A4" s="74"/>
      <c r="B4" s="370"/>
      <c r="C4" s="346"/>
      <c r="D4" s="348"/>
      <c r="E4" s="346"/>
      <c r="F4" s="76" t="s">
        <v>20</v>
      </c>
      <c r="G4" s="76" t="s">
        <v>21</v>
      </c>
      <c r="H4" s="76" t="s">
        <v>22</v>
      </c>
      <c r="I4" s="107" t="s">
        <v>23</v>
      </c>
      <c r="J4" s="108" t="s">
        <v>24</v>
      </c>
      <c r="K4" s="107" t="s">
        <v>25</v>
      </c>
      <c r="L4" s="107" t="s">
        <v>26</v>
      </c>
      <c r="M4" s="107" t="s">
        <v>27</v>
      </c>
      <c r="N4" s="107" t="s">
        <v>28</v>
      </c>
      <c r="O4" s="107" t="s">
        <v>29</v>
      </c>
      <c r="P4" s="107" t="s">
        <v>30</v>
      </c>
      <c r="Q4" s="107" t="s">
        <v>31</v>
      </c>
      <c r="R4" s="107" t="s">
        <v>32</v>
      </c>
      <c r="S4" s="107" t="s">
        <v>33</v>
      </c>
      <c r="T4" s="107" t="s">
        <v>34</v>
      </c>
      <c r="U4" s="107" t="s">
        <v>35</v>
      </c>
      <c r="V4" s="107" t="s">
        <v>36</v>
      </c>
      <c r="W4" s="107" t="s">
        <v>37</v>
      </c>
      <c r="X4" s="107" t="s">
        <v>38</v>
      </c>
      <c r="Y4" s="107" t="s">
        <v>39</v>
      </c>
      <c r="Z4" s="107" t="s">
        <v>40</v>
      </c>
      <c r="AA4" s="107" t="s">
        <v>41</v>
      </c>
      <c r="AB4" s="107" t="s">
        <v>42</v>
      </c>
      <c r="AC4" s="337"/>
      <c r="AD4" s="394"/>
      <c r="AE4" s="337"/>
      <c r="AF4" s="339"/>
      <c r="AG4" s="341"/>
      <c r="AH4" s="341"/>
      <c r="AI4" s="343"/>
      <c r="AJ4" s="332"/>
      <c r="AK4" s="332"/>
      <c r="AL4" s="332"/>
      <c r="AM4" s="334"/>
      <c r="AN4" s="335"/>
    </row>
    <row r="5" spans="1:53" s="13" customFormat="1" ht="31.95" customHeight="1">
      <c r="A5" s="77"/>
      <c r="B5" s="371" t="s">
        <v>43</v>
      </c>
      <c r="C5" s="78" t="s">
        <v>44</v>
      </c>
      <c r="D5" s="79" t="s">
        <v>45</v>
      </c>
      <c r="E5" s="80">
        <v>90</v>
      </c>
      <c r="F5" s="81">
        <f>VLOOKUP(C5,[1]Sheet1!B$1:E$65536,4,0)</f>
        <v>0</v>
      </c>
      <c r="G5" s="81">
        <f>VLOOKUP(C5,[1]Sheet1!B$1:F$65536,5,0)</f>
        <v>0</v>
      </c>
      <c r="H5" s="81">
        <f>VLOOKUP($C5,[1]Sheet1!$B$1:$Z$65536,6,0)</f>
        <v>0</v>
      </c>
      <c r="I5" s="81">
        <f>VLOOKUP($C5,[1]Sheet1!$B$1:$Z$65536,7,0)</f>
        <v>0</v>
      </c>
      <c r="J5" s="81">
        <f>VLOOKUP($C5,[1]Sheet1!$B$1:$Z$65536,8,0)</f>
        <v>0</v>
      </c>
      <c r="K5" s="81">
        <f>VLOOKUP($C5,[1]Sheet1!$B$1:$Z$65536,9,0)</f>
        <v>0</v>
      </c>
      <c r="L5" s="81">
        <f>VLOOKUP($C5,[1]Sheet1!$B$1:$Z$65536,10,0)</f>
        <v>0</v>
      </c>
      <c r="M5" s="81">
        <f>VLOOKUP($C5,[1]Sheet1!$B$1:$Z$65536,11,0)</f>
        <v>0</v>
      </c>
      <c r="N5" s="81">
        <f>VLOOKUP($C5,[1]Sheet1!$B$1:$Z$65536,12,0)</f>
        <v>0</v>
      </c>
      <c r="O5" s="81">
        <f>VLOOKUP($C5,[1]Sheet1!$B$1:$Z$65536,13,0)</f>
        <v>0</v>
      </c>
      <c r="P5" s="81">
        <f>VLOOKUP($C5,[1]Sheet1!$B$1:$Z$65536,14,0)</f>
        <v>0</v>
      </c>
      <c r="Q5" s="81">
        <f>VLOOKUP($C5,[1]Sheet1!$B$1:$Z$65536,15,0)</f>
        <v>891582.87999999942</v>
      </c>
      <c r="R5" s="81">
        <f>VLOOKUP($C5,[1]Sheet1!$B$1:$Z$65536,16,0)</f>
        <v>229740.26</v>
      </c>
      <c r="S5" s="81">
        <f>VLOOKUP($C5,[1]Sheet1!$B$1:$Z$65536,17,0)</f>
        <v>1233112.5</v>
      </c>
      <c r="T5" s="81">
        <f>VLOOKUP($C5,[1]Sheet1!$B$1:$Z$65536,18,0)</f>
        <v>0</v>
      </c>
      <c r="U5" s="81">
        <f>VLOOKUP($C5,[1]Sheet1!$B$1:$Z$65536,19,0)</f>
        <v>0</v>
      </c>
      <c r="V5" s="81">
        <f>VLOOKUP($C5,[1]Sheet1!$B$1:$Z$65536,20,0)</f>
        <v>0</v>
      </c>
      <c r="W5" s="81">
        <f>VLOOKUP($C5,[1]Sheet1!$B$1:$Z$65536,21,0)</f>
        <v>619901.05000000028</v>
      </c>
      <c r="X5" s="81">
        <f>VLOOKUP($C5,[1]Sheet1!$B$1:$Z$65536,22,0)</f>
        <v>0</v>
      </c>
      <c r="Y5" s="81">
        <f>VLOOKUP($C5,[1]Sheet1!$B$1:$Z$65536,23,0)</f>
        <v>699084.97</v>
      </c>
      <c r="Z5" s="81">
        <f>VLOOKUP($C5,[1]Sheet1!$B$1:$Z$65536,24,0)</f>
        <v>130266.4</v>
      </c>
      <c r="AA5" s="81">
        <f>VLOOKUP($C5,[1]Sheet1!$B$1:$Z$65536,25,0)</f>
        <v>57943.63</v>
      </c>
      <c r="AB5" s="81">
        <f>VLOOKUP($C5,[1]Sheet1!$B$1:$AA$65536,26,0)</f>
        <v>0</v>
      </c>
      <c r="AC5" s="112">
        <f t="shared" ref="AC5:AC28" si="0">SUM(F5:AB5)</f>
        <v>3861631.69</v>
      </c>
      <c r="AD5" s="113">
        <f t="shared" ref="AD5:AD8" si="1">AC5-AB5-AA5-Z5</f>
        <v>3673421.66</v>
      </c>
      <c r="AE5" s="112">
        <f t="shared" ref="AE5:AE28" si="2">(V5+U5+T5+S5+R5+W5)/6</f>
        <v>347125.63500000007</v>
      </c>
      <c r="AF5" s="112">
        <f t="shared" ref="AF5:AF28" si="3">W5</f>
        <v>619901.05000000028</v>
      </c>
      <c r="AG5" s="126"/>
      <c r="AH5" s="127">
        <v>300000</v>
      </c>
      <c r="AI5" s="128">
        <v>200000</v>
      </c>
      <c r="AJ5" s="128" t="s">
        <v>46</v>
      </c>
      <c r="AK5" s="128"/>
      <c r="AL5" s="128"/>
      <c r="AM5" s="129"/>
      <c r="AN5" s="70"/>
    </row>
    <row r="6" spans="1:53" s="57" customFormat="1" ht="31.95" customHeight="1">
      <c r="A6" s="77"/>
      <c r="B6" s="372"/>
      <c r="C6" s="82" t="s">
        <v>47</v>
      </c>
      <c r="D6" s="83" t="s">
        <v>48</v>
      </c>
      <c r="E6" s="84">
        <v>60</v>
      </c>
      <c r="F6" s="81">
        <f>VLOOKUP(C6,[1]Sheet1!B$1:E$65536,4,0)</f>
        <v>0</v>
      </c>
      <c r="G6" s="81">
        <f>VLOOKUP(C6,[1]Sheet1!B$1:F$65536,5,0)</f>
        <v>0</v>
      </c>
      <c r="H6" s="81">
        <f>VLOOKUP($C6,[1]Sheet1!$B$1:$Z$65536,6,0)</f>
        <v>0</v>
      </c>
      <c r="I6" s="81">
        <f>VLOOKUP($C6,[1]Sheet1!$B$1:$Z$65536,7,0)</f>
        <v>0</v>
      </c>
      <c r="J6" s="81">
        <f>VLOOKUP($C6,[1]Sheet1!$B$1:$Z$65536,8,0)</f>
        <v>0</v>
      </c>
      <c r="K6" s="81">
        <f>VLOOKUP($C6,[1]Sheet1!$B$1:$Z$65536,9,0)</f>
        <v>0</v>
      </c>
      <c r="L6" s="81">
        <f>VLOOKUP($C6,[1]Sheet1!$B$1:$Z$65536,10,0)</f>
        <v>0</v>
      </c>
      <c r="M6" s="81">
        <f>VLOOKUP($C6,[1]Sheet1!$B$1:$Z$65536,11,0)</f>
        <v>0</v>
      </c>
      <c r="N6" s="81">
        <f>VLOOKUP($C6,[1]Sheet1!$B$1:$Z$65536,12,0)</f>
        <v>0</v>
      </c>
      <c r="O6" s="81">
        <f>VLOOKUP($C6,[1]Sheet1!$B$1:$Z$65536,13,0)</f>
        <v>0</v>
      </c>
      <c r="P6" s="81">
        <f>VLOOKUP($C6,[1]Sheet1!$B$1:$Z$65536,14,0)</f>
        <v>0</v>
      </c>
      <c r="Q6" s="81">
        <f>VLOOKUP($C6,[1]Sheet1!$B$1:$Z$65536,15,0)</f>
        <v>0</v>
      </c>
      <c r="R6" s="81">
        <f>VLOOKUP($C6,[1]Sheet1!$B$1:$Z$65536,16,0)</f>
        <v>150437.14000000001</v>
      </c>
      <c r="S6" s="81">
        <f>VLOOKUP($C6,[1]Sheet1!$B$1:$Z$65536,17,0)</f>
        <v>0</v>
      </c>
      <c r="T6" s="81">
        <f>VLOOKUP($C6,[1]Sheet1!$B$1:$Z$65536,18,0)</f>
        <v>624950.1799999997</v>
      </c>
      <c r="U6" s="81">
        <f>VLOOKUP($C6,[1]Sheet1!$B$1:$Z$65536,19,0)</f>
        <v>511435.02</v>
      </c>
      <c r="V6" s="81">
        <f>VLOOKUP($C6,[1]Sheet1!$B$1:$Z$65536,20,0)</f>
        <v>484855.18000000017</v>
      </c>
      <c r="W6" s="81">
        <f>VLOOKUP($C6,[1]Sheet1!$B$1:$Z$65536,21,0)</f>
        <v>0</v>
      </c>
      <c r="X6" s="81">
        <f>VLOOKUP($C6,[1]Sheet1!$B$1:$Z$65536,22,0)</f>
        <v>175457.41999999993</v>
      </c>
      <c r="Y6" s="81">
        <f>VLOOKUP($C6,[1]Sheet1!$B$1:$Z$65536,23,0)</f>
        <v>403476.1</v>
      </c>
      <c r="Z6" s="81">
        <f>VLOOKUP($C6,[1]Sheet1!$B$1:$Z$65536,24,0)</f>
        <v>293104.56</v>
      </c>
      <c r="AA6" s="81">
        <f>VLOOKUP($C6,[1]Sheet1!$B$1:$Z$65536,25,0)</f>
        <v>287399.31</v>
      </c>
      <c r="AB6" s="81">
        <f>VLOOKUP($C6,[1]Sheet1!$B$1:$AA$65536,26,0)</f>
        <v>279770.03999999998</v>
      </c>
      <c r="AC6" s="112">
        <f t="shared" si="0"/>
        <v>3210884.95</v>
      </c>
      <c r="AD6" s="114">
        <f t="shared" si="1"/>
        <v>2350611.04</v>
      </c>
      <c r="AE6" s="115">
        <f t="shared" si="2"/>
        <v>295279.58666666667</v>
      </c>
      <c r="AF6" s="115">
        <f t="shared" si="3"/>
        <v>0</v>
      </c>
      <c r="AG6" s="130"/>
      <c r="AH6" s="131">
        <v>1000000</v>
      </c>
      <c r="AI6" s="132"/>
      <c r="AJ6" s="132"/>
      <c r="AK6" s="132" t="s">
        <v>46</v>
      </c>
      <c r="AL6" s="132"/>
      <c r="AM6" s="133"/>
      <c r="AN6" s="70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</row>
    <row r="7" spans="1:53" s="13" customFormat="1" ht="31.95" customHeight="1">
      <c r="A7" s="77"/>
      <c r="B7" s="372"/>
      <c r="C7" s="85" t="s">
        <v>49</v>
      </c>
      <c r="D7" s="83" t="s">
        <v>50</v>
      </c>
      <c r="E7" s="84">
        <v>60</v>
      </c>
      <c r="F7" s="81">
        <f>VLOOKUP(C7,[1]Sheet1!B$1:E$65536,4,0)</f>
        <v>0</v>
      </c>
      <c r="G7" s="81">
        <f>VLOOKUP(C7,[1]Sheet1!B$1:F$65536,5,0)</f>
        <v>0</v>
      </c>
      <c r="H7" s="81">
        <f>VLOOKUP($C7,[1]Sheet1!$B$1:$Z$65536,6,0)</f>
        <v>0</v>
      </c>
      <c r="I7" s="81">
        <f>VLOOKUP($C7,[1]Sheet1!$B$1:$Z$65536,7,0)</f>
        <v>0</v>
      </c>
      <c r="J7" s="81">
        <f>VLOOKUP($C7,[1]Sheet1!$B$1:$Z$65536,8,0)</f>
        <v>0</v>
      </c>
      <c r="K7" s="81">
        <f>VLOOKUP($C7,[1]Sheet1!$B$1:$Z$65536,9,0)</f>
        <v>0</v>
      </c>
      <c r="L7" s="81">
        <f>VLOOKUP($C7,[1]Sheet1!$B$1:$Z$65536,10,0)</f>
        <v>0</v>
      </c>
      <c r="M7" s="81">
        <f>VLOOKUP($C7,[1]Sheet1!$B$1:$Z$65536,11,0)</f>
        <v>0</v>
      </c>
      <c r="N7" s="81">
        <f>VLOOKUP($C7,[1]Sheet1!$B$1:$Z$65536,12,0)</f>
        <v>0</v>
      </c>
      <c r="O7" s="81">
        <f>VLOOKUP($C7,[1]Sheet1!$B$1:$Z$65536,13,0)</f>
        <v>0</v>
      </c>
      <c r="P7" s="81">
        <f>VLOOKUP($C7,[1]Sheet1!$B$1:$Z$65536,14,0)</f>
        <v>0</v>
      </c>
      <c r="Q7" s="81">
        <f>VLOOKUP($C7,[1]Sheet1!$B$1:$Z$65536,15,0)</f>
        <v>0</v>
      </c>
      <c r="R7" s="81">
        <f>VLOOKUP($C7,[1]Sheet1!$B$1:$Z$65536,16,0)</f>
        <v>0</v>
      </c>
      <c r="S7" s="81">
        <f>VLOOKUP($C7,[1]Sheet1!$B$1:$Z$65536,17,0)</f>
        <v>0</v>
      </c>
      <c r="T7" s="81">
        <f>VLOOKUP($C7,[1]Sheet1!$B$1:$Z$65536,18,0)</f>
        <v>0</v>
      </c>
      <c r="U7" s="81">
        <f>VLOOKUP($C7,[1]Sheet1!$B$1:$Z$65536,19,0)</f>
        <v>0</v>
      </c>
      <c r="V7" s="81">
        <f>VLOOKUP($C7,[1]Sheet1!$B$1:$Z$65536,20,0)</f>
        <v>0</v>
      </c>
      <c r="W7" s="81">
        <f>VLOOKUP($C7,[1]Sheet1!$B$1:$Z$65536,21,0)</f>
        <v>264096.63</v>
      </c>
      <c r="X7" s="81">
        <f>VLOOKUP($C7,[1]Sheet1!$B$1:$Z$65536,22,0)</f>
        <v>67122</v>
      </c>
      <c r="Y7" s="81">
        <f>VLOOKUP($C7,[1]Sheet1!$B$1:$Z$65536,23,0)</f>
        <v>0</v>
      </c>
      <c r="Z7" s="81">
        <f>VLOOKUP($C7,[1]Sheet1!$B$1:$Z$65536,24,0)</f>
        <v>341443.51</v>
      </c>
      <c r="AA7" s="81">
        <f>VLOOKUP($C7,[1]Sheet1!$B$1:$Z$65536,25,0)</f>
        <v>485678.52</v>
      </c>
      <c r="AB7" s="81">
        <f>VLOOKUP($C7,[1]Sheet1!$B$1:$AA$65536,26,0)</f>
        <v>139242.76</v>
      </c>
      <c r="AC7" s="112">
        <f t="shared" si="0"/>
        <v>1297583.4200000002</v>
      </c>
      <c r="AD7" s="113">
        <f>AC7-AB7-AA7</f>
        <v>672662.14000000013</v>
      </c>
      <c r="AE7" s="115">
        <f t="shared" si="2"/>
        <v>44016.105000000003</v>
      </c>
      <c r="AF7" s="115">
        <f t="shared" si="3"/>
        <v>264096.63</v>
      </c>
      <c r="AG7" s="134">
        <v>200000</v>
      </c>
      <c r="AH7" s="134">
        <v>200000</v>
      </c>
      <c r="AI7" s="132">
        <v>100000</v>
      </c>
      <c r="AJ7" s="132"/>
      <c r="AK7" s="132" t="s">
        <v>46</v>
      </c>
      <c r="AL7" s="132"/>
      <c r="AM7" s="133"/>
      <c r="AN7" s="70"/>
    </row>
    <row r="8" spans="1:53" s="3" customFormat="1" ht="31.95" customHeight="1">
      <c r="A8" s="86"/>
      <c r="B8" s="373"/>
      <c r="C8" s="87" t="s">
        <v>51</v>
      </c>
      <c r="D8" s="88" t="s">
        <v>52</v>
      </c>
      <c r="E8" s="89">
        <v>90</v>
      </c>
      <c r="F8" s="81">
        <f>VLOOKUP(C8,[1]Sheet1!B$1:E$65536,4,0)</f>
        <v>0</v>
      </c>
      <c r="G8" s="81">
        <f>VLOOKUP(C8,[1]Sheet1!B$1:F$65536,5,0)</f>
        <v>0</v>
      </c>
      <c r="H8" s="81">
        <f>VLOOKUP($C8,[1]Sheet1!$B$1:$Z$65536,6,0)</f>
        <v>0</v>
      </c>
      <c r="I8" s="81">
        <f>VLOOKUP($C8,[1]Sheet1!$B$1:$Z$65536,7,0)</f>
        <v>0</v>
      </c>
      <c r="J8" s="81">
        <f>VLOOKUP($C8,[1]Sheet1!$B$1:$Z$65536,8,0)</f>
        <v>0</v>
      </c>
      <c r="K8" s="81">
        <f>VLOOKUP($C8,[1]Sheet1!$B$1:$Z$65536,9,0)</f>
        <v>0</v>
      </c>
      <c r="L8" s="81">
        <f>VLOOKUP($C8,[1]Sheet1!$B$1:$Z$65536,10,0)</f>
        <v>0</v>
      </c>
      <c r="M8" s="81">
        <f>VLOOKUP($C8,[1]Sheet1!$B$1:$Z$65536,11,0)</f>
        <v>0</v>
      </c>
      <c r="N8" s="81">
        <f>VLOOKUP($C8,[1]Sheet1!$B$1:$Z$65536,12,0)</f>
        <v>0</v>
      </c>
      <c r="O8" s="81">
        <f>VLOOKUP($C8,[1]Sheet1!$B$1:$Z$65536,13,0)</f>
        <v>0</v>
      </c>
      <c r="P8" s="81">
        <f>VLOOKUP($C8,[1]Sheet1!$B$1:$Z$65536,14,0)</f>
        <v>0</v>
      </c>
      <c r="Q8" s="81">
        <f>VLOOKUP($C8,[1]Sheet1!$B$1:$Z$65536,15,0)</f>
        <v>0</v>
      </c>
      <c r="R8" s="81">
        <f>VLOOKUP($C8,[1]Sheet1!$B$1:$Z$65536,16,0)</f>
        <v>0</v>
      </c>
      <c r="S8" s="81">
        <f>VLOOKUP($C8,[1]Sheet1!$B$1:$Z$65536,17,0)</f>
        <v>0</v>
      </c>
      <c r="T8" s="81">
        <f>VLOOKUP($C8,[1]Sheet1!$B$1:$Z$65536,18,0)</f>
        <v>0</v>
      </c>
      <c r="U8" s="81">
        <f>VLOOKUP($C8,[1]Sheet1!$B$1:$Z$65536,19,0)</f>
        <v>0</v>
      </c>
      <c r="V8" s="81">
        <f>VLOOKUP($C8,[1]Sheet1!$B$1:$Z$65536,20,0)</f>
        <v>0</v>
      </c>
      <c r="W8" s="81">
        <f>VLOOKUP($C8,[1]Sheet1!$B$1:$Z$65536,21,0)</f>
        <v>27826.800000000047</v>
      </c>
      <c r="X8" s="81">
        <f>VLOOKUP($C8,[1]Sheet1!$B$1:$Z$65536,22,0)</f>
        <v>0</v>
      </c>
      <c r="Y8" s="81">
        <f>VLOOKUP($C8,[1]Sheet1!$B$1:$Z$65536,23,0)</f>
        <v>252487.2</v>
      </c>
      <c r="Z8" s="81">
        <f>VLOOKUP($C8,[1]Sheet1!$B$1:$Z$65536,24,0)</f>
        <v>403979.52000000002</v>
      </c>
      <c r="AA8" s="81">
        <f>VLOOKUP($C8,[1]Sheet1!$B$1:$Z$65536,25,0)</f>
        <v>302984.64</v>
      </c>
      <c r="AB8" s="81">
        <f>VLOOKUP($C8,[1]Sheet1!$B$1:$AA$65536,26,0)</f>
        <v>302984.64</v>
      </c>
      <c r="AC8" s="112">
        <f t="shared" si="0"/>
        <v>1290262.8</v>
      </c>
      <c r="AD8" s="113">
        <f t="shared" si="1"/>
        <v>280314</v>
      </c>
      <c r="AE8" s="116">
        <f t="shared" si="2"/>
        <v>4637.8000000000075</v>
      </c>
      <c r="AF8" s="116">
        <f t="shared" si="3"/>
        <v>27826.800000000047</v>
      </c>
      <c r="AG8" s="135"/>
      <c r="AH8" s="136">
        <v>150000</v>
      </c>
      <c r="AI8" s="135"/>
      <c r="AJ8" s="135"/>
      <c r="AK8" s="135" t="s">
        <v>46</v>
      </c>
      <c r="AL8" s="135"/>
      <c r="AM8" s="137"/>
      <c r="AN8" s="138"/>
    </row>
    <row r="9" spans="1:53" s="13" customFormat="1" ht="31.95" customHeight="1">
      <c r="A9" s="77"/>
      <c r="B9" s="372"/>
      <c r="C9" s="82" t="s">
        <v>53</v>
      </c>
      <c r="D9" s="83" t="s">
        <v>54</v>
      </c>
      <c r="E9" s="84">
        <v>120</v>
      </c>
      <c r="F9" s="81">
        <f>VLOOKUP(C9,[1]Sheet1!B$1:E$65536,4,0)</f>
        <v>0</v>
      </c>
      <c r="G9" s="81">
        <f>VLOOKUP(C9,[1]Sheet1!B$1:F$65536,5,0)</f>
        <v>0</v>
      </c>
      <c r="H9" s="81">
        <f>VLOOKUP($C9,[1]Sheet1!$B$1:$Z$65536,6,0)</f>
        <v>0</v>
      </c>
      <c r="I9" s="81">
        <f>VLOOKUP($C9,[1]Sheet1!$B$1:$Z$65536,7,0)</f>
        <v>0</v>
      </c>
      <c r="J9" s="81">
        <f>VLOOKUP($C9,[1]Sheet1!$B$1:$Z$65536,8,0)</f>
        <v>0</v>
      </c>
      <c r="K9" s="81">
        <f>VLOOKUP($C9,[1]Sheet1!$B$1:$Z$65536,9,0)</f>
        <v>0</v>
      </c>
      <c r="L9" s="81">
        <f>VLOOKUP($C9,[1]Sheet1!$B$1:$Z$65536,10,0)</f>
        <v>0</v>
      </c>
      <c r="M9" s="81">
        <f>VLOOKUP($C9,[1]Sheet1!$B$1:$Z$65536,11,0)</f>
        <v>0</v>
      </c>
      <c r="N9" s="81">
        <f>VLOOKUP($C9,[1]Sheet1!$B$1:$Z$65536,12,0)</f>
        <v>0</v>
      </c>
      <c r="O9" s="81">
        <f>VLOOKUP($C9,[1]Sheet1!$B$1:$Z$65536,13,0)</f>
        <v>0</v>
      </c>
      <c r="P9" s="81">
        <f>VLOOKUP($C9,[1]Sheet1!$B$1:$Z$65536,14,0)</f>
        <v>0</v>
      </c>
      <c r="Q9" s="81">
        <f>VLOOKUP($C9,[1]Sheet1!$B$1:$Z$65536,15,0)</f>
        <v>0</v>
      </c>
      <c r="R9" s="81">
        <f>VLOOKUP($C9,[1]Sheet1!$B$1:$Z$65536,16,0)</f>
        <v>878287.56</v>
      </c>
      <c r="S9" s="81">
        <f>VLOOKUP($C9,[1]Sheet1!$B$1:$Z$65536,17,0)</f>
        <v>0</v>
      </c>
      <c r="T9" s="81">
        <f>VLOOKUP($C9,[1]Sheet1!$B$1:$Z$65536,18,0)</f>
        <v>248148.98</v>
      </c>
      <c r="U9" s="81">
        <f>VLOOKUP($C9,[1]Sheet1!$B$1:$Z$65536,19,0)</f>
        <v>0</v>
      </c>
      <c r="V9" s="81">
        <f>VLOOKUP($C9,[1]Sheet1!$B$1:$Z$65536,20,0)</f>
        <v>282960.68999999994</v>
      </c>
      <c r="W9" s="81">
        <f>VLOOKUP($C9,[1]Sheet1!$B$1:$Z$65536,21,0)</f>
        <v>491516.19000000018</v>
      </c>
      <c r="X9" s="81">
        <f>VLOOKUP($C9,[1]Sheet1!$B$1:$Z$65536,22,0)</f>
        <v>0</v>
      </c>
      <c r="Y9" s="81">
        <f>VLOOKUP($C9,[1]Sheet1!$B$1:$Z$65536,23,0)</f>
        <v>407454.01</v>
      </c>
      <c r="Z9" s="81">
        <f>VLOOKUP($C9,[1]Sheet1!$B$1:$Z$65536,24,0)</f>
        <v>173841.62</v>
      </c>
      <c r="AA9" s="81">
        <f>VLOOKUP($C9,[1]Sheet1!$B$1:$Z$65536,25,0)</f>
        <v>289828.33</v>
      </c>
      <c r="AB9" s="81">
        <f>VLOOKUP($C9,[1]Sheet1!$B$1:$AA$65536,26,0)</f>
        <v>0</v>
      </c>
      <c r="AC9" s="112">
        <f t="shared" si="0"/>
        <v>2772037.3800000004</v>
      </c>
      <c r="AD9" s="114">
        <f t="shared" ref="AD9:AD20" si="4">AC9-AB9-AA9-Z9-Y9</f>
        <v>1900913.4200000002</v>
      </c>
      <c r="AE9" s="115">
        <f t="shared" si="2"/>
        <v>316818.90333333338</v>
      </c>
      <c r="AF9" s="115">
        <f t="shared" si="3"/>
        <v>491516.19000000018</v>
      </c>
      <c r="AG9" s="130"/>
      <c r="AH9" s="132">
        <v>300000</v>
      </c>
      <c r="AI9" s="132"/>
      <c r="AJ9" s="132" t="s">
        <v>46</v>
      </c>
      <c r="AK9" s="132"/>
      <c r="AL9" s="132"/>
      <c r="AM9" s="133"/>
      <c r="AN9" s="70"/>
    </row>
    <row r="10" spans="1:53" s="13" customFormat="1" ht="31.95" customHeight="1">
      <c r="A10" s="77"/>
      <c r="B10" s="372"/>
      <c r="C10" s="82" t="s">
        <v>55</v>
      </c>
      <c r="D10" s="90" t="s">
        <v>56</v>
      </c>
      <c r="E10" s="84">
        <v>120</v>
      </c>
      <c r="F10" s="81">
        <f>VLOOKUP(C10,[1]Sheet1!B$1:E$65536,4,0)</f>
        <v>0</v>
      </c>
      <c r="G10" s="81">
        <f>VLOOKUP(C10,[1]Sheet1!B$1:F$65536,5,0)</f>
        <v>0</v>
      </c>
      <c r="H10" s="81">
        <f>VLOOKUP($C10,[1]Sheet1!$B$1:$Z$65536,6,0)</f>
        <v>0</v>
      </c>
      <c r="I10" s="81">
        <f>VLOOKUP($C10,[1]Sheet1!$B$1:$Z$65536,7,0)</f>
        <v>0</v>
      </c>
      <c r="J10" s="81">
        <f>VLOOKUP($C10,[1]Sheet1!$B$1:$Z$65536,8,0)</f>
        <v>0</v>
      </c>
      <c r="K10" s="81">
        <f>VLOOKUP($C10,[1]Sheet1!$B$1:$Z$65536,9,0)</f>
        <v>0</v>
      </c>
      <c r="L10" s="81">
        <f>VLOOKUP($C10,[1]Sheet1!$B$1:$Z$65536,10,0)</f>
        <v>0</v>
      </c>
      <c r="M10" s="81">
        <f>VLOOKUP($C10,[1]Sheet1!$B$1:$Z$65536,11,0)</f>
        <v>0</v>
      </c>
      <c r="N10" s="81">
        <f>VLOOKUP($C10,[1]Sheet1!$B$1:$Z$65536,12,0)</f>
        <v>144915.82</v>
      </c>
      <c r="O10" s="81">
        <f>VLOOKUP($C10,[1]Sheet1!$B$1:$Z$65536,13,0)</f>
        <v>259767.8200000003</v>
      </c>
      <c r="P10" s="81">
        <f>VLOOKUP($C10,[1]Sheet1!$B$1:$Z$65536,14,0)</f>
        <v>313818.73000000045</v>
      </c>
      <c r="Q10" s="81">
        <f>VLOOKUP($C10,[1]Sheet1!$B$1:$Z$65536,15,0)</f>
        <v>994645.68999999948</v>
      </c>
      <c r="R10" s="81">
        <f>VLOOKUP($C10,[1]Sheet1!$B$1:$Z$65536,16,0)</f>
        <v>1533812.2299999995</v>
      </c>
      <c r="S10" s="81">
        <f>VLOOKUP($C10,[1]Sheet1!$B$1:$Z$65536,17,0)</f>
        <v>28686.520000000484</v>
      </c>
      <c r="T10" s="81">
        <f>VLOOKUP($C10,[1]Sheet1!$B$1:$Z$65536,18,0)</f>
        <v>444420.05999999959</v>
      </c>
      <c r="U10" s="81">
        <f>VLOOKUP($C10,[1]Sheet1!$B$1:$Z$65536,19,0)</f>
        <v>0</v>
      </c>
      <c r="V10" s="81">
        <f>VLOOKUP($C10,[1]Sheet1!$B$1:$Z$65536,20,0)</f>
        <v>2511947.5100000007</v>
      </c>
      <c r="W10" s="81">
        <f>VLOOKUP($C10,[1]Sheet1!$B$1:$Z$65536,21,0)</f>
        <v>990576.26999999955</v>
      </c>
      <c r="X10" s="81">
        <f>VLOOKUP($C10,[1]Sheet1!$B$1:$Z$65536,22,0)</f>
        <v>1160536.8499999996</v>
      </c>
      <c r="Y10" s="81">
        <f>VLOOKUP($C10,[1]Sheet1!$B$1:$Z$65536,23,0)</f>
        <v>767937.17</v>
      </c>
      <c r="Z10" s="81">
        <f>VLOOKUP($C10,[1]Sheet1!$B$1:$Z$65536,24,0)</f>
        <v>1073440.46</v>
      </c>
      <c r="AA10" s="81">
        <f>VLOOKUP($C10,[1]Sheet1!$B$1:$Z$65536,25,0)</f>
        <v>1251199.8500000001</v>
      </c>
      <c r="AB10" s="81">
        <f>VLOOKUP($C10,[1]Sheet1!$B$1:$AA$65536,26,0)</f>
        <v>440791.33</v>
      </c>
      <c r="AC10" s="112">
        <f t="shared" si="0"/>
        <v>11916496.309999999</v>
      </c>
      <c r="AD10" s="114">
        <f t="shared" si="4"/>
        <v>8383127.4999999981</v>
      </c>
      <c r="AE10" s="115">
        <f t="shared" si="2"/>
        <v>918240.43166666664</v>
      </c>
      <c r="AF10" s="115">
        <f t="shared" si="3"/>
        <v>990576.26999999955</v>
      </c>
      <c r="AG10" s="139">
        <v>1200000</v>
      </c>
      <c r="AH10" s="134"/>
      <c r="AI10" s="132">
        <v>1000000</v>
      </c>
      <c r="AJ10" s="132" t="s">
        <v>46</v>
      </c>
      <c r="AK10" s="132"/>
      <c r="AL10" s="132"/>
      <c r="AM10" s="140" t="s">
        <v>57</v>
      </c>
      <c r="AN10" s="70"/>
    </row>
    <row r="11" spans="1:53" s="13" customFormat="1" ht="31.95" customHeight="1">
      <c r="A11" s="77"/>
      <c r="B11" s="372"/>
      <c r="C11" s="82" t="s">
        <v>58</v>
      </c>
      <c r="D11" s="83" t="s">
        <v>59</v>
      </c>
      <c r="E11" s="84">
        <v>120</v>
      </c>
      <c r="F11" s="81">
        <f>VLOOKUP(C11,[1]Sheet1!B$1:E$65536,4,0)</f>
        <v>0</v>
      </c>
      <c r="G11" s="81">
        <f>VLOOKUP(C11,[1]Sheet1!B$1:F$65536,5,0)</f>
        <v>0</v>
      </c>
      <c r="H11" s="81">
        <f>VLOOKUP($C11,[1]Sheet1!$B$1:$Z$65536,6,0)</f>
        <v>0</v>
      </c>
      <c r="I11" s="81">
        <f>VLOOKUP($C11,[1]Sheet1!$B$1:$Z$65536,7,0)</f>
        <v>0</v>
      </c>
      <c r="J11" s="81">
        <f>VLOOKUP($C11,[1]Sheet1!$B$1:$Z$65536,8,0)</f>
        <v>0</v>
      </c>
      <c r="K11" s="81">
        <f>VLOOKUP($C11,[1]Sheet1!$B$1:$Z$65536,9,0)</f>
        <v>0</v>
      </c>
      <c r="L11" s="81">
        <f>VLOOKUP($C11,[1]Sheet1!$B$1:$Z$65536,10,0)</f>
        <v>0</v>
      </c>
      <c r="M11" s="81">
        <f>VLOOKUP($C11,[1]Sheet1!$B$1:$Z$65536,11,0)</f>
        <v>0</v>
      </c>
      <c r="N11" s="81">
        <f>VLOOKUP($C11,[1]Sheet1!$B$1:$Z$65536,12,0)</f>
        <v>0</v>
      </c>
      <c r="O11" s="81">
        <f>VLOOKUP($C11,[1]Sheet1!$B$1:$Z$65536,13,0)</f>
        <v>0</v>
      </c>
      <c r="P11" s="81">
        <f>VLOOKUP($C11,[1]Sheet1!$B$1:$Z$65536,14,0)</f>
        <v>0</v>
      </c>
      <c r="Q11" s="81">
        <f>VLOOKUP($C11,[1]Sheet1!$B$1:$Z$65536,15,0)</f>
        <v>0</v>
      </c>
      <c r="R11" s="81">
        <f>VLOOKUP($C11,[1]Sheet1!$B$1:$Z$65536,16,0)</f>
        <v>586568.11</v>
      </c>
      <c r="S11" s="81">
        <f>VLOOKUP($C11,[1]Sheet1!$B$1:$Z$65536,17,0)</f>
        <v>0</v>
      </c>
      <c r="T11" s="81">
        <f>VLOOKUP($C11,[1]Sheet1!$B$1:$Z$65536,18,0)</f>
        <v>776634.79</v>
      </c>
      <c r="U11" s="81">
        <f>VLOOKUP($C11,[1]Sheet1!$B$1:$Z$65536,19,0)</f>
        <v>0</v>
      </c>
      <c r="V11" s="81">
        <f>VLOOKUP($C11,[1]Sheet1!$B$1:$Z$65536,20,0)</f>
        <v>0</v>
      </c>
      <c r="W11" s="81">
        <f>VLOOKUP($C11,[1]Sheet1!$B$1:$Z$65536,21,0)</f>
        <v>0</v>
      </c>
      <c r="X11" s="81">
        <f>VLOOKUP($C11,[1]Sheet1!$B$1:$Z$65536,22,0)</f>
        <v>6928.4799999999814</v>
      </c>
      <c r="Y11" s="81">
        <f>VLOOKUP($C11,[1]Sheet1!$B$1:$Z$65536,23,0)</f>
        <v>0</v>
      </c>
      <c r="Z11" s="81">
        <f>VLOOKUP($C11,[1]Sheet1!$B$1:$Z$65536,24,0)</f>
        <v>0</v>
      </c>
      <c r="AA11" s="81">
        <f>VLOOKUP($C11,[1]Sheet1!$B$1:$Z$65536,25,0)</f>
        <v>7078.89</v>
      </c>
      <c r="AB11" s="81">
        <f>VLOOKUP($C11,[1]Sheet1!$B$1:$AA$65536,26,0)</f>
        <v>329976.34000000003</v>
      </c>
      <c r="AC11" s="112">
        <f t="shared" si="0"/>
        <v>1707186.6099999999</v>
      </c>
      <c r="AD11" s="114">
        <f t="shared" si="4"/>
        <v>1370131.38</v>
      </c>
      <c r="AE11" s="115">
        <f t="shared" si="2"/>
        <v>227200.48333333331</v>
      </c>
      <c r="AF11" s="115">
        <f t="shared" si="3"/>
        <v>0</v>
      </c>
      <c r="AG11" s="130">
        <v>100000</v>
      </c>
      <c r="AH11" s="132"/>
      <c r="AI11" s="132">
        <v>80000</v>
      </c>
      <c r="AJ11" s="132" t="s">
        <v>46</v>
      </c>
      <c r="AK11" s="132"/>
      <c r="AL11" s="132"/>
      <c r="AM11" s="133"/>
      <c r="AN11" s="70"/>
    </row>
    <row r="12" spans="1:53" s="13" customFormat="1" ht="31.95" customHeight="1">
      <c r="A12" s="77"/>
      <c r="B12" s="372"/>
      <c r="C12" s="82" t="s">
        <v>60</v>
      </c>
      <c r="D12" s="83" t="s">
        <v>61</v>
      </c>
      <c r="E12" s="84">
        <v>120</v>
      </c>
      <c r="F12" s="81">
        <f>VLOOKUP(C12,[1]Sheet1!B$1:E$65536,4,0)</f>
        <v>0</v>
      </c>
      <c r="G12" s="81">
        <f>VLOOKUP(C12,[1]Sheet1!B$1:F$65536,5,0)</f>
        <v>0</v>
      </c>
      <c r="H12" s="81">
        <f>VLOOKUP($C12,[1]Sheet1!$B$1:$Z$65536,6,0)</f>
        <v>0</v>
      </c>
      <c r="I12" s="81">
        <f>VLOOKUP($C12,[1]Sheet1!$B$1:$Z$65536,7,0)</f>
        <v>0</v>
      </c>
      <c r="J12" s="81">
        <f>VLOOKUP($C12,[1]Sheet1!$B$1:$Z$65536,8,0)</f>
        <v>21200.339999999898</v>
      </c>
      <c r="K12" s="81">
        <f>VLOOKUP($C12,[1]Sheet1!$B$1:$Z$65536,9,0)</f>
        <v>97168.600000000559</v>
      </c>
      <c r="L12" s="81">
        <f>VLOOKUP($C12,[1]Sheet1!$B$1:$Z$65536,10,0)</f>
        <v>0</v>
      </c>
      <c r="M12" s="81">
        <f>VLOOKUP($C12,[1]Sheet1!$B$1:$Z$65536,11,0)</f>
        <v>0</v>
      </c>
      <c r="N12" s="81">
        <f>VLOOKUP($C12,[1]Sheet1!$B$1:$Z$65536,12,0)</f>
        <v>0</v>
      </c>
      <c r="O12" s="81">
        <f>VLOOKUP($C12,[1]Sheet1!$B$1:$Z$65536,13,0)</f>
        <v>375423.47999999952</v>
      </c>
      <c r="P12" s="81">
        <f>VLOOKUP($C12,[1]Sheet1!$B$1:$Z$65536,14,0)</f>
        <v>477793.40999999992</v>
      </c>
      <c r="Q12" s="81">
        <f>VLOOKUP($C12,[1]Sheet1!$B$1:$Z$65536,15,0)</f>
        <v>86286.959999999963</v>
      </c>
      <c r="R12" s="81">
        <f>VLOOKUP($C12,[1]Sheet1!$B$1:$Z$65536,16,0)</f>
        <v>126680.06000000006</v>
      </c>
      <c r="S12" s="81">
        <f>VLOOKUP($C12,[1]Sheet1!$B$1:$Z$65536,17,0)</f>
        <v>0</v>
      </c>
      <c r="T12" s="81">
        <f>VLOOKUP($C12,[1]Sheet1!$B$1:$Z$65536,18,0)</f>
        <v>57797.14000000013</v>
      </c>
      <c r="U12" s="81">
        <f>VLOOKUP($C12,[1]Sheet1!$B$1:$Z$65536,19,0)</f>
        <v>21599.75</v>
      </c>
      <c r="V12" s="81">
        <f>VLOOKUP($C12,[1]Sheet1!$B$1:$Z$65536,20,0)</f>
        <v>369578.60999999987</v>
      </c>
      <c r="W12" s="81">
        <f>VLOOKUP($C12,[1]Sheet1!$B$1:$Z$65536,21,0)</f>
        <v>163748.45999999996</v>
      </c>
      <c r="X12" s="81">
        <f>VLOOKUP($C12,[1]Sheet1!$B$1:$Z$65536,22,0)</f>
        <v>0</v>
      </c>
      <c r="Y12" s="81">
        <f>VLOOKUP($C12,[1]Sheet1!$B$1:$Z$65536,23,0)</f>
        <v>652343.28</v>
      </c>
      <c r="Z12" s="81">
        <f>VLOOKUP($C12,[1]Sheet1!$B$1:$Z$65536,24,0)</f>
        <v>193455.9</v>
      </c>
      <c r="AA12" s="81">
        <f>VLOOKUP($C12,[1]Sheet1!$B$1:$Z$65536,25,0)</f>
        <v>0</v>
      </c>
      <c r="AB12" s="81">
        <f>VLOOKUP($C12,[1]Sheet1!$B$1:$AA$65536,26,0)</f>
        <v>168142.45</v>
      </c>
      <c r="AC12" s="112">
        <f t="shared" si="0"/>
        <v>2811218.44</v>
      </c>
      <c r="AD12" s="114">
        <f t="shared" si="4"/>
        <v>1797276.8099999998</v>
      </c>
      <c r="AE12" s="115">
        <f t="shared" si="2"/>
        <v>123234.00333333334</v>
      </c>
      <c r="AF12" s="115">
        <f t="shared" si="3"/>
        <v>163748.45999999996</v>
      </c>
      <c r="AG12" s="130"/>
      <c r="AH12" s="130">
        <v>100000</v>
      </c>
      <c r="AI12" s="132"/>
      <c r="AJ12" s="132" t="s">
        <v>46</v>
      </c>
      <c r="AK12" s="132"/>
      <c r="AL12" s="132"/>
      <c r="AM12" s="133"/>
      <c r="AN12" s="70"/>
    </row>
    <row r="13" spans="1:53" s="13" customFormat="1" ht="31.95" customHeight="1">
      <c r="A13" s="77"/>
      <c r="B13" s="372"/>
      <c r="C13" s="82" t="s">
        <v>62</v>
      </c>
      <c r="D13" s="83" t="s">
        <v>63</v>
      </c>
      <c r="E13" s="84">
        <v>120</v>
      </c>
      <c r="F13" s="81">
        <f>VLOOKUP(C13,[1]Sheet1!B$1:E$65536,4,0)</f>
        <v>0</v>
      </c>
      <c r="G13" s="81">
        <f>VLOOKUP(C13,[1]Sheet1!B$1:F$65536,5,0)</f>
        <v>0</v>
      </c>
      <c r="H13" s="81">
        <f>VLOOKUP($C13,[1]Sheet1!$B$1:$Z$65536,6,0)</f>
        <v>0</v>
      </c>
      <c r="I13" s="81">
        <f>VLOOKUP($C13,[1]Sheet1!$B$1:$Z$65536,7,0)</f>
        <v>0</v>
      </c>
      <c r="J13" s="81">
        <f>VLOOKUP($C13,[1]Sheet1!$B$1:$Z$65536,8,0)</f>
        <v>0</v>
      </c>
      <c r="K13" s="81">
        <f>VLOOKUP($C13,[1]Sheet1!$B$1:$Z$65536,9,0)</f>
        <v>0</v>
      </c>
      <c r="L13" s="81">
        <f>VLOOKUP($C13,[1]Sheet1!$B$1:$Z$65536,10,0)</f>
        <v>0</v>
      </c>
      <c r="M13" s="81">
        <f>VLOOKUP($C13,[1]Sheet1!$B$1:$Z$65536,11,0)</f>
        <v>0</v>
      </c>
      <c r="N13" s="81">
        <f>VLOOKUP($C13,[1]Sheet1!$B$1:$Z$65536,12,0)</f>
        <v>0</v>
      </c>
      <c r="O13" s="81">
        <f>VLOOKUP($C13,[1]Sheet1!$B$1:$Z$65536,13,0)</f>
        <v>0</v>
      </c>
      <c r="P13" s="81">
        <f>VLOOKUP($C13,[1]Sheet1!$B$1:$Z$65536,14,0)</f>
        <v>165372.20000000001</v>
      </c>
      <c r="Q13" s="81">
        <f>VLOOKUP($C13,[1]Sheet1!$B$1:$Z$65536,15,0)</f>
        <v>202148.88</v>
      </c>
      <c r="R13" s="81">
        <f>VLOOKUP($C13,[1]Sheet1!$B$1:$Z$65536,16,0)</f>
        <v>101074.44</v>
      </c>
      <c r="S13" s="81">
        <f>VLOOKUP($C13,[1]Sheet1!$B$1:$Z$65536,17,0)</f>
        <v>0</v>
      </c>
      <c r="T13" s="81">
        <f>VLOOKUP($C13,[1]Sheet1!$B$1:$Z$65536,18,0)</f>
        <v>101074.44</v>
      </c>
      <c r="U13" s="81">
        <f>VLOOKUP($C13,[1]Sheet1!$B$1:$Z$65536,19,0)</f>
        <v>0</v>
      </c>
      <c r="V13" s="81">
        <f>VLOOKUP($C13,[1]Sheet1!$B$1:$Z$65536,20,0)</f>
        <v>0</v>
      </c>
      <c r="W13" s="81">
        <f>VLOOKUP($C13,[1]Sheet1!$B$1:$Z$65536,21,0)</f>
        <v>0</v>
      </c>
      <c r="X13" s="81">
        <f>VLOOKUP($C13,[1]Sheet1!$B$1:$Z$65536,22,0)</f>
        <v>0</v>
      </c>
      <c r="Y13" s="81">
        <f>VLOOKUP($C13,[1]Sheet1!$B$1:$Z$65536,23,0)</f>
        <v>0</v>
      </c>
      <c r="Z13" s="81">
        <f>VLOOKUP($C13,[1]Sheet1!$B$1:$Z$65536,24,0)</f>
        <v>0</v>
      </c>
      <c r="AA13" s="81">
        <f>VLOOKUP($C13,[1]Sheet1!$B$1:$Z$65536,25,0)</f>
        <v>0</v>
      </c>
      <c r="AB13" s="81">
        <f>VLOOKUP($C13,[1]Sheet1!$B$1:$AA$65536,26,0)</f>
        <v>0</v>
      </c>
      <c r="AC13" s="112">
        <f t="shared" si="0"/>
        <v>569669.96</v>
      </c>
      <c r="AD13" s="114">
        <f t="shared" si="4"/>
        <v>569669.96</v>
      </c>
      <c r="AE13" s="115">
        <f t="shared" si="2"/>
        <v>33691.480000000003</v>
      </c>
      <c r="AF13" s="115">
        <f t="shared" si="3"/>
        <v>0</v>
      </c>
      <c r="AG13" s="130"/>
      <c r="AH13" s="141">
        <v>100000</v>
      </c>
      <c r="AI13" s="132"/>
      <c r="AJ13" s="132"/>
      <c r="AK13" s="132" t="s">
        <v>46</v>
      </c>
      <c r="AL13" s="132"/>
      <c r="AM13" s="133"/>
      <c r="AN13" s="70"/>
    </row>
    <row r="14" spans="1:53" s="3" customFormat="1" ht="31.95" customHeight="1">
      <c r="A14" s="86"/>
      <c r="B14" s="373"/>
      <c r="C14" s="82" t="s">
        <v>64</v>
      </c>
      <c r="D14" s="88" t="s">
        <v>65</v>
      </c>
      <c r="E14" s="89">
        <v>120</v>
      </c>
      <c r="F14" s="81">
        <f>VLOOKUP(C14,[1]Sheet1!B$1:E$65536,4,0)</f>
        <v>0</v>
      </c>
      <c r="G14" s="81">
        <f>VLOOKUP(C14,[1]Sheet1!B$1:F$65536,5,0)</f>
        <v>0</v>
      </c>
      <c r="H14" s="81">
        <f>VLOOKUP($C14,[1]Sheet1!$B$1:$Z$65536,6,0)</f>
        <v>0</v>
      </c>
      <c r="I14" s="81">
        <f>VLOOKUP($C14,[1]Sheet1!$B$1:$Z$65536,7,0)</f>
        <v>0</v>
      </c>
      <c r="J14" s="81">
        <f>VLOOKUP($C14,[1]Sheet1!$B$1:$Z$65536,8,0)</f>
        <v>0</v>
      </c>
      <c r="K14" s="81">
        <f>VLOOKUP($C14,[1]Sheet1!$B$1:$Z$65536,9,0)</f>
        <v>0</v>
      </c>
      <c r="L14" s="81">
        <f>VLOOKUP($C14,[1]Sheet1!$B$1:$Z$65536,10,0)</f>
        <v>0</v>
      </c>
      <c r="M14" s="81">
        <f>VLOOKUP($C14,[1]Sheet1!$B$1:$Z$65536,11,0)</f>
        <v>565983.11</v>
      </c>
      <c r="N14" s="81">
        <f>VLOOKUP($C14,[1]Sheet1!$B$1:$Z$65536,12,0)</f>
        <v>797343.08999999985</v>
      </c>
      <c r="O14" s="81">
        <f>VLOOKUP($C14,[1]Sheet1!$B$1:$Z$65536,13,0)</f>
        <v>302623.72999999905</v>
      </c>
      <c r="P14" s="81">
        <f>VLOOKUP($C14,[1]Sheet1!$B$1:$Z$65536,14,0)</f>
        <v>547073.37999999989</v>
      </c>
      <c r="Q14" s="81">
        <f>VLOOKUP($C14,[1]Sheet1!$B$1:$Z$65536,15,0)</f>
        <v>393652.15000000037</v>
      </c>
      <c r="R14" s="81">
        <f>VLOOKUP($C14,[1]Sheet1!$B$1:$Z$65536,16,0)</f>
        <v>1850318.7500000005</v>
      </c>
      <c r="S14" s="81">
        <f>VLOOKUP($C14,[1]Sheet1!$B$1:$Z$65536,17,0)</f>
        <v>0</v>
      </c>
      <c r="T14" s="81">
        <f>VLOOKUP($C14,[1]Sheet1!$B$1:$Z$65536,18,0)</f>
        <v>0</v>
      </c>
      <c r="U14" s="81">
        <f>VLOOKUP($C14,[1]Sheet1!$B$1:$Z$65536,19,0)</f>
        <v>382732.21999999974</v>
      </c>
      <c r="V14" s="81">
        <f>VLOOKUP($C14,[1]Sheet1!$B$1:$Z$65536,20,0)</f>
        <v>0</v>
      </c>
      <c r="W14" s="81">
        <f>VLOOKUP($C14,[1]Sheet1!$B$1:$Z$65536,21,0)</f>
        <v>513743.08999999985</v>
      </c>
      <c r="X14" s="81">
        <f>VLOOKUP($C14,[1]Sheet1!$B$1:$Z$65536,22,0)</f>
        <v>303395.1799999997</v>
      </c>
      <c r="Y14" s="81">
        <f>VLOOKUP($C14,[1]Sheet1!$B$1:$Z$65536,23,0)</f>
        <v>2781.2</v>
      </c>
      <c r="Z14" s="81">
        <f>VLOOKUP($C14,[1]Sheet1!$B$1:$Z$65536,24,0)</f>
        <v>453845.1</v>
      </c>
      <c r="AA14" s="81">
        <f>VLOOKUP($C14,[1]Sheet1!$B$1:$Z$65536,25,0)</f>
        <v>1688226.44</v>
      </c>
      <c r="AB14" s="81">
        <f>VLOOKUP($C14,[1]Sheet1!$B$1:$AA$65536,26,0)</f>
        <v>654555.98</v>
      </c>
      <c r="AC14" s="112">
        <f t="shared" si="0"/>
        <v>8456273.4199999981</v>
      </c>
      <c r="AD14" s="114">
        <f t="shared" si="4"/>
        <v>5656864.6999999983</v>
      </c>
      <c r="AE14" s="116">
        <f t="shared" si="2"/>
        <v>457799.01</v>
      </c>
      <c r="AF14" s="116">
        <f t="shared" si="3"/>
        <v>513743.08999999985</v>
      </c>
      <c r="AG14" s="142">
        <v>600000</v>
      </c>
      <c r="AH14" s="143"/>
      <c r="AI14" s="135">
        <v>200000</v>
      </c>
      <c r="AJ14" s="135" t="s">
        <v>46</v>
      </c>
      <c r="AK14" s="135"/>
      <c r="AL14" s="135"/>
      <c r="AM14" s="144"/>
      <c r="AN14" s="138"/>
    </row>
    <row r="15" spans="1:53" s="13" customFormat="1" ht="31.95" customHeight="1">
      <c r="A15" s="77"/>
      <c r="B15" s="372"/>
      <c r="C15" s="82" t="s">
        <v>66</v>
      </c>
      <c r="D15" s="83" t="s">
        <v>67</v>
      </c>
      <c r="E15" s="84">
        <v>120</v>
      </c>
      <c r="F15" s="81">
        <f>VLOOKUP(C15,[1]Sheet1!B$1:E$65536,4,0)</f>
        <v>0</v>
      </c>
      <c r="G15" s="81">
        <f>VLOOKUP(C15,[1]Sheet1!B$1:F$65536,5,0)</f>
        <v>0</v>
      </c>
      <c r="H15" s="81">
        <f>VLOOKUP($C15,[1]Sheet1!$B$1:$Z$65536,6,0)</f>
        <v>0</v>
      </c>
      <c r="I15" s="81">
        <f>VLOOKUP($C15,[1]Sheet1!$B$1:$Z$65536,7,0)</f>
        <v>0</v>
      </c>
      <c r="J15" s="81">
        <f>VLOOKUP($C15,[1]Sheet1!$B$1:$Z$65536,8,0)</f>
        <v>0</v>
      </c>
      <c r="K15" s="81">
        <f>VLOOKUP($C15,[1]Sheet1!$B$1:$Z$65536,9,0)</f>
        <v>0</v>
      </c>
      <c r="L15" s="81">
        <f>VLOOKUP($C15,[1]Sheet1!$B$1:$Z$65536,10,0)</f>
        <v>0</v>
      </c>
      <c r="M15" s="81">
        <f>VLOOKUP($C15,[1]Sheet1!$B$1:$Z$65536,11,0)</f>
        <v>0</v>
      </c>
      <c r="N15" s="81">
        <f>VLOOKUP($C15,[1]Sheet1!$B$1:$Z$65536,12,0)</f>
        <v>0</v>
      </c>
      <c r="O15" s="81">
        <f>VLOOKUP($C15,[1]Sheet1!$B$1:$Z$65536,13,0)</f>
        <v>0</v>
      </c>
      <c r="P15" s="81">
        <f>VLOOKUP($C15,[1]Sheet1!$B$1:$Z$65536,14,0)</f>
        <v>0</v>
      </c>
      <c r="Q15" s="81">
        <f>VLOOKUP($C15,[1]Sheet1!$B$1:$Z$65536,15,0)</f>
        <v>0</v>
      </c>
      <c r="R15" s="81">
        <f>VLOOKUP($C15,[1]Sheet1!$B$1:$Z$65536,16,0)</f>
        <v>0</v>
      </c>
      <c r="S15" s="81">
        <f>VLOOKUP($C15,[1]Sheet1!$B$1:$Z$65536,17,0)</f>
        <v>0</v>
      </c>
      <c r="T15" s="81">
        <f>VLOOKUP($C15,[1]Sheet1!$B$1:$Z$65536,18,0)</f>
        <v>0</v>
      </c>
      <c r="U15" s="81">
        <f>VLOOKUP($C15,[1]Sheet1!$B$1:$Z$65536,19,0)</f>
        <v>0</v>
      </c>
      <c r="V15" s="81">
        <f>VLOOKUP($C15,[1]Sheet1!$B$1:$Z$65536,20,0)</f>
        <v>6000</v>
      </c>
      <c r="W15" s="81">
        <f>VLOOKUP($C15,[1]Sheet1!$B$1:$Z$65536,21,0)</f>
        <v>90555</v>
      </c>
      <c r="X15" s="81">
        <f>VLOOKUP($C15,[1]Sheet1!$B$1:$Z$65536,22,0)</f>
        <v>53161.48000000004</v>
      </c>
      <c r="Y15" s="81">
        <f>VLOOKUP($C15,[1]Sheet1!$B$1:$Z$65536,23,0)</f>
        <v>107429.84</v>
      </c>
      <c r="Z15" s="81">
        <f>VLOOKUP($C15,[1]Sheet1!$B$1:$Z$65536,24,0)</f>
        <v>274180.77</v>
      </c>
      <c r="AA15" s="81">
        <f>VLOOKUP($C15,[1]Sheet1!$B$1:$Z$65536,25,0)</f>
        <v>137151.01999999999</v>
      </c>
      <c r="AB15" s="81">
        <f>VLOOKUP($C15,[1]Sheet1!$B$1:$AA$65536,26,0)</f>
        <v>132024.9</v>
      </c>
      <c r="AC15" s="112">
        <f t="shared" si="0"/>
        <v>800503.01000000013</v>
      </c>
      <c r="AD15" s="114">
        <f t="shared" si="4"/>
        <v>149716.48000000007</v>
      </c>
      <c r="AE15" s="115">
        <f t="shared" si="2"/>
        <v>16092.5</v>
      </c>
      <c r="AF15" s="115">
        <f t="shared" si="3"/>
        <v>90555</v>
      </c>
      <c r="AG15" s="130"/>
      <c r="AH15" s="132">
        <v>150000</v>
      </c>
      <c r="AI15" s="132"/>
      <c r="AJ15" s="132" t="s">
        <v>46</v>
      </c>
      <c r="AK15" s="132"/>
      <c r="AL15" s="132"/>
      <c r="AM15" s="133"/>
      <c r="AN15" s="70"/>
    </row>
    <row r="16" spans="1:53" s="3" customFormat="1" ht="31.95" customHeight="1">
      <c r="A16" s="86"/>
      <c r="B16" s="373"/>
      <c r="C16" s="82" t="s">
        <v>68</v>
      </c>
      <c r="D16" s="88" t="s">
        <v>69</v>
      </c>
      <c r="E16" s="89">
        <v>120</v>
      </c>
      <c r="F16" s="81">
        <f>VLOOKUP(C16,[1]Sheet1!B$1:E$65536,4,0)</f>
        <v>0</v>
      </c>
      <c r="G16" s="81">
        <f>VLOOKUP(C16,[1]Sheet1!B$1:F$65536,5,0)</f>
        <v>0</v>
      </c>
      <c r="H16" s="81">
        <f>VLOOKUP($C16,[1]Sheet1!$B$1:$Z$65536,6,0)</f>
        <v>0</v>
      </c>
      <c r="I16" s="81">
        <f>VLOOKUP($C16,[1]Sheet1!$B$1:$Z$65536,7,0)</f>
        <v>0</v>
      </c>
      <c r="J16" s="81">
        <f>VLOOKUP($C16,[1]Sheet1!$B$1:$Z$65536,8,0)</f>
        <v>0</v>
      </c>
      <c r="K16" s="81">
        <f>VLOOKUP($C16,[1]Sheet1!$B$1:$Z$65536,9,0)</f>
        <v>0</v>
      </c>
      <c r="L16" s="81">
        <f>VLOOKUP($C16,[1]Sheet1!$B$1:$Z$65536,10,0)</f>
        <v>0</v>
      </c>
      <c r="M16" s="81">
        <f>VLOOKUP($C16,[1]Sheet1!$B$1:$Z$65536,11,0)</f>
        <v>0</v>
      </c>
      <c r="N16" s="81">
        <f>VLOOKUP($C16,[1]Sheet1!$B$1:$Z$65536,12,0)</f>
        <v>0</v>
      </c>
      <c r="O16" s="81">
        <f>VLOOKUP($C16,[1]Sheet1!$B$1:$Z$65536,13,0)</f>
        <v>5231.97</v>
      </c>
      <c r="P16" s="81">
        <f>VLOOKUP($C16,[1]Sheet1!$B$1:$Z$65536,14,0)</f>
        <v>701447.31999999983</v>
      </c>
      <c r="Q16" s="81">
        <f>VLOOKUP($C16,[1]Sheet1!$B$1:$Z$65536,15,0)</f>
        <v>112345.92000000004</v>
      </c>
      <c r="R16" s="81">
        <f>VLOOKUP($C16,[1]Sheet1!$B$1:$Z$65536,16,0)</f>
        <v>0</v>
      </c>
      <c r="S16" s="81">
        <f>VLOOKUP($C16,[1]Sheet1!$B$1:$Z$65536,17,0)</f>
        <v>108159.40999999992</v>
      </c>
      <c r="T16" s="81">
        <f>VLOOKUP($C16,[1]Sheet1!$B$1:$Z$65536,18,0)</f>
        <v>62309.949999999837</v>
      </c>
      <c r="U16" s="81">
        <f>VLOOKUP($C16,[1]Sheet1!$B$1:$Z$65536,19,0)</f>
        <v>0</v>
      </c>
      <c r="V16" s="81">
        <f>VLOOKUP($C16,[1]Sheet1!$B$1:$Z$65536,20,0)</f>
        <v>412860.35000000033</v>
      </c>
      <c r="W16" s="81">
        <f>VLOOKUP($C16,[1]Sheet1!$B$1:$Z$65536,21,0)</f>
        <v>243868.32000000007</v>
      </c>
      <c r="X16" s="81">
        <f>VLOOKUP($C16,[1]Sheet1!$B$1:$Z$65536,22,0)</f>
        <v>0</v>
      </c>
      <c r="Y16" s="81">
        <f>VLOOKUP($C16,[1]Sheet1!$B$1:$Z$65536,23,0)</f>
        <v>186630.36</v>
      </c>
      <c r="Z16" s="81">
        <f>VLOOKUP($C16,[1]Sheet1!$B$1:$Z$65536,24,0)</f>
        <v>112990.24</v>
      </c>
      <c r="AA16" s="81">
        <f>VLOOKUP($C16,[1]Sheet1!$B$1:$Z$65536,25,0)</f>
        <v>233415.27</v>
      </c>
      <c r="AB16" s="81">
        <f>VLOOKUP($C16,[1]Sheet1!$B$1:$AA$65536,26,0)</f>
        <v>98088.67</v>
      </c>
      <c r="AC16" s="112">
        <f t="shared" si="0"/>
        <v>2277347.7799999998</v>
      </c>
      <c r="AD16" s="114">
        <f t="shared" si="4"/>
        <v>1646223.2399999998</v>
      </c>
      <c r="AE16" s="116">
        <f t="shared" si="2"/>
        <v>137866.33833333335</v>
      </c>
      <c r="AF16" s="116">
        <f t="shared" si="3"/>
        <v>243868.32000000007</v>
      </c>
      <c r="AG16" s="145"/>
      <c r="AH16" s="143">
        <v>100000</v>
      </c>
      <c r="AI16" s="135">
        <v>150000</v>
      </c>
      <c r="AJ16" s="135" t="s">
        <v>46</v>
      </c>
      <c r="AK16" s="135"/>
      <c r="AL16" s="135"/>
      <c r="AM16" s="137"/>
      <c r="AN16" s="138"/>
    </row>
    <row r="17" spans="1:52" s="3" customFormat="1" ht="31.95" customHeight="1">
      <c r="A17" s="86"/>
      <c r="B17" s="373"/>
      <c r="C17" s="82" t="s">
        <v>70</v>
      </c>
      <c r="D17" s="88" t="s">
        <v>71</v>
      </c>
      <c r="E17" s="89">
        <v>120</v>
      </c>
      <c r="F17" s="81">
        <f>VLOOKUP(C17,[1]Sheet1!B$1:E$65536,4,0)</f>
        <v>0</v>
      </c>
      <c r="G17" s="81">
        <f>VLOOKUP(C17,[1]Sheet1!B$1:F$65536,5,0)</f>
        <v>0</v>
      </c>
      <c r="H17" s="81">
        <f>VLOOKUP($C17,[1]Sheet1!$B$1:$Z$65536,6,0)</f>
        <v>0</v>
      </c>
      <c r="I17" s="81">
        <f>VLOOKUP($C17,[1]Sheet1!$B$1:$Z$65536,7,0)</f>
        <v>0</v>
      </c>
      <c r="J17" s="81">
        <f>VLOOKUP($C17,[1]Sheet1!$B$1:$Z$65536,8,0)</f>
        <v>0</v>
      </c>
      <c r="K17" s="81">
        <f>VLOOKUP($C17,[1]Sheet1!$B$1:$Z$65536,9,0)</f>
        <v>0</v>
      </c>
      <c r="L17" s="81">
        <f>VLOOKUP($C17,[1]Sheet1!$B$1:$Z$65536,10,0)</f>
        <v>0</v>
      </c>
      <c r="M17" s="81">
        <f>VLOOKUP($C17,[1]Sheet1!$B$1:$Z$65536,11,0)</f>
        <v>0</v>
      </c>
      <c r="N17" s="81">
        <f>VLOOKUP($C17,[1]Sheet1!$B$1:$Z$65536,12,0)</f>
        <v>0</v>
      </c>
      <c r="O17" s="81">
        <f>VLOOKUP($C17,[1]Sheet1!$B$1:$Z$65536,13,0)</f>
        <v>0</v>
      </c>
      <c r="P17" s="81">
        <f>VLOOKUP($C17,[1]Sheet1!$B$1:$Z$65536,14,0)</f>
        <v>0</v>
      </c>
      <c r="Q17" s="81">
        <f>VLOOKUP($C17,[1]Sheet1!$B$1:$Z$65536,15,0)</f>
        <v>0</v>
      </c>
      <c r="R17" s="81">
        <f>VLOOKUP($C17,[1]Sheet1!$B$1:$Z$65536,16,0)</f>
        <v>0</v>
      </c>
      <c r="S17" s="81">
        <f>VLOOKUP($C17,[1]Sheet1!$B$1:$Z$65536,17,0)</f>
        <v>0</v>
      </c>
      <c r="T17" s="81">
        <f>VLOOKUP($C17,[1]Sheet1!$B$1:$Z$65536,18,0)</f>
        <v>0</v>
      </c>
      <c r="U17" s="81">
        <f>VLOOKUP($C17,[1]Sheet1!$B$1:$Z$65536,19,0)</f>
        <v>0</v>
      </c>
      <c r="V17" s="81">
        <f>VLOOKUP($C17,[1]Sheet1!$B$1:$Z$65536,20,0)</f>
        <v>0</v>
      </c>
      <c r="W17" s="81">
        <f>VLOOKUP($C17,[1]Sheet1!$B$1:$Z$65536,21,0)</f>
        <v>0</v>
      </c>
      <c r="X17" s="81">
        <f>VLOOKUP($C17,[1]Sheet1!$B$1:$Z$65536,22,0)</f>
        <v>1063037.0900000001</v>
      </c>
      <c r="Y17" s="81">
        <f>VLOOKUP($C17,[1]Sheet1!$B$1:$Z$65536,23,0)</f>
        <v>0</v>
      </c>
      <c r="Z17" s="81">
        <f>VLOOKUP($C17,[1]Sheet1!$B$1:$Z$65536,24,0)</f>
        <v>645186.80000000005</v>
      </c>
      <c r="AA17" s="81">
        <f>VLOOKUP($C17,[1]Sheet1!$B$1:$Z$65536,25,0)</f>
        <v>364816.45</v>
      </c>
      <c r="AB17" s="81">
        <f>VLOOKUP($C17,[1]Sheet1!$B$1:$AA$65536,26,0)</f>
        <v>0</v>
      </c>
      <c r="AC17" s="112">
        <f t="shared" si="0"/>
        <v>2073040.34</v>
      </c>
      <c r="AD17" s="114">
        <f t="shared" si="4"/>
        <v>1063037.0900000001</v>
      </c>
      <c r="AE17" s="116">
        <f t="shared" si="2"/>
        <v>0</v>
      </c>
      <c r="AF17" s="116">
        <f t="shared" si="3"/>
        <v>0</v>
      </c>
      <c r="AG17" s="145"/>
      <c r="AH17" s="135">
        <v>200000</v>
      </c>
      <c r="AI17" s="135"/>
      <c r="AJ17" s="135" t="s">
        <v>46</v>
      </c>
      <c r="AK17" s="135"/>
      <c r="AL17" s="135"/>
      <c r="AM17" s="137"/>
      <c r="AN17" s="138"/>
    </row>
    <row r="18" spans="1:52" s="13" customFormat="1" ht="31.95" customHeight="1">
      <c r="A18" s="77"/>
      <c r="B18" s="372"/>
      <c r="C18" s="82" t="s">
        <v>72</v>
      </c>
      <c r="D18" s="90" t="s">
        <v>73</v>
      </c>
      <c r="E18" s="84">
        <v>120</v>
      </c>
      <c r="F18" s="81">
        <f>VLOOKUP(C18,[1]Sheet1!B$1:E$65536,4,0)</f>
        <v>0</v>
      </c>
      <c r="G18" s="81">
        <f>VLOOKUP(C18,[1]Sheet1!B$1:F$65536,5,0)</f>
        <v>0</v>
      </c>
      <c r="H18" s="81">
        <f>VLOOKUP($C18,[1]Sheet1!$B$1:$Z$65536,6,0)</f>
        <v>0</v>
      </c>
      <c r="I18" s="81">
        <f>VLOOKUP($C18,[1]Sheet1!$B$1:$Z$65536,7,0)</f>
        <v>0</v>
      </c>
      <c r="J18" s="81">
        <f>VLOOKUP($C18,[1]Sheet1!$B$1:$Z$65536,8,0)</f>
        <v>0</v>
      </c>
      <c r="K18" s="81">
        <f>VLOOKUP($C18,[1]Sheet1!$B$1:$Z$65536,9,0)</f>
        <v>0</v>
      </c>
      <c r="L18" s="81">
        <f>VLOOKUP($C18,[1]Sheet1!$B$1:$Z$65536,10,0)</f>
        <v>0</v>
      </c>
      <c r="M18" s="81">
        <f>VLOOKUP($C18,[1]Sheet1!$B$1:$Z$65536,11,0)</f>
        <v>23689.7</v>
      </c>
      <c r="N18" s="81">
        <f>VLOOKUP($C18,[1]Sheet1!$B$1:$Z$65536,12,0)</f>
        <v>73729.810000000056</v>
      </c>
      <c r="O18" s="81">
        <f>VLOOKUP($C18,[1]Sheet1!$B$1:$Z$65536,13,0)</f>
        <v>94885.770000000019</v>
      </c>
      <c r="P18" s="81">
        <f>VLOOKUP($C18,[1]Sheet1!$B$1:$Z$65536,14,0)</f>
        <v>0</v>
      </c>
      <c r="Q18" s="81">
        <f>VLOOKUP($C18,[1]Sheet1!$B$1:$Z$65536,15,0)</f>
        <v>185975.17</v>
      </c>
      <c r="R18" s="81">
        <f>VLOOKUP($C18,[1]Sheet1!$B$1:$Z$65536,16,0)</f>
        <v>77201.31</v>
      </c>
      <c r="S18" s="81">
        <f>VLOOKUP($C18,[1]Sheet1!$B$1:$Z$65536,17,0)</f>
        <v>0</v>
      </c>
      <c r="T18" s="81">
        <f>VLOOKUP($C18,[1]Sheet1!$B$1:$Z$65536,18,0)</f>
        <v>55172.790000000154</v>
      </c>
      <c r="U18" s="81">
        <f>VLOOKUP($C18,[1]Sheet1!$B$1:$Z$65536,19,0)</f>
        <v>0</v>
      </c>
      <c r="V18" s="81">
        <f>VLOOKUP($C18,[1]Sheet1!$B$1:$Z$65536,20,0)</f>
        <v>104404.19999999995</v>
      </c>
      <c r="W18" s="81">
        <f>VLOOKUP($C18,[1]Sheet1!$B$1:$Z$65536,21,0)</f>
        <v>144345.27999999991</v>
      </c>
      <c r="X18" s="81">
        <f>VLOOKUP($C18,[1]Sheet1!$B$1:$Z$65536,22,0)</f>
        <v>0</v>
      </c>
      <c r="Y18" s="81">
        <f>VLOOKUP($C18,[1]Sheet1!$B$1:$Z$65536,23,0)</f>
        <v>124583.56</v>
      </c>
      <c r="Z18" s="81">
        <f>VLOOKUP($C18,[1]Sheet1!$B$1:$Z$65536,24,0)</f>
        <v>90999.16</v>
      </c>
      <c r="AA18" s="81">
        <f>VLOOKUP($C18,[1]Sheet1!$B$1:$Z$65536,25,0)</f>
        <v>92590.34</v>
      </c>
      <c r="AB18" s="81">
        <f>VLOOKUP($C18,[1]Sheet1!$B$1:$AA$65536,26,0)</f>
        <v>165034.64000000001</v>
      </c>
      <c r="AC18" s="112">
        <f t="shared" si="0"/>
        <v>1232611.73</v>
      </c>
      <c r="AD18" s="114">
        <f t="shared" si="4"/>
        <v>759404.0299999998</v>
      </c>
      <c r="AE18" s="115">
        <f t="shared" si="2"/>
        <v>63520.596666666672</v>
      </c>
      <c r="AF18" s="115">
        <f t="shared" si="3"/>
        <v>144345.27999999991</v>
      </c>
      <c r="AG18" s="130">
        <v>100000</v>
      </c>
      <c r="AH18" s="132">
        <v>100000</v>
      </c>
      <c r="AI18" s="132"/>
      <c r="AJ18" s="132" t="s">
        <v>46</v>
      </c>
      <c r="AK18" s="132"/>
      <c r="AL18" s="132"/>
      <c r="AM18" s="133"/>
      <c r="AN18" s="70"/>
    </row>
    <row r="19" spans="1:52" s="13" customFormat="1" ht="31.95" customHeight="1">
      <c r="A19" s="77"/>
      <c r="B19" s="372"/>
      <c r="C19" s="82" t="s">
        <v>74</v>
      </c>
      <c r="D19" s="83" t="s">
        <v>75</v>
      </c>
      <c r="E19" s="84">
        <v>120</v>
      </c>
      <c r="F19" s="81">
        <f>VLOOKUP(C19,[1]Sheet1!B$1:E$65536,4,0)</f>
        <v>0</v>
      </c>
      <c r="G19" s="81">
        <f>VLOOKUP(C19,[1]Sheet1!B$1:F$65536,5,0)</f>
        <v>0</v>
      </c>
      <c r="H19" s="81">
        <f>VLOOKUP($C19,[1]Sheet1!$B$1:$Z$65536,6,0)</f>
        <v>0</v>
      </c>
      <c r="I19" s="81">
        <f>VLOOKUP($C19,[1]Sheet1!$B$1:$Z$65536,7,0)</f>
        <v>0</v>
      </c>
      <c r="J19" s="81">
        <f>VLOOKUP($C19,[1]Sheet1!$B$1:$Z$65536,8,0)</f>
        <v>0</v>
      </c>
      <c r="K19" s="81">
        <f>VLOOKUP($C19,[1]Sheet1!$B$1:$Z$65536,9,0)</f>
        <v>0</v>
      </c>
      <c r="L19" s="81">
        <f>VLOOKUP($C19,[1]Sheet1!$B$1:$Z$65536,10,0)</f>
        <v>0</v>
      </c>
      <c r="M19" s="81">
        <f>VLOOKUP($C19,[1]Sheet1!$B$1:$Z$65536,11,0)</f>
        <v>0</v>
      </c>
      <c r="N19" s="81">
        <f>VLOOKUP($C19,[1]Sheet1!$B$1:$Z$65536,12,0)</f>
        <v>0</v>
      </c>
      <c r="O19" s="81">
        <f>VLOOKUP($C19,[1]Sheet1!$B$1:$Z$65536,13,0)</f>
        <v>0</v>
      </c>
      <c r="P19" s="81">
        <f>VLOOKUP($C19,[1]Sheet1!$B$1:$Z$65536,14,0)</f>
        <v>59961.780000000144</v>
      </c>
      <c r="Q19" s="81">
        <f>VLOOKUP($C19,[1]Sheet1!$B$1:$Z$65536,15,0)</f>
        <v>197501.59999999998</v>
      </c>
      <c r="R19" s="81">
        <f>VLOOKUP($C19,[1]Sheet1!$B$1:$Z$65536,16,0)</f>
        <v>0</v>
      </c>
      <c r="S19" s="81">
        <f>VLOOKUP($C19,[1]Sheet1!$B$1:$Z$65536,17,0)</f>
        <v>312588.49</v>
      </c>
      <c r="T19" s="81">
        <f>VLOOKUP($C19,[1]Sheet1!$B$1:$Z$65536,18,0)</f>
        <v>0</v>
      </c>
      <c r="U19" s="81">
        <f>VLOOKUP($C19,[1]Sheet1!$B$1:$Z$65536,19,0)</f>
        <v>0</v>
      </c>
      <c r="V19" s="81">
        <f>VLOOKUP($C19,[1]Sheet1!$B$1:$Z$65536,20,0)</f>
        <v>0</v>
      </c>
      <c r="W19" s="81">
        <f>VLOOKUP($C19,[1]Sheet1!$B$1:$Z$65536,21,0)</f>
        <v>0</v>
      </c>
      <c r="X19" s="81">
        <f>VLOOKUP($C19,[1]Sheet1!$B$1:$Z$65536,22,0)</f>
        <v>0</v>
      </c>
      <c r="Y19" s="81">
        <f>VLOOKUP($C19,[1]Sheet1!$B$1:$Z$65536,23,0)</f>
        <v>0</v>
      </c>
      <c r="Z19" s="81">
        <f>VLOOKUP($C19,[1]Sheet1!$B$1:$Z$65536,24,0)</f>
        <v>0</v>
      </c>
      <c r="AA19" s="81">
        <f>VLOOKUP($C19,[1]Sheet1!$B$1:$Z$65536,25,0)</f>
        <v>44334.41</v>
      </c>
      <c r="AB19" s="81">
        <f>VLOOKUP($C19,[1]Sheet1!$B$1:$AA$65536,26,0)</f>
        <v>0</v>
      </c>
      <c r="AC19" s="112">
        <f t="shared" si="0"/>
        <v>614386.28000000014</v>
      </c>
      <c r="AD19" s="114">
        <f t="shared" si="4"/>
        <v>570051.87000000011</v>
      </c>
      <c r="AE19" s="115">
        <f t="shared" si="2"/>
        <v>52098.081666666665</v>
      </c>
      <c r="AF19" s="115">
        <f t="shared" si="3"/>
        <v>0</v>
      </c>
      <c r="AG19" s="130">
        <v>150000</v>
      </c>
      <c r="AH19" s="132"/>
      <c r="AI19" s="132"/>
      <c r="AJ19" s="132"/>
      <c r="AK19" s="132" t="s">
        <v>46</v>
      </c>
      <c r="AL19" s="132"/>
      <c r="AM19" s="133"/>
      <c r="AN19" s="70"/>
    </row>
    <row r="20" spans="1:52" s="13" customFormat="1" ht="31.95" customHeight="1">
      <c r="A20" s="77"/>
      <c r="B20" s="372"/>
      <c r="C20" s="82" t="s">
        <v>76</v>
      </c>
      <c r="D20" s="83" t="s">
        <v>77</v>
      </c>
      <c r="E20" s="84">
        <v>120</v>
      </c>
      <c r="F20" s="81">
        <f>VLOOKUP(C20,[1]Sheet1!B$1:E$65536,4,0)</f>
        <v>0</v>
      </c>
      <c r="G20" s="81">
        <f>VLOOKUP(C20,[1]Sheet1!B$1:F$65536,5,0)</f>
        <v>0</v>
      </c>
      <c r="H20" s="81">
        <f>VLOOKUP($C20,[1]Sheet1!$B$1:$Z$65536,6,0)</f>
        <v>0</v>
      </c>
      <c r="I20" s="81">
        <f>VLOOKUP($C20,[1]Sheet1!$B$1:$Z$65536,7,0)</f>
        <v>0</v>
      </c>
      <c r="J20" s="81">
        <f>VLOOKUP($C20,[1]Sheet1!$B$1:$Z$65536,8,0)</f>
        <v>0</v>
      </c>
      <c r="K20" s="81">
        <f>VLOOKUP($C20,[1]Sheet1!$B$1:$Z$65536,9,0)</f>
        <v>0</v>
      </c>
      <c r="L20" s="81">
        <f>VLOOKUP($C20,[1]Sheet1!$B$1:$Z$65536,10,0)</f>
        <v>0</v>
      </c>
      <c r="M20" s="81">
        <f>VLOOKUP($C20,[1]Sheet1!$B$1:$Z$65536,11,0)</f>
        <v>1600.1300000000047</v>
      </c>
      <c r="N20" s="81">
        <f>VLOOKUP($C20,[1]Sheet1!$B$1:$Z$65536,12,0)</f>
        <v>0</v>
      </c>
      <c r="O20" s="81">
        <f>VLOOKUP($C20,[1]Sheet1!$B$1:$Z$65536,13,0)</f>
        <v>0</v>
      </c>
      <c r="P20" s="81">
        <f>VLOOKUP($C20,[1]Sheet1!$B$1:$Z$65536,14,0)</f>
        <v>0</v>
      </c>
      <c r="Q20" s="81">
        <f>VLOOKUP($C20,[1]Sheet1!$B$1:$Z$65536,15,0)</f>
        <v>0</v>
      </c>
      <c r="R20" s="81">
        <f>VLOOKUP($C20,[1]Sheet1!$B$1:$Z$65536,16,0)</f>
        <v>100800.07</v>
      </c>
      <c r="S20" s="81">
        <f>VLOOKUP($C20,[1]Sheet1!$B$1:$Z$65536,17,0)</f>
        <v>100800.07</v>
      </c>
      <c r="T20" s="81">
        <f>VLOOKUP($C20,[1]Sheet1!$B$1:$Z$65536,18,0)</f>
        <v>0</v>
      </c>
      <c r="U20" s="81">
        <f>VLOOKUP($C20,[1]Sheet1!$B$1:$Z$65536,19,0)</f>
        <v>0</v>
      </c>
      <c r="V20" s="81">
        <f>VLOOKUP($C20,[1]Sheet1!$B$1:$Z$65536,20,0)</f>
        <v>0</v>
      </c>
      <c r="W20" s="81">
        <f>VLOOKUP($C20,[1]Sheet1!$B$1:$Z$65536,21,0)</f>
        <v>0</v>
      </c>
      <c r="X20" s="81">
        <f>VLOOKUP($C20,[1]Sheet1!$B$1:$Z$65536,22,0)</f>
        <v>0</v>
      </c>
      <c r="Y20" s="81">
        <f>VLOOKUP($C20,[1]Sheet1!$B$1:$Z$65536,23,0)</f>
        <v>0</v>
      </c>
      <c r="Z20" s="81">
        <f>VLOOKUP($C20,[1]Sheet1!$B$1:$Z$65536,24,0)</f>
        <v>0</v>
      </c>
      <c r="AA20" s="81">
        <f>VLOOKUP($C20,[1]Sheet1!$B$1:$Z$65536,25,0)</f>
        <v>0</v>
      </c>
      <c r="AB20" s="81">
        <f>VLOOKUP($C20,[1]Sheet1!$B$1:$AA$65536,26,0)</f>
        <v>0</v>
      </c>
      <c r="AC20" s="112">
        <f t="shared" si="0"/>
        <v>203200.27000000002</v>
      </c>
      <c r="AD20" s="114">
        <f t="shared" si="4"/>
        <v>203200.27000000002</v>
      </c>
      <c r="AE20" s="115">
        <f t="shared" si="2"/>
        <v>33600.023333333338</v>
      </c>
      <c r="AF20" s="115">
        <f t="shared" si="3"/>
        <v>0</v>
      </c>
      <c r="AG20" s="130">
        <v>100000</v>
      </c>
      <c r="AH20" s="132">
        <v>100000</v>
      </c>
      <c r="AI20" s="132"/>
      <c r="AJ20" s="132"/>
      <c r="AK20" s="132" t="s">
        <v>46</v>
      </c>
      <c r="AL20" s="132"/>
      <c r="AM20" s="133"/>
      <c r="AN20" s="70"/>
    </row>
    <row r="21" spans="1:52" s="13" customFormat="1" ht="31.95" customHeight="1">
      <c r="A21" s="77"/>
      <c r="B21" s="372"/>
      <c r="C21" s="82" t="s">
        <v>78</v>
      </c>
      <c r="D21" s="83" t="s">
        <v>79</v>
      </c>
      <c r="E21" s="84">
        <v>90</v>
      </c>
      <c r="F21" s="81">
        <f>VLOOKUP(C21,[1]Sheet1!B$1:E$65536,4,0)</f>
        <v>0</v>
      </c>
      <c r="G21" s="81">
        <f>VLOOKUP(C21,[1]Sheet1!B$1:F$65536,5,0)</f>
        <v>0</v>
      </c>
      <c r="H21" s="81">
        <f>VLOOKUP($C21,[1]Sheet1!$B$1:$Z$65536,6,0)</f>
        <v>0</v>
      </c>
      <c r="I21" s="81">
        <f>VLOOKUP($C21,[1]Sheet1!$B$1:$Z$65536,7,0)</f>
        <v>0</v>
      </c>
      <c r="J21" s="81">
        <f>VLOOKUP($C21,[1]Sheet1!$B$1:$Z$65536,8,0)</f>
        <v>0</v>
      </c>
      <c r="K21" s="81">
        <f>VLOOKUP($C21,[1]Sheet1!$B$1:$Z$65536,9,0)</f>
        <v>0</v>
      </c>
      <c r="L21" s="81">
        <f>VLOOKUP($C21,[1]Sheet1!$B$1:$Z$65536,10,0)</f>
        <v>0</v>
      </c>
      <c r="M21" s="81">
        <f>VLOOKUP($C21,[1]Sheet1!$B$1:$Z$65536,11,0)</f>
        <v>0</v>
      </c>
      <c r="N21" s="81">
        <f>VLOOKUP($C21,[1]Sheet1!$B$1:$Z$65536,12,0)</f>
        <v>0</v>
      </c>
      <c r="O21" s="81">
        <f>VLOOKUP($C21,[1]Sheet1!$B$1:$Z$65536,13,0)</f>
        <v>0</v>
      </c>
      <c r="P21" s="81">
        <f>VLOOKUP($C21,[1]Sheet1!$B$1:$Z$65536,14,0)</f>
        <v>0</v>
      </c>
      <c r="Q21" s="81">
        <f>VLOOKUP($C21,[1]Sheet1!$B$1:$Z$65536,15,0)</f>
        <v>0</v>
      </c>
      <c r="R21" s="81">
        <f>VLOOKUP($C21,[1]Sheet1!$B$1:$Z$65536,16,0)</f>
        <v>0</v>
      </c>
      <c r="S21" s="81">
        <f>VLOOKUP($C21,[1]Sheet1!$B$1:$Z$65536,17,0)</f>
        <v>84306.11</v>
      </c>
      <c r="T21" s="81">
        <f>VLOOKUP($C21,[1]Sheet1!$B$1:$Z$65536,18,0)</f>
        <v>0</v>
      </c>
      <c r="U21" s="81">
        <f>VLOOKUP($C21,[1]Sheet1!$B$1:$Z$65536,19,0)</f>
        <v>0</v>
      </c>
      <c r="V21" s="81">
        <f>VLOOKUP($C21,[1]Sheet1!$B$1:$Z$65536,20,0)</f>
        <v>0</v>
      </c>
      <c r="W21" s="81">
        <f>VLOOKUP($C21,[1]Sheet1!$B$1:$Z$65536,21,0)</f>
        <v>69994.41</v>
      </c>
      <c r="X21" s="81">
        <f>VLOOKUP($C21,[1]Sheet1!$B$1:$Z$65536,22,0)</f>
        <v>0</v>
      </c>
      <c r="Y21" s="81">
        <f>VLOOKUP($C21,[1]Sheet1!$B$1:$Z$65536,23,0)</f>
        <v>0</v>
      </c>
      <c r="Z21" s="81">
        <f>VLOOKUP($C21,[1]Sheet1!$B$1:$Z$65536,24,0)</f>
        <v>0</v>
      </c>
      <c r="AA21" s="81">
        <f>VLOOKUP($C21,[1]Sheet1!$B$1:$Z$65536,25,0)</f>
        <v>50981.01</v>
      </c>
      <c r="AB21" s="81">
        <f>VLOOKUP($C21,[1]Sheet1!$B$1:$AA$65536,26,0)</f>
        <v>0</v>
      </c>
      <c r="AC21" s="112">
        <f t="shared" si="0"/>
        <v>205281.53000000003</v>
      </c>
      <c r="AD21" s="113">
        <f t="shared" ref="AD21:AD25" si="5">AC21-AB21-AA21-Z21</f>
        <v>154300.52000000002</v>
      </c>
      <c r="AE21" s="115">
        <f t="shared" si="2"/>
        <v>25716.753333333338</v>
      </c>
      <c r="AF21" s="115">
        <f t="shared" si="3"/>
        <v>69994.41</v>
      </c>
      <c r="AG21" s="130">
        <v>50000</v>
      </c>
      <c r="AH21" s="132">
        <v>100000</v>
      </c>
      <c r="AI21" s="132"/>
      <c r="AJ21" s="132" t="s">
        <v>46</v>
      </c>
      <c r="AK21" s="132"/>
      <c r="AL21" s="132"/>
      <c r="AM21" s="133"/>
      <c r="AN21" s="70"/>
    </row>
    <row r="22" spans="1:52" s="13" customFormat="1" ht="31.95" customHeight="1">
      <c r="A22" s="77"/>
      <c r="B22" s="372"/>
      <c r="C22" s="82" t="s">
        <v>80</v>
      </c>
      <c r="D22" s="83" t="s">
        <v>81</v>
      </c>
      <c r="E22" s="84">
        <v>120</v>
      </c>
      <c r="F22" s="81">
        <f>VLOOKUP(C22,[1]Sheet1!B$1:E$65536,4,0)</f>
        <v>0</v>
      </c>
      <c r="G22" s="81">
        <f>VLOOKUP(C22,[1]Sheet1!B$1:F$65536,5,0)</f>
        <v>0</v>
      </c>
      <c r="H22" s="81">
        <f>VLOOKUP($C22,[1]Sheet1!$B$1:$Z$65536,6,0)</f>
        <v>0</v>
      </c>
      <c r="I22" s="81">
        <f>VLOOKUP($C22,[1]Sheet1!$B$1:$Z$65536,7,0)</f>
        <v>0</v>
      </c>
      <c r="J22" s="81">
        <f>VLOOKUP($C22,[1]Sheet1!$B$1:$Z$65536,8,0)</f>
        <v>0</v>
      </c>
      <c r="K22" s="81">
        <f>VLOOKUP($C22,[1]Sheet1!$B$1:$Z$65536,9,0)</f>
        <v>0</v>
      </c>
      <c r="L22" s="81">
        <f>VLOOKUP($C22,[1]Sheet1!$B$1:$Z$65536,10,0)</f>
        <v>0</v>
      </c>
      <c r="M22" s="81">
        <f>VLOOKUP($C22,[1]Sheet1!$B$1:$Z$65536,11,0)</f>
        <v>0</v>
      </c>
      <c r="N22" s="81">
        <f>VLOOKUP($C22,[1]Sheet1!$B$1:$Z$65536,12,0)</f>
        <v>0</v>
      </c>
      <c r="O22" s="81">
        <f>VLOOKUP($C22,[1]Sheet1!$B$1:$Z$65536,13,0)</f>
        <v>0</v>
      </c>
      <c r="P22" s="81">
        <f>VLOOKUP($C22,[1]Sheet1!$B$1:$Z$65536,14,0)</f>
        <v>0</v>
      </c>
      <c r="Q22" s="81">
        <f>VLOOKUP($C22,[1]Sheet1!$B$1:$Z$65536,15,0)</f>
        <v>36049.990000000049</v>
      </c>
      <c r="R22" s="81">
        <f>VLOOKUP($C22,[1]Sheet1!$B$1:$Z$65536,16,0)</f>
        <v>52535.169999999984</v>
      </c>
      <c r="S22" s="81">
        <f>VLOOKUP($C22,[1]Sheet1!$B$1:$Z$65536,17,0)</f>
        <v>72610.040000000008</v>
      </c>
      <c r="T22" s="81">
        <f>VLOOKUP($C22,[1]Sheet1!$B$1:$Z$65536,18,0)</f>
        <v>28971.25999999998</v>
      </c>
      <c r="U22" s="81">
        <f>VLOOKUP($C22,[1]Sheet1!$B$1:$Z$65536,19,0)</f>
        <v>0</v>
      </c>
      <c r="V22" s="81">
        <f>VLOOKUP($C22,[1]Sheet1!$B$1:$Z$65536,20,0)</f>
        <v>129967.84000000003</v>
      </c>
      <c r="W22" s="81">
        <f>VLOOKUP($C22,[1]Sheet1!$B$1:$Z$65536,21,0)</f>
        <v>0</v>
      </c>
      <c r="X22" s="81">
        <f>VLOOKUP($C22,[1]Sheet1!$B$1:$Z$65536,22,0)</f>
        <v>0</v>
      </c>
      <c r="Y22" s="81">
        <f>VLOOKUP($C22,[1]Sheet1!$B$1:$Z$65536,23,0)</f>
        <v>0</v>
      </c>
      <c r="Z22" s="81">
        <f>VLOOKUP($C22,[1]Sheet1!$B$1:$Z$65536,24,0)</f>
        <v>0</v>
      </c>
      <c r="AA22" s="81">
        <f>VLOOKUP($C22,[1]Sheet1!$B$1:$Z$65536,25,0)</f>
        <v>0</v>
      </c>
      <c r="AB22" s="81">
        <f>VLOOKUP($C22,[1]Sheet1!$B$1:$AA$65536,26,0)</f>
        <v>9282.9599999999991</v>
      </c>
      <c r="AC22" s="112">
        <f t="shared" si="0"/>
        <v>329417.26000000007</v>
      </c>
      <c r="AD22" s="114">
        <f t="shared" ref="AD22:AD24" si="6">AC22-AB22-AA22-Z22-Y22</f>
        <v>320134.30000000005</v>
      </c>
      <c r="AE22" s="115">
        <f t="shared" si="2"/>
        <v>47347.385000000002</v>
      </c>
      <c r="AF22" s="115">
        <f t="shared" si="3"/>
        <v>0</v>
      </c>
      <c r="AG22" s="130"/>
      <c r="AH22" s="132">
        <v>30000</v>
      </c>
      <c r="AI22" s="132"/>
      <c r="AJ22" s="132"/>
      <c r="AK22" s="132"/>
      <c r="AL22" s="132" t="s">
        <v>46</v>
      </c>
      <c r="AM22" s="133"/>
      <c r="AN22" s="70"/>
    </row>
    <row r="23" spans="1:52" s="13" customFormat="1" ht="31.95" customHeight="1">
      <c r="A23" s="77"/>
      <c r="B23" s="372"/>
      <c r="C23" s="82" t="s">
        <v>82</v>
      </c>
      <c r="D23" s="83" t="s">
        <v>83</v>
      </c>
      <c r="E23" s="84">
        <v>120</v>
      </c>
      <c r="F23" s="81">
        <f>VLOOKUP(C23,[1]Sheet1!B$1:E$65536,4,0)</f>
        <v>0</v>
      </c>
      <c r="G23" s="81">
        <f>VLOOKUP(C23,[1]Sheet1!B$1:F$65536,5,0)</f>
        <v>0</v>
      </c>
      <c r="H23" s="81">
        <f>VLOOKUP($C23,[1]Sheet1!$B$1:$Z$65536,6,0)</f>
        <v>0</v>
      </c>
      <c r="I23" s="81">
        <f>VLOOKUP($C23,[1]Sheet1!$B$1:$Z$65536,7,0)</f>
        <v>0</v>
      </c>
      <c r="J23" s="81">
        <f>VLOOKUP($C23,[1]Sheet1!$B$1:$Z$65536,8,0)</f>
        <v>0</v>
      </c>
      <c r="K23" s="81">
        <f>VLOOKUP($C23,[1]Sheet1!$B$1:$Z$65536,9,0)</f>
        <v>0</v>
      </c>
      <c r="L23" s="81">
        <f>VLOOKUP($C23,[1]Sheet1!$B$1:$Z$65536,10,0)</f>
        <v>0</v>
      </c>
      <c r="M23" s="81">
        <f>VLOOKUP($C23,[1]Sheet1!$B$1:$Z$65536,11,0)</f>
        <v>0</v>
      </c>
      <c r="N23" s="81">
        <f>VLOOKUP($C23,[1]Sheet1!$B$1:$Z$65536,12,0)</f>
        <v>0</v>
      </c>
      <c r="O23" s="81">
        <f>VLOOKUP($C23,[1]Sheet1!$B$1:$Z$65536,13,0)</f>
        <v>0</v>
      </c>
      <c r="P23" s="81">
        <f>VLOOKUP($C23,[1]Sheet1!$B$1:$Z$65536,14,0)</f>
        <v>0</v>
      </c>
      <c r="Q23" s="81">
        <f>VLOOKUP($C23,[1]Sheet1!$B$1:$Z$65536,15,0)</f>
        <v>0</v>
      </c>
      <c r="R23" s="81">
        <f>VLOOKUP($C23,[1]Sheet1!$B$1:$Z$65536,16,0)</f>
        <v>0</v>
      </c>
      <c r="S23" s="81">
        <f>VLOOKUP($C23,[1]Sheet1!$B$1:$Z$65536,17,0)</f>
        <v>0</v>
      </c>
      <c r="T23" s="81">
        <f>VLOOKUP($C23,[1]Sheet1!$B$1:$Z$65536,18,0)</f>
        <v>0</v>
      </c>
      <c r="U23" s="81">
        <f>VLOOKUP($C23,[1]Sheet1!$B$1:$Z$65536,19,0)</f>
        <v>0</v>
      </c>
      <c r="V23" s="81">
        <f>VLOOKUP($C23,[1]Sheet1!$B$1:$Z$65536,20,0)</f>
        <v>0</v>
      </c>
      <c r="W23" s="81">
        <f>VLOOKUP($C23,[1]Sheet1!$B$1:$Z$65536,21,0)</f>
        <v>31621.31</v>
      </c>
      <c r="X23" s="81">
        <f>VLOOKUP($C23,[1]Sheet1!$B$1:$Z$65536,22,0)</f>
        <v>0</v>
      </c>
      <c r="Y23" s="81">
        <f>VLOOKUP($C23,[1]Sheet1!$B$1:$Z$65536,23,0)</f>
        <v>609444.69999999995</v>
      </c>
      <c r="Z23" s="81">
        <f>VLOOKUP($C23,[1]Sheet1!$B$1:$Z$65536,24,0)</f>
        <v>341115.36</v>
      </c>
      <c r="AA23" s="81">
        <f>VLOOKUP($C23,[1]Sheet1!$B$1:$Z$65536,25,0)</f>
        <v>255836.52</v>
      </c>
      <c r="AB23" s="81">
        <f>VLOOKUP($C23,[1]Sheet1!$B$1:$AA$65536,26,0)</f>
        <v>255836.52</v>
      </c>
      <c r="AC23" s="112">
        <f t="shared" si="0"/>
        <v>1493854.41</v>
      </c>
      <c r="AD23" s="114">
        <f>AC23-AB23-AA23</f>
        <v>982181.36999999988</v>
      </c>
      <c r="AE23" s="115">
        <f t="shared" si="2"/>
        <v>5270.2183333333332</v>
      </c>
      <c r="AF23" s="115">
        <f t="shared" si="3"/>
        <v>31621.31</v>
      </c>
      <c r="AG23" s="130">
        <v>300000</v>
      </c>
      <c r="AH23" s="132">
        <v>150000</v>
      </c>
      <c r="AI23" s="132"/>
      <c r="AJ23" s="132"/>
      <c r="AK23" s="132" t="s">
        <v>46</v>
      </c>
      <c r="AL23" s="132"/>
      <c r="AM23" s="133"/>
      <c r="AN23" s="70"/>
    </row>
    <row r="24" spans="1:52" s="13" customFormat="1" ht="31.95" customHeight="1">
      <c r="A24" s="77"/>
      <c r="B24" s="372"/>
      <c r="C24" s="82" t="s">
        <v>84</v>
      </c>
      <c r="D24" s="83" t="s">
        <v>85</v>
      </c>
      <c r="E24" s="84">
        <v>120</v>
      </c>
      <c r="F24" s="81">
        <f>VLOOKUP(C24,[1]Sheet1!B$1:E$65536,4,0)</f>
        <v>0</v>
      </c>
      <c r="G24" s="81">
        <f>VLOOKUP(C24,[1]Sheet1!B$1:F$65536,5,0)</f>
        <v>0</v>
      </c>
      <c r="H24" s="81">
        <f>VLOOKUP($C24,[1]Sheet1!$B$1:$Z$65536,6,0)</f>
        <v>0</v>
      </c>
      <c r="I24" s="81">
        <f>VLOOKUP($C24,[1]Sheet1!$B$1:$Z$65536,7,0)</f>
        <v>0</v>
      </c>
      <c r="J24" s="81">
        <f>VLOOKUP($C24,[1]Sheet1!$B$1:$Z$65536,8,0)</f>
        <v>0</v>
      </c>
      <c r="K24" s="81">
        <f>VLOOKUP($C24,[1]Sheet1!$B$1:$Z$65536,9,0)</f>
        <v>0</v>
      </c>
      <c r="L24" s="81">
        <f>VLOOKUP($C24,[1]Sheet1!$B$1:$Z$65536,10,0)</f>
        <v>0</v>
      </c>
      <c r="M24" s="81">
        <f>VLOOKUP($C24,[1]Sheet1!$B$1:$Z$65536,11,0)</f>
        <v>0</v>
      </c>
      <c r="N24" s="81">
        <f>VLOOKUP($C24,[1]Sheet1!$B$1:$Z$65536,12,0)</f>
        <v>0</v>
      </c>
      <c r="O24" s="81">
        <f>VLOOKUP($C24,[1]Sheet1!$B$1:$Z$65536,13,0)</f>
        <v>0</v>
      </c>
      <c r="P24" s="81">
        <f>VLOOKUP($C24,[1]Sheet1!$B$1:$Z$65536,14,0)</f>
        <v>0</v>
      </c>
      <c r="Q24" s="81">
        <f>VLOOKUP($C24,[1]Sheet1!$B$1:$Z$65536,15,0)</f>
        <v>0</v>
      </c>
      <c r="R24" s="81">
        <f>VLOOKUP($C24,[1]Sheet1!$B$1:$Z$65536,16,0)</f>
        <v>10545.24000000002</v>
      </c>
      <c r="S24" s="81">
        <f>VLOOKUP($C24,[1]Sheet1!$B$1:$Z$65536,17,0)</f>
        <v>0</v>
      </c>
      <c r="T24" s="81">
        <f>VLOOKUP($C24,[1]Sheet1!$B$1:$Z$65536,18,0)</f>
        <v>0</v>
      </c>
      <c r="U24" s="81">
        <f>VLOOKUP($C24,[1]Sheet1!$B$1:$Z$65536,19,0)</f>
        <v>0</v>
      </c>
      <c r="V24" s="81">
        <f>VLOOKUP($C24,[1]Sheet1!$B$1:$Z$65536,20,0)</f>
        <v>0</v>
      </c>
      <c r="W24" s="81">
        <f>VLOOKUP($C24,[1]Sheet1!$B$1:$Z$65536,21,0)</f>
        <v>124493.25</v>
      </c>
      <c r="X24" s="81">
        <f>VLOOKUP($C24,[1]Sheet1!$B$1:$Z$65536,22,0)</f>
        <v>0</v>
      </c>
      <c r="Y24" s="81">
        <f>VLOOKUP($C24,[1]Sheet1!$B$1:$Z$65536,23,0)</f>
        <v>132666.29</v>
      </c>
      <c r="Z24" s="81">
        <f>VLOOKUP($C24,[1]Sheet1!$B$1:$Z$65536,24,0)</f>
        <v>0</v>
      </c>
      <c r="AA24" s="81">
        <f>VLOOKUP($C24,[1]Sheet1!$B$1:$Z$65536,25,0)</f>
        <v>88285.21</v>
      </c>
      <c r="AB24" s="81">
        <f>VLOOKUP($C24,[1]Sheet1!$B$1:$AA$65536,26,0)</f>
        <v>57425.88</v>
      </c>
      <c r="AC24" s="112">
        <f t="shared" si="0"/>
        <v>413415.87000000005</v>
      </c>
      <c r="AD24" s="114">
        <f t="shared" si="6"/>
        <v>135038.49000000002</v>
      </c>
      <c r="AE24" s="115">
        <f t="shared" si="2"/>
        <v>22506.415000000005</v>
      </c>
      <c r="AF24" s="115">
        <f t="shared" si="3"/>
        <v>124493.25</v>
      </c>
      <c r="AG24" s="130">
        <v>50000</v>
      </c>
      <c r="AH24" s="132">
        <v>20000</v>
      </c>
      <c r="AI24" s="132"/>
      <c r="AJ24" s="132" t="s">
        <v>46</v>
      </c>
      <c r="AK24" s="132"/>
      <c r="AL24" s="132"/>
      <c r="AM24" s="133"/>
      <c r="AN24" s="70"/>
    </row>
    <row r="25" spans="1:52" s="13" customFormat="1" ht="31.95" customHeight="1">
      <c r="A25" s="77"/>
      <c r="B25" s="372"/>
      <c r="C25" s="82" t="s">
        <v>86</v>
      </c>
      <c r="D25" s="83" t="s">
        <v>87</v>
      </c>
      <c r="E25" s="84">
        <v>90</v>
      </c>
      <c r="F25" s="81">
        <f>VLOOKUP(C25,[1]Sheet1!B$1:E$65536,4,0)</f>
        <v>0</v>
      </c>
      <c r="G25" s="81">
        <f>VLOOKUP(C25,[1]Sheet1!B$1:F$65536,5,0)</f>
        <v>0</v>
      </c>
      <c r="H25" s="81">
        <f>VLOOKUP($C25,[1]Sheet1!$B$1:$Z$65536,6,0)</f>
        <v>0</v>
      </c>
      <c r="I25" s="81">
        <f>VLOOKUP($C25,[1]Sheet1!$B$1:$Z$65536,7,0)</f>
        <v>0</v>
      </c>
      <c r="J25" s="81">
        <f>VLOOKUP($C25,[1]Sheet1!$B$1:$Z$65536,8,0)</f>
        <v>0</v>
      </c>
      <c r="K25" s="81">
        <f>VLOOKUP($C25,[1]Sheet1!$B$1:$Z$65536,9,0)</f>
        <v>0</v>
      </c>
      <c r="L25" s="81">
        <f>VLOOKUP($C25,[1]Sheet1!$B$1:$Z$65536,10,0)</f>
        <v>0</v>
      </c>
      <c r="M25" s="81">
        <f>VLOOKUP($C25,[1]Sheet1!$B$1:$Z$65536,11,0)</f>
        <v>0</v>
      </c>
      <c r="N25" s="81">
        <f>VLOOKUP($C25,[1]Sheet1!$B$1:$Z$65536,12,0)</f>
        <v>0</v>
      </c>
      <c r="O25" s="81">
        <f>VLOOKUP($C25,[1]Sheet1!$B$1:$Z$65536,13,0)</f>
        <v>0</v>
      </c>
      <c r="P25" s="81">
        <f>VLOOKUP($C25,[1]Sheet1!$B$1:$Z$65536,14,0)</f>
        <v>0</v>
      </c>
      <c r="Q25" s="81">
        <f>VLOOKUP($C25,[1]Sheet1!$B$1:$Z$65536,15,0)</f>
        <v>0</v>
      </c>
      <c r="R25" s="81">
        <f>VLOOKUP($C25,[1]Sheet1!$B$1:$Z$65536,16,0)</f>
        <v>0</v>
      </c>
      <c r="S25" s="81">
        <f>VLOOKUP($C25,[1]Sheet1!$B$1:$Z$65536,17,0)</f>
        <v>0</v>
      </c>
      <c r="T25" s="81">
        <f>VLOOKUP($C25,[1]Sheet1!$B$1:$Z$65536,18,0)</f>
        <v>0</v>
      </c>
      <c r="U25" s="81">
        <f>VLOOKUP($C25,[1]Sheet1!$B$1:$Z$65536,19,0)</f>
        <v>0</v>
      </c>
      <c r="V25" s="81">
        <f>VLOOKUP($C25,[1]Sheet1!$B$1:$Z$65536,20,0)</f>
        <v>0</v>
      </c>
      <c r="W25" s="81">
        <f>VLOOKUP($C25,[1]Sheet1!$B$1:$Z$65536,21,0)</f>
        <v>0</v>
      </c>
      <c r="X25" s="81">
        <f>VLOOKUP($C25,[1]Sheet1!$B$1:$Z$65536,22,0)</f>
        <v>0</v>
      </c>
      <c r="Y25" s="81">
        <f>VLOOKUP($C25,[1]Sheet1!$B$1:$Z$65536,23,0)</f>
        <v>0</v>
      </c>
      <c r="Z25" s="81">
        <f>VLOOKUP($C25,[1]Sheet1!$B$1:$Z$65536,24,0)</f>
        <v>1968.78</v>
      </c>
      <c r="AA25" s="81">
        <f>VLOOKUP($C25,[1]Sheet1!$B$1:$Z$65536,25,0)</f>
        <v>0</v>
      </c>
      <c r="AB25" s="81">
        <f>VLOOKUP($C25,[1]Sheet1!$B$1:$AA$65536,26,0)</f>
        <v>0</v>
      </c>
      <c r="AC25" s="112">
        <f t="shared" si="0"/>
        <v>1968.78</v>
      </c>
      <c r="AD25" s="113">
        <f t="shared" si="5"/>
        <v>0</v>
      </c>
      <c r="AE25" s="115">
        <f t="shared" si="2"/>
        <v>0</v>
      </c>
      <c r="AF25" s="115">
        <f t="shared" si="3"/>
        <v>0</v>
      </c>
      <c r="AG25" s="130"/>
      <c r="AH25" s="132">
        <v>10000</v>
      </c>
      <c r="AI25" s="132"/>
      <c r="AJ25" s="132"/>
      <c r="AK25" s="132" t="s">
        <v>46</v>
      </c>
      <c r="AL25" s="132"/>
      <c r="AM25" s="133"/>
      <c r="AN25" s="70"/>
    </row>
    <row r="26" spans="1:52" s="13" customFormat="1" ht="31.95" customHeight="1">
      <c r="A26" s="77"/>
      <c r="B26" s="372"/>
      <c r="C26" s="82" t="s">
        <v>88</v>
      </c>
      <c r="D26" s="83" t="s">
        <v>89</v>
      </c>
      <c r="E26" s="84">
        <v>60</v>
      </c>
      <c r="F26" s="81">
        <f>VLOOKUP(C26,[1]Sheet1!B$1:E$65536,4,0)</f>
        <v>0</v>
      </c>
      <c r="G26" s="81">
        <f>VLOOKUP(C26,[1]Sheet1!B$1:F$65536,5,0)</f>
        <v>0</v>
      </c>
      <c r="H26" s="81">
        <f>VLOOKUP($C26,[1]Sheet1!$B$1:$Z$65536,6,0)</f>
        <v>0</v>
      </c>
      <c r="I26" s="81">
        <f>VLOOKUP($C26,[1]Sheet1!$B$1:$Z$65536,7,0)</f>
        <v>0</v>
      </c>
      <c r="J26" s="81">
        <f>VLOOKUP($C26,[1]Sheet1!$B$1:$Z$65536,8,0)</f>
        <v>0</v>
      </c>
      <c r="K26" s="81">
        <f>VLOOKUP($C26,[1]Sheet1!$B$1:$Z$65536,9,0)</f>
        <v>0</v>
      </c>
      <c r="L26" s="81">
        <f>VLOOKUP($C26,[1]Sheet1!$B$1:$Z$65536,10,0)</f>
        <v>0</v>
      </c>
      <c r="M26" s="81">
        <f>VLOOKUP($C26,[1]Sheet1!$B$1:$Z$65536,11,0)</f>
        <v>0</v>
      </c>
      <c r="N26" s="81">
        <f>VLOOKUP($C26,[1]Sheet1!$B$1:$Z$65536,12,0)</f>
        <v>0</v>
      </c>
      <c r="O26" s="81">
        <f>VLOOKUP($C26,[1]Sheet1!$B$1:$Z$65536,13,0)</f>
        <v>0</v>
      </c>
      <c r="P26" s="81">
        <f>VLOOKUP($C26,[1]Sheet1!$B$1:$Z$65536,14,0)</f>
        <v>0</v>
      </c>
      <c r="Q26" s="81">
        <f>VLOOKUP($C26,[1]Sheet1!$B$1:$Z$65536,15,0)</f>
        <v>0</v>
      </c>
      <c r="R26" s="81">
        <f>VLOOKUP($C26,[1]Sheet1!$B$1:$Z$65536,16,0)</f>
        <v>9466.2599999999984</v>
      </c>
      <c r="S26" s="81">
        <f>VLOOKUP($C26,[1]Sheet1!$B$1:$Z$65536,17,0)</f>
        <v>0</v>
      </c>
      <c r="T26" s="81">
        <f>VLOOKUP($C26,[1]Sheet1!$B$1:$Z$65536,18,0)</f>
        <v>0</v>
      </c>
      <c r="U26" s="81">
        <f>VLOOKUP($C26,[1]Sheet1!$B$1:$Z$65536,19,0)</f>
        <v>0</v>
      </c>
      <c r="V26" s="81">
        <f>VLOOKUP($C26,[1]Sheet1!$B$1:$Z$65536,20,0)</f>
        <v>0</v>
      </c>
      <c r="W26" s="81">
        <f>VLOOKUP($C26,[1]Sheet1!$B$1:$Z$65536,21,0)</f>
        <v>1844.66</v>
      </c>
      <c r="X26" s="81">
        <f>VLOOKUP($C26,[1]Sheet1!$B$1:$Z$65536,22,0)</f>
        <v>0</v>
      </c>
      <c r="Y26" s="81">
        <f>VLOOKUP($C26,[1]Sheet1!$B$1:$Z$65536,23,0)</f>
        <v>13108</v>
      </c>
      <c r="Z26" s="81">
        <f>VLOOKUP($C26,[1]Sheet1!$B$1:$Z$65536,24,0)</f>
        <v>9605</v>
      </c>
      <c r="AA26" s="81">
        <f>VLOOKUP($C26,[1]Sheet1!$B$1:$Z$65536,25,0)</f>
        <v>0</v>
      </c>
      <c r="AB26" s="81">
        <f>VLOOKUP($C26,[1]Sheet1!$B$1:$AA$65536,26,0)</f>
        <v>6676.04</v>
      </c>
      <c r="AC26" s="112">
        <f t="shared" si="0"/>
        <v>40699.96</v>
      </c>
      <c r="AD26" s="113">
        <f>AC26-AB26-AA26</f>
        <v>34023.919999999998</v>
      </c>
      <c r="AE26" s="115">
        <f t="shared" si="2"/>
        <v>1885.153333333333</v>
      </c>
      <c r="AF26" s="115">
        <f t="shared" si="3"/>
        <v>1844.66</v>
      </c>
      <c r="AG26" s="130"/>
      <c r="AH26" s="132">
        <v>20000</v>
      </c>
      <c r="AI26" s="132"/>
      <c r="AJ26" s="132"/>
      <c r="AK26" s="132" t="s">
        <v>46</v>
      </c>
      <c r="AL26" s="132" t="s">
        <v>46</v>
      </c>
      <c r="AM26" s="133"/>
      <c r="AN26" s="70"/>
    </row>
    <row r="27" spans="1:52" s="57" customFormat="1" ht="31.95" customHeight="1">
      <c r="A27" s="77"/>
      <c r="B27" s="372"/>
      <c r="C27" s="91" t="s">
        <v>90</v>
      </c>
      <c r="D27" s="92" t="s">
        <v>91</v>
      </c>
      <c r="E27" s="93">
        <v>30</v>
      </c>
      <c r="F27" s="81">
        <f>VLOOKUP(C27,[1]Sheet1!B$1:E$65536,4,0)</f>
        <v>0</v>
      </c>
      <c r="G27" s="81">
        <f>VLOOKUP(C27,[1]Sheet1!B$1:F$65536,5,0)</f>
        <v>0</v>
      </c>
      <c r="H27" s="81">
        <f>VLOOKUP($C27,[1]Sheet1!$B$1:$Z$65536,6,0)</f>
        <v>0</v>
      </c>
      <c r="I27" s="81">
        <f>VLOOKUP($C27,[1]Sheet1!$B$1:$Z$65536,7,0)</f>
        <v>0</v>
      </c>
      <c r="J27" s="81">
        <f>VLOOKUP($C27,[1]Sheet1!$B$1:$Z$65536,8,0)</f>
        <v>0</v>
      </c>
      <c r="K27" s="81">
        <f>VLOOKUP($C27,[1]Sheet1!$B$1:$Z$65536,9,0)</f>
        <v>0</v>
      </c>
      <c r="L27" s="81">
        <f>VLOOKUP($C27,[1]Sheet1!$B$1:$Z$65536,10,0)</f>
        <v>0</v>
      </c>
      <c r="M27" s="81">
        <f>VLOOKUP($C27,[1]Sheet1!$B$1:$Z$65536,11,0)</f>
        <v>0</v>
      </c>
      <c r="N27" s="81">
        <f>VLOOKUP($C27,[1]Sheet1!$B$1:$Z$65536,12,0)</f>
        <v>0</v>
      </c>
      <c r="O27" s="81">
        <f>VLOOKUP($C27,[1]Sheet1!$B$1:$Z$65536,13,0)</f>
        <v>0</v>
      </c>
      <c r="P27" s="81">
        <f>VLOOKUP($C27,[1]Sheet1!$B$1:$Z$65536,14,0)</f>
        <v>0</v>
      </c>
      <c r="Q27" s="81">
        <f>VLOOKUP($C27,[1]Sheet1!$B$1:$Z$65536,15,0)</f>
        <v>0</v>
      </c>
      <c r="R27" s="81">
        <f>VLOOKUP($C27,[1]Sheet1!$B$1:$Z$65536,16,0)</f>
        <v>0</v>
      </c>
      <c r="S27" s="81">
        <f>VLOOKUP($C27,[1]Sheet1!$B$1:$Z$65536,17,0)</f>
        <v>0</v>
      </c>
      <c r="T27" s="81">
        <f>VLOOKUP($C27,[1]Sheet1!$B$1:$Z$65536,18,0)</f>
        <v>0</v>
      </c>
      <c r="U27" s="81">
        <f>VLOOKUP($C27,[1]Sheet1!$B$1:$Z$65536,19,0)</f>
        <v>0</v>
      </c>
      <c r="V27" s="81">
        <f>VLOOKUP($C27,[1]Sheet1!$B$1:$Z$65536,20,0)</f>
        <v>0</v>
      </c>
      <c r="W27" s="81">
        <f>VLOOKUP($C27,[1]Sheet1!$B$1:$Z$65536,21,0)</f>
        <v>0</v>
      </c>
      <c r="X27" s="81">
        <f>VLOOKUP($C27,[1]Sheet1!$B$1:$Z$65536,22,0)</f>
        <v>0</v>
      </c>
      <c r="Y27" s="81">
        <f>VLOOKUP($C27,[1]Sheet1!$B$1:$Z$65536,23,0)</f>
        <v>150124.03</v>
      </c>
      <c r="Z27" s="81">
        <f>VLOOKUP($C27,[1]Sheet1!$B$1:$Z$65536,24,0)</f>
        <v>0</v>
      </c>
      <c r="AA27" s="81">
        <f>VLOOKUP($C27,[1]Sheet1!$B$1:$Z$65536,25,0)</f>
        <v>151557.72</v>
      </c>
      <c r="AB27" s="81">
        <f>VLOOKUP($C27,[1]Sheet1!$B$1:$AA$65536,26,0)</f>
        <v>0</v>
      </c>
      <c r="AC27" s="112">
        <f t="shared" si="0"/>
        <v>301681.75</v>
      </c>
      <c r="AD27" s="114">
        <f>AC27-AB27</f>
        <v>301681.75</v>
      </c>
      <c r="AE27" s="115">
        <f t="shared" si="2"/>
        <v>0</v>
      </c>
      <c r="AF27" s="115">
        <f t="shared" si="3"/>
        <v>0</v>
      </c>
      <c r="AG27" s="130">
        <v>150000</v>
      </c>
      <c r="AH27" s="132"/>
      <c r="AI27" s="132"/>
      <c r="AJ27" s="132"/>
      <c r="AK27" s="132"/>
      <c r="AL27" s="132"/>
      <c r="AM27" s="133"/>
      <c r="AN27" s="146"/>
    </row>
    <row r="28" spans="1:52" s="57" customFormat="1" ht="31.95" customHeight="1">
      <c r="A28" s="77"/>
      <c r="B28" s="372"/>
      <c r="C28" s="82" t="s">
        <v>92</v>
      </c>
      <c r="D28" s="83" t="s">
        <v>93</v>
      </c>
      <c r="E28" s="84">
        <v>30</v>
      </c>
      <c r="F28" s="81">
        <f>VLOOKUP(C28,[1]Sheet1!B$1:E$65536,4,0)</f>
        <v>0</v>
      </c>
      <c r="G28" s="81">
        <f>VLOOKUP(C28,[1]Sheet1!B$1:F$65536,5,0)</f>
        <v>0</v>
      </c>
      <c r="H28" s="81">
        <f>VLOOKUP($C28,[1]Sheet1!$B$1:$Z$65536,6,0)</f>
        <v>0</v>
      </c>
      <c r="I28" s="81">
        <f>VLOOKUP($C28,[1]Sheet1!$B$1:$Z$65536,7,0)</f>
        <v>0</v>
      </c>
      <c r="J28" s="81">
        <f>VLOOKUP($C28,[1]Sheet1!$B$1:$Z$65536,8,0)</f>
        <v>0</v>
      </c>
      <c r="K28" s="81">
        <f>VLOOKUP($C28,[1]Sheet1!$B$1:$Z$65536,9,0)</f>
        <v>0</v>
      </c>
      <c r="L28" s="81">
        <f>VLOOKUP($C28,[1]Sheet1!$B$1:$Z$65536,10,0)</f>
        <v>0</v>
      </c>
      <c r="M28" s="81">
        <f>VLOOKUP($C28,[1]Sheet1!$B$1:$Z$65536,11,0)</f>
        <v>0</v>
      </c>
      <c r="N28" s="81">
        <f>VLOOKUP($C28,[1]Sheet1!$B$1:$Z$65536,12,0)</f>
        <v>0</v>
      </c>
      <c r="O28" s="81">
        <f>VLOOKUP($C28,[1]Sheet1!$B$1:$Z$65536,13,0)</f>
        <v>0</v>
      </c>
      <c r="P28" s="81">
        <f>VLOOKUP($C28,[1]Sheet1!$B$1:$Z$65536,14,0)</f>
        <v>0</v>
      </c>
      <c r="Q28" s="81">
        <f>VLOOKUP($C28,[1]Sheet1!$B$1:$Z$65536,15,0)</f>
        <v>0</v>
      </c>
      <c r="R28" s="81">
        <f>VLOOKUP($C28,[1]Sheet1!$B$1:$Z$65536,16,0)</f>
        <v>0</v>
      </c>
      <c r="S28" s="81">
        <f>VLOOKUP($C28,[1]Sheet1!$B$1:$Z$65536,17,0)</f>
        <v>0</v>
      </c>
      <c r="T28" s="81">
        <f>VLOOKUP($C28,[1]Sheet1!$B$1:$Z$65536,18,0)</f>
        <v>0</v>
      </c>
      <c r="U28" s="81">
        <f>VLOOKUP($C28,[1]Sheet1!$B$1:$Z$65536,19,0)</f>
        <v>0</v>
      </c>
      <c r="V28" s="81">
        <f>VLOOKUP($C28,[1]Sheet1!$B$1:$Z$65536,20,0)</f>
        <v>0</v>
      </c>
      <c r="W28" s="81">
        <f>VLOOKUP($C28,[1]Sheet1!$B$1:$Z$65536,21,0)</f>
        <v>0</v>
      </c>
      <c r="X28" s="81">
        <f>VLOOKUP($C28,[1]Sheet1!$B$1:$Z$65536,22,0)</f>
        <v>0</v>
      </c>
      <c r="Y28" s="81">
        <f>VLOOKUP($C28,[1]Sheet1!$B$1:$Z$65536,23,0)</f>
        <v>0</v>
      </c>
      <c r="Z28" s="81">
        <f>VLOOKUP($C28,[1]Sheet1!$B$1:$Z$65536,24,0)</f>
        <v>25087</v>
      </c>
      <c r="AA28" s="81">
        <f>VLOOKUP($C28,[1]Sheet1!$B$1:$Z$65536,25,0)</f>
        <v>0</v>
      </c>
      <c r="AB28" s="81">
        <f>VLOOKUP($C28,[1]Sheet1!$B$1:$AA$65536,26,0)</f>
        <v>14238</v>
      </c>
      <c r="AC28" s="112">
        <f t="shared" si="0"/>
        <v>39325</v>
      </c>
      <c r="AD28" s="113">
        <f>AC28-AB28</f>
        <v>25087</v>
      </c>
      <c r="AE28" s="115">
        <f t="shared" si="2"/>
        <v>0</v>
      </c>
      <c r="AF28" s="115">
        <f t="shared" si="3"/>
        <v>0</v>
      </c>
      <c r="AG28" s="130"/>
      <c r="AH28" s="132">
        <v>20000</v>
      </c>
      <c r="AI28" s="132"/>
      <c r="AJ28" s="132"/>
      <c r="AK28" s="132"/>
      <c r="AL28" s="132"/>
      <c r="AM28" s="133"/>
      <c r="AN28" s="146"/>
    </row>
    <row r="29" spans="1:52" s="58" customFormat="1" ht="31.95" customHeight="1">
      <c r="A29" s="94"/>
      <c r="B29" s="374"/>
      <c r="C29" s="95" t="s">
        <v>94</v>
      </c>
      <c r="D29" s="96"/>
      <c r="E29" s="97"/>
      <c r="F29" s="98">
        <f>SUM(F5:F28)</f>
        <v>0</v>
      </c>
      <c r="G29" s="98">
        <f t="shared" ref="G29:AI29" si="7">SUM(G5:G28)</f>
        <v>0</v>
      </c>
      <c r="H29" s="98">
        <f t="shared" si="7"/>
        <v>0</v>
      </c>
      <c r="I29" s="98">
        <f t="shared" si="7"/>
        <v>0</v>
      </c>
      <c r="J29" s="98">
        <f t="shared" si="7"/>
        <v>21200.339999999898</v>
      </c>
      <c r="K29" s="98">
        <f t="shared" si="7"/>
        <v>97168.600000000559</v>
      </c>
      <c r="L29" s="98">
        <f t="shared" si="7"/>
        <v>0</v>
      </c>
      <c r="M29" s="98">
        <f t="shared" si="7"/>
        <v>591272.93999999994</v>
      </c>
      <c r="N29" s="98">
        <f t="shared" si="7"/>
        <v>1015988.72</v>
      </c>
      <c r="O29" s="98">
        <f t="shared" si="7"/>
        <v>1037932.7699999989</v>
      </c>
      <c r="P29" s="98">
        <f t="shared" si="7"/>
        <v>2265466.8200000003</v>
      </c>
      <c r="Q29" s="98">
        <f t="shared" si="7"/>
        <v>3100189.2399999993</v>
      </c>
      <c r="R29" s="98">
        <f t="shared" si="7"/>
        <v>5707466.5999999996</v>
      </c>
      <c r="S29" s="98">
        <f t="shared" si="7"/>
        <v>1940263.1400000006</v>
      </c>
      <c r="T29" s="98">
        <f t="shared" si="7"/>
        <v>2399479.5899999989</v>
      </c>
      <c r="U29" s="98">
        <f t="shared" si="7"/>
        <v>915766.98999999976</v>
      </c>
      <c r="V29" s="98">
        <f t="shared" si="7"/>
        <v>4302574.3800000008</v>
      </c>
      <c r="W29" s="98">
        <f t="shared" si="7"/>
        <v>3778130.7199999997</v>
      </c>
      <c r="X29" s="98">
        <f t="shared" si="7"/>
        <v>2829638.4999999991</v>
      </c>
      <c r="Y29" s="98">
        <f t="shared" si="7"/>
        <v>4509550.71</v>
      </c>
      <c r="Z29" s="98">
        <f t="shared" si="7"/>
        <v>4564510.1800000006</v>
      </c>
      <c r="AA29" s="98">
        <f t="shared" si="7"/>
        <v>5789307.5599999987</v>
      </c>
      <c r="AB29" s="98">
        <f t="shared" si="7"/>
        <v>3054071.15</v>
      </c>
      <c r="AC29" s="98">
        <f t="shared" si="7"/>
        <v>47919978.950000003</v>
      </c>
      <c r="AD29" s="117">
        <f t="shared" si="7"/>
        <v>32999072.939999998</v>
      </c>
      <c r="AE29" s="81">
        <f t="shared" si="7"/>
        <v>3173946.9033333333</v>
      </c>
      <c r="AF29" s="81">
        <f t="shared" si="7"/>
        <v>3778130.7199999997</v>
      </c>
      <c r="AG29" s="81">
        <f t="shared" si="7"/>
        <v>3000000</v>
      </c>
      <c r="AH29" s="147">
        <f t="shared" si="7"/>
        <v>3150000</v>
      </c>
      <c r="AI29" s="147">
        <f t="shared" si="7"/>
        <v>1730000</v>
      </c>
      <c r="AJ29" s="148"/>
      <c r="AK29" s="148"/>
      <c r="AL29" s="148" t="s">
        <v>46</v>
      </c>
      <c r="AM29" s="149"/>
      <c r="AN29" s="150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</row>
    <row r="30" spans="1:52" s="59" customFormat="1" ht="31.95" customHeight="1">
      <c r="C30" s="99" t="s">
        <v>95</v>
      </c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18"/>
      <c r="AE30" s="119" t="s">
        <v>96</v>
      </c>
      <c r="AF30" s="120"/>
      <c r="AG30" s="120"/>
      <c r="AH30" s="151"/>
      <c r="AI30" s="152"/>
      <c r="AJ30" s="152"/>
      <c r="AK30" s="152"/>
      <c r="AL30" s="152"/>
      <c r="AM30" s="153"/>
      <c r="AN30" s="154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</row>
    <row r="31" spans="1:52" s="13" customFormat="1" ht="27" customHeight="1">
      <c r="A31" s="101"/>
      <c r="B31" s="375" t="s">
        <v>97</v>
      </c>
      <c r="C31" s="78" t="s">
        <v>98</v>
      </c>
      <c r="D31" s="79" t="s">
        <v>99</v>
      </c>
      <c r="E31" s="80">
        <v>90</v>
      </c>
      <c r="F31" s="81">
        <f>VLOOKUP(C31,[1]Sheet1!B$1:E$65536,4,0)</f>
        <v>0</v>
      </c>
      <c r="G31" s="81">
        <f>VLOOKUP(C31,[1]Sheet1!B$1:F$65536,5,0)</f>
        <v>0</v>
      </c>
      <c r="H31" s="81">
        <f>VLOOKUP($C31,[1]Sheet1!$B$1:$Z$65536,6,0)</f>
        <v>0</v>
      </c>
      <c r="I31" s="81">
        <f>VLOOKUP($C31,[1]Sheet1!$B$1:$Z$65536,7,0)</f>
        <v>0</v>
      </c>
      <c r="J31" s="81">
        <f>VLOOKUP($C31,[1]Sheet1!$B$1:$Z$65536,8,0)</f>
        <v>0</v>
      </c>
      <c r="K31" s="81">
        <f>VLOOKUP($C31,[1]Sheet1!$B$1:$Z$65536,9,0)</f>
        <v>0</v>
      </c>
      <c r="L31" s="81">
        <f>VLOOKUP($C31,[1]Sheet1!$B$1:$Z$65536,10,0)</f>
        <v>0</v>
      </c>
      <c r="M31" s="81">
        <f>VLOOKUP($C31,[1]Sheet1!$B$1:$Z$65536,11,0)</f>
        <v>0</v>
      </c>
      <c r="N31" s="81">
        <f>VLOOKUP($C31,[1]Sheet1!$B$1:$Z$65536,12,0)</f>
        <v>0</v>
      </c>
      <c r="O31" s="81">
        <f>VLOOKUP($C31,[1]Sheet1!$B$1:$Z$65536,13,0)</f>
        <v>0</v>
      </c>
      <c r="P31" s="81">
        <f>VLOOKUP($C31,[1]Sheet1!$B$1:$Z$65536,14,0)</f>
        <v>0</v>
      </c>
      <c r="Q31" s="81">
        <f>VLOOKUP($C31,[1]Sheet1!$B$1:$Z$65536,15,0)</f>
        <v>0</v>
      </c>
      <c r="R31" s="81">
        <f>VLOOKUP($C31,[1]Sheet1!$B$1:$Z$65536,16,0)</f>
        <v>0</v>
      </c>
      <c r="S31" s="81">
        <f>VLOOKUP($C31,[1]Sheet1!$B$1:$Z$65536,17,0)</f>
        <v>181648.23999999953</v>
      </c>
      <c r="T31" s="81">
        <f>VLOOKUP($C31,[1]Sheet1!$B$1:$Z$65536,18,0)</f>
        <v>0</v>
      </c>
      <c r="U31" s="81">
        <f>VLOOKUP($C31,[1]Sheet1!$B$1:$Z$65536,19,0)</f>
        <v>224455.87000000011</v>
      </c>
      <c r="V31" s="81">
        <f>VLOOKUP($C31,[1]Sheet1!$B$1:$Z$65536,20,0)</f>
        <v>358188.28</v>
      </c>
      <c r="W31" s="81">
        <f>VLOOKUP($C31,[1]Sheet1!$B$1:$Z$65536,21,0)</f>
        <v>0</v>
      </c>
      <c r="X31" s="81">
        <f>VLOOKUP($C31,[1]Sheet1!$B$1:$Z$65536,22,0)</f>
        <v>0</v>
      </c>
      <c r="Y31" s="81">
        <f>VLOOKUP($C31,[1]Sheet1!$B$1:$Z$65536,23,0)</f>
        <v>313636.74</v>
      </c>
      <c r="Z31" s="81">
        <f>VLOOKUP($C31,[1]Sheet1!$B$1:$Z$65536,24,0)</f>
        <v>174883.32</v>
      </c>
      <c r="AA31" s="81">
        <f>VLOOKUP($C31,[1]Sheet1!$B$1:$Z$65536,25,0)</f>
        <v>244996.63</v>
      </c>
      <c r="AB31" s="81">
        <f>VLOOKUP($C31,[1]Sheet1!$B$1:$AA$65536,26,0)</f>
        <v>100457.93</v>
      </c>
      <c r="AC31" s="112">
        <f t="shared" ref="AC31:AC53" si="8">SUM(F31:AB31)</f>
        <v>1598267.0099999995</v>
      </c>
      <c r="AD31" s="113">
        <f t="shared" ref="AD31:AD52" si="9">AC31-AB31-AA31-Z31</f>
        <v>1077929.1299999997</v>
      </c>
      <c r="AE31" s="112">
        <f t="shared" ref="AE31:AE53" si="10">(V31+U31+T31+S31+R31+W31)/6</f>
        <v>127382.06499999994</v>
      </c>
      <c r="AF31" s="112">
        <f t="shared" ref="AF31:AF53" si="11">W31</f>
        <v>0</v>
      </c>
      <c r="AG31" s="126">
        <v>400000</v>
      </c>
      <c r="AH31" s="128">
        <v>200000</v>
      </c>
      <c r="AI31" s="128"/>
      <c r="AJ31" s="128"/>
      <c r="AK31" s="128" t="s">
        <v>46</v>
      </c>
      <c r="AL31" s="128"/>
      <c r="AM31" s="129"/>
      <c r="AN31" s="70"/>
    </row>
    <row r="32" spans="1:52" s="13" customFormat="1" ht="40.049999999999997" customHeight="1">
      <c r="A32" s="102"/>
      <c r="B32" s="376"/>
      <c r="C32" s="82" t="s">
        <v>100</v>
      </c>
      <c r="D32" s="83" t="s">
        <v>101</v>
      </c>
      <c r="E32" s="84">
        <v>90</v>
      </c>
      <c r="F32" s="81">
        <f>VLOOKUP(C32,[1]Sheet1!B$1:E$65536,4,0)</f>
        <v>0</v>
      </c>
      <c r="G32" s="81">
        <f>VLOOKUP(C32,[1]Sheet1!B$1:F$65536,5,0)</f>
        <v>0</v>
      </c>
      <c r="H32" s="81">
        <f>VLOOKUP($C32,[1]Sheet1!$B$1:$Z$65536,6,0)</f>
        <v>0</v>
      </c>
      <c r="I32" s="81">
        <f>VLOOKUP($C32,[1]Sheet1!$B$1:$Z$65536,7,0)</f>
        <v>0</v>
      </c>
      <c r="J32" s="81">
        <f>VLOOKUP($C32,[1]Sheet1!$B$1:$Z$65536,8,0)</f>
        <v>0</v>
      </c>
      <c r="K32" s="81">
        <f>VLOOKUP($C32,[1]Sheet1!$B$1:$Z$65536,9,0)</f>
        <v>0</v>
      </c>
      <c r="L32" s="81">
        <f>VLOOKUP($C32,[1]Sheet1!$B$1:$Z$65536,10,0)</f>
        <v>0</v>
      </c>
      <c r="M32" s="81">
        <f>VLOOKUP($C32,[1]Sheet1!$B$1:$Z$65536,11,0)</f>
        <v>0</v>
      </c>
      <c r="N32" s="81">
        <f>VLOOKUP($C32,[1]Sheet1!$B$1:$Z$65536,12,0)</f>
        <v>0</v>
      </c>
      <c r="O32" s="81">
        <f>VLOOKUP($C32,[1]Sheet1!$B$1:$Z$65536,13,0)</f>
        <v>0</v>
      </c>
      <c r="P32" s="81">
        <f>VLOOKUP($C32,[1]Sheet1!$B$1:$Z$65536,14,0)</f>
        <v>0</v>
      </c>
      <c r="Q32" s="81">
        <f>VLOOKUP($C32,[1]Sheet1!$B$1:$Z$65536,15,0)</f>
        <v>0</v>
      </c>
      <c r="R32" s="81">
        <f>VLOOKUP($C32,[1]Sheet1!$B$1:$Z$65536,16,0)</f>
        <v>0</v>
      </c>
      <c r="S32" s="81">
        <f>VLOOKUP($C32,[1]Sheet1!$B$1:$Z$65536,17,0)</f>
        <v>0</v>
      </c>
      <c r="T32" s="81">
        <f>VLOOKUP($C32,[1]Sheet1!$B$1:$Z$65536,18,0)</f>
        <v>0</v>
      </c>
      <c r="U32" s="81">
        <f>VLOOKUP($C32,[1]Sheet1!$B$1:$Z$65536,19,0)</f>
        <v>0</v>
      </c>
      <c r="V32" s="81">
        <f>VLOOKUP($C32,[1]Sheet1!$B$1:$Z$65536,20,0)</f>
        <v>52591.199999999997</v>
      </c>
      <c r="W32" s="81">
        <f>VLOOKUP($C32,[1]Sheet1!$B$1:$Z$65536,21,0)</f>
        <v>67810.47</v>
      </c>
      <c r="X32" s="81">
        <f>VLOOKUP($C32,[1]Sheet1!$B$1:$Z$65536,22,0)</f>
        <v>13661.5</v>
      </c>
      <c r="Y32" s="81">
        <f>VLOOKUP($C32,[1]Sheet1!$B$1:$Z$65536,23,0)</f>
        <v>0</v>
      </c>
      <c r="Z32" s="81">
        <f>VLOOKUP($C32,[1]Sheet1!$B$1:$Z$65536,24,0)</f>
        <v>73133.119999999995</v>
      </c>
      <c r="AA32" s="81">
        <f>VLOOKUP($C32,[1]Sheet1!$B$1:$Z$65536,25,0)</f>
        <v>0</v>
      </c>
      <c r="AB32" s="81">
        <f>VLOOKUP($C32,[1]Sheet1!$B$1:$AA$65536,26,0)</f>
        <v>41457.69</v>
      </c>
      <c r="AC32" s="112">
        <f t="shared" si="8"/>
        <v>248653.97999999998</v>
      </c>
      <c r="AD32" s="113">
        <f>AC32-AB32-AA32</f>
        <v>207196.28999999998</v>
      </c>
      <c r="AE32" s="115">
        <f t="shared" si="10"/>
        <v>20066.945</v>
      </c>
      <c r="AF32" s="115">
        <f t="shared" si="11"/>
        <v>67810.47</v>
      </c>
      <c r="AG32" s="139">
        <v>60000</v>
      </c>
      <c r="AH32" s="155">
        <v>100000</v>
      </c>
      <c r="AI32" s="132"/>
      <c r="AJ32" s="132"/>
      <c r="AK32" s="132" t="s">
        <v>46</v>
      </c>
      <c r="AL32" s="132"/>
      <c r="AM32" s="133"/>
      <c r="AN32" s="70"/>
    </row>
    <row r="33" spans="1:40" s="13" customFormat="1" ht="40.049999999999997" customHeight="1">
      <c r="A33" s="102"/>
      <c r="B33" s="376"/>
      <c r="C33" s="82" t="s">
        <v>102</v>
      </c>
      <c r="D33" s="90" t="s">
        <v>103</v>
      </c>
      <c r="E33" s="84">
        <v>60</v>
      </c>
      <c r="F33" s="81">
        <f>VLOOKUP(C33,[1]Sheet1!B$1:E$65536,4,0)</f>
        <v>0</v>
      </c>
      <c r="G33" s="81">
        <f>VLOOKUP(C33,[1]Sheet1!B$1:F$65536,5,0)</f>
        <v>0</v>
      </c>
      <c r="H33" s="81">
        <f>VLOOKUP($C33,[1]Sheet1!$B$1:$Z$65536,6,0)</f>
        <v>0</v>
      </c>
      <c r="I33" s="81">
        <f>VLOOKUP($C33,[1]Sheet1!$B$1:$Z$65536,7,0)</f>
        <v>0</v>
      </c>
      <c r="J33" s="81">
        <f>VLOOKUP($C33,[1]Sheet1!$B$1:$Z$65536,8,0)</f>
        <v>0</v>
      </c>
      <c r="K33" s="81">
        <f>VLOOKUP($C33,[1]Sheet1!$B$1:$Z$65536,9,0)</f>
        <v>0</v>
      </c>
      <c r="L33" s="81">
        <f>VLOOKUP($C33,[1]Sheet1!$B$1:$Z$65536,10,0)</f>
        <v>0</v>
      </c>
      <c r="M33" s="81">
        <f>VLOOKUP($C33,[1]Sheet1!$B$1:$Z$65536,11,0)</f>
        <v>0</v>
      </c>
      <c r="N33" s="81">
        <f>VLOOKUP($C33,[1]Sheet1!$B$1:$Z$65536,12,0)</f>
        <v>0</v>
      </c>
      <c r="O33" s="81">
        <f>VLOOKUP($C33,[1]Sheet1!$B$1:$Z$65536,13,0)</f>
        <v>0</v>
      </c>
      <c r="P33" s="81">
        <f>VLOOKUP($C33,[1]Sheet1!$B$1:$Z$65536,14,0)</f>
        <v>0</v>
      </c>
      <c r="Q33" s="81">
        <f>VLOOKUP($C33,[1]Sheet1!$B$1:$Z$65536,15,0)</f>
        <v>0</v>
      </c>
      <c r="R33" s="81">
        <f>VLOOKUP($C33,[1]Sheet1!$B$1:$Z$65536,16,0)</f>
        <v>0</v>
      </c>
      <c r="S33" s="81">
        <f>VLOOKUP($C33,[1]Sheet1!$B$1:$Z$65536,17,0)</f>
        <v>0</v>
      </c>
      <c r="T33" s="81">
        <f>VLOOKUP($C33,[1]Sheet1!$B$1:$Z$65536,18,0)</f>
        <v>0</v>
      </c>
      <c r="U33" s="81">
        <f>VLOOKUP($C33,[1]Sheet1!$B$1:$Z$65536,19,0)</f>
        <v>0</v>
      </c>
      <c r="V33" s="81">
        <f>VLOOKUP($C33,[1]Sheet1!$B$1:$Z$65536,20,0)</f>
        <v>0</v>
      </c>
      <c r="W33" s="81">
        <f>VLOOKUP($C33,[1]Sheet1!$B$1:$Z$65536,21,0)</f>
        <v>0</v>
      </c>
      <c r="X33" s="81">
        <f>VLOOKUP($C33,[1]Sheet1!$B$1:$Z$65536,22,0)</f>
        <v>172730.27</v>
      </c>
      <c r="Y33" s="81">
        <f>VLOOKUP($C33,[1]Sheet1!$B$1:$Z$65536,23,0)</f>
        <v>0</v>
      </c>
      <c r="Z33" s="81">
        <f>VLOOKUP($C33,[1]Sheet1!$B$1:$Z$65536,24,0)</f>
        <v>2323822.4</v>
      </c>
      <c r="AA33" s="81">
        <f>VLOOKUP($C33,[1]Sheet1!$B$1:$Z$65536,25,0)</f>
        <v>0</v>
      </c>
      <c r="AB33" s="81">
        <f>VLOOKUP($C33,[1]Sheet1!$B$1:$AA$65536,26,0)</f>
        <v>0</v>
      </c>
      <c r="AC33" s="112">
        <f t="shared" si="8"/>
        <v>2496552.67</v>
      </c>
      <c r="AD33" s="113">
        <f t="shared" si="9"/>
        <v>172730.27000000002</v>
      </c>
      <c r="AE33" s="115">
        <f t="shared" si="10"/>
        <v>0</v>
      </c>
      <c r="AF33" s="115">
        <f t="shared" si="11"/>
        <v>0</v>
      </c>
      <c r="AG33" s="155"/>
      <c r="AH33" s="60">
        <v>3000000</v>
      </c>
      <c r="AI33" s="132">
        <v>150000</v>
      </c>
      <c r="AJ33" s="132"/>
      <c r="AK33" s="132" t="s">
        <v>46</v>
      </c>
      <c r="AL33" s="132"/>
      <c r="AM33" s="133"/>
      <c r="AN33" s="70"/>
    </row>
    <row r="34" spans="1:40" s="13" customFormat="1" ht="40.049999999999997" customHeight="1">
      <c r="A34" s="102"/>
      <c r="B34" s="376"/>
      <c r="C34" s="82" t="s">
        <v>104</v>
      </c>
      <c r="D34" s="83" t="s">
        <v>105</v>
      </c>
      <c r="E34" s="84">
        <v>90</v>
      </c>
      <c r="F34" s="81">
        <f>VLOOKUP(C34,[1]Sheet1!B$1:E$65536,4,0)</f>
        <v>10577.909999999974</v>
      </c>
      <c r="G34" s="81">
        <f>VLOOKUP(C34,[1]Sheet1!B$1:F$65536,5,0)</f>
        <v>0</v>
      </c>
      <c r="H34" s="81">
        <f>VLOOKUP($C34,[1]Sheet1!$B$1:$Z$65536,6,0)</f>
        <v>0</v>
      </c>
      <c r="I34" s="81">
        <f>VLOOKUP($C34,[1]Sheet1!$B$1:$Z$65536,7,0)</f>
        <v>0</v>
      </c>
      <c r="J34" s="81">
        <f>VLOOKUP($C34,[1]Sheet1!$B$1:$Z$65536,8,0)</f>
        <v>0</v>
      </c>
      <c r="K34" s="81">
        <f>VLOOKUP($C34,[1]Sheet1!$B$1:$Z$65536,9,0)</f>
        <v>0</v>
      </c>
      <c r="L34" s="81">
        <f>VLOOKUP($C34,[1]Sheet1!$B$1:$Z$65536,10,0)</f>
        <v>0</v>
      </c>
      <c r="M34" s="81">
        <f>VLOOKUP($C34,[1]Sheet1!$B$1:$Z$65536,11,0)</f>
        <v>0</v>
      </c>
      <c r="N34" s="81">
        <f>VLOOKUP($C34,[1]Sheet1!$B$1:$Z$65536,12,0)</f>
        <v>0</v>
      </c>
      <c r="O34" s="81">
        <f>VLOOKUP($C34,[1]Sheet1!$B$1:$Z$65536,13,0)</f>
        <v>0</v>
      </c>
      <c r="P34" s="81">
        <f>VLOOKUP($C34,[1]Sheet1!$B$1:$Z$65536,14,0)</f>
        <v>0</v>
      </c>
      <c r="Q34" s="81">
        <f>VLOOKUP($C34,[1]Sheet1!$B$1:$Z$65536,15,0)</f>
        <v>0</v>
      </c>
      <c r="R34" s="81">
        <f>VLOOKUP($C34,[1]Sheet1!$B$1:$Z$65536,16,0)</f>
        <v>0</v>
      </c>
      <c r="S34" s="81">
        <f>VLOOKUP($C34,[1]Sheet1!$B$1:$Z$65536,17,0)</f>
        <v>107799.96000000002</v>
      </c>
      <c r="T34" s="81">
        <f>VLOOKUP($C34,[1]Sheet1!$B$1:$Z$65536,18,0)</f>
        <v>0</v>
      </c>
      <c r="U34" s="81">
        <f>VLOOKUP($C34,[1]Sheet1!$B$1:$Z$65536,19,0)</f>
        <v>0</v>
      </c>
      <c r="V34" s="81">
        <f>VLOOKUP($C34,[1]Sheet1!$B$1:$Z$65536,20,0)</f>
        <v>110973</v>
      </c>
      <c r="W34" s="81">
        <f>VLOOKUP($C34,[1]Sheet1!$B$1:$Z$65536,21,0)</f>
        <v>106783.97999999998</v>
      </c>
      <c r="X34" s="81">
        <f>VLOOKUP($C34,[1]Sheet1!$B$1:$Z$65536,22,0)</f>
        <v>0</v>
      </c>
      <c r="Y34" s="81">
        <f>VLOOKUP($C34,[1]Sheet1!$B$1:$Z$65536,23,0)</f>
        <v>0</v>
      </c>
      <c r="Z34" s="81">
        <f>VLOOKUP($C34,[1]Sheet1!$B$1:$Z$65536,24,0)</f>
        <v>26442</v>
      </c>
      <c r="AA34" s="81">
        <f>VLOOKUP($C34,[1]Sheet1!$B$1:$Z$65536,25,0)</f>
        <v>0</v>
      </c>
      <c r="AB34" s="81">
        <f>VLOOKUP($C34,[1]Sheet1!$B$1:$AA$65536,26,0)</f>
        <v>0</v>
      </c>
      <c r="AC34" s="112">
        <f t="shared" si="8"/>
        <v>362576.85</v>
      </c>
      <c r="AD34" s="113">
        <f t="shared" si="9"/>
        <v>336134.85</v>
      </c>
      <c r="AE34" s="115">
        <f t="shared" si="10"/>
        <v>54259.49</v>
      </c>
      <c r="AF34" s="115">
        <f t="shared" si="11"/>
        <v>106783.97999999998</v>
      </c>
      <c r="AG34" s="130"/>
      <c r="AH34" s="132">
        <v>50000</v>
      </c>
      <c r="AI34" s="132"/>
      <c r="AJ34" s="132" t="s">
        <v>46</v>
      </c>
      <c r="AK34" s="132"/>
      <c r="AL34" s="132"/>
      <c r="AM34" s="133"/>
      <c r="AN34" s="70"/>
    </row>
    <row r="35" spans="1:40" s="13" customFormat="1" ht="40.049999999999997" customHeight="1">
      <c r="A35" s="102"/>
      <c r="B35" s="376"/>
      <c r="C35" s="82" t="s">
        <v>106</v>
      </c>
      <c r="D35" s="90" t="s">
        <v>107</v>
      </c>
      <c r="E35" s="84">
        <v>30</v>
      </c>
      <c r="F35" s="81">
        <f>VLOOKUP(C35,[1]Sheet1!B$1:E$65536,4,0)</f>
        <v>3.637978807091713E-11</v>
      </c>
      <c r="G35" s="81">
        <f>VLOOKUP(C35,[1]Sheet1!B$1:F$65536,5,0)</f>
        <v>0</v>
      </c>
      <c r="H35" s="81">
        <f>VLOOKUP($C35,[1]Sheet1!$B$1:$Z$65536,6,0)</f>
        <v>0</v>
      </c>
      <c r="I35" s="81">
        <f>VLOOKUP($C35,[1]Sheet1!$B$1:$Z$65536,7,0)</f>
        <v>0</v>
      </c>
      <c r="J35" s="81">
        <f>VLOOKUP($C35,[1]Sheet1!$B$1:$Z$65536,8,0)</f>
        <v>0</v>
      </c>
      <c r="K35" s="81">
        <f>VLOOKUP($C35,[1]Sheet1!$B$1:$Z$65536,9,0)</f>
        <v>0</v>
      </c>
      <c r="L35" s="81">
        <f>VLOOKUP($C35,[1]Sheet1!$B$1:$Z$65536,10,0)</f>
        <v>0</v>
      </c>
      <c r="M35" s="81">
        <f>VLOOKUP($C35,[1]Sheet1!$B$1:$Z$65536,11,0)</f>
        <v>0</v>
      </c>
      <c r="N35" s="81">
        <f>VLOOKUP($C35,[1]Sheet1!$B$1:$Z$65536,12,0)</f>
        <v>0</v>
      </c>
      <c r="O35" s="81">
        <f>VLOOKUP($C35,[1]Sheet1!$B$1:$Z$65536,13,0)</f>
        <v>0</v>
      </c>
      <c r="P35" s="81">
        <f>VLOOKUP($C35,[1]Sheet1!$B$1:$Z$65536,14,0)</f>
        <v>0</v>
      </c>
      <c r="Q35" s="81">
        <f>VLOOKUP($C35,[1]Sheet1!$B$1:$Z$65536,15,0)</f>
        <v>0</v>
      </c>
      <c r="R35" s="81">
        <f>VLOOKUP($C35,[1]Sheet1!$B$1:$Z$65536,16,0)</f>
        <v>0</v>
      </c>
      <c r="S35" s="81">
        <f>VLOOKUP($C35,[1]Sheet1!$B$1:$Z$65536,17,0)</f>
        <v>0</v>
      </c>
      <c r="T35" s="81">
        <f>VLOOKUP($C35,[1]Sheet1!$B$1:$Z$65536,18,0)</f>
        <v>0</v>
      </c>
      <c r="U35" s="81">
        <f>VLOOKUP($C35,[1]Sheet1!$B$1:$Z$65536,19,0)</f>
        <v>0</v>
      </c>
      <c r="V35" s="81">
        <f>VLOOKUP($C35,[1]Sheet1!$B$1:$Z$65536,20,0)</f>
        <v>0</v>
      </c>
      <c r="W35" s="81">
        <f>VLOOKUP($C35,[1]Sheet1!$B$1:$Z$65536,21,0)</f>
        <v>0</v>
      </c>
      <c r="X35" s="81">
        <f>VLOOKUP($C35,[1]Sheet1!$B$1:$Z$65536,22,0)</f>
        <v>0</v>
      </c>
      <c r="Y35" s="81">
        <f>VLOOKUP($C35,[1]Sheet1!$B$1:$Z$65536,23,0)</f>
        <v>1428.04</v>
      </c>
      <c r="Z35" s="81">
        <f>VLOOKUP($C35,[1]Sheet1!$B$1:$Z$65536,24,0)</f>
        <v>25371.53</v>
      </c>
      <c r="AA35" s="81">
        <f>VLOOKUP($C35,[1]Sheet1!$B$1:$Z$65536,25,0)</f>
        <v>14274.73</v>
      </c>
      <c r="AB35" s="81">
        <f>VLOOKUP($C35,[1]Sheet1!$B$1:$AA$65536,26,0)</f>
        <v>0</v>
      </c>
      <c r="AC35" s="112">
        <f t="shared" si="8"/>
        <v>41074.300000000032</v>
      </c>
      <c r="AD35" s="113">
        <f>AC35-AB35</f>
        <v>41074.300000000032</v>
      </c>
      <c r="AE35" s="115">
        <f t="shared" si="10"/>
        <v>0</v>
      </c>
      <c r="AF35" s="115">
        <f t="shared" si="11"/>
        <v>0</v>
      </c>
      <c r="AG35" s="131">
        <f>AD35</f>
        <v>41074.300000000032</v>
      </c>
      <c r="AH35" s="132"/>
      <c r="AI35" s="132"/>
      <c r="AJ35" s="132"/>
      <c r="AK35" s="132" t="s">
        <v>46</v>
      </c>
      <c r="AL35" s="132"/>
      <c r="AM35" s="133"/>
      <c r="AN35" s="70"/>
    </row>
    <row r="36" spans="1:40" s="13" customFormat="1" ht="40.049999999999997" customHeight="1">
      <c r="A36" s="102"/>
      <c r="B36" s="376"/>
      <c r="C36" s="82" t="s">
        <v>108</v>
      </c>
      <c r="D36" s="83" t="s">
        <v>109</v>
      </c>
      <c r="E36" s="84">
        <v>90</v>
      </c>
      <c r="F36" s="81">
        <f>VLOOKUP(C36,[1]Sheet1!B$1:E$65536,4,0)</f>
        <v>93062.479999999952</v>
      </c>
      <c r="G36" s="81">
        <f>VLOOKUP(C36,[1]Sheet1!B$1:F$65536,5,0)</f>
        <v>0</v>
      </c>
      <c r="H36" s="81">
        <f>VLOOKUP($C36,[1]Sheet1!$B$1:$Z$65536,6,0)</f>
        <v>0</v>
      </c>
      <c r="I36" s="81">
        <f>VLOOKUP($C36,[1]Sheet1!$B$1:$Z$65536,7,0)</f>
        <v>0</v>
      </c>
      <c r="J36" s="81">
        <f>VLOOKUP($C36,[1]Sheet1!$B$1:$Z$65536,8,0)</f>
        <v>0</v>
      </c>
      <c r="K36" s="81">
        <f>VLOOKUP($C36,[1]Sheet1!$B$1:$Z$65536,9,0)</f>
        <v>0</v>
      </c>
      <c r="L36" s="81">
        <f>VLOOKUP($C36,[1]Sheet1!$B$1:$Z$65536,10,0)</f>
        <v>0</v>
      </c>
      <c r="M36" s="81">
        <f>VLOOKUP($C36,[1]Sheet1!$B$1:$Z$65536,11,0)</f>
        <v>0</v>
      </c>
      <c r="N36" s="81">
        <f>VLOOKUP($C36,[1]Sheet1!$B$1:$Z$65536,12,0)</f>
        <v>0</v>
      </c>
      <c r="O36" s="81">
        <f>VLOOKUP($C36,[1]Sheet1!$B$1:$Z$65536,13,0)</f>
        <v>0</v>
      </c>
      <c r="P36" s="81">
        <f>VLOOKUP($C36,[1]Sheet1!$B$1:$Z$65536,14,0)</f>
        <v>0</v>
      </c>
      <c r="Q36" s="81">
        <f>VLOOKUP($C36,[1]Sheet1!$B$1:$Z$65536,15,0)</f>
        <v>0</v>
      </c>
      <c r="R36" s="81">
        <f>VLOOKUP($C36,[1]Sheet1!$B$1:$Z$65536,16,0)</f>
        <v>0</v>
      </c>
      <c r="S36" s="81">
        <f>VLOOKUP($C36,[1]Sheet1!$B$1:$Z$65536,17,0)</f>
        <v>41629.839999999997</v>
      </c>
      <c r="T36" s="81">
        <f>VLOOKUP($C36,[1]Sheet1!$B$1:$Z$65536,18,0)</f>
        <v>0</v>
      </c>
      <c r="U36" s="81">
        <f>VLOOKUP($C36,[1]Sheet1!$B$1:$Z$65536,19,0)</f>
        <v>0</v>
      </c>
      <c r="V36" s="81">
        <f>VLOOKUP($C36,[1]Sheet1!$B$1:$Z$65536,20,0)</f>
        <v>28624.070000000007</v>
      </c>
      <c r="W36" s="81">
        <f>VLOOKUP($C36,[1]Sheet1!$B$1:$Z$65536,21,0)</f>
        <v>26693.080000000016</v>
      </c>
      <c r="X36" s="81">
        <f>VLOOKUP($C36,[1]Sheet1!$B$1:$Z$65536,22,0)</f>
        <v>0</v>
      </c>
      <c r="Y36" s="81">
        <f>VLOOKUP($C36,[1]Sheet1!$B$1:$Z$65536,23,0)</f>
        <v>55146.77</v>
      </c>
      <c r="Z36" s="81">
        <f>VLOOKUP($C36,[1]Sheet1!$B$1:$Z$65536,24,0)</f>
        <v>8390.25</v>
      </c>
      <c r="AA36" s="81">
        <f>VLOOKUP($C36,[1]Sheet1!$B$1:$Z$65536,25,0)</f>
        <v>121159.01</v>
      </c>
      <c r="AB36" s="81">
        <f>VLOOKUP($C36,[1]Sheet1!$B$1:$AA$65536,26,0)</f>
        <v>85524.27</v>
      </c>
      <c r="AC36" s="112">
        <f t="shared" si="8"/>
        <v>460229.76999999996</v>
      </c>
      <c r="AD36" s="113">
        <f>AC36-AB36-AA36-Z36</f>
        <v>245156.23999999993</v>
      </c>
      <c r="AE36" s="115">
        <f t="shared" si="10"/>
        <v>16157.831666666671</v>
      </c>
      <c r="AF36" s="115">
        <f t="shared" si="11"/>
        <v>26693.080000000016</v>
      </c>
      <c r="AG36" s="130">
        <v>245156.24</v>
      </c>
      <c r="AH36" s="132">
        <v>20000</v>
      </c>
      <c r="AI36" s="132"/>
      <c r="AJ36" s="132"/>
      <c r="AK36" s="132" t="s">
        <v>46</v>
      </c>
      <c r="AL36" s="132"/>
      <c r="AM36" s="133"/>
      <c r="AN36" s="70"/>
    </row>
    <row r="37" spans="1:40" s="13" customFormat="1" ht="40.049999999999997" customHeight="1">
      <c r="A37" s="102"/>
      <c r="B37" s="376"/>
      <c r="C37" s="82" t="s">
        <v>110</v>
      </c>
      <c r="D37" s="88" t="s">
        <v>111</v>
      </c>
      <c r="E37" s="84">
        <v>90</v>
      </c>
      <c r="F37" s="81">
        <f>VLOOKUP(C37,[1]Sheet1!B$1:E$65536,4,0)</f>
        <v>0</v>
      </c>
      <c r="G37" s="81">
        <f>VLOOKUP(C37,[1]Sheet1!B$1:F$65536,5,0)</f>
        <v>0</v>
      </c>
      <c r="H37" s="81">
        <f>VLOOKUP($C37,[1]Sheet1!$B$1:$Z$65536,6,0)</f>
        <v>0</v>
      </c>
      <c r="I37" s="81">
        <f>VLOOKUP($C37,[1]Sheet1!$B$1:$Z$65536,7,0)</f>
        <v>0</v>
      </c>
      <c r="J37" s="81">
        <f>VLOOKUP($C37,[1]Sheet1!$B$1:$Z$65536,8,0)</f>
        <v>0</v>
      </c>
      <c r="K37" s="81">
        <f>VLOOKUP($C37,[1]Sheet1!$B$1:$Z$65536,9,0)</f>
        <v>0</v>
      </c>
      <c r="L37" s="81">
        <f>VLOOKUP($C37,[1]Sheet1!$B$1:$Z$65536,10,0)</f>
        <v>0</v>
      </c>
      <c r="M37" s="81">
        <f>VLOOKUP($C37,[1]Sheet1!$B$1:$Z$65536,11,0)</f>
        <v>0</v>
      </c>
      <c r="N37" s="81">
        <f>VLOOKUP($C37,[1]Sheet1!$B$1:$Z$65536,12,0)</f>
        <v>0</v>
      </c>
      <c r="O37" s="81">
        <f>VLOOKUP($C37,[1]Sheet1!$B$1:$Z$65536,13,0)</f>
        <v>0</v>
      </c>
      <c r="P37" s="81">
        <f>VLOOKUP($C37,[1]Sheet1!$B$1:$Z$65536,14,0)</f>
        <v>0</v>
      </c>
      <c r="Q37" s="81">
        <f>VLOOKUP($C37,[1]Sheet1!$B$1:$Z$65536,15,0)</f>
        <v>0</v>
      </c>
      <c r="R37" s="81">
        <f>VLOOKUP($C37,[1]Sheet1!$B$1:$Z$65536,16,0)</f>
        <v>0</v>
      </c>
      <c r="S37" s="81">
        <f>VLOOKUP($C37,[1]Sheet1!$B$1:$Z$65536,17,0)</f>
        <v>0</v>
      </c>
      <c r="T37" s="81">
        <f>VLOOKUP($C37,[1]Sheet1!$B$1:$Z$65536,18,0)</f>
        <v>0</v>
      </c>
      <c r="U37" s="81">
        <f>VLOOKUP($C37,[1]Sheet1!$B$1:$Z$65536,19,0)</f>
        <v>0</v>
      </c>
      <c r="V37" s="81">
        <f>VLOOKUP($C37,[1]Sheet1!$B$1:$Z$65536,20,0)</f>
        <v>0</v>
      </c>
      <c r="W37" s="81">
        <f>VLOOKUP($C37,[1]Sheet1!$B$1:$Z$65536,21,0)</f>
        <v>0</v>
      </c>
      <c r="X37" s="81">
        <f>VLOOKUP($C37,[1]Sheet1!$B$1:$Z$65536,22,0)</f>
        <v>0</v>
      </c>
      <c r="Y37" s="81">
        <f>VLOOKUP($C37,[1]Sheet1!$B$1:$Z$65536,23,0)</f>
        <v>0</v>
      </c>
      <c r="Z37" s="81">
        <f>VLOOKUP($C37,[1]Sheet1!$B$1:$Z$65536,24,0)</f>
        <v>1240.92</v>
      </c>
      <c r="AA37" s="81">
        <f>VLOOKUP($C37,[1]Sheet1!$B$1:$Z$65536,25,0)</f>
        <v>0</v>
      </c>
      <c r="AB37" s="81">
        <f>VLOOKUP($C37,[1]Sheet1!$B$1:$AA$65536,26,0)</f>
        <v>21784.13</v>
      </c>
      <c r="AC37" s="112">
        <f t="shared" si="8"/>
        <v>23025.050000000003</v>
      </c>
      <c r="AD37" s="113">
        <f>AC37-AB37-AA37</f>
        <v>1240.9200000000019</v>
      </c>
      <c r="AE37" s="115">
        <f t="shared" si="10"/>
        <v>0</v>
      </c>
      <c r="AF37" s="115">
        <f t="shared" si="11"/>
        <v>0</v>
      </c>
      <c r="AG37" s="130">
        <v>20000</v>
      </c>
      <c r="AH37" s="132"/>
      <c r="AI37" s="132"/>
      <c r="AJ37" s="132"/>
      <c r="AK37" s="132" t="s">
        <v>46</v>
      </c>
      <c r="AL37" s="132"/>
      <c r="AM37" s="133"/>
      <c r="AN37" s="70"/>
    </row>
    <row r="38" spans="1:40" s="13" customFormat="1" ht="40.049999999999997" customHeight="1">
      <c r="A38" s="102"/>
      <c r="B38" s="376"/>
      <c r="C38" s="82" t="s">
        <v>112</v>
      </c>
      <c r="D38" s="88" t="s">
        <v>113</v>
      </c>
      <c r="E38" s="84">
        <v>90</v>
      </c>
      <c r="F38" s="81">
        <f>VLOOKUP(C38,[1]Sheet1!B$1:E$65536,4,0)</f>
        <v>0</v>
      </c>
      <c r="G38" s="81">
        <f>VLOOKUP(C38,[1]Sheet1!B$1:F$65536,5,0)</f>
        <v>0</v>
      </c>
      <c r="H38" s="81">
        <f>VLOOKUP($C38,[1]Sheet1!$B$1:$Z$65536,6,0)</f>
        <v>0</v>
      </c>
      <c r="I38" s="81">
        <f>VLOOKUP($C38,[1]Sheet1!$B$1:$Z$65536,7,0)</f>
        <v>0</v>
      </c>
      <c r="J38" s="81">
        <f>VLOOKUP($C38,[1]Sheet1!$B$1:$Z$65536,8,0)</f>
        <v>0</v>
      </c>
      <c r="K38" s="81">
        <f>VLOOKUP($C38,[1]Sheet1!$B$1:$Z$65536,9,0)</f>
        <v>0</v>
      </c>
      <c r="L38" s="81">
        <f>VLOOKUP($C38,[1]Sheet1!$B$1:$Z$65536,10,0)</f>
        <v>0</v>
      </c>
      <c r="M38" s="81">
        <f>VLOOKUP($C38,[1]Sheet1!$B$1:$Z$65536,11,0)</f>
        <v>0</v>
      </c>
      <c r="N38" s="81">
        <f>VLOOKUP($C38,[1]Sheet1!$B$1:$Z$65536,12,0)</f>
        <v>0</v>
      </c>
      <c r="O38" s="81">
        <f>VLOOKUP($C38,[1]Sheet1!$B$1:$Z$65536,13,0)</f>
        <v>0</v>
      </c>
      <c r="P38" s="81">
        <f>VLOOKUP($C38,[1]Sheet1!$B$1:$Z$65536,14,0)</f>
        <v>0</v>
      </c>
      <c r="Q38" s="81">
        <f>VLOOKUP($C38,[1]Sheet1!$B$1:$Z$65536,15,0)</f>
        <v>0</v>
      </c>
      <c r="R38" s="81">
        <f>VLOOKUP($C38,[1]Sheet1!$B$1:$Z$65536,16,0)</f>
        <v>0</v>
      </c>
      <c r="S38" s="81">
        <f>VLOOKUP($C38,[1]Sheet1!$B$1:$Z$65536,17,0)</f>
        <v>0</v>
      </c>
      <c r="T38" s="81">
        <f>VLOOKUP($C38,[1]Sheet1!$B$1:$Z$65536,18,0)</f>
        <v>0</v>
      </c>
      <c r="U38" s="81">
        <f>VLOOKUP($C38,[1]Sheet1!$B$1:$Z$65536,19,0)</f>
        <v>0</v>
      </c>
      <c r="V38" s="81">
        <f>VLOOKUP($C38,[1]Sheet1!$B$1:$Z$65536,20,0)</f>
        <v>0</v>
      </c>
      <c r="W38" s="81">
        <f>VLOOKUP($C38,[1]Sheet1!$B$1:$Z$65536,21,0)</f>
        <v>0</v>
      </c>
      <c r="X38" s="81">
        <f>VLOOKUP($C38,[1]Sheet1!$B$1:$Z$65536,22,0)</f>
        <v>0</v>
      </c>
      <c r="Y38" s="81">
        <f>VLOOKUP($C38,[1]Sheet1!$B$1:$Z$65536,23,0)</f>
        <v>0</v>
      </c>
      <c r="Z38" s="81">
        <f>VLOOKUP($C38,[1]Sheet1!$B$1:$Z$65536,24,0)</f>
        <v>112969.75</v>
      </c>
      <c r="AA38" s="81">
        <f>VLOOKUP($C38,[1]Sheet1!$B$1:$Z$65536,25,0)</f>
        <v>0</v>
      </c>
      <c r="AB38" s="81">
        <f>VLOOKUP($C38,[1]Sheet1!$B$1:$AA$65536,26,0)</f>
        <v>67733.240000000005</v>
      </c>
      <c r="AC38" s="112">
        <f t="shared" si="8"/>
        <v>180702.99</v>
      </c>
      <c r="AD38" s="113">
        <f>AC38-AB38-AA38-Z38</f>
        <v>0</v>
      </c>
      <c r="AE38" s="115">
        <f t="shared" si="10"/>
        <v>0</v>
      </c>
      <c r="AF38" s="115">
        <f t="shared" si="11"/>
        <v>0</v>
      </c>
      <c r="AG38" s="130">
        <v>50000</v>
      </c>
      <c r="AH38" s="132">
        <v>100000</v>
      </c>
      <c r="AI38" s="132"/>
      <c r="AJ38" s="132"/>
      <c r="AK38" s="132"/>
      <c r="AL38" s="132" t="s">
        <v>46</v>
      </c>
      <c r="AM38" s="133"/>
      <c r="AN38" s="70"/>
    </row>
    <row r="39" spans="1:40" s="13" customFormat="1" ht="40.049999999999997" customHeight="1">
      <c r="A39" s="102"/>
      <c r="B39" s="376"/>
      <c r="C39" s="82" t="s">
        <v>114</v>
      </c>
      <c r="D39" s="29" t="s">
        <v>115</v>
      </c>
      <c r="E39" s="84">
        <v>90</v>
      </c>
      <c r="F39" s="81">
        <f>VLOOKUP(C39,[1]Sheet1!B$1:E$65536,4,0)</f>
        <v>0</v>
      </c>
      <c r="G39" s="81">
        <f>VLOOKUP(C39,[1]Sheet1!B$1:F$65536,5,0)</f>
        <v>0</v>
      </c>
      <c r="H39" s="81">
        <f>VLOOKUP($C39,[1]Sheet1!$B$1:$Z$65536,6,0)</f>
        <v>0</v>
      </c>
      <c r="I39" s="81">
        <f>VLOOKUP($C39,[1]Sheet1!$B$1:$Z$65536,7,0)</f>
        <v>0</v>
      </c>
      <c r="J39" s="81">
        <f>VLOOKUP($C39,[1]Sheet1!$B$1:$Z$65536,8,0)</f>
        <v>0</v>
      </c>
      <c r="K39" s="81">
        <f>VLOOKUP($C39,[1]Sheet1!$B$1:$Z$65536,9,0)</f>
        <v>0</v>
      </c>
      <c r="L39" s="81">
        <f>VLOOKUP($C39,[1]Sheet1!$B$1:$Z$65536,10,0)</f>
        <v>0</v>
      </c>
      <c r="M39" s="81">
        <f>VLOOKUP($C39,[1]Sheet1!$B$1:$Z$65536,11,0)</f>
        <v>0</v>
      </c>
      <c r="N39" s="81">
        <f>VLOOKUP($C39,[1]Sheet1!$B$1:$Z$65536,12,0)</f>
        <v>0</v>
      </c>
      <c r="O39" s="81">
        <f>VLOOKUP($C39,[1]Sheet1!$B$1:$Z$65536,13,0)</f>
        <v>0</v>
      </c>
      <c r="P39" s="81">
        <f>VLOOKUP($C39,[1]Sheet1!$B$1:$Z$65536,14,0)</f>
        <v>0</v>
      </c>
      <c r="Q39" s="81">
        <f>VLOOKUP($C39,[1]Sheet1!$B$1:$Z$65536,15,0)</f>
        <v>0</v>
      </c>
      <c r="R39" s="81">
        <f>VLOOKUP($C39,[1]Sheet1!$B$1:$Z$65536,16,0)</f>
        <v>0</v>
      </c>
      <c r="S39" s="81">
        <f>VLOOKUP($C39,[1]Sheet1!$B$1:$Z$65536,17,0)</f>
        <v>0</v>
      </c>
      <c r="T39" s="81">
        <f>VLOOKUP($C39,[1]Sheet1!$B$1:$Z$65536,18,0)</f>
        <v>0</v>
      </c>
      <c r="U39" s="81">
        <f>VLOOKUP($C39,[1]Sheet1!$B$1:$Z$65536,19,0)</f>
        <v>0</v>
      </c>
      <c r="V39" s="81">
        <f>VLOOKUP($C39,[1]Sheet1!$B$1:$Z$65536,20,0)</f>
        <v>0</v>
      </c>
      <c r="W39" s="81">
        <f>VLOOKUP($C39,[1]Sheet1!$B$1:$Z$65536,21,0)</f>
        <v>14864.38</v>
      </c>
      <c r="X39" s="81">
        <f>VLOOKUP($C39,[1]Sheet1!$B$1:$Z$65536,22,0)</f>
        <v>14247.599999999999</v>
      </c>
      <c r="Y39" s="81">
        <f>VLOOKUP($C39,[1]Sheet1!$B$1:$Z$65536,23,0)</f>
        <v>0</v>
      </c>
      <c r="Z39" s="81">
        <f>VLOOKUP($C39,[1]Sheet1!$B$1:$Z$65536,24,0)</f>
        <v>11521.92</v>
      </c>
      <c r="AA39" s="81">
        <f>VLOOKUP($C39,[1]Sheet1!$B$1:$Z$65536,25,0)</f>
        <v>48632.41</v>
      </c>
      <c r="AB39" s="81">
        <f>VLOOKUP($C39,[1]Sheet1!$B$1:$AA$65536,26,0)</f>
        <v>32708.02</v>
      </c>
      <c r="AC39" s="112">
        <f t="shared" si="8"/>
        <v>121974.33</v>
      </c>
      <c r="AD39" s="113">
        <f t="shared" si="9"/>
        <v>29111.979999999996</v>
      </c>
      <c r="AE39" s="115">
        <f t="shared" si="10"/>
        <v>2477.3966666666665</v>
      </c>
      <c r="AF39" s="115">
        <f t="shared" si="11"/>
        <v>14864.38</v>
      </c>
      <c r="AG39" s="130">
        <v>50000</v>
      </c>
      <c r="AH39" s="132">
        <v>50000</v>
      </c>
      <c r="AI39" s="132"/>
      <c r="AJ39" s="132" t="s">
        <v>46</v>
      </c>
      <c r="AK39" s="132"/>
      <c r="AL39" s="132"/>
      <c r="AM39" s="133"/>
      <c r="AN39" s="70"/>
    </row>
    <row r="40" spans="1:40" s="13" customFormat="1" ht="40.049999999999997" customHeight="1">
      <c r="A40" s="102"/>
      <c r="B40" s="376"/>
      <c r="C40" s="82" t="s">
        <v>116</v>
      </c>
      <c r="D40" s="83" t="s">
        <v>117</v>
      </c>
      <c r="E40" s="84">
        <v>90</v>
      </c>
      <c r="F40" s="81">
        <f>VLOOKUP(C40,[1]Sheet1!B$1:E$65536,4,0)</f>
        <v>0</v>
      </c>
      <c r="G40" s="81">
        <f>VLOOKUP(C40,[1]Sheet1!B$1:F$65536,5,0)</f>
        <v>0</v>
      </c>
      <c r="H40" s="81">
        <f>VLOOKUP($C40,[1]Sheet1!$B$1:$Z$65536,6,0)</f>
        <v>0</v>
      </c>
      <c r="I40" s="81">
        <f>VLOOKUP($C40,[1]Sheet1!$B$1:$Z$65536,7,0)</f>
        <v>0</v>
      </c>
      <c r="J40" s="81">
        <f>VLOOKUP($C40,[1]Sheet1!$B$1:$Z$65536,8,0)</f>
        <v>0</v>
      </c>
      <c r="K40" s="81">
        <f>VLOOKUP($C40,[1]Sheet1!$B$1:$Z$65536,9,0)</f>
        <v>0</v>
      </c>
      <c r="L40" s="81">
        <f>VLOOKUP($C40,[1]Sheet1!$B$1:$Z$65536,10,0)</f>
        <v>0</v>
      </c>
      <c r="M40" s="81">
        <f>VLOOKUP($C40,[1]Sheet1!$B$1:$Z$65536,11,0)</f>
        <v>0</v>
      </c>
      <c r="N40" s="81">
        <f>VLOOKUP($C40,[1]Sheet1!$B$1:$Z$65536,12,0)</f>
        <v>0</v>
      </c>
      <c r="O40" s="81">
        <f>VLOOKUP($C40,[1]Sheet1!$B$1:$Z$65536,13,0)</f>
        <v>0</v>
      </c>
      <c r="P40" s="81">
        <f>VLOOKUP($C40,[1]Sheet1!$B$1:$Z$65536,14,0)</f>
        <v>0</v>
      </c>
      <c r="Q40" s="81">
        <f>VLOOKUP($C40,[1]Sheet1!$B$1:$Z$65536,15,0)</f>
        <v>0</v>
      </c>
      <c r="R40" s="81">
        <f>VLOOKUP($C40,[1]Sheet1!$B$1:$Z$65536,16,0)</f>
        <v>0</v>
      </c>
      <c r="S40" s="81">
        <f>VLOOKUP($C40,[1]Sheet1!$B$1:$Z$65536,17,0)</f>
        <v>0</v>
      </c>
      <c r="T40" s="81">
        <f>VLOOKUP($C40,[1]Sheet1!$B$1:$Z$65536,18,0)</f>
        <v>0</v>
      </c>
      <c r="U40" s="81">
        <f>VLOOKUP($C40,[1]Sheet1!$B$1:$Z$65536,19,0)</f>
        <v>0</v>
      </c>
      <c r="V40" s="81">
        <f>VLOOKUP($C40,[1]Sheet1!$B$1:$Z$65536,20,0)</f>
        <v>0</v>
      </c>
      <c r="W40" s="81">
        <f>VLOOKUP($C40,[1]Sheet1!$B$1:$Z$65536,21,0)</f>
        <v>0</v>
      </c>
      <c r="X40" s="81">
        <f>VLOOKUP($C40,[1]Sheet1!$B$1:$Z$65536,22,0)</f>
        <v>0</v>
      </c>
      <c r="Y40" s="81">
        <f>VLOOKUP($C40,[1]Sheet1!$B$1:$Z$65536,23,0)</f>
        <v>0</v>
      </c>
      <c r="Z40" s="81">
        <f>VLOOKUP($C40,[1]Sheet1!$B$1:$Z$65536,24,0)</f>
        <v>0</v>
      </c>
      <c r="AA40" s="81">
        <f>VLOOKUP($C40,[1]Sheet1!$B$1:$Z$65536,25,0)</f>
        <v>0</v>
      </c>
      <c r="AB40" s="81">
        <f>VLOOKUP($C40,[1]Sheet1!$B$1:$AA$65536,26,0)</f>
        <v>0</v>
      </c>
      <c r="AC40" s="112">
        <f t="shared" si="8"/>
        <v>0</v>
      </c>
      <c r="AD40" s="113">
        <f t="shared" si="9"/>
        <v>0</v>
      </c>
      <c r="AE40" s="115">
        <f t="shared" si="10"/>
        <v>0</v>
      </c>
      <c r="AF40" s="115">
        <f t="shared" si="11"/>
        <v>0</v>
      </c>
      <c r="AG40" s="130"/>
      <c r="AH40" s="132"/>
      <c r="AI40" s="132"/>
      <c r="AJ40" s="132" t="s">
        <v>46</v>
      </c>
      <c r="AK40" s="132"/>
      <c r="AL40" s="132"/>
      <c r="AM40" s="133"/>
      <c r="AN40" s="70"/>
    </row>
    <row r="41" spans="1:40" s="13" customFormat="1" ht="40.049999999999997" customHeight="1">
      <c r="A41" s="102"/>
      <c r="B41" s="376"/>
      <c r="C41" s="82" t="s">
        <v>118</v>
      </c>
      <c r="D41" s="83" t="s">
        <v>119</v>
      </c>
      <c r="E41" s="84">
        <v>90</v>
      </c>
      <c r="F41" s="81">
        <f>VLOOKUP(C41,[1]Sheet1!B$1:E$65536,4,0)</f>
        <v>0</v>
      </c>
      <c r="G41" s="81">
        <f>VLOOKUP(C41,[1]Sheet1!B$1:F$65536,5,0)</f>
        <v>0</v>
      </c>
      <c r="H41" s="81">
        <f>VLOOKUP($C41,[1]Sheet1!$B$1:$Z$65536,6,0)</f>
        <v>0</v>
      </c>
      <c r="I41" s="81">
        <f>VLOOKUP($C41,[1]Sheet1!$B$1:$Z$65536,7,0)</f>
        <v>0</v>
      </c>
      <c r="J41" s="81">
        <f>VLOOKUP($C41,[1]Sheet1!$B$1:$Z$65536,8,0)</f>
        <v>0</v>
      </c>
      <c r="K41" s="81">
        <f>VLOOKUP($C41,[1]Sheet1!$B$1:$Z$65536,9,0)</f>
        <v>0</v>
      </c>
      <c r="L41" s="81">
        <f>VLOOKUP($C41,[1]Sheet1!$B$1:$Z$65536,10,0)</f>
        <v>0</v>
      </c>
      <c r="M41" s="81">
        <f>VLOOKUP($C41,[1]Sheet1!$B$1:$Z$65536,11,0)</f>
        <v>0</v>
      </c>
      <c r="N41" s="81">
        <f>VLOOKUP($C41,[1]Sheet1!$B$1:$Z$65536,12,0)</f>
        <v>0</v>
      </c>
      <c r="O41" s="81">
        <f>VLOOKUP($C41,[1]Sheet1!$B$1:$Z$65536,13,0)</f>
        <v>0</v>
      </c>
      <c r="P41" s="81">
        <f>VLOOKUP($C41,[1]Sheet1!$B$1:$Z$65536,14,0)</f>
        <v>0</v>
      </c>
      <c r="Q41" s="81">
        <f>VLOOKUP($C41,[1]Sheet1!$B$1:$Z$65536,15,0)</f>
        <v>0</v>
      </c>
      <c r="R41" s="81">
        <f>VLOOKUP($C41,[1]Sheet1!$B$1:$Z$65536,16,0)</f>
        <v>0</v>
      </c>
      <c r="S41" s="81">
        <f>VLOOKUP($C41,[1]Sheet1!$B$1:$Z$65536,17,0)</f>
        <v>0</v>
      </c>
      <c r="T41" s="81">
        <f>VLOOKUP($C41,[1]Sheet1!$B$1:$Z$65536,18,0)</f>
        <v>0</v>
      </c>
      <c r="U41" s="81">
        <f>VLOOKUP($C41,[1]Sheet1!$B$1:$Z$65536,19,0)</f>
        <v>0</v>
      </c>
      <c r="V41" s="81">
        <f>VLOOKUP($C41,[1]Sheet1!$B$1:$Z$65536,20,0)</f>
        <v>0</v>
      </c>
      <c r="W41" s="81">
        <f>VLOOKUP($C41,[1]Sheet1!$B$1:$Z$65536,21,0)</f>
        <v>1287.8</v>
      </c>
      <c r="X41" s="81">
        <f>VLOOKUP($C41,[1]Sheet1!$B$1:$Z$65536,22,0)</f>
        <v>0</v>
      </c>
      <c r="Y41" s="81">
        <f>VLOOKUP($C41,[1]Sheet1!$B$1:$Z$65536,23,0)</f>
        <v>0</v>
      </c>
      <c r="Z41" s="81">
        <f>VLOOKUP($C41,[1]Sheet1!$B$1:$Z$65536,24,0)</f>
        <v>0</v>
      </c>
      <c r="AA41" s="81">
        <f>VLOOKUP($C41,[1]Sheet1!$B$1:$Z$65536,25,0)</f>
        <v>17875.599999999999</v>
      </c>
      <c r="AB41" s="81">
        <f>VLOOKUP($C41,[1]Sheet1!$B$1:$AA$65536,26,0)</f>
        <v>25433</v>
      </c>
      <c r="AC41" s="112">
        <f t="shared" si="8"/>
        <v>44596.399999999994</v>
      </c>
      <c r="AD41" s="113">
        <f t="shared" si="9"/>
        <v>1287.7999999999956</v>
      </c>
      <c r="AE41" s="115">
        <f t="shared" si="10"/>
        <v>214.63333333333333</v>
      </c>
      <c r="AF41" s="115">
        <f t="shared" si="11"/>
        <v>1287.8</v>
      </c>
      <c r="AG41" s="130"/>
      <c r="AH41" s="155">
        <v>20000</v>
      </c>
      <c r="AI41" s="132">
        <v>10000</v>
      </c>
      <c r="AJ41" s="132"/>
      <c r="AK41" s="132"/>
      <c r="AL41" s="132"/>
      <c r="AM41" s="133"/>
      <c r="AN41" s="70"/>
    </row>
    <row r="42" spans="1:40" s="13" customFormat="1" ht="40.049999999999997" customHeight="1">
      <c r="A42" s="102"/>
      <c r="B42" s="376"/>
      <c r="C42" s="82" t="s">
        <v>120</v>
      </c>
      <c r="D42" s="83" t="s">
        <v>121</v>
      </c>
      <c r="E42" s="84">
        <v>90</v>
      </c>
      <c r="F42" s="81">
        <f>VLOOKUP(C42,[1]Sheet1!B$1:E$65536,4,0)</f>
        <v>0</v>
      </c>
      <c r="G42" s="81">
        <f>VLOOKUP(C42,[1]Sheet1!B$1:F$65536,5,0)</f>
        <v>0</v>
      </c>
      <c r="H42" s="81">
        <f>VLOOKUP($C42,[1]Sheet1!$B$1:$Z$65536,6,0)</f>
        <v>0</v>
      </c>
      <c r="I42" s="81">
        <f>VLOOKUP($C42,[1]Sheet1!$B$1:$Z$65536,7,0)</f>
        <v>0</v>
      </c>
      <c r="J42" s="81">
        <f>VLOOKUP($C42,[1]Sheet1!$B$1:$Z$65536,8,0)</f>
        <v>0</v>
      </c>
      <c r="K42" s="81">
        <f>VLOOKUP($C42,[1]Sheet1!$B$1:$Z$65536,9,0)</f>
        <v>0</v>
      </c>
      <c r="L42" s="81">
        <f>VLOOKUP($C42,[1]Sheet1!$B$1:$Z$65536,10,0)</f>
        <v>0</v>
      </c>
      <c r="M42" s="81">
        <f>VLOOKUP($C42,[1]Sheet1!$B$1:$Z$65536,11,0)</f>
        <v>0</v>
      </c>
      <c r="N42" s="81">
        <f>VLOOKUP($C42,[1]Sheet1!$B$1:$Z$65536,12,0)</f>
        <v>0</v>
      </c>
      <c r="O42" s="81">
        <f>VLOOKUP($C42,[1]Sheet1!$B$1:$Z$65536,13,0)</f>
        <v>0</v>
      </c>
      <c r="P42" s="81">
        <f>VLOOKUP($C42,[1]Sheet1!$B$1:$Z$65536,14,0)</f>
        <v>0</v>
      </c>
      <c r="Q42" s="81">
        <f>VLOOKUP($C42,[1]Sheet1!$B$1:$Z$65536,15,0)</f>
        <v>0</v>
      </c>
      <c r="R42" s="81">
        <f>VLOOKUP($C42,[1]Sheet1!$B$1:$Z$65536,16,0)</f>
        <v>0</v>
      </c>
      <c r="S42" s="81">
        <f>VLOOKUP($C42,[1]Sheet1!$B$1:$Z$65536,17,0)</f>
        <v>0</v>
      </c>
      <c r="T42" s="81">
        <f>VLOOKUP($C42,[1]Sheet1!$B$1:$Z$65536,18,0)</f>
        <v>0</v>
      </c>
      <c r="U42" s="81">
        <f>VLOOKUP($C42,[1]Sheet1!$B$1:$Z$65536,19,0)</f>
        <v>0</v>
      </c>
      <c r="V42" s="81">
        <f>VLOOKUP($C42,[1]Sheet1!$B$1:$Z$65536,20,0)</f>
        <v>5122.43</v>
      </c>
      <c r="W42" s="81">
        <f>VLOOKUP($C42,[1]Sheet1!$B$1:$Z$65536,21,0)</f>
        <v>0</v>
      </c>
      <c r="X42" s="81">
        <f>VLOOKUP($C42,[1]Sheet1!$B$1:$Z$65536,22,0)</f>
        <v>21200</v>
      </c>
      <c r="Y42" s="81">
        <f>VLOOKUP($C42,[1]Sheet1!$B$1:$Z$65536,23,0)</f>
        <v>0</v>
      </c>
      <c r="Z42" s="81">
        <f>VLOOKUP($C42,[1]Sheet1!$B$1:$Z$65536,24,0)</f>
        <v>16680</v>
      </c>
      <c r="AA42" s="81">
        <f>VLOOKUP($C42,[1]Sheet1!$B$1:$Z$65536,25,0)</f>
        <v>0</v>
      </c>
      <c r="AB42" s="81">
        <f>VLOOKUP($C42,[1]Sheet1!$B$1:$AA$65536,26,0)</f>
        <v>70168.5</v>
      </c>
      <c r="AC42" s="112">
        <f t="shared" si="8"/>
        <v>113170.93</v>
      </c>
      <c r="AD42" s="113">
        <f t="shared" si="9"/>
        <v>26322.429999999993</v>
      </c>
      <c r="AE42" s="115">
        <f t="shared" si="10"/>
        <v>853.73833333333334</v>
      </c>
      <c r="AF42" s="115">
        <f t="shared" si="11"/>
        <v>0</v>
      </c>
      <c r="AG42" s="130">
        <v>20000</v>
      </c>
      <c r="AH42" s="156"/>
      <c r="AI42" s="132">
        <v>30000</v>
      </c>
      <c r="AJ42" s="132" t="s">
        <v>46</v>
      </c>
      <c r="AK42" s="132"/>
      <c r="AL42" s="132"/>
      <c r="AM42" s="133"/>
      <c r="AN42" s="70"/>
    </row>
    <row r="43" spans="1:40" s="13" customFormat="1" ht="40.049999999999997" customHeight="1">
      <c r="A43" s="102"/>
      <c r="B43" s="376"/>
      <c r="C43" s="82" t="s">
        <v>122</v>
      </c>
      <c r="D43" s="83" t="s">
        <v>123</v>
      </c>
      <c r="E43" s="84">
        <v>90</v>
      </c>
      <c r="F43" s="81">
        <f>VLOOKUP(C43,[1]Sheet1!B$1:E$65536,4,0)</f>
        <v>0</v>
      </c>
      <c r="G43" s="81">
        <f>VLOOKUP(C43,[1]Sheet1!B$1:F$65536,5,0)</f>
        <v>0</v>
      </c>
      <c r="H43" s="81">
        <f>VLOOKUP($C43,[1]Sheet1!$B$1:$Z$65536,6,0)</f>
        <v>0</v>
      </c>
      <c r="I43" s="81">
        <f>VLOOKUP($C43,[1]Sheet1!$B$1:$Z$65536,7,0)</f>
        <v>0</v>
      </c>
      <c r="J43" s="81">
        <f>VLOOKUP($C43,[1]Sheet1!$B$1:$Z$65536,8,0)</f>
        <v>0</v>
      </c>
      <c r="K43" s="81">
        <f>VLOOKUP($C43,[1]Sheet1!$B$1:$Z$65536,9,0)</f>
        <v>0</v>
      </c>
      <c r="L43" s="81">
        <f>VLOOKUP($C43,[1]Sheet1!$B$1:$Z$65536,10,0)</f>
        <v>0</v>
      </c>
      <c r="M43" s="81">
        <f>VLOOKUP($C43,[1]Sheet1!$B$1:$Z$65536,11,0)</f>
        <v>0</v>
      </c>
      <c r="N43" s="81">
        <f>VLOOKUP($C43,[1]Sheet1!$B$1:$Z$65536,12,0)</f>
        <v>0</v>
      </c>
      <c r="O43" s="81">
        <f>VLOOKUP($C43,[1]Sheet1!$B$1:$Z$65536,13,0)</f>
        <v>0</v>
      </c>
      <c r="P43" s="81">
        <f>VLOOKUP($C43,[1]Sheet1!$B$1:$Z$65536,14,0)</f>
        <v>0</v>
      </c>
      <c r="Q43" s="81">
        <f>VLOOKUP($C43,[1]Sheet1!$B$1:$Z$65536,15,0)</f>
        <v>0</v>
      </c>
      <c r="R43" s="81">
        <f>VLOOKUP($C43,[1]Sheet1!$B$1:$Z$65536,16,0)</f>
        <v>0</v>
      </c>
      <c r="S43" s="81">
        <f>VLOOKUP($C43,[1]Sheet1!$B$1:$Z$65536,17,0)</f>
        <v>0</v>
      </c>
      <c r="T43" s="81">
        <f>VLOOKUP($C43,[1]Sheet1!$B$1:$Z$65536,18,0)</f>
        <v>0</v>
      </c>
      <c r="U43" s="81">
        <f>VLOOKUP($C43,[1]Sheet1!$B$1:$Z$65536,19,0)</f>
        <v>4840.3500000000004</v>
      </c>
      <c r="V43" s="81">
        <f>VLOOKUP($C43,[1]Sheet1!$B$1:$Z$65536,20,0)</f>
        <v>0</v>
      </c>
      <c r="W43" s="81">
        <f>VLOOKUP($C43,[1]Sheet1!$B$1:$Z$65536,21,0)</f>
        <v>0</v>
      </c>
      <c r="X43" s="81">
        <f>VLOOKUP($C43,[1]Sheet1!$B$1:$Z$65536,22,0)</f>
        <v>0</v>
      </c>
      <c r="Y43" s="81">
        <f>VLOOKUP($C43,[1]Sheet1!$B$1:$Z$65536,23,0)</f>
        <v>0</v>
      </c>
      <c r="Z43" s="81">
        <f>VLOOKUP($C43,[1]Sheet1!$B$1:$Z$65536,24,0)</f>
        <v>0</v>
      </c>
      <c r="AA43" s="81">
        <f>VLOOKUP($C43,[1]Sheet1!$B$1:$Z$65536,25,0)</f>
        <v>0</v>
      </c>
      <c r="AB43" s="81">
        <f>VLOOKUP($C43,[1]Sheet1!$B$1:$AA$65536,26,0)</f>
        <v>0</v>
      </c>
      <c r="AC43" s="112">
        <f t="shared" si="8"/>
        <v>4840.3500000000004</v>
      </c>
      <c r="AD43" s="113">
        <f t="shared" si="9"/>
        <v>4840.3500000000004</v>
      </c>
      <c r="AE43" s="115">
        <f t="shared" si="10"/>
        <v>806.72500000000002</v>
      </c>
      <c r="AF43" s="115">
        <f t="shared" si="11"/>
        <v>0</v>
      </c>
      <c r="AG43" s="130"/>
      <c r="AH43" s="156"/>
      <c r="AI43" s="132"/>
      <c r="AJ43" s="132" t="s">
        <v>46</v>
      </c>
      <c r="AK43" s="132"/>
      <c r="AL43" s="132"/>
      <c r="AM43" s="133"/>
      <c r="AN43" s="70"/>
    </row>
    <row r="44" spans="1:40" s="13" customFormat="1" ht="40.049999999999997" customHeight="1">
      <c r="A44" s="102"/>
      <c r="B44" s="376"/>
      <c r="C44" s="82" t="s">
        <v>124</v>
      </c>
      <c r="D44" s="83" t="s">
        <v>125</v>
      </c>
      <c r="E44" s="84">
        <v>90</v>
      </c>
      <c r="F44" s="81">
        <f>VLOOKUP(C44,[1]Sheet1!B$1:E$65536,4,0)</f>
        <v>0</v>
      </c>
      <c r="G44" s="81">
        <f>VLOOKUP(C44,[1]Sheet1!B$1:F$65536,5,0)</f>
        <v>0</v>
      </c>
      <c r="H44" s="81">
        <f>VLOOKUP($C44,[1]Sheet1!$B$1:$Z$65536,6,0)</f>
        <v>0</v>
      </c>
      <c r="I44" s="81">
        <f>VLOOKUP($C44,[1]Sheet1!$B$1:$Z$65536,7,0)</f>
        <v>0</v>
      </c>
      <c r="J44" s="81">
        <f>VLOOKUP($C44,[1]Sheet1!$B$1:$Z$65536,8,0)</f>
        <v>0</v>
      </c>
      <c r="K44" s="81">
        <f>VLOOKUP($C44,[1]Sheet1!$B$1:$Z$65536,9,0)</f>
        <v>0</v>
      </c>
      <c r="L44" s="81">
        <f>VLOOKUP($C44,[1]Sheet1!$B$1:$Z$65536,10,0)</f>
        <v>0</v>
      </c>
      <c r="M44" s="81">
        <f>VLOOKUP($C44,[1]Sheet1!$B$1:$Z$65536,11,0)</f>
        <v>0</v>
      </c>
      <c r="N44" s="81">
        <f>VLOOKUP($C44,[1]Sheet1!$B$1:$Z$65536,12,0)</f>
        <v>0</v>
      </c>
      <c r="O44" s="81">
        <f>VLOOKUP($C44,[1]Sheet1!$B$1:$Z$65536,13,0)</f>
        <v>0</v>
      </c>
      <c r="P44" s="81">
        <f>VLOOKUP($C44,[1]Sheet1!$B$1:$Z$65536,14,0)</f>
        <v>0</v>
      </c>
      <c r="Q44" s="81">
        <f>VLOOKUP($C44,[1]Sheet1!$B$1:$Z$65536,15,0)</f>
        <v>0</v>
      </c>
      <c r="R44" s="81">
        <f>VLOOKUP($C44,[1]Sheet1!$B$1:$Z$65536,16,0)</f>
        <v>0</v>
      </c>
      <c r="S44" s="81">
        <f>VLOOKUP($C44,[1]Sheet1!$B$1:$Z$65536,17,0)</f>
        <v>0</v>
      </c>
      <c r="T44" s="81">
        <f>VLOOKUP($C44,[1]Sheet1!$B$1:$Z$65536,18,0)</f>
        <v>0</v>
      </c>
      <c r="U44" s="81">
        <f>VLOOKUP($C44,[1]Sheet1!$B$1:$Z$65536,19,0)</f>
        <v>0</v>
      </c>
      <c r="V44" s="81">
        <f>VLOOKUP($C44,[1]Sheet1!$B$1:$Z$65536,20,0)</f>
        <v>0</v>
      </c>
      <c r="W44" s="81">
        <f>VLOOKUP($C44,[1]Sheet1!$B$1:$Z$65536,21,0)</f>
        <v>0</v>
      </c>
      <c r="X44" s="81">
        <f>VLOOKUP($C44,[1]Sheet1!$B$1:$Z$65536,22,0)</f>
        <v>33710</v>
      </c>
      <c r="Y44" s="81">
        <f>VLOOKUP($C44,[1]Sheet1!$B$1:$Z$65536,23,0)</f>
        <v>0</v>
      </c>
      <c r="Z44" s="81">
        <f>VLOOKUP($C44,[1]Sheet1!$B$1:$Z$65536,24,0)</f>
        <v>0</v>
      </c>
      <c r="AA44" s="81">
        <f>VLOOKUP($C44,[1]Sheet1!$B$1:$Z$65536,25,0)</f>
        <v>0</v>
      </c>
      <c r="AB44" s="81">
        <f>VLOOKUP($C44,[1]Sheet1!$B$1:$AA$65536,26,0)</f>
        <v>0</v>
      </c>
      <c r="AC44" s="112">
        <f t="shared" si="8"/>
        <v>33710</v>
      </c>
      <c r="AD44" s="113">
        <f t="shared" si="9"/>
        <v>33710</v>
      </c>
      <c r="AE44" s="115">
        <f t="shared" si="10"/>
        <v>0</v>
      </c>
      <c r="AF44" s="115">
        <f t="shared" si="11"/>
        <v>0</v>
      </c>
      <c r="AG44" s="130"/>
      <c r="AH44" s="132"/>
      <c r="AI44" s="132"/>
      <c r="AJ44" s="132"/>
      <c r="AK44" s="132"/>
      <c r="AL44" s="132"/>
      <c r="AM44" s="133"/>
      <c r="AN44" s="70"/>
    </row>
    <row r="45" spans="1:40" s="13" customFormat="1" ht="40.049999999999997" customHeight="1">
      <c r="A45" s="102"/>
      <c r="B45" s="376"/>
      <c r="C45" s="82" t="s">
        <v>126</v>
      </c>
      <c r="D45" s="83" t="s">
        <v>127</v>
      </c>
      <c r="E45" s="84">
        <v>90</v>
      </c>
      <c r="F45" s="81">
        <f>VLOOKUP(C45,[1]Sheet1!B$1:E$65536,4,0)</f>
        <v>0</v>
      </c>
      <c r="G45" s="81">
        <f>VLOOKUP(C45,[1]Sheet1!B$1:F$65536,5,0)</f>
        <v>0</v>
      </c>
      <c r="H45" s="81">
        <f>VLOOKUP($C45,[1]Sheet1!$B$1:$Z$65536,6,0)</f>
        <v>0</v>
      </c>
      <c r="I45" s="81">
        <f>VLOOKUP($C45,[1]Sheet1!$B$1:$Z$65536,7,0)</f>
        <v>0</v>
      </c>
      <c r="J45" s="81">
        <f>VLOOKUP($C45,[1]Sheet1!$B$1:$Z$65536,8,0)</f>
        <v>0</v>
      </c>
      <c r="K45" s="81">
        <f>VLOOKUP($C45,[1]Sheet1!$B$1:$Z$65536,9,0)</f>
        <v>0</v>
      </c>
      <c r="L45" s="81">
        <f>VLOOKUP($C45,[1]Sheet1!$B$1:$Z$65536,10,0)</f>
        <v>0</v>
      </c>
      <c r="M45" s="81">
        <f>VLOOKUP($C45,[1]Sheet1!$B$1:$Z$65536,11,0)</f>
        <v>0</v>
      </c>
      <c r="N45" s="81">
        <f>VLOOKUP($C45,[1]Sheet1!$B$1:$Z$65536,12,0)</f>
        <v>0</v>
      </c>
      <c r="O45" s="81">
        <f>VLOOKUP($C45,[1]Sheet1!$B$1:$Z$65536,13,0)</f>
        <v>0</v>
      </c>
      <c r="P45" s="81">
        <f>VLOOKUP($C45,[1]Sheet1!$B$1:$Z$65536,14,0)</f>
        <v>0</v>
      </c>
      <c r="Q45" s="81">
        <f>VLOOKUP($C45,[1]Sheet1!$B$1:$Z$65536,15,0)</f>
        <v>0</v>
      </c>
      <c r="R45" s="81">
        <f>VLOOKUP($C45,[1]Sheet1!$B$1:$Z$65536,16,0)</f>
        <v>0</v>
      </c>
      <c r="S45" s="81">
        <f>VLOOKUP($C45,[1]Sheet1!$B$1:$Z$65536,17,0)</f>
        <v>0</v>
      </c>
      <c r="T45" s="81">
        <f>VLOOKUP($C45,[1]Sheet1!$B$1:$Z$65536,18,0)</f>
        <v>0</v>
      </c>
      <c r="U45" s="81">
        <f>VLOOKUP($C45,[1]Sheet1!$B$1:$Z$65536,19,0)</f>
        <v>0</v>
      </c>
      <c r="V45" s="81">
        <f>VLOOKUP($C45,[1]Sheet1!$B$1:$Z$65536,20,0)</f>
        <v>3729.53</v>
      </c>
      <c r="W45" s="81">
        <f>VLOOKUP($C45,[1]Sheet1!$B$1:$Z$65536,21,0)</f>
        <v>21291.160000000003</v>
      </c>
      <c r="X45" s="81">
        <f>VLOOKUP($C45,[1]Sheet1!$B$1:$Z$65536,22,0)</f>
        <v>24404.949999999997</v>
      </c>
      <c r="Y45" s="81">
        <f>VLOOKUP($C45,[1]Sheet1!$B$1:$Z$65536,23,0)</f>
        <v>0</v>
      </c>
      <c r="Z45" s="81">
        <f>VLOOKUP($C45,[1]Sheet1!$B$1:$Z$65536,24,0)</f>
        <v>0</v>
      </c>
      <c r="AA45" s="81">
        <f>VLOOKUP($C45,[1]Sheet1!$B$1:$Z$65536,25,0)</f>
        <v>0</v>
      </c>
      <c r="AB45" s="81">
        <f>VLOOKUP($C45,[1]Sheet1!$B$1:$AA$65536,26,0)</f>
        <v>0</v>
      </c>
      <c r="AC45" s="112">
        <f t="shared" si="8"/>
        <v>49425.64</v>
      </c>
      <c r="AD45" s="113">
        <f t="shared" si="9"/>
        <v>49425.64</v>
      </c>
      <c r="AE45" s="115">
        <f t="shared" si="10"/>
        <v>4170.1150000000007</v>
      </c>
      <c r="AF45" s="115">
        <f t="shared" si="11"/>
        <v>21291.160000000003</v>
      </c>
      <c r="AG45" s="130"/>
      <c r="AH45" s="156">
        <v>30000</v>
      </c>
      <c r="AI45" s="132">
        <v>20000</v>
      </c>
      <c r="AJ45" s="132"/>
      <c r="AK45" s="132"/>
      <c r="AL45" s="132" t="s">
        <v>46</v>
      </c>
      <c r="AM45" s="133"/>
      <c r="AN45" s="70"/>
    </row>
    <row r="46" spans="1:40" s="13" customFormat="1" ht="40.049999999999997" customHeight="1">
      <c r="A46" s="102"/>
      <c r="B46" s="376"/>
      <c r="C46" s="82" t="s">
        <v>128</v>
      </c>
      <c r="D46" s="83" t="s">
        <v>129</v>
      </c>
      <c r="E46" s="84">
        <v>90</v>
      </c>
      <c r="F46" s="81">
        <f>VLOOKUP(C46,[1]Sheet1!B$1:E$65536,4,0)</f>
        <v>0</v>
      </c>
      <c r="G46" s="81">
        <f>VLOOKUP(C46,[1]Sheet1!B$1:F$65536,5,0)</f>
        <v>0</v>
      </c>
      <c r="H46" s="81">
        <f>VLOOKUP($C46,[1]Sheet1!$B$1:$Z$65536,6,0)</f>
        <v>0</v>
      </c>
      <c r="I46" s="81">
        <f>VLOOKUP($C46,[1]Sheet1!$B$1:$Z$65536,7,0)</f>
        <v>0</v>
      </c>
      <c r="J46" s="81">
        <f>VLOOKUP($C46,[1]Sheet1!$B$1:$Z$65536,8,0)</f>
        <v>0</v>
      </c>
      <c r="K46" s="81">
        <f>VLOOKUP($C46,[1]Sheet1!$B$1:$Z$65536,9,0)</f>
        <v>0</v>
      </c>
      <c r="L46" s="81">
        <f>VLOOKUP($C46,[1]Sheet1!$B$1:$Z$65536,10,0)</f>
        <v>0</v>
      </c>
      <c r="M46" s="81">
        <f>VLOOKUP($C46,[1]Sheet1!$B$1:$Z$65536,11,0)</f>
        <v>0</v>
      </c>
      <c r="N46" s="81">
        <f>VLOOKUP($C46,[1]Sheet1!$B$1:$Z$65536,12,0)</f>
        <v>0</v>
      </c>
      <c r="O46" s="81">
        <f>VLOOKUP($C46,[1]Sheet1!$B$1:$Z$65536,13,0)</f>
        <v>0</v>
      </c>
      <c r="P46" s="81">
        <f>VLOOKUP($C46,[1]Sheet1!$B$1:$Z$65536,14,0)</f>
        <v>0</v>
      </c>
      <c r="Q46" s="81">
        <f>VLOOKUP($C46,[1]Sheet1!$B$1:$Z$65536,15,0)</f>
        <v>0</v>
      </c>
      <c r="R46" s="81">
        <f>VLOOKUP($C46,[1]Sheet1!$B$1:$Z$65536,16,0)</f>
        <v>0</v>
      </c>
      <c r="S46" s="81">
        <f>VLOOKUP($C46,[1]Sheet1!$B$1:$Z$65536,17,0)</f>
        <v>0</v>
      </c>
      <c r="T46" s="81">
        <f>VLOOKUP($C46,[1]Sheet1!$B$1:$Z$65536,18,0)</f>
        <v>21440</v>
      </c>
      <c r="U46" s="81">
        <f>VLOOKUP($C46,[1]Sheet1!$B$1:$Z$65536,19,0)</f>
        <v>0</v>
      </c>
      <c r="V46" s="81">
        <f>VLOOKUP($C46,[1]Sheet1!$B$1:$Z$65536,20,0)</f>
        <v>0</v>
      </c>
      <c r="W46" s="81">
        <f>VLOOKUP($C46,[1]Sheet1!$B$1:$Z$65536,21,0)</f>
        <v>0</v>
      </c>
      <c r="X46" s="81">
        <f>VLOOKUP($C46,[1]Sheet1!$B$1:$Z$65536,22,0)</f>
        <v>0</v>
      </c>
      <c r="Y46" s="81">
        <f>VLOOKUP($C46,[1]Sheet1!$B$1:$Z$65536,23,0)</f>
        <v>0</v>
      </c>
      <c r="Z46" s="81">
        <f>VLOOKUP($C46,[1]Sheet1!$B$1:$Z$65536,24,0)</f>
        <v>0</v>
      </c>
      <c r="AA46" s="81">
        <f>VLOOKUP($C46,[1]Sheet1!$B$1:$Z$65536,25,0)</f>
        <v>0</v>
      </c>
      <c r="AB46" s="81">
        <f>VLOOKUP($C46,[1]Sheet1!$B$1:$AA$65536,26,0)</f>
        <v>0</v>
      </c>
      <c r="AC46" s="112">
        <f t="shared" si="8"/>
        <v>21440</v>
      </c>
      <c r="AD46" s="113">
        <f t="shared" si="9"/>
        <v>21440</v>
      </c>
      <c r="AE46" s="115">
        <f t="shared" si="10"/>
        <v>3573.3333333333335</v>
      </c>
      <c r="AF46" s="115">
        <f t="shared" si="11"/>
        <v>0</v>
      </c>
      <c r="AG46" s="130"/>
      <c r="AH46" s="132"/>
      <c r="AI46" s="132"/>
      <c r="AJ46" s="132"/>
      <c r="AK46" s="132"/>
      <c r="AL46" s="132" t="s">
        <v>46</v>
      </c>
      <c r="AM46" s="133"/>
      <c r="AN46" s="70"/>
    </row>
    <row r="47" spans="1:40" s="13" customFormat="1" ht="40.049999999999997" customHeight="1">
      <c r="A47" s="102"/>
      <c r="B47" s="376"/>
      <c r="C47" s="82" t="s">
        <v>130</v>
      </c>
      <c r="D47" s="83" t="s">
        <v>131</v>
      </c>
      <c r="E47" s="84">
        <v>90</v>
      </c>
      <c r="F47" s="81">
        <f>VLOOKUP(C47,[1]Sheet1!B$1:E$65536,4,0)</f>
        <v>0</v>
      </c>
      <c r="G47" s="81">
        <f>VLOOKUP(C47,[1]Sheet1!B$1:F$65536,5,0)</f>
        <v>0</v>
      </c>
      <c r="H47" s="81">
        <f>VLOOKUP($C47,[1]Sheet1!$B$1:$Z$65536,6,0)</f>
        <v>0</v>
      </c>
      <c r="I47" s="81">
        <f>VLOOKUP($C47,[1]Sheet1!$B$1:$Z$65536,7,0)</f>
        <v>0</v>
      </c>
      <c r="J47" s="81">
        <f>VLOOKUP($C47,[1]Sheet1!$B$1:$Z$65536,8,0)</f>
        <v>0</v>
      </c>
      <c r="K47" s="81">
        <f>VLOOKUP($C47,[1]Sheet1!$B$1:$Z$65536,9,0)</f>
        <v>0</v>
      </c>
      <c r="L47" s="81">
        <f>VLOOKUP($C47,[1]Sheet1!$B$1:$Z$65536,10,0)</f>
        <v>0</v>
      </c>
      <c r="M47" s="81">
        <f>VLOOKUP($C47,[1]Sheet1!$B$1:$Z$65536,11,0)</f>
        <v>0</v>
      </c>
      <c r="N47" s="81">
        <f>VLOOKUP($C47,[1]Sheet1!$B$1:$Z$65536,12,0)</f>
        <v>0</v>
      </c>
      <c r="O47" s="81">
        <f>VLOOKUP($C47,[1]Sheet1!$B$1:$Z$65536,13,0)</f>
        <v>0</v>
      </c>
      <c r="P47" s="81">
        <f>VLOOKUP($C47,[1]Sheet1!$B$1:$Z$65536,14,0)</f>
        <v>0</v>
      </c>
      <c r="Q47" s="81">
        <f>VLOOKUP($C47,[1]Sheet1!$B$1:$Z$65536,15,0)</f>
        <v>0</v>
      </c>
      <c r="R47" s="81">
        <f>VLOOKUP($C47,[1]Sheet1!$B$1:$Z$65536,16,0)</f>
        <v>0</v>
      </c>
      <c r="S47" s="81">
        <f>VLOOKUP($C47,[1]Sheet1!$B$1:$Z$65536,17,0)</f>
        <v>0</v>
      </c>
      <c r="T47" s="81">
        <f>VLOOKUP($C47,[1]Sheet1!$B$1:$Z$65536,18,0)</f>
        <v>0</v>
      </c>
      <c r="U47" s="81">
        <f>VLOOKUP($C47,[1]Sheet1!$B$1:$Z$65536,19,0)</f>
        <v>0</v>
      </c>
      <c r="V47" s="81">
        <f>VLOOKUP($C47,[1]Sheet1!$B$1:$Z$65536,20,0)</f>
        <v>0</v>
      </c>
      <c r="W47" s="81">
        <f>VLOOKUP($C47,[1]Sheet1!$B$1:$Z$65536,21,0)</f>
        <v>0</v>
      </c>
      <c r="X47" s="81">
        <f>VLOOKUP($C47,[1]Sheet1!$B$1:$Z$65536,22,0)</f>
        <v>0</v>
      </c>
      <c r="Y47" s="81">
        <f>VLOOKUP($C47,[1]Sheet1!$B$1:$Z$65536,23,0)</f>
        <v>0</v>
      </c>
      <c r="Z47" s="81">
        <f>VLOOKUP($C47,[1]Sheet1!$B$1:$Z$65536,24,0)</f>
        <v>0</v>
      </c>
      <c r="AA47" s="81">
        <f>VLOOKUP($C47,[1]Sheet1!$B$1:$Z$65536,25,0)</f>
        <v>0</v>
      </c>
      <c r="AB47" s="81">
        <f>VLOOKUP($C47,[1]Sheet1!$B$1:$AA$65536,26,0)</f>
        <v>0</v>
      </c>
      <c r="AC47" s="112">
        <f t="shared" si="8"/>
        <v>0</v>
      </c>
      <c r="AD47" s="113">
        <f t="shared" si="9"/>
        <v>0</v>
      </c>
      <c r="AE47" s="115">
        <f t="shared" si="10"/>
        <v>0</v>
      </c>
      <c r="AF47" s="115">
        <f t="shared" si="11"/>
        <v>0</v>
      </c>
      <c r="AG47" s="130"/>
      <c r="AH47" s="132"/>
      <c r="AI47" s="132"/>
      <c r="AJ47" s="132"/>
      <c r="AK47" s="132"/>
      <c r="AL47" s="132" t="s">
        <v>46</v>
      </c>
      <c r="AM47" s="133"/>
      <c r="AN47" s="70"/>
    </row>
    <row r="48" spans="1:40" s="13" customFormat="1" ht="40.049999999999997" customHeight="1">
      <c r="A48" s="102"/>
      <c r="B48" s="376"/>
      <c r="C48" s="82" t="s">
        <v>132</v>
      </c>
      <c r="D48" s="83" t="s">
        <v>133</v>
      </c>
      <c r="E48" s="84">
        <v>90</v>
      </c>
      <c r="F48" s="81">
        <f>VLOOKUP(C48,[1]Sheet1!B$1:E$65536,4,0)</f>
        <v>0</v>
      </c>
      <c r="G48" s="81">
        <f>VLOOKUP(C48,[1]Sheet1!B$1:F$65536,5,0)</f>
        <v>0</v>
      </c>
      <c r="H48" s="81">
        <f>VLOOKUP($C48,[1]Sheet1!$B$1:$Z$65536,6,0)</f>
        <v>0</v>
      </c>
      <c r="I48" s="81">
        <f>VLOOKUP($C48,[1]Sheet1!$B$1:$Z$65536,7,0)</f>
        <v>0</v>
      </c>
      <c r="J48" s="81">
        <f>VLOOKUP($C48,[1]Sheet1!$B$1:$Z$65536,8,0)</f>
        <v>0</v>
      </c>
      <c r="K48" s="81">
        <f>VLOOKUP($C48,[1]Sheet1!$B$1:$Z$65536,9,0)</f>
        <v>0</v>
      </c>
      <c r="L48" s="81">
        <f>VLOOKUP($C48,[1]Sheet1!$B$1:$Z$65536,10,0)</f>
        <v>0</v>
      </c>
      <c r="M48" s="81">
        <f>VLOOKUP($C48,[1]Sheet1!$B$1:$Z$65536,11,0)</f>
        <v>0</v>
      </c>
      <c r="N48" s="81">
        <f>VLOOKUP($C48,[1]Sheet1!$B$1:$Z$65536,12,0)</f>
        <v>0</v>
      </c>
      <c r="O48" s="81">
        <f>VLOOKUP($C48,[1]Sheet1!$B$1:$Z$65536,13,0)</f>
        <v>0</v>
      </c>
      <c r="P48" s="81">
        <f>VLOOKUP($C48,[1]Sheet1!$B$1:$Z$65536,14,0)</f>
        <v>0</v>
      </c>
      <c r="Q48" s="81">
        <f>VLOOKUP($C48,[1]Sheet1!$B$1:$Z$65536,15,0)</f>
        <v>0</v>
      </c>
      <c r="R48" s="81">
        <f>VLOOKUP($C48,[1]Sheet1!$B$1:$Z$65536,16,0)</f>
        <v>0</v>
      </c>
      <c r="S48" s="81">
        <f>VLOOKUP($C48,[1]Sheet1!$B$1:$Z$65536,17,0)</f>
        <v>0</v>
      </c>
      <c r="T48" s="81">
        <f>VLOOKUP($C48,[1]Sheet1!$B$1:$Z$65536,18,0)</f>
        <v>0</v>
      </c>
      <c r="U48" s="81">
        <f>VLOOKUP($C48,[1]Sheet1!$B$1:$Z$65536,19,0)</f>
        <v>0</v>
      </c>
      <c r="V48" s="81">
        <f>VLOOKUP($C48,[1]Sheet1!$B$1:$Z$65536,20,0)</f>
        <v>0</v>
      </c>
      <c r="W48" s="81">
        <f>VLOOKUP($C48,[1]Sheet1!$B$1:$Z$65536,21,0)</f>
        <v>0</v>
      </c>
      <c r="X48" s="81">
        <f>VLOOKUP($C48,[1]Sheet1!$B$1:$Z$65536,22,0)</f>
        <v>0</v>
      </c>
      <c r="Y48" s="81">
        <f>VLOOKUP($C48,[1]Sheet1!$B$1:$Z$65536,23,0)</f>
        <v>0</v>
      </c>
      <c r="Z48" s="81">
        <f>VLOOKUP($C48,[1]Sheet1!$B$1:$Z$65536,24,0)</f>
        <v>3129</v>
      </c>
      <c r="AA48" s="81">
        <f>VLOOKUP($C48,[1]Sheet1!$B$1:$Z$65536,25,0)</f>
        <v>21814</v>
      </c>
      <c r="AB48" s="81">
        <f>VLOOKUP($C48,[1]Sheet1!$B$1:$AA$65536,26,0)</f>
        <v>0</v>
      </c>
      <c r="AC48" s="112">
        <f t="shared" si="8"/>
        <v>24943</v>
      </c>
      <c r="AD48" s="113">
        <f t="shared" si="9"/>
        <v>0</v>
      </c>
      <c r="AE48" s="115">
        <f t="shared" si="10"/>
        <v>0</v>
      </c>
      <c r="AF48" s="115">
        <f t="shared" si="11"/>
        <v>0</v>
      </c>
      <c r="AG48" s="130"/>
      <c r="AH48" s="132"/>
      <c r="AI48" s="132"/>
      <c r="AJ48" s="132"/>
      <c r="AK48" s="132"/>
      <c r="AL48" s="132" t="s">
        <v>46</v>
      </c>
      <c r="AM48" s="133"/>
      <c r="AN48" s="70"/>
    </row>
    <row r="49" spans="1:52" s="13" customFormat="1" ht="40.049999999999997" customHeight="1">
      <c r="A49" s="102"/>
      <c r="B49" s="376"/>
      <c r="C49" s="82" t="s">
        <v>134</v>
      </c>
      <c r="D49" s="83" t="s">
        <v>135</v>
      </c>
      <c r="E49" s="84">
        <v>90</v>
      </c>
      <c r="F49" s="81">
        <f>VLOOKUP(C49,[1]Sheet1!B$1:E$65536,4,0)</f>
        <v>0</v>
      </c>
      <c r="G49" s="81">
        <f>VLOOKUP(C49,[1]Sheet1!B$1:F$65536,5,0)</f>
        <v>0</v>
      </c>
      <c r="H49" s="81">
        <f>VLOOKUP($C49,[1]Sheet1!$B$1:$Z$65536,6,0)</f>
        <v>0</v>
      </c>
      <c r="I49" s="81">
        <f>VLOOKUP($C49,[1]Sheet1!$B$1:$Z$65536,7,0)</f>
        <v>0</v>
      </c>
      <c r="J49" s="81">
        <f>VLOOKUP($C49,[1]Sheet1!$B$1:$Z$65536,8,0)</f>
        <v>0</v>
      </c>
      <c r="K49" s="81">
        <f>VLOOKUP($C49,[1]Sheet1!$B$1:$Z$65536,9,0)</f>
        <v>0</v>
      </c>
      <c r="L49" s="81">
        <f>VLOOKUP($C49,[1]Sheet1!$B$1:$Z$65536,10,0)</f>
        <v>0</v>
      </c>
      <c r="M49" s="81">
        <f>VLOOKUP($C49,[1]Sheet1!$B$1:$Z$65536,11,0)</f>
        <v>0</v>
      </c>
      <c r="N49" s="81">
        <f>VLOOKUP($C49,[1]Sheet1!$B$1:$Z$65536,12,0)</f>
        <v>0</v>
      </c>
      <c r="O49" s="81">
        <f>VLOOKUP($C49,[1]Sheet1!$B$1:$Z$65536,13,0)</f>
        <v>0</v>
      </c>
      <c r="P49" s="81">
        <f>VLOOKUP($C49,[1]Sheet1!$B$1:$Z$65536,14,0)</f>
        <v>0</v>
      </c>
      <c r="Q49" s="81">
        <f>VLOOKUP($C49,[1]Sheet1!$B$1:$Z$65536,15,0)</f>
        <v>0</v>
      </c>
      <c r="R49" s="81">
        <f>VLOOKUP($C49,[1]Sheet1!$B$1:$Z$65536,16,0)</f>
        <v>0</v>
      </c>
      <c r="S49" s="81">
        <f>VLOOKUP($C49,[1]Sheet1!$B$1:$Z$65536,17,0)</f>
        <v>1115.0800000000163</v>
      </c>
      <c r="T49" s="81">
        <f>VLOOKUP($C49,[1]Sheet1!$B$1:$Z$65536,18,0)</f>
        <v>0</v>
      </c>
      <c r="U49" s="81">
        <f>VLOOKUP($C49,[1]Sheet1!$B$1:$Z$65536,19,0)</f>
        <v>0</v>
      </c>
      <c r="V49" s="81">
        <f>VLOOKUP($C49,[1]Sheet1!$B$1:$Z$65536,20,0)</f>
        <v>0</v>
      </c>
      <c r="W49" s="81">
        <f>VLOOKUP($C49,[1]Sheet1!$B$1:$Z$65536,21,0)</f>
        <v>0</v>
      </c>
      <c r="X49" s="81">
        <f>VLOOKUP($C49,[1]Sheet1!$B$1:$Z$65536,22,0)</f>
        <v>9681.8399999999965</v>
      </c>
      <c r="Y49" s="81">
        <f>VLOOKUP($C49,[1]Sheet1!$B$1:$Z$65536,23,0)</f>
        <v>247121.96</v>
      </c>
      <c r="Z49" s="81">
        <f>VLOOKUP($C49,[1]Sheet1!$B$1:$Z$65536,24,0)</f>
        <v>0</v>
      </c>
      <c r="AA49" s="81">
        <f>VLOOKUP($C49,[1]Sheet1!$B$1:$Z$65536,25,0)</f>
        <v>0</v>
      </c>
      <c r="AB49" s="81">
        <f>VLOOKUP($C49,[1]Sheet1!$B$1:$AA$65536,26,0)</f>
        <v>108922.96</v>
      </c>
      <c r="AC49" s="112">
        <f t="shared" si="8"/>
        <v>366841.84</v>
      </c>
      <c r="AD49" s="113">
        <f t="shared" si="9"/>
        <v>257918.88</v>
      </c>
      <c r="AE49" s="115">
        <f t="shared" si="10"/>
        <v>185.84666666666939</v>
      </c>
      <c r="AF49" s="115">
        <f t="shared" si="11"/>
        <v>0</v>
      </c>
      <c r="AG49" s="130"/>
      <c r="AH49" s="132"/>
      <c r="AI49" s="132"/>
      <c r="AJ49" s="132"/>
      <c r="AK49" s="132" t="s">
        <v>46</v>
      </c>
      <c r="AL49" s="132"/>
      <c r="AM49" s="133"/>
      <c r="AN49" s="70"/>
    </row>
    <row r="50" spans="1:52" s="13" customFormat="1" ht="40.049999999999997" customHeight="1">
      <c r="A50" s="102"/>
      <c r="B50" s="376"/>
      <c r="C50" s="82" t="s">
        <v>136</v>
      </c>
      <c r="D50" s="29" t="s">
        <v>137</v>
      </c>
      <c r="E50" s="84">
        <v>60</v>
      </c>
      <c r="F50" s="81">
        <f>VLOOKUP(C50,[1]Sheet1!B$1:E$65536,4,0)</f>
        <v>2.0463630789890885E-12</v>
      </c>
      <c r="G50" s="81">
        <f>VLOOKUP(C50,[1]Sheet1!B$1:F$65536,5,0)</f>
        <v>0</v>
      </c>
      <c r="H50" s="81">
        <f>VLOOKUP($C50,[1]Sheet1!$B$1:$Z$65536,6,0)</f>
        <v>0</v>
      </c>
      <c r="I50" s="81">
        <f>VLOOKUP($C50,[1]Sheet1!$B$1:$Z$65536,7,0)</f>
        <v>0</v>
      </c>
      <c r="J50" s="81">
        <f>VLOOKUP($C50,[1]Sheet1!$B$1:$Z$65536,8,0)</f>
        <v>0</v>
      </c>
      <c r="K50" s="81">
        <f>VLOOKUP($C50,[1]Sheet1!$B$1:$Z$65536,9,0)</f>
        <v>0</v>
      </c>
      <c r="L50" s="81">
        <f>VLOOKUP($C50,[1]Sheet1!$B$1:$Z$65536,10,0)</f>
        <v>0</v>
      </c>
      <c r="M50" s="81">
        <f>VLOOKUP($C50,[1]Sheet1!$B$1:$Z$65536,11,0)</f>
        <v>0</v>
      </c>
      <c r="N50" s="81">
        <f>VLOOKUP($C50,[1]Sheet1!$B$1:$Z$65536,12,0)</f>
        <v>0</v>
      </c>
      <c r="O50" s="81">
        <f>VLOOKUP($C50,[1]Sheet1!$B$1:$Z$65536,13,0)</f>
        <v>0</v>
      </c>
      <c r="P50" s="81">
        <f>VLOOKUP($C50,[1]Sheet1!$B$1:$Z$65536,14,0)</f>
        <v>0</v>
      </c>
      <c r="Q50" s="81">
        <f>VLOOKUP($C50,[1]Sheet1!$B$1:$Z$65536,15,0)</f>
        <v>0</v>
      </c>
      <c r="R50" s="81">
        <f>VLOOKUP($C50,[1]Sheet1!$B$1:$Z$65536,16,0)</f>
        <v>0</v>
      </c>
      <c r="S50" s="81">
        <f>VLOOKUP($C50,[1]Sheet1!$B$1:$Z$65536,17,0)</f>
        <v>0</v>
      </c>
      <c r="T50" s="81">
        <f>VLOOKUP($C50,[1]Sheet1!$B$1:$Z$65536,18,0)</f>
        <v>0</v>
      </c>
      <c r="U50" s="81">
        <f>VLOOKUP($C50,[1]Sheet1!$B$1:$Z$65536,19,0)</f>
        <v>0</v>
      </c>
      <c r="V50" s="81">
        <f>VLOOKUP($C50,[1]Sheet1!$B$1:$Z$65536,20,0)</f>
        <v>660.26</v>
      </c>
      <c r="W50" s="81">
        <f>VLOOKUP($C50,[1]Sheet1!$B$1:$Z$65536,21,0)</f>
        <v>0</v>
      </c>
      <c r="X50" s="81">
        <f>VLOOKUP($C50,[1]Sheet1!$B$1:$Z$65536,22,0)</f>
        <v>0</v>
      </c>
      <c r="Y50" s="81">
        <f>VLOOKUP($C50,[1]Sheet1!$B$1:$Z$65536,23,0)</f>
        <v>0</v>
      </c>
      <c r="Z50" s="81">
        <f>VLOOKUP($C50,[1]Sheet1!$B$1:$Z$65536,24,0)</f>
        <v>0</v>
      </c>
      <c r="AA50" s="81">
        <f>VLOOKUP($C50,[1]Sheet1!$B$1:$Z$65536,25,0)</f>
        <v>11238.89</v>
      </c>
      <c r="AB50" s="81">
        <f>VLOOKUP($C50,[1]Sheet1!$B$1:$AA$65536,26,0)</f>
        <v>0</v>
      </c>
      <c r="AC50" s="112">
        <f t="shared" si="8"/>
        <v>11899.150000000001</v>
      </c>
      <c r="AD50" s="113">
        <f t="shared" si="9"/>
        <v>660.26000000000204</v>
      </c>
      <c r="AE50" s="115">
        <f t="shared" si="10"/>
        <v>110.04333333333334</v>
      </c>
      <c r="AF50" s="115">
        <f t="shared" si="11"/>
        <v>0</v>
      </c>
      <c r="AG50" s="130">
        <v>10000</v>
      </c>
      <c r="AH50" s="132"/>
      <c r="AI50" s="132"/>
      <c r="AJ50" s="132"/>
      <c r="AK50" s="132"/>
      <c r="AL50" s="132" t="s">
        <v>46</v>
      </c>
      <c r="AM50" s="133"/>
      <c r="AN50" s="70"/>
    </row>
    <row r="51" spans="1:52" s="13" customFormat="1" ht="40.049999999999997" customHeight="1">
      <c r="A51" s="102"/>
      <c r="B51" s="376"/>
      <c r="C51" s="82" t="s">
        <v>138</v>
      </c>
      <c r="D51" s="83" t="s">
        <v>139</v>
      </c>
      <c r="E51" s="84">
        <v>90</v>
      </c>
      <c r="F51" s="81">
        <f>VLOOKUP(C51,[1]Sheet1!B$1:E$65536,4,0)</f>
        <v>0</v>
      </c>
      <c r="G51" s="81">
        <f>VLOOKUP(C51,[1]Sheet1!B$1:F$65536,5,0)</f>
        <v>0</v>
      </c>
      <c r="H51" s="81">
        <f>VLOOKUP($C51,[1]Sheet1!$B$1:$Z$65536,6,0)</f>
        <v>0</v>
      </c>
      <c r="I51" s="81">
        <f>VLOOKUP($C51,[1]Sheet1!$B$1:$Z$65536,7,0)</f>
        <v>0</v>
      </c>
      <c r="J51" s="81">
        <f>VLOOKUP($C51,[1]Sheet1!$B$1:$Z$65536,8,0)</f>
        <v>0</v>
      </c>
      <c r="K51" s="81">
        <f>VLOOKUP($C51,[1]Sheet1!$B$1:$Z$65536,9,0)</f>
        <v>0</v>
      </c>
      <c r="L51" s="81">
        <f>VLOOKUP($C51,[1]Sheet1!$B$1:$Z$65536,10,0)</f>
        <v>0</v>
      </c>
      <c r="M51" s="81">
        <f>VLOOKUP($C51,[1]Sheet1!$B$1:$Z$65536,11,0)</f>
        <v>0</v>
      </c>
      <c r="N51" s="81">
        <f>VLOOKUP($C51,[1]Sheet1!$B$1:$Z$65536,12,0)</f>
        <v>0</v>
      </c>
      <c r="O51" s="81">
        <f>VLOOKUP($C51,[1]Sheet1!$B$1:$Z$65536,13,0)</f>
        <v>0</v>
      </c>
      <c r="P51" s="81">
        <f>VLOOKUP($C51,[1]Sheet1!$B$1:$Z$65536,14,0)</f>
        <v>0</v>
      </c>
      <c r="Q51" s="81">
        <f>VLOOKUP($C51,[1]Sheet1!$B$1:$Z$65536,15,0)</f>
        <v>0</v>
      </c>
      <c r="R51" s="81">
        <f>VLOOKUP($C51,[1]Sheet1!$B$1:$Z$65536,16,0)</f>
        <v>0</v>
      </c>
      <c r="S51" s="81">
        <f>VLOOKUP($C51,[1]Sheet1!$B$1:$Z$65536,17,0)</f>
        <v>0</v>
      </c>
      <c r="T51" s="81">
        <f>VLOOKUP($C51,[1]Sheet1!$B$1:$Z$65536,18,0)</f>
        <v>0</v>
      </c>
      <c r="U51" s="81">
        <f>VLOOKUP($C51,[1]Sheet1!$B$1:$Z$65536,19,0)</f>
        <v>0</v>
      </c>
      <c r="V51" s="81">
        <f>VLOOKUP($C51,[1]Sheet1!$B$1:$Z$65536,20,0)</f>
        <v>0</v>
      </c>
      <c r="W51" s="81">
        <f>VLOOKUP($C51,[1]Sheet1!$B$1:$Z$65536,21,0)</f>
        <v>0</v>
      </c>
      <c r="X51" s="81">
        <f>VLOOKUP($C51,[1]Sheet1!$B$1:$Z$65536,22,0)</f>
        <v>0</v>
      </c>
      <c r="Y51" s="81">
        <f>VLOOKUP($C51,[1]Sheet1!$B$1:$Z$65536,23,0)</f>
        <v>0</v>
      </c>
      <c r="Z51" s="81">
        <f>VLOOKUP($C51,[1]Sheet1!$B$1:$Z$65536,24,0)</f>
        <v>0</v>
      </c>
      <c r="AA51" s="81">
        <f>VLOOKUP($C51,[1]Sheet1!$B$1:$Z$65536,25,0)</f>
        <v>13497.9</v>
      </c>
      <c r="AB51" s="81">
        <f>VLOOKUP($C51,[1]Sheet1!$B$1:$AA$65536,26,0)</f>
        <v>19865.400000000001</v>
      </c>
      <c r="AC51" s="112">
        <f t="shared" si="8"/>
        <v>33363.300000000003</v>
      </c>
      <c r="AD51" s="113">
        <f t="shared" si="9"/>
        <v>1.8189894035458565E-12</v>
      </c>
      <c r="AE51" s="115">
        <f t="shared" si="10"/>
        <v>0</v>
      </c>
      <c r="AF51" s="115">
        <f t="shared" si="11"/>
        <v>0</v>
      </c>
      <c r="AG51" s="130"/>
      <c r="AH51" s="132"/>
      <c r="AI51" s="132"/>
      <c r="AJ51" s="132"/>
      <c r="AK51" s="132"/>
      <c r="AL51" s="132" t="s">
        <v>46</v>
      </c>
      <c r="AM51" s="133"/>
      <c r="AN51" s="70"/>
    </row>
    <row r="52" spans="1:52" s="13" customFormat="1" ht="40.049999999999997" customHeight="1">
      <c r="A52" s="102"/>
      <c r="B52" s="376"/>
      <c r="C52" s="82" t="s">
        <v>140</v>
      </c>
      <c r="D52" s="90" t="s">
        <v>141</v>
      </c>
      <c r="E52" s="84">
        <v>90</v>
      </c>
      <c r="F52" s="81">
        <f>VLOOKUP(C52,[1]Sheet1!B$1:E$65536,4,0)</f>
        <v>0</v>
      </c>
      <c r="G52" s="81">
        <f>VLOOKUP(C52,[1]Sheet1!B$1:F$65536,5,0)</f>
        <v>0</v>
      </c>
      <c r="H52" s="81">
        <f>VLOOKUP($C52,[1]Sheet1!$B$1:$Z$65536,6,0)</f>
        <v>0</v>
      </c>
      <c r="I52" s="81">
        <f>VLOOKUP($C52,[1]Sheet1!$B$1:$Z$65536,7,0)</f>
        <v>0</v>
      </c>
      <c r="J52" s="81">
        <f>VLOOKUP($C52,[1]Sheet1!$B$1:$Z$65536,8,0)</f>
        <v>0</v>
      </c>
      <c r="K52" s="81">
        <f>VLOOKUP($C52,[1]Sheet1!$B$1:$Z$65536,9,0)</f>
        <v>0</v>
      </c>
      <c r="L52" s="81">
        <f>VLOOKUP($C52,[1]Sheet1!$B$1:$Z$65536,10,0)</f>
        <v>0</v>
      </c>
      <c r="M52" s="81">
        <f>VLOOKUP($C52,[1]Sheet1!$B$1:$Z$65536,11,0)</f>
        <v>0</v>
      </c>
      <c r="N52" s="81">
        <f>VLOOKUP($C52,[1]Sheet1!$B$1:$Z$65536,12,0)</f>
        <v>0</v>
      </c>
      <c r="O52" s="81">
        <f>VLOOKUP($C52,[1]Sheet1!$B$1:$Z$65536,13,0)</f>
        <v>0</v>
      </c>
      <c r="P52" s="81">
        <f>VLOOKUP($C52,[1]Sheet1!$B$1:$Z$65536,14,0)</f>
        <v>0</v>
      </c>
      <c r="Q52" s="81">
        <f>VLOOKUP($C52,[1]Sheet1!$B$1:$Z$65536,15,0)</f>
        <v>0</v>
      </c>
      <c r="R52" s="81">
        <f>VLOOKUP($C52,[1]Sheet1!$B$1:$Z$65536,16,0)</f>
        <v>0</v>
      </c>
      <c r="S52" s="81">
        <f>VLOOKUP($C52,[1]Sheet1!$B$1:$Z$65536,17,0)</f>
        <v>0</v>
      </c>
      <c r="T52" s="81">
        <f>VLOOKUP($C52,[1]Sheet1!$B$1:$Z$65536,18,0)</f>
        <v>0</v>
      </c>
      <c r="U52" s="81">
        <f>VLOOKUP($C52,[1]Sheet1!$B$1:$Z$65536,19,0)</f>
        <v>0</v>
      </c>
      <c r="V52" s="81">
        <f>VLOOKUP($C52,[1]Sheet1!$B$1:$Z$65536,20,0)</f>
        <v>0</v>
      </c>
      <c r="W52" s="81">
        <f>VLOOKUP($C52,[1]Sheet1!$B$1:$Z$65536,21,0)</f>
        <v>0</v>
      </c>
      <c r="X52" s="81">
        <f>VLOOKUP($C52,[1]Sheet1!$B$1:$Z$65536,22,0)</f>
        <v>0</v>
      </c>
      <c r="Y52" s="81">
        <f>VLOOKUP($C52,[1]Sheet1!$B$1:$Z$65536,23,0)</f>
        <v>0</v>
      </c>
      <c r="Z52" s="81">
        <f>VLOOKUP($C52,[1]Sheet1!$B$1:$Z$65536,24,0)</f>
        <v>0</v>
      </c>
      <c r="AA52" s="81">
        <f>VLOOKUP($C52,[1]Sheet1!$B$1:$Z$65536,25,0)</f>
        <v>0</v>
      </c>
      <c r="AB52" s="81">
        <f>VLOOKUP($C52,[1]Sheet1!$B$1:$AA$65536,26,0)</f>
        <v>0</v>
      </c>
      <c r="AC52" s="112">
        <f t="shared" si="8"/>
        <v>0</v>
      </c>
      <c r="AD52" s="113">
        <f t="shared" si="9"/>
        <v>0</v>
      </c>
      <c r="AE52" s="115">
        <f t="shared" si="10"/>
        <v>0</v>
      </c>
      <c r="AF52" s="115">
        <f t="shared" si="11"/>
        <v>0</v>
      </c>
      <c r="AG52" s="130"/>
      <c r="AH52" s="132"/>
      <c r="AI52" s="132"/>
      <c r="AJ52" s="132"/>
      <c r="AK52" s="132"/>
      <c r="AL52" s="132" t="s">
        <v>46</v>
      </c>
      <c r="AM52" s="133"/>
      <c r="AN52" s="70"/>
    </row>
    <row r="53" spans="1:52" s="13" customFormat="1" ht="40.049999999999997" customHeight="1">
      <c r="A53" s="103"/>
      <c r="B53" s="377"/>
      <c r="C53" s="104" t="s">
        <v>142</v>
      </c>
      <c r="D53" s="105" t="s">
        <v>143</v>
      </c>
      <c r="E53" s="106">
        <v>90</v>
      </c>
      <c r="F53" s="81">
        <f>VLOOKUP(C53,[1]Sheet1!B$1:E$65536,4,0)</f>
        <v>0</v>
      </c>
      <c r="G53" s="81">
        <f>VLOOKUP(C53,[1]Sheet1!B$1:F$65536,5,0)</f>
        <v>0</v>
      </c>
      <c r="H53" s="81">
        <f>VLOOKUP($C53,[1]Sheet1!$B$1:$Z$65536,6,0)</f>
        <v>0</v>
      </c>
      <c r="I53" s="81">
        <f>VLOOKUP($C53,[1]Sheet1!$B$1:$Z$65536,7,0)</f>
        <v>0</v>
      </c>
      <c r="J53" s="81">
        <f>VLOOKUP($C53,[1]Sheet1!$B$1:$Z$65536,8,0)</f>
        <v>0</v>
      </c>
      <c r="K53" s="81">
        <f>VLOOKUP($C53,[1]Sheet1!$B$1:$Z$65536,9,0)</f>
        <v>0</v>
      </c>
      <c r="L53" s="81">
        <f>VLOOKUP($C53,[1]Sheet1!$B$1:$Z$65536,10,0)</f>
        <v>0</v>
      </c>
      <c r="M53" s="81">
        <f>VLOOKUP($C53,[1]Sheet1!$B$1:$Z$65536,11,0)</f>
        <v>0</v>
      </c>
      <c r="N53" s="81">
        <f>VLOOKUP($C53,[1]Sheet1!$B$1:$Z$65536,12,0)</f>
        <v>0</v>
      </c>
      <c r="O53" s="81">
        <f>VLOOKUP($C53,[1]Sheet1!$B$1:$Z$65536,13,0)</f>
        <v>0</v>
      </c>
      <c r="P53" s="81">
        <f>VLOOKUP($C53,[1]Sheet1!$B$1:$Z$65536,14,0)</f>
        <v>0</v>
      </c>
      <c r="Q53" s="81">
        <f>VLOOKUP($C53,[1]Sheet1!$B$1:$Z$65536,15,0)</f>
        <v>0</v>
      </c>
      <c r="R53" s="81">
        <f>VLOOKUP($C53,[1]Sheet1!$B$1:$Z$65536,16,0)</f>
        <v>0</v>
      </c>
      <c r="S53" s="81">
        <f>VLOOKUP($C53,[1]Sheet1!$B$1:$Z$65536,17,0)</f>
        <v>0</v>
      </c>
      <c r="T53" s="81">
        <f>VLOOKUP($C53,[1]Sheet1!$B$1:$Z$65536,18,0)</f>
        <v>0</v>
      </c>
      <c r="U53" s="81">
        <f>VLOOKUP($C53,[1]Sheet1!$B$1:$Z$65536,19,0)</f>
        <v>0</v>
      </c>
      <c r="V53" s="81">
        <f>VLOOKUP($C53,[1]Sheet1!$B$1:$Z$65536,20,0)</f>
        <v>0</v>
      </c>
      <c r="W53" s="81">
        <f>VLOOKUP($C53,[1]Sheet1!$B$1:$Z$65536,21,0)</f>
        <v>0</v>
      </c>
      <c r="X53" s="81">
        <f>VLOOKUP($C53,[1]Sheet1!$B$1:$Z$65536,22,0)</f>
        <v>0</v>
      </c>
      <c r="Y53" s="81">
        <f>VLOOKUP($C53,[1]Sheet1!$B$1:$Z$65536,23,0)</f>
        <v>154722.10999999999</v>
      </c>
      <c r="Z53" s="81">
        <f>VLOOKUP($C53,[1]Sheet1!$B$1:$Z$65536,24,0)</f>
        <v>692799.58</v>
      </c>
      <c r="AA53" s="81">
        <f>VLOOKUP($C53,[1]Sheet1!$B$1:$Z$65536,25,0)</f>
        <v>378749.74</v>
      </c>
      <c r="AB53" s="81">
        <f>VLOOKUP($C53,[1]Sheet1!$B$1:$AA$65536,26,0)</f>
        <v>227720.23</v>
      </c>
      <c r="AC53" s="112">
        <f t="shared" si="8"/>
        <v>1453991.66</v>
      </c>
      <c r="AD53" s="113">
        <f>AC53-AB53-AA53</f>
        <v>847521.69</v>
      </c>
      <c r="AE53" s="121">
        <f t="shared" si="10"/>
        <v>0</v>
      </c>
      <c r="AF53" s="121">
        <f t="shared" si="11"/>
        <v>0</v>
      </c>
      <c r="AG53" s="157">
        <f>AD53</f>
        <v>847521.69</v>
      </c>
      <c r="AH53" s="148"/>
      <c r="AI53" s="148"/>
      <c r="AJ53" s="148"/>
      <c r="AK53" s="148"/>
      <c r="AL53" s="148"/>
      <c r="AM53" s="158"/>
      <c r="AN53" s="70"/>
    </row>
    <row r="54" spans="1:52" s="59" customFormat="1" ht="31.95" customHeight="1">
      <c r="C54" s="99" t="s">
        <v>95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18"/>
      <c r="AE54" s="119" t="s">
        <v>96</v>
      </c>
      <c r="AF54" s="120"/>
      <c r="AG54" s="120"/>
      <c r="AH54" s="151"/>
      <c r="AI54" s="152"/>
      <c r="AJ54" s="152"/>
      <c r="AK54" s="152"/>
      <c r="AL54" s="152"/>
      <c r="AM54" s="153"/>
      <c r="AN54" s="154"/>
      <c r="AO54" s="153"/>
      <c r="AP54" s="153"/>
      <c r="AQ54" s="153"/>
      <c r="AR54" s="153"/>
      <c r="AS54" s="153"/>
      <c r="AT54" s="153"/>
      <c r="AU54" s="153"/>
      <c r="AV54" s="153"/>
      <c r="AW54" s="153"/>
      <c r="AX54" s="153"/>
      <c r="AY54" s="153"/>
      <c r="AZ54" s="153"/>
    </row>
    <row r="55" spans="1:52" s="13" customFormat="1" ht="40.049999999999997" customHeight="1">
      <c r="A55" s="77"/>
      <c r="B55" s="378" t="s">
        <v>97</v>
      </c>
      <c r="C55" s="78" t="s">
        <v>144</v>
      </c>
      <c r="D55" s="79" t="s">
        <v>145</v>
      </c>
      <c r="E55" s="80">
        <v>90</v>
      </c>
      <c r="F55" s="81">
        <f>VLOOKUP(C55,[1]Sheet1!B$1:E$65536,4,0)</f>
        <v>0</v>
      </c>
      <c r="G55" s="81">
        <f>VLOOKUP(C55,[1]Sheet1!B$1:F$65536,5,0)</f>
        <v>0</v>
      </c>
      <c r="H55" s="81">
        <f>VLOOKUP($C55,[1]Sheet1!$B$1:$Z$65536,6,0)</f>
        <v>0</v>
      </c>
      <c r="I55" s="81">
        <f>VLOOKUP($C55,[1]Sheet1!$B$1:$Z$65536,7,0)</f>
        <v>0</v>
      </c>
      <c r="J55" s="81">
        <f>VLOOKUP($C55,[1]Sheet1!$B$1:$Z$65536,8,0)</f>
        <v>0</v>
      </c>
      <c r="K55" s="81">
        <f>VLOOKUP($C55,[1]Sheet1!$B$1:$Z$65536,9,0)</f>
        <v>0</v>
      </c>
      <c r="L55" s="81">
        <f>VLOOKUP($C55,[1]Sheet1!$B$1:$Z$65536,10,0)</f>
        <v>0</v>
      </c>
      <c r="M55" s="81">
        <f>VLOOKUP($C55,[1]Sheet1!$B$1:$Z$65536,11,0)</f>
        <v>0</v>
      </c>
      <c r="N55" s="81">
        <f>VLOOKUP($C55,[1]Sheet1!$B$1:$Z$65536,12,0)</f>
        <v>0</v>
      </c>
      <c r="O55" s="81">
        <f>VLOOKUP($C55,[1]Sheet1!$B$1:$Z$65536,13,0)</f>
        <v>0</v>
      </c>
      <c r="P55" s="81">
        <f>VLOOKUP($C55,[1]Sheet1!$B$1:$Z$65536,14,0)</f>
        <v>0</v>
      </c>
      <c r="Q55" s="81">
        <f>VLOOKUP($C55,[1]Sheet1!$B$1:$Z$65536,15,0)</f>
        <v>0</v>
      </c>
      <c r="R55" s="81">
        <f>VLOOKUP($C55,[1]Sheet1!$B$1:$Z$65536,16,0)</f>
        <v>0</v>
      </c>
      <c r="S55" s="81">
        <f>VLOOKUP($C55,[1]Sheet1!$B$1:$Z$65536,17,0)</f>
        <v>0</v>
      </c>
      <c r="T55" s="81">
        <f>VLOOKUP($C55,[1]Sheet1!$B$1:$Z$65536,18,0)</f>
        <v>0</v>
      </c>
      <c r="U55" s="81">
        <f>VLOOKUP($C55,[1]Sheet1!$B$1:$Z$65536,19,0)</f>
        <v>0</v>
      </c>
      <c r="V55" s="81">
        <f>VLOOKUP($C55,[1]Sheet1!$B$1:$Z$65536,20,0)</f>
        <v>0</v>
      </c>
      <c r="W55" s="81">
        <f>VLOOKUP($C55,[1]Sheet1!$B$1:$Z$65536,21,0)</f>
        <v>0</v>
      </c>
      <c r="X55" s="81">
        <f>VLOOKUP($C55,[1]Sheet1!$B$1:$Z$65536,22,0)</f>
        <v>0</v>
      </c>
      <c r="Y55" s="81">
        <f>VLOOKUP($C55,[1]Sheet1!$B$1:$Z$65536,23,0)</f>
        <v>0</v>
      </c>
      <c r="Z55" s="81">
        <f>VLOOKUP($C55,[1]Sheet1!$B$1:$Z$65536,24,0)</f>
        <v>0</v>
      </c>
      <c r="AA55" s="81">
        <f>VLOOKUP($C55,[1]Sheet1!$B$1:$Z$65536,25,0)</f>
        <v>0</v>
      </c>
      <c r="AB55" s="81">
        <f>VLOOKUP($C55,[1]Sheet1!$B$1:$AA$65536,26,0)</f>
        <v>0</v>
      </c>
      <c r="AC55" s="112">
        <f t="shared" ref="AC55:AC72" si="12">SUM(F55:AB55)</f>
        <v>0</v>
      </c>
      <c r="AD55" s="113">
        <f t="shared" ref="AD55:AD72" si="13">AC55-AB55-AA55-Z55</f>
        <v>0</v>
      </c>
      <c r="AE55" s="112">
        <f t="shared" ref="AE55:AE72" si="14">(V55+U55+T55+S55+R55+W55)/6</f>
        <v>0</v>
      </c>
      <c r="AF55" s="112">
        <f t="shared" ref="AF55:AF72" si="15">W55</f>
        <v>0</v>
      </c>
      <c r="AG55" s="126"/>
      <c r="AH55" s="128"/>
      <c r="AI55" s="128"/>
      <c r="AJ55" s="128"/>
      <c r="AK55" s="128"/>
      <c r="AL55" s="128"/>
      <c r="AM55" s="129"/>
      <c r="AN55" s="70"/>
    </row>
    <row r="56" spans="1:52" s="13" customFormat="1" ht="40.049999999999997" customHeight="1">
      <c r="A56" s="77"/>
      <c r="B56" s="379"/>
      <c r="C56" s="82" t="s">
        <v>146</v>
      </c>
      <c r="D56" s="83" t="s">
        <v>147</v>
      </c>
      <c r="E56" s="84">
        <v>90</v>
      </c>
      <c r="F56" s="81">
        <f>VLOOKUP(C56,[1]Sheet1!B$1:E$65536,4,0)</f>
        <v>0</v>
      </c>
      <c r="G56" s="81">
        <f>VLOOKUP(C56,[1]Sheet1!B$1:F$65536,5,0)</f>
        <v>0</v>
      </c>
      <c r="H56" s="81">
        <f>VLOOKUP($C56,[1]Sheet1!$B$1:$Z$65536,6,0)</f>
        <v>0</v>
      </c>
      <c r="I56" s="81">
        <f>VLOOKUP($C56,[1]Sheet1!$B$1:$Z$65536,7,0)</f>
        <v>0</v>
      </c>
      <c r="J56" s="81">
        <f>VLOOKUP($C56,[1]Sheet1!$B$1:$Z$65536,8,0)</f>
        <v>0</v>
      </c>
      <c r="K56" s="81">
        <f>VLOOKUP($C56,[1]Sheet1!$B$1:$Z$65536,9,0)</f>
        <v>0</v>
      </c>
      <c r="L56" s="81">
        <f>VLOOKUP($C56,[1]Sheet1!$B$1:$Z$65536,10,0)</f>
        <v>0</v>
      </c>
      <c r="M56" s="81">
        <f>VLOOKUP($C56,[1]Sheet1!$B$1:$Z$65536,11,0)</f>
        <v>0</v>
      </c>
      <c r="N56" s="81">
        <f>VLOOKUP($C56,[1]Sheet1!$B$1:$Z$65536,12,0)</f>
        <v>0</v>
      </c>
      <c r="O56" s="81">
        <f>VLOOKUP($C56,[1]Sheet1!$B$1:$Z$65536,13,0)</f>
        <v>0</v>
      </c>
      <c r="P56" s="81">
        <f>VLOOKUP($C56,[1]Sheet1!$B$1:$Z$65536,14,0)</f>
        <v>0</v>
      </c>
      <c r="Q56" s="81">
        <f>VLOOKUP($C56,[1]Sheet1!$B$1:$Z$65536,15,0)</f>
        <v>0</v>
      </c>
      <c r="R56" s="81">
        <f>VLOOKUP($C56,[1]Sheet1!$B$1:$Z$65536,16,0)</f>
        <v>0</v>
      </c>
      <c r="S56" s="81">
        <f>VLOOKUP($C56,[1]Sheet1!$B$1:$Z$65536,17,0)</f>
        <v>0</v>
      </c>
      <c r="T56" s="81">
        <f>VLOOKUP($C56,[1]Sheet1!$B$1:$Z$65536,18,0)</f>
        <v>0</v>
      </c>
      <c r="U56" s="81">
        <f>VLOOKUP($C56,[1]Sheet1!$B$1:$Z$65536,19,0)</f>
        <v>0</v>
      </c>
      <c r="V56" s="81">
        <f>VLOOKUP($C56,[1]Sheet1!$B$1:$Z$65536,20,0)</f>
        <v>0</v>
      </c>
      <c r="W56" s="81">
        <f>VLOOKUP($C56,[1]Sheet1!$B$1:$Z$65536,21,0)</f>
        <v>79333.84</v>
      </c>
      <c r="X56" s="81">
        <f>VLOOKUP($C56,[1]Sheet1!$B$1:$Z$65536,22,0)</f>
        <v>0</v>
      </c>
      <c r="Y56" s="81">
        <f>VLOOKUP($C56,[1]Sheet1!$B$1:$Z$65536,23,0)</f>
        <v>0</v>
      </c>
      <c r="Z56" s="81">
        <f>VLOOKUP($C56,[1]Sheet1!$B$1:$Z$65536,24,0)</f>
        <v>140972.81</v>
      </c>
      <c r="AA56" s="81">
        <f>VLOOKUP($C56,[1]Sheet1!$B$1:$Z$65536,25,0)</f>
        <v>0</v>
      </c>
      <c r="AB56" s="81">
        <f>VLOOKUP($C56,[1]Sheet1!$B$1:$AA$65536,26,0)</f>
        <v>155513.69</v>
      </c>
      <c r="AC56" s="112">
        <f t="shared" si="12"/>
        <v>375820.33999999997</v>
      </c>
      <c r="AD56" s="113">
        <f t="shared" si="13"/>
        <v>79333.839999999967</v>
      </c>
      <c r="AE56" s="115">
        <f t="shared" si="14"/>
        <v>13222.306666666665</v>
      </c>
      <c r="AF56" s="115">
        <f t="shared" si="15"/>
        <v>79333.84</v>
      </c>
      <c r="AG56" s="130"/>
      <c r="AH56" s="155">
        <v>100000</v>
      </c>
      <c r="AI56" s="132">
        <v>50000</v>
      </c>
      <c r="AJ56" s="132"/>
      <c r="AK56" s="132" t="s">
        <v>46</v>
      </c>
      <c r="AL56" s="132"/>
      <c r="AM56" s="133"/>
      <c r="AN56" s="70"/>
    </row>
    <row r="57" spans="1:52" s="13" customFormat="1" ht="40.049999999999997" customHeight="1">
      <c r="A57" s="77"/>
      <c r="B57" s="379"/>
      <c r="C57" s="82" t="s">
        <v>148</v>
      </c>
      <c r="D57" s="83" t="s">
        <v>149</v>
      </c>
      <c r="E57" s="84">
        <v>90</v>
      </c>
      <c r="F57" s="81">
        <f>VLOOKUP(C57,[1]Sheet1!B$1:E$65536,4,0)</f>
        <v>0</v>
      </c>
      <c r="G57" s="81">
        <f>VLOOKUP(C57,[1]Sheet1!B$1:F$65536,5,0)</f>
        <v>0</v>
      </c>
      <c r="H57" s="81">
        <f>VLOOKUP($C57,[1]Sheet1!$B$1:$Z$65536,6,0)</f>
        <v>0</v>
      </c>
      <c r="I57" s="81">
        <f>VLOOKUP($C57,[1]Sheet1!$B$1:$Z$65536,7,0)</f>
        <v>0</v>
      </c>
      <c r="J57" s="81">
        <f>VLOOKUP($C57,[1]Sheet1!$B$1:$Z$65536,8,0)</f>
        <v>0</v>
      </c>
      <c r="K57" s="81">
        <f>VLOOKUP($C57,[1]Sheet1!$B$1:$Z$65536,9,0)</f>
        <v>0</v>
      </c>
      <c r="L57" s="81">
        <f>VLOOKUP($C57,[1]Sheet1!$B$1:$Z$65536,10,0)</f>
        <v>0</v>
      </c>
      <c r="M57" s="81">
        <f>VLOOKUP($C57,[1]Sheet1!$B$1:$Z$65536,11,0)</f>
        <v>0</v>
      </c>
      <c r="N57" s="81">
        <f>VLOOKUP($C57,[1]Sheet1!$B$1:$Z$65536,12,0)</f>
        <v>0</v>
      </c>
      <c r="O57" s="81">
        <f>VLOOKUP($C57,[1]Sheet1!$B$1:$Z$65536,13,0)</f>
        <v>0</v>
      </c>
      <c r="P57" s="81">
        <f>VLOOKUP($C57,[1]Sheet1!$B$1:$Z$65536,14,0)</f>
        <v>0</v>
      </c>
      <c r="Q57" s="81">
        <f>VLOOKUP($C57,[1]Sheet1!$B$1:$Z$65536,15,0)</f>
        <v>81086.600000000006</v>
      </c>
      <c r="R57" s="81">
        <f>VLOOKUP($C57,[1]Sheet1!$B$1:$Z$65536,16,0)</f>
        <v>0</v>
      </c>
      <c r="S57" s="81">
        <f>VLOOKUP($C57,[1]Sheet1!$B$1:$Z$65536,17,0)</f>
        <v>0</v>
      </c>
      <c r="T57" s="81">
        <f>VLOOKUP($C57,[1]Sheet1!$B$1:$Z$65536,18,0)</f>
        <v>0</v>
      </c>
      <c r="U57" s="81">
        <f>VLOOKUP($C57,[1]Sheet1!$B$1:$Z$65536,19,0)</f>
        <v>76210.719999999972</v>
      </c>
      <c r="V57" s="81">
        <f>VLOOKUP($C57,[1]Sheet1!$B$1:$Z$65536,20,0)</f>
        <v>0</v>
      </c>
      <c r="W57" s="81">
        <f>VLOOKUP($C57,[1]Sheet1!$B$1:$Z$65536,21,0)</f>
        <v>87985.109999999986</v>
      </c>
      <c r="X57" s="81">
        <f>VLOOKUP($C57,[1]Sheet1!$B$1:$Z$65536,22,0)</f>
        <v>0</v>
      </c>
      <c r="Y57" s="81">
        <f>VLOOKUP($C57,[1]Sheet1!$B$1:$Z$65536,23,0)</f>
        <v>0</v>
      </c>
      <c r="Z57" s="81">
        <f>VLOOKUP($C57,[1]Sheet1!$B$1:$Z$65536,24,0)</f>
        <v>45408.3</v>
      </c>
      <c r="AA57" s="81">
        <f>VLOOKUP($C57,[1]Sheet1!$B$1:$Z$65536,25,0)</f>
        <v>0</v>
      </c>
      <c r="AB57" s="81">
        <f>VLOOKUP($C57,[1]Sheet1!$B$1:$AA$65536,26,0)</f>
        <v>51999.48</v>
      </c>
      <c r="AC57" s="112">
        <f t="shared" si="12"/>
        <v>342690.20999999996</v>
      </c>
      <c r="AD57" s="113">
        <f t="shared" si="13"/>
        <v>245282.43</v>
      </c>
      <c r="AE57" s="115">
        <f t="shared" si="14"/>
        <v>27365.971666666661</v>
      </c>
      <c r="AF57" s="115">
        <f t="shared" si="15"/>
        <v>87985.109999999986</v>
      </c>
      <c r="AG57" s="130"/>
      <c r="AH57" s="134">
        <v>20000</v>
      </c>
      <c r="AI57" s="132">
        <v>20000</v>
      </c>
      <c r="AJ57" s="132" t="s">
        <v>46</v>
      </c>
      <c r="AK57" s="132"/>
      <c r="AL57" s="132"/>
      <c r="AM57" s="133"/>
      <c r="AN57" s="70"/>
    </row>
    <row r="58" spans="1:52" s="13" customFormat="1" ht="40.049999999999997" customHeight="1">
      <c r="A58" s="77"/>
      <c r="B58" s="379"/>
      <c r="C58" s="82" t="s">
        <v>150</v>
      </c>
      <c r="D58" s="83" t="s">
        <v>151</v>
      </c>
      <c r="E58" s="84">
        <v>90</v>
      </c>
      <c r="F58" s="81">
        <f>VLOOKUP(C58,[1]Sheet1!B$1:E$65536,4,0)</f>
        <v>0</v>
      </c>
      <c r="G58" s="81">
        <f>VLOOKUP(C58,[1]Sheet1!B$1:F$65536,5,0)</f>
        <v>0</v>
      </c>
      <c r="H58" s="81">
        <f>VLOOKUP($C58,[1]Sheet1!$B$1:$Z$65536,6,0)</f>
        <v>0</v>
      </c>
      <c r="I58" s="81">
        <f>VLOOKUP($C58,[1]Sheet1!$B$1:$Z$65536,7,0)</f>
        <v>0</v>
      </c>
      <c r="J58" s="81">
        <f>VLOOKUP($C58,[1]Sheet1!$B$1:$Z$65536,8,0)</f>
        <v>0</v>
      </c>
      <c r="K58" s="81">
        <f>VLOOKUP($C58,[1]Sheet1!$B$1:$Z$65536,9,0)</f>
        <v>0</v>
      </c>
      <c r="L58" s="81">
        <f>VLOOKUP($C58,[1]Sheet1!$B$1:$Z$65536,10,0)</f>
        <v>0</v>
      </c>
      <c r="M58" s="81">
        <f>VLOOKUP($C58,[1]Sheet1!$B$1:$Z$65536,11,0)</f>
        <v>0</v>
      </c>
      <c r="N58" s="81">
        <f>VLOOKUP($C58,[1]Sheet1!$B$1:$Z$65536,12,0)</f>
        <v>0</v>
      </c>
      <c r="O58" s="81">
        <f>VLOOKUP($C58,[1]Sheet1!$B$1:$Z$65536,13,0)</f>
        <v>0</v>
      </c>
      <c r="P58" s="81">
        <f>VLOOKUP($C58,[1]Sheet1!$B$1:$Z$65536,14,0)</f>
        <v>0</v>
      </c>
      <c r="Q58" s="81">
        <f>VLOOKUP($C58,[1]Sheet1!$B$1:$Z$65536,15,0)</f>
        <v>0</v>
      </c>
      <c r="R58" s="81">
        <f>VLOOKUP($C58,[1]Sheet1!$B$1:$Z$65536,16,0)</f>
        <v>0</v>
      </c>
      <c r="S58" s="81">
        <f>VLOOKUP($C58,[1]Sheet1!$B$1:$Z$65536,17,0)</f>
        <v>0</v>
      </c>
      <c r="T58" s="81">
        <f>VLOOKUP($C58,[1]Sheet1!$B$1:$Z$65536,18,0)</f>
        <v>0</v>
      </c>
      <c r="U58" s="81">
        <f>VLOOKUP($C58,[1]Sheet1!$B$1:$Z$65536,19,0)</f>
        <v>0</v>
      </c>
      <c r="V58" s="81">
        <f>VLOOKUP($C58,[1]Sheet1!$B$1:$Z$65536,20,0)</f>
        <v>153275.42000000004</v>
      </c>
      <c r="W58" s="81">
        <f>VLOOKUP($C58,[1]Sheet1!$B$1:$Z$65536,21,0)</f>
        <v>23181.479999999981</v>
      </c>
      <c r="X58" s="81">
        <f>VLOOKUP($C58,[1]Sheet1!$B$1:$Z$65536,22,0)</f>
        <v>0</v>
      </c>
      <c r="Y58" s="81">
        <f>VLOOKUP($C58,[1]Sheet1!$B$1:$Z$65536,23,0)</f>
        <v>23672.89</v>
      </c>
      <c r="Z58" s="81">
        <f>VLOOKUP($C58,[1]Sheet1!$B$1:$Z$65536,24,0)</f>
        <v>111358.85</v>
      </c>
      <c r="AA58" s="81">
        <f>VLOOKUP($C58,[1]Sheet1!$B$1:$Z$65536,25,0)</f>
        <v>86242.41</v>
      </c>
      <c r="AB58" s="81">
        <f>VLOOKUP($C58,[1]Sheet1!$B$1:$AA$65536,26,0)</f>
        <v>21275.17</v>
      </c>
      <c r="AC58" s="112">
        <f t="shared" si="12"/>
        <v>419006.22000000003</v>
      </c>
      <c r="AD58" s="113">
        <f t="shared" si="13"/>
        <v>200129.79</v>
      </c>
      <c r="AE58" s="115">
        <f t="shared" si="14"/>
        <v>29409.483333333337</v>
      </c>
      <c r="AF58" s="115">
        <f t="shared" si="15"/>
        <v>23181.479999999981</v>
      </c>
      <c r="AG58" s="130">
        <v>50000</v>
      </c>
      <c r="AH58" s="132">
        <v>50000</v>
      </c>
      <c r="AI58" s="132"/>
      <c r="AJ58" s="132" t="s">
        <v>46</v>
      </c>
      <c r="AK58" s="132"/>
      <c r="AL58" s="132"/>
      <c r="AM58" s="133"/>
      <c r="AN58" s="70"/>
    </row>
    <row r="59" spans="1:52" s="13" customFormat="1" ht="40.049999999999997" customHeight="1">
      <c r="A59" s="77"/>
      <c r="B59" s="379"/>
      <c r="C59" s="82" t="s">
        <v>152</v>
      </c>
      <c r="D59" s="83" t="s">
        <v>153</v>
      </c>
      <c r="E59" s="84">
        <v>90</v>
      </c>
      <c r="F59" s="81">
        <f>VLOOKUP(C59,[1]Sheet1!B$1:E$65536,4,0)</f>
        <v>0</v>
      </c>
      <c r="G59" s="81">
        <f>VLOOKUP(C59,[1]Sheet1!B$1:F$65536,5,0)</f>
        <v>0</v>
      </c>
      <c r="H59" s="81">
        <f>VLOOKUP($C59,[1]Sheet1!$B$1:$Z$65536,6,0)</f>
        <v>0</v>
      </c>
      <c r="I59" s="81">
        <f>VLOOKUP($C59,[1]Sheet1!$B$1:$Z$65536,7,0)</f>
        <v>0</v>
      </c>
      <c r="J59" s="81">
        <f>VLOOKUP($C59,[1]Sheet1!$B$1:$Z$65536,8,0)</f>
        <v>0</v>
      </c>
      <c r="K59" s="81">
        <f>VLOOKUP($C59,[1]Sheet1!$B$1:$Z$65536,9,0)</f>
        <v>0</v>
      </c>
      <c r="L59" s="81">
        <f>VLOOKUP($C59,[1]Sheet1!$B$1:$Z$65536,10,0)</f>
        <v>0</v>
      </c>
      <c r="M59" s="81">
        <f>VLOOKUP($C59,[1]Sheet1!$B$1:$Z$65536,11,0)</f>
        <v>0</v>
      </c>
      <c r="N59" s="81">
        <f>VLOOKUP($C59,[1]Sheet1!$B$1:$Z$65536,12,0)</f>
        <v>0</v>
      </c>
      <c r="O59" s="81">
        <f>VLOOKUP($C59,[1]Sheet1!$B$1:$Z$65536,13,0)</f>
        <v>0</v>
      </c>
      <c r="P59" s="81">
        <f>VLOOKUP($C59,[1]Sheet1!$B$1:$Z$65536,14,0)</f>
        <v>0</v>
      </c>
      <c r="Q59" s="81">
        <f>VLOOKUP($C59,[1]Sheet1!$B$1:$Z$65536,15,0)</f>
        <v>0</v>
      </c>
      <c r="R59" s="81">
        <f>VLOOKUP($C59,[1]Sheet1!$B$1:$Z$65536,16,0)</f>
        <v>0</v>
      </c>
      <c r="S59" s="81">
        <f>VLOOKUP($C59,[1]Sheet1!$B$1:$Z$65536,17,0)</f>
        <v>0</v>
      </c>
      <c r="T59" s="81">
        <f>VLOOKUP($C59,[1]Sheet1!$B$1:$Z$65536,18,0)</f>
        <v>0</v>
      </c>
      <c r="U59" s="81">
        <f>VLOOKUP($C59,[1]Sheet1!$B$1:$Z$65536,19,0)</f>
        <v>0</v>
      </c>
      <c r="V59" s="81">
        <f>VLOOKUP($C59,[1]Sheet1!$B$1:$Z$65536,20,0)</f>
        <v>0</v>
      </c>
      <c r="W59" s="81">
        <f>VLOOKUP($C59,[1]Sheet1!$B$1:$Z$65536,21,0)</f>
        <v>0</v>
      </c>
      <c r="X59" s="81">
        <f>VLOOKUP($C59,[1]Sheet1!$B$1:$Z$65536,22,0)</f>
        <v>6422.32</v>
      </c>
      <c r="Y59" s="81">
        <f>VLOOKUP($C59,[1]Sheet1!$B$1:$Z$65536,23,0)</f>
        <v>0</v>
      </c>
      <c r="Z59" s="81">
        <f>VLOOKUP($C59,[1]Sheet1!$B$1:$Z$65536,24,0)</f>
        <v>44951.4</v>
      </c>
      <c r="AA59" s="81">
        <f>VLOOKUP($C59,[1]Sheet1!$B$1:$Z$65536,25,0)</f>
        <v>89904.65</v>
      </c>
      <c r="AB59" s="81">
        <f>VLOOKUP($C59,[1]Sheet1!$B$1:$AA$65536,26,0)</f>
        <v>0</v>
      </c>
      <c r="AC59" s="112">
        <f t="shared" si="12"/>
        <v>141278.37</v>
      </c>
      <c r="AD59" s="113">
        <f t="shared" si="13"/>
        <v>6422.32</v>
      </c>
      <c r="AE59" s="115">
        <f t="shared" si="14"/>
        <v>0</v>
      </c>
      <c r="AF59" s="115">
        <f t="shared" si="15"/>
        <v>0</v>
      </c>
      <c r="AG59" s="132"/>
      <c r="AH59" s="132">
        <v>100000</v>
      </c>
      <c r="AI59" s="132"/>
      <c r="AJ59" s="132" t="s">
        <v>46</v>
      </c>
      <c r="AK59" s="132"/>
      <c r="AL59" s="132"/>
      <c r="AM59" s="133" t="s">
        <v>154</v>
      </c>
      <c r="AN59" s="70"/>
    </row>
    <row r="60" spans="1:52" s="13" customFormat="1" ht="40.049999999999997" customHeight="1">
      <c r="A60" s="77"/>
      <c r="B60" s="379"/>
      <c r="C60" s="82" t="s">
        <v>155</v>
      </c>
      <c r="D60" s="83" t="s">
        <v>156</v>
      </c>
      <c r="E60" s="84">
        <v>90</v>
      </c>
      <c r="F60" s="81">
        <f>VLOOKUP(C60,[1]Sheet1!B$1:E$65536,4,0)</f>
        <v>0</v>
      </c>
      <c r="G60" s="81">
        <f>VLOOKUP(C60,[1]Sheet1!B$1:F$65536,5,0)</f>
        <v>0</v>
      </c>
      <c r="H60" s="81">
        <f>VLOOKUP($C60,[1]Sheet1!$B$1:$Z$65536,6,0)</f>
        <v>0</v>
      </c>
      <c r="I60" s="81">
        <f>VLOOKUP($C60,[1]Sheet1!$B$1:$Z$65536,7,0)</f>
        <v>0</v>
      </c>
      <c r="J60" s="81">
        <f>VLOOKUP($C60,[1]Sheet1!$B$1:$Z$65536,8,0)</f>
        <v>0</v>
      </c>
      <c r="K60" s="81">
        <f>VLOOKUP($C60,[1]Sheet1!$B$1:$Z$65536,9,0)</f>
        <v>0</v>
      </c>
      <c r="L60" s="81">
        <f>VLOOKUP($C60,[1]Sheet1!$B$1:$Z$65536,10,0)</f>
        <v>0</v>
      </c>
      <c r="M60" s="81">
        <f>VLOOKUP($C60,[1]Sheet1!$B$1:$Z$65536,11,0)</f>
        <v>24542.990000000049</v>
      </c>
      <c r="N60" s="81">
        <f>VLOOKUP($C60,[1]Sheet1!$B$1:$Z$65536,12,0)</f>
        <v>0</v>
      </c>
      <c r="O60" s="81">
        <f>VLOOKUP($C60,[1]Sheet1!$B$1:$Z$65536,13,0)</f>
        <v>0</v>
      </c>
      <c r="P60" s="81">
        <f>VLOOKUP($C60,[1]Sheet1!$B$1:$Z$65536,14,0)</f>
        <v>0</v>
      </c>
      <c r="Q60" s="81">
        <f>VLOOKUP($C60,[1]Sheet1!$B$1:$Z$65536,15,0)</f>
        <v>0</v>
      </c>
      <c r="R60" s="81">
        <f>VLOOKUP($C60,[1]Sheet1!$B$1:$Z$65536,16,0)</f>
        <v>0</v>
      </c>
      <c r="S60" s="81">
        <f>VLOOKUP($C60,[1]Sheet1!$B$1:$Z$65536,17,0)</f>
        <v>59352.209999999992</v>
      </c>
      <c r="T60" s="81">
        <f>VLOOKUP($C60,[1]Sheet1!$B$1:$Z$65536,18,0)</f>
        <v>0</v>
      </c>
      <c r="U60" s="81">
        <f>VLOOKUP($C60,[1]Sheet1!$B$1:$Z$65536,19,0)</f>
        <v>0</v>
      </c>
      <c r="V60" s="81">
        <f>VLOOKUP($C60,[1]Sheet1!$B$1:$Z$65536,20,0)</f>
        <v>134786.07999999999</v>
      </c>
      <c r="W60" s="81">
        <f>VLOOKUP($C60,[1]Sheet1!$B$1:$Z$65536,21,0)</f>
        <v>0</v>
      </c>
      <c r="X60" s="81">
        <f>VLOOKUP($C60,[1]Sheet1!$B$1:$Z$65536,22,0)</f>
        <v>0</v>
      </c>
      <c r="Y60" s="81">
        <f>VLOOKUP($C60,[1]Sheet1!$B$1:$Z$65536,23,0)</f>
        <v>0</v>
      </c>
      <c r="Z60" s="81">
        <f>VLOOKUP($C60,[1]Sheet1!$B$1:$Z$65536,24,0)</f>
        <v>28340.400000000001</v>
      </c>
      <c r="AA60" s="81">
        <f>VLOOKUP($C60,[1]Sheet1!$B$1:$Z$65536,25,0)</f>
        <v>0</v>
      </c>
      <c r="AB60" s="81">
        <f>VLOOKUP($C60,[1]Sheet1!$B$1:$AA$65536,26,0)</f>
        <v>13918.44</v>
      </c>
      <c r="AC60" s="112">
        <f t="shared" si="12"/>
        <v>260940.12000000002</v>
      </c>
      <c r="AD60" s="113">
        <f t="shared" si="13"/>
        <v>218681.28000000003</v>
      </c>
      <c r="AE60" s="115">
        <f t="shared" si="14"/>
        <v>32356.381666666664</v>
      </c>
      <c r="AF60" s="115">
        <f t="shared" si="15"/>
        <v>0</v>
      </c>
      <c r="AG60" s="130"/>
      <c r="AH60" s="132">
        <v>40000</v>
      </c>
      <c r="AI60" s="132"/>
      <c r="AJ60" s="132" t="s">
        <v>46</v>
      </c>
      <c r="AK60" s="132"/>
      <c r="AL60" s="132"/>
      <c r="AM60" s="133"/>
      <c r="AN60" s="70"/>
    </row>
    <row r="61" spans="1:52" s="13" customFormat="1" ht="40.049999999999997" customHeight="1">
      <c r="A61" s="77"/>
      <c r="B61" s="379"/>
      <c r="C61" s="82" t="s">
        <v>157</v>
      </c>
      <c r="D61" s="83" t="s">
        <v>158</v>
      </c>
      <c r="E61" s="84">
        <v>90</v>
      </c>
      <c r="F61" s="81">
        <f>VLOOKUP(C61,[1]Sheet1!B$1:E$65536,4,0)</f>
        <v>0</v>
      </c>
      <c r="G61" s="81">
        <f>VLOOKUP(C61,[1]Sheet1!B$1:F$65536,5,0)</f>
        <v>0</v>
      </c>
      <c r="H61" s="81">
        <f>VLOOKUP($C61,[1]Sheet1!$B$1:$Z$65536,6,0)</f>
        <v>0</v>
      </c>
      <c r="I61" s="81">
        <f>VLOOKUP($C61,[1]Sheet1!$B$1:$Z$65536,7,0)</f>
        <v>0</v>
      </c>
      <c r="J61" s="81">
        <f>VLOOKUP($C61,[1]Sheet1!$B$1:$Z$65536,8,0)</f>
        <v>0</v>
      </c>
      <c r="K61" s="81">
        <f>VLOOKUP($C61,[1]Sheet1!$B$1:$Z$65536,9,0)</f>
        <v>0</v>
      </c>
      <c r="L61" s="81">
        <f>VLOOKUP($C61,[1]Sheet1!$B$1:$Z$65536,10,0)</f>
        <v>0</v>
      </c>
      <c r="M61" s="81">
        <f>VLOOKUP($C61,[1]Sheet1!$B$1:$Z$65536,11,0)</f>
        <v>0</v>
      </c>
      <c r="N61" s="81">
        <f>VLOOKUP($C61,[1]Sheet1!$B$1:$Z$65536,12,0)</f>
        <v>0</v>
      </c>
      <c r="O61" s="81">
        <f>VLOOKUP($C61,[1]Sheet1!$B$1:$Z$65536,13,0)</f>
        <v>0</v>
      </c>
      <c r="P61" s="81">
        <f>VLOOKUP($C61,[1]Sheet1!$B$1:$Z$65536,14,0)</f>
        <v>0</v>
      </c>
      <c r="Q61" s="81">
        <f>VLOOKUP($C61,[1]Sheet1!$B$1:$Z$65536,15,0)</f>
        <v>0</v>
      </c>
      <c r="R61" s="81">
        <f>VLOOKUP($C61,[1]Sheet1!$B$1:$Z$65536,16,0)</f>
        <v>0</v>
      </c>
      <c r="S61" s="81">
        <f>VLOOKUP($C61,[1]Sheet1!$B$1:$Z$65536,17,0)</f>
        <v>0</v>
      </c>
      <c r="T61" s="81">
        <f>VLOOKUP($C61,[1]Sheet1!$B$1:$Z$65536,18,0)</f>
        <v>0</v>
      </c>
      <c r="U61" s="81">
        <f>VLOOKUP($C61,[1]Sheet1!$B$1:$Z$65536,19,0)</f>
        <v>0</v>
      </c>
      <c r="V61" s="81">
        <f>VLOOKUP($C61,[1]Sheet1!$B$1:$Z$65536,20,0)</f>
        <v>0</v>
      </c>
      <c r="W61" s="81">
        <f>VLOOKUP($C61,[1]Sheet1!$B$1:$Z$65536,21,0)</f>
        <v>0</v>
      </c>
      <c r="X61" s="81">
        <f>VLOOKUP($C61,[1]Sheet1!$B$1:$Z$65536,22,0)</f>
        <v>21163.33</v>
      </c>
      <c r="Y61" s="81">
        <f>VLOOKUP($C61,[1]Sheet1!$B$1:$Z$65536,23,0)</f>
        <v>340.36</v>
      </c>
      <c r="Z61" s="81">
        <f>VLOOKUP($C61,[1]Sheet1!$B$1:$Z$65536,24,0)</f>
        <v>0</v>
      </c>
      <c r="AA61" s="81">
        <f>VLOOKUP($C61,[1]Sheet1!$B$1:$Z$65536,25,0)</f>
        <v>0</v>
      </c>
      <c r="AB61" s="81">
        <f>VLOOKUP($C61,[1]Sheet1!$B$1:$AA$65536,26,0)</f>
        <v>0</v>
      </c>
      <c r="AC61" s="112">
        <f t="shared" si="12"/>
        <v>21503.690000000002</v>
      </c>
      <c r="AD61" s="113">
        <f t="shared" si="13"/>
        <v>21503.690000000002</v>
      </c>
      <c r="AE61" s="115">
        <f t="shared" si="14"/>
        <v>0</v>
      </c>
      <c r="AF61" s="115">
        <f t="shared" si="15"/>
        <v>0</v>
      </c>
      <c r="AG61" s="130"/>
      <c r="AH61" s="134">
        <f>AD61</f>
        <v>21503.690000000002</v>
      </c>
      <c r="AI61" s="132">
        <v>20000</v>
      </c>
      <c r="AJ61" s="132" t="s">
        <v>46</v>
      </c>
      <c r="AK61" s="132"/>
      <c r="AL61" s="132"/>
      <c r="AM61" s="133"/>
      <c r="AN61" s="70"/>
    </row>
    <row r="62" spans="1:52" s="13" customFormat="1" ht="40.049999999999997" customHeight="1">
      <c r="A62" s="77"/>
      <c r="B62" s="379"/>
      <c r="C62" s="82" t="s">
        <v>159</v>
      </c>
      <c r="D62" s="83" t="s">
        <v>160</v>
      </c>
      <c r="E62" s="84">
        <v>90</v>
      </c>
      <c r="F62" s="81">
        <f>VLOOKUP(C62,[1]Sheet1!B$1:E$65536,4,0)</f>
        <v>0</v>
      </c>
      <c r="G62" s="81">
        <f>VLOOKUP(C62,[1]Sheet1!B$1:F$65536,5,0)</f>
        <v>0</v>
      </c>
      <c r="H62" s="81">
        <f>VLOOKUP($C62,[1]Sheet1!$B$1:$Z$65536,6,0)</f>
        <v>0</v>
      </c>
      <c r="I62" s="81">
        <f>VLOOKUP($C62,[1]Sheet1!$B$1:$Z$65536,7,0)</f>
        <v>0</v>
      </c>
      <c r="J62" s="81">
        <f>VLOOKUP($C62,[1]Sheet1!$B$1:$Z$65536,8,0)</f>
        <v>0</v>
      </c>
      <c r="K62" s="81">
        <f>VLOOKUP($C62,[1]Sheet1!$B$1:$Z$65536,9,0)</f>
        <v>0</v>
      </c>
      <c r="L62" s="81">
        <f>VLOOKUP($C62,[1]Sheet1!$B$1:$Z$65536,10,0)</f>
        <v>0</v>
      </c>
      <c r="M62" s="81">
        <f>VLOOKUP($C62,[1]Sheet1!$B$1:$Z$65536,11,0)</f>
        <v>0</v>
      </c>
      <c r="N62" s="81">
        <f>VLOOKUP($C62,[1]Sheet1!$B$1:$Z$65536,12,0)</f>
        <v>0</v>
      </c>
      <c r="O62" s="81">
        <f>VLOOKUP($C62,[1]Sheet1!$B$1:$Z$65536,13,0)</f>
        <v>0</v>
      </c>
      <c r="P62" s="81">
        <f>VLOOKUP($C62,[1]Sheet1!$B$1:$Z$65536,14,0)</f>
        <v>7134.6800000000221</v>
      </c>
      <c r="Q62" s="81">
        <f>VLOOKUP($C62,[1]Sheet1!$B$1:$Z$65536,15,0)</f>
        <v>30857.239999999991</v>
      </c>
      <c r="R62" s="81">
        <f>VLOOKUP($C62,[1]Sheet1!$B$1:$Z$65536,16,0)</f>
        <v>49233.490000000005</v>
      </c>
      <c r="S62" s="81">
        <f>VLOOKUP($C62,[1]Sheet1!$B$1:$Z$65536,17,0)</f>
        <v>0</v>
      </c>
      <c r="T62" s="81">
        <f>VLOOKUP($C62,[1]Sheet1!$B$1:$Z$65536,18,0)</f>
        <v>0</v>
      </c>
      <c r="U62" s="81">
        <f>VLOOKUP($C62,[1]Sheet1!$B$1:$Z$65536,19,0)</f>
        <v>8370.2400000000052</v>
      </c>
      <c r="V62" s="81">
        <f>VLOOKUP($C62,[1]Sheet1!$B$1:$Z$65536,20,0)</f>
        <v>21482.429999999993</v>
      </c>
      <c r="W62" s="81">
        <f>VLOOKUP($C62,[1]Sheet1!$B$1:$Z$65536,21,0)</f>
        <v>23011.959999999992</v>
      </c>
      <c r="X62" s="81">
        <f>VLOOKUP($C62,[1]Sheet1!$B$1:$Z$65536,22,0)</f>
        <v>0</v>
      </c>
      <c r="Y62" s="81">
        <f>VLOOKUP($C62,[1]Sheet1!$B$1:$Z$65536,23,0)</f>
        <v>26886.41</v>
      </c>
      <c r="Z62" s="81">
        <f>VLOOKUP($C62,[1]Sheet1!$B$1:$Z$65536,24,0)</f>
        <v>17156.689999999999</v>
      </c>
      <c r="AA62" s="81">
        <f>VLOOKUP($C62,[1]Sheet1!$B$1:$Z$65536,25,0)</f>
        <v>11259.32</v>
      </c>
      <c r="AB62" s="81">
        <f>VLOOKUP($C62,[1]Sheet1!$B$1:$AA$65536,26,0)</f>
        <v>24377.21</v>
      </c>
      <c r="AC62" s="112">
        <f t="shared" si="12"/>
        <v>219769.67</v>
      </c>
      <c r="AD62" s="113">
        <f t="shared" si="13"/>
        <v>166976.45000000001</v>
      </c>
      <c r="AE62" s="115">
        <f t="shared" si="14"/>
        <v>17016.353333333333</v>
      </c>
      <c r="AF62" s="115">
        <f t="shared" si="15"/>
        <v>23011.959999999992</v>
      </c>
      <c r="AG62" s="130">
        <v>20000</v>
      </c>
      <c r="AH62" s="132">
        <v>10000</v>
      </c>
      <c r="AI62" s="132"/>
      <c r="AJ62" s="132" t="s">
        <v>46</v>
      </c>
      <c r="AK62" s="132"/>
      <c r="AL62" s="132"/>
      <c r="AM62" s="133"/>
      <c r="AN62" s="70"/>
    </row>
    <row r="63" spans="1:52" s="13" customFormat="1" ht="40.049999999999997" customHeight="1">
      <c r="A63" s="77"/>
      <c r="B63" s="379"/>
      <c r="C63" s="82" t="s">
        <v>161</v>
      </c>
      <c r="D63" s="83" t="s">
        <v>162</v>
      </c>
      <c r="E63" s="84">
        <v>90</v>
      </c>
      <c r="F63" s="81">
        <f>VLOOKUP(C63,[1]Sheet1!B$1:E$65536,4,0)</f>
        <v>0</v>
      </c>
      <c r="G63" s="81">
        <f>VLOOKUP(C63,[1]Sheet1!B$1:F$65536,5,0)</f>
        <v>0</v>
      </c>
      <c r="H63" s="81">
        <f>VLOOKUP($C63,[1]Sheet1!$B$1:$Z$65536,6,0)</f>
        <v>0</v>
      </c>
      <c r="I63" s="81">
        <f>VLOOKUP($C63,[1]Sheet1!$B$1:$Z$65536,7,0)</f>
        <v>0</v>
      </c>
      <c r="J63" s="81">
        <f>VLOOKUP($C63,[1]Sheet1!$B$1:$Z$65536,8,0)</f>
        <v>0</v>
      </c>
      <c r="K63" s="81">
        <f>VLOOKUP($C63,[1]Sheet1!$B$1:$Z$65536,9,0)</f>
        <v>0</v>
      </c>
      <c r="L63" s="81">
        <f>VLOOKUP($C63,[1]Sheet1!$B$1:$Z$65536,10,0)</f>
        <v>0</v>
      </c>
      <c r="M63" s="81">
        <f>VLOOKUP($C63,[1]Sheet1!$B$1:$Z$65536,11,0)</f>
        <v>0</v>
      </c>
      <c r="N63" s="81">
        <f>VLOOKUP($C63,[1]Sheet1!$B$1:$Z$65536,12,0)</f>
        <v>0</v>
      </c>
      <c r="O63" s="81">
        <f>VLOOKUP($C63,[1]Sheet1!$B$1:$Z$65536,13,0)</f>
        <v>0</v>
      </c>
      <c r="P63" s="81">
        <f>VLOOKUP($C63,[1]Sheet1!$B$1:$Z$65536,14,0)</f>
        <v>0</v>
      </c>
      <c r="Q63" s="81">
        <f>VLOOKUP($C63,[1]Sheet1!$B$1:$Z$65536,15,0)</f>
        <v>0</v>
      </c>
      <c r="R63" s="81">
        <f>VLOOKUP($C63,[1]Sheet1!$B$1:$Z$65536,16,0)</f>
        <v>0</v>
      </c>
      <c r="S63" s="81">
        <f>VLOOKUP($C63,[1]Sheet1!$B$1:$Z$65536,17,0)</f>
        <v>0</v>
      </c>
      <c r="T63" s="81">
        <f>VLOOKUP($C63,[1]Sheet1!$B$1:$Z$65536,18,0)</f>
        <v>0</v>
      </c>
      <c r="U63" s="81">
        <f>VLOOKUP($C63,[1]Sheet1!$B$1:$Z$65536,19,0)</f>
        <v>0</v>
      </c>
      <c r="V63" s="81">
        <f>VLOOKUP($C63,[1]Sheet1!$B$1:$Z$65536,20,0)</f>
        <v>0</v>
      </c>
      <c r="W63" s="81">
        <f>VLOOKUP($C63,[1]Sheet1!$B$1:$Z$65536,21,0)</f>
        <v>0</v>
      </c>
      <c r="X63" s="81">
        <f>VLOOKUP($C63,[1]Sheet1!$B$1:$Z$65536,22,0)</f>
        <v>0</v>
      </c>
      <c r="Y63" s="81">
        <f>VLOOKUP($C63,[1]Sheet1!$B$1:$Z$65536,23,0)</f>
        <v>11015.44</v>
      </c>
      <c r="Z63" s="81">
        <f>VLOOKUP($C63,[1]Sheet1!$B$1:$Z$65536,24,0)</f>
        <v>59181.33</v>
      </c>
      <c r="AA63" s="81">
        <f>VLOOKUP($C63,[1]Sheet1!$B$1:$Z$65536,25,0)</f>
        <v>32099.26</v>
      </c>
      <c r="AB63" s="81">
        <f>VLOOKUP($C63,[1]Sheet1!$B$1:$AA$65536,26,0)</f>
        <v>0</v>
      </c>
      <c r="AC63" s="112">
        <f t="shared" si="12"/>
        <v>102296.03</v>
      </c>
      <c r="AD63" s="113">
        <f t="shared" si="13"/>
        <v>11015.440000000002</v>
      </c>
      <c r="AE63" s="115">
        <f t="shared" si="14"/>
        <v>0</v>
      </c>
      <c r="AF63" s="115">
        <f t="shared" si="15"/>
        <v>0</v>
      </c>
      <c r="AG63" s="130"/>
      <c r="AH63" s="132">
        <f>AD63</f>
        <v>11015.440000000002</v>
      </c>
      <c r="AI63" s="132"/>
      <c r="AJ63" s="132" t="s">
        <v>46</v>
      </c>
      <c r="AK63" s="132"/>
      <c r="AL63" s="132"/>
      <c r="AM63" s="133"/>
      <c r="AN63" s="70"/>
    </row>
    <row r="64" spans="1:52" s="13" customFormat="1" ht="40.049999999999997" customHeight="1">
      <c r="A64" s="77"/>
      <c r="B64" s="379"/>
      <c r="C64" s="82" t="s">
        <v>163</v>
      </c>
      <c r="D64" s="83" t="s">
        <v>164</v>
      </c>
      <c r="E64" s="84">
        <v>90</v>
      </c>
      <c r="F64" s="81">
        <f>VLOOKUP(C64,[1]Sheet1!B$1:E$65536,4,0)</f>
        <v>0</v>
      </c>
      <c r="G64" s="81">
        <f>VLOOKUP(C64,[1]Sheet1!B$1:F$65536,5,0)</f>
        <v>0</v>
      </c>
      <c r="H64" s="81">
        <f>VLOOKUP($C64,[1]Sheet1!$B$1:$Z$65536,6,0)</f>
        <v>0</v>
      </c>
      <c r="I64" s="81">
        <f>VLOOKUP($C64,[1]Sheet1!$B$1:$Z$65536,7,0)</f>
        <v>0</v>
      </c>
      <c r="J64" s="81">
        <f>VLOOKUP($C64,[1]Sheet1!$B$1:$Z$65536,8,0)</f>
        <v>0</v>
      </c>
      <c r="K64" s="81">
        <f>VLOOKUP($C64,[1]Sheet1!$B$1:$Z$65536,9,0)</f>
        <v>0</v>
      </c>
      <c r="L64" s="81">
        <f>VLOOKUP($C64,[1]Sheet1!$B$1:$Z$65536,10,0)</f>
        <v>0</v>
      </c>
      <c r="M64" s="81">
        <f>VLOOKUP($C64,[1]Sheet1!$B$1:$Z$65536,11,0)</f>
        <v>0</v>
      </c>
      <c r="N64" s="81">
        <f>VLOOKUP($C64,[1]Sheet1!$B$1:$Z$65536,12,0)</f>
        <v>0</v>
      </c>
      <c r="O64" s="81">
        <f>VLOOKUP($C64,[1]Sheet1!$B$1:$Z$65536,13,0)</f>
        <v>0</v>
      </c>
      <c r="P64" s="81">
        <f>VLOOKUP($C64,[1]Sheet1!$B$1:$Z$65536,14,0)</f>
        <v>0</v>
      </c>
      <c r="Q64" s="81">
        <f>VLOOKUP($C64,[1]Sheet1!$B$1:$Z$65536,15,0)</f>
        <v>0</v>
      </c>
      <c r="R64" s="81">
        <f>VLOOKUP($C64,[1]Sheet1!$B$1:$Z$65536,16,0)</f>
        <v>0</v>
      </c>
      <c r="S64" s="81">
        <f>VLOOKUP($C64,[1]Sheet1!$B$1:$Z$65536,17,0)</f>
        <v>0</v>
      </c>
      <c r="T64" s="81">
        <f>VLOOKUP($C64,[1]Sheet1!$B$1:$Z$65536,18,0)</f>
        <v>0</v>
      </c>
      <c r="U64" s="81">
        <f>VLOOKUP($C64,[1]Sheet1!$B$1:$Z$65536,19,0)</f>
        <v>0</v>
      </c>
      <c r="V64" s="81">
        <f>VLOOKUP($C64,[1]Sheet1!$B$1:$Z$65536,20,0)</f>
        <v>0</v>
      </c>
      <c r="W64" s="81">
        <f>VLOOKUP($C64,[1]Sheet1!$B$1:$Z$65536,21,0)</f>
        <v>0</v>
      </c>
      <c r="X64" s="81">
        <f>VLOOKUP($C64,[1]Sheet1!$B$1:$Z$65536,22,0)</f>
        <v>27731.9</v>
      </c>
      <c r="Y64" s="81">
        <f>VLOOKUP($C64,[1]Sheet1!$B$1:$Z$65536,23,0)</f>
        <v>41507.46</v>
      </c>
      <c r="Z64" s="81">
        <f>VLOOKUP($C64,[1]Sheet1!$B$1:$Z$65536,24,0)</f>
        <v>31010.05</v>
      </c>
      <c r="AA64" s="81">
        <f>VLOOKUP($C64,[1]Sheet1!$B$1:$Z$65536,25,0)</f>
        <v>18875.52</v>
      </c>
      <c r="AB64" s="81">
        <f>VLOOKUP($C64,[1]Sheet1!$B$1:$AA$65536,26,0)</f>
        <v>0</v>
      </c>
      <c r="AC64" s="112">
        <f t="shared" si="12"/>
        <v>119124.93000000001</v>
      </c>
      <c r="AD64" s="113">
        <f t="shared" si="13"/>
        <v>69239.360000000001</v>
      </c>
      <c r="AE64" s="115">
        <f t="shared" si="14"/>
        <v>0</v>
      </c>
      <c r="AF64" s="115">
        <f t="shared" si="15"/>
        <v>0</v>
      </c>
      <c r="AG64" s="130">
        <f>AD64</f>
        <v>69239.360000000001</v>
      </c>
      <c r="AH64" s="132"/>
      <c r="AI64" s="132"/>
      <c r="AJ64" s="132"/>
      <c r="AK64" s="132"/>
      <c r="AL64" s="132" t="s">
        <v>46</v>
      </c>
      <c r="AM64" s="133"/>
      <c r="AN64" s="70"/>
    </row>
    <row r="65" spans="1:52" s="13" customFormat="1" ht="40.049999999999997" customHeight="1">
      <c r="A65" s="77"/>
      <c r="B65" s="379"/>
      <c r="C65" s="82" t="s">
        <v>165</v>
      </c>
      <c r="D65" s="83" t="s">
        <v>166</v>
      </c>
      <c r="E65" s="84">
        <v>90</v>
      </c>
      <c r="F65" s="81">
        <f>VLOOKUP(C65,[1]Sheet1!B$1:E$65536,4,0)</f>
        <v>29655.999999999993</v>
      </c>
      <c r="G65" s="81">
        <f>VLOOKUP(C65,[1]Sheet1!B$1:F$65536,5,0)</f>
        <v>0</v>
      </c>
      <c r="H65" s="81">
        <f>VLOOKUP($C65,[1]Sheet1!$B$1:$Z$65536,6,0)</f>
        <v>0</v>
      </c>
      <c r="I65" s="81">
        <f>VLOOKUP($C65,[1]Sheet1!$B$1:$Z$65536,7,0)</f>
        <v>0</v>
      </c>
      <c r="J65" s="81">
        <f>VLOOKUP($C65,[1]Sheet1!$B$1:$Z$65536,8,0)</f>
        <v>0</v>
      </c>
      <c r="K65" s="81">
        <f>VLOOKUP($C65,[1]Sheet1!$B$1:$Z$65536,9,0)</f>
        <v>0</v>
      </c>
      <c r="L65" s="81">
        <f>VLOOKUP($C65,[1]Sheet1!$B$1:$Z$65536,10,0)</f>
        <v>0</v>
      </c>
      <c r="M65" s="81">
        <f>VLOOKUP($C65,[1]Sheet1!$B$1:$Z$65536,11,0)</f>
        <v>0</v>
      </c>
      <c r="N65" s="81">
        <f>VLOOKUP($C65,[1]Sheet1!$B$1:$Z$65536,12,0)</f>
        <v>0</v>
      </c>
      <c r="O65" s="81">
        <f>VLOOKUP($C65,[1]Sheet1!$B$1:$Z$65536,13,0)</f>
        <v>0</v>
      </c>
      <c r="P65" s="81">
        <f>VLOOKUP($C65,[1]Sheet1!$B$1:$Z$65536,14,0)</f>
        <v>0</v>
      </c>
      <c r="Q65" s="81">
        <f>VLOOKUP($C65,[1]Sheet1!$B$1:$Z$65536,15,0)</f>
        <v>0</v>
      </c>
      <c r="R65" s="81">
        <f>VLOOKUP($C65,[1]Sheet1!$B$1:$Z$65536,16,0)</f>
        <v>0</v>
      </c>
      <c r="S65" s="81">
        <f>VLOOKUP($C65,[1]Sheet1!$B$1:$Z$65536,17,0)</f>
        <v>0</v>
      </c>
      <c r="T65" s="81">
        <f>VLOOKUP($C65,[1]Sheet1!$B$1:$Z$65536,18,0)</f>
        <v>0</v>
      </c>
      <c r="U65" s="81">
        <f>VLOOKUP($C65,[1]Sheet1!$B$1:$Z$65536,19,0)</f>
        <v>0</v>
      </c>
      <c r="V65" s="81">
        <f>VLOOKUP($C65,[1]Sheet1!$B$1:$Z$65536,20,0)</f>
        <v>18000.900000000001</v>
      </c>
      <c r="W65" s="81">
        <f>VLOOKUP($C65,[1]Sheet1!$B$1:$Z$65536,21,0)</f>
        <v>0</v>
      </c>
      <c r="X65" s="81">
        <f>VLOOKUP($C65,[1]Sheet1!$B$1:$Z$65536,22,0)</f>
        <v>15600.78</v>
      </c>
      <c r="Y65" s="81">
        <f>VLOOKUP($C65,[1]Sheet1!$B$1:$Z$65536,23,0)</f>
        <v>0</v>
      </c>
      <c r="Z65" s="81">
        <f>VLOOKUP($C65,[1]Sheet1!$B$1:$Z$65536,24,0)</f>
        <v>0</v>
      </c>
      <c r="AA65" s="81">
        <f>VLOOKUP($C65,[1]Sheet1!$B$1:$Z$65536,25,0)</f>
        <v>35163.79</v>
      </c>
      <c r="AB65" s="81">
        <f>VLOOKUP($C65,[1]Sheet1!$B$1:$AA$65536,26,0)</f>
        <v>0</v>
      </c>
      <c r="AC65" s="112">
        <f t="shared" si="12"/>
        <v>98421.47</v>
      </c>
      <c r="AD65" s="113">
        <f t="shared" si="13"/>
        <v>63257.68</v>
      </c>
      <c r="AE65" s="115">
        <f t="shared" si="14"/>
        <v>3000.15</v>
      </c>
      <c r="AF65" s="115">
        <f t="shared" si="15"/>
        <v>0</v>
      </c>
      <c r="AG65" s="130">
        <f>AD65</f>
        <v>63257.68</v>
      </c>
      <c r="AH65" s="132"/>
      <c r="AI65" s="132"/>
      <c r="AJ65" s="132"/>
      <c r="AK65" s="132"/>
      <c r="AL65" s="132" t="s">
        <v>46</v>
      </c>
      <c r="AM65" s="133"/>
      <c r="AN65" s="70"/>
    </row>
    <row r="66" spans="1:52" s="13" customFormat="1" ht="40.049999999999997" customHeight="1">
      <c r="A66" s="77"/>
      <c r="B66" s="379"/>
      <c r="C66" s="82" t="s">
        <v>167</v>
      </c>
      <c r="D66" s="83" t="s">
        <v>168</v>
      </c>
      <c r="E66" s="84">
        <v>90</v>
      </c>
      <c r="F66" s="81">
        <f>VLOOKUP(C66,[1]Sheet1!B$1:E$65536,4,0)</f>
        <v>0</v>
      </c>
      <c r="G66" s="81">
        <f>VLOOKUP(C66,[1]Sheet1!B$1:F$65536,5,0)</f>
        <v>0</v>
      </c>
      <c r="H66" s="81">
        <f>VLOOKUP($C66,[1]Sheet1!$B$1:$Z$65536,6,0)</f>
        <v>0</v>
      </c>
      <c r="I66" s="81">
        <f>VLOOKUP($C66,[1]Sheet1!$B$1:$Z$65536,7,0)</f>
        <v>0</v>
      </c>
      <c r="J66" s="81">
        <f>VLOOKUP($C66,[1]Sheet1!$B$1:$Z$65536,8,0)</f>
        <v>0</v>
      </c>
      <c r="K66" s="81">
        <f>VLOOKUP($C66,[1]Sheet1!$B$1:$Z$65536,9,0)</f>
        <v>0</v>
      </c>
      <c r="L66" s="81">
        <f>VLOOKUP($C66,[1]Sheet1!$B$1:$Z$65536,10,0)</f>
        <v>0</v>
      </c>
      <c r="M66" s="81">
        <f>VLOOKUP($C66,[1]Sheet1!$B$1:$Z$65536,11,0)</f>
        <v>0</v>
      </c>
      <c r="N66" s="81">
        <f>VLOOKUP($C66,[1]Sheet1!$B$1:$Z$65536,12,0)</f>
        <v>0</v>
      </c>
      <c r="O66" s="81">
        <f>VLOOKUP($C66,[1]Sheet1!$B$1:$Z$65536,13,0)</f>
        <v>0</v>
      </c>
      <c r="P66" s="81">
        <f>VLOOKUP($C66,[1]Sheet1!$B$1:$Z$65536,14,0)</f>
        <v>0</v>
      </c>
      <c r="Q66" s="81">
        <f>VLOOKUP($C66,[1]Sheet1!$B$1:$Z$65536,15,0)</f>
        <v>0</v>
      </c>
      <c r="R66" s="81">
        <f>VLOOKUP($C66,[1]Sheet1!$B$1:$Z$65536,16,0)</f>
        <v>0</v>
      </c>
      <c r="S66" s="81">
        <f>VLOOKUP($C66,[1]Sheet1!$B$1:$Z$65536,17,0)</f>
        <v>0</v>
      </c>
      <c r="T66" s="81">
        <f>VLOOKUP($C66,[1]Sheet1!$B$1:$Z$65536,18,0)</f>
        <v>8488.1799999999967</v>
      </c>
      <c r="U66" s="81">
        <f>VLOOKUP($C66,[1]Sheet1!$B$1:$Z$65536,19,0)</f>
        <v>28117.56</v>
      </c>
      <c r="V66" s="81">
        <f>VLOOKUP($C66,[1]Sheet1!$B$1:$Z$65536,20,0)</f>
        <v>0</v>
      </c>
      <c r="W66" s="81">
        <f>VLOOKUP($C66,[1]Sheet1!$B$1:$Z$65536,21,0)</f>
        <v>0</v>
      </c>
      <c r="X66" s="81">
        <f>VLOOKUP($C66,[1]Sheet1!$B$1:$Z$65536,22,0)</f>
        <v>0</v>
      </c>
      <c r="Y66" s="81">
        <f>VLOOKUP($C66,[1]Sheet1!$B$1:$Z$65536,23,0)</f>
        <v>0</v>
      </c>
      <c r="Z66" s="81">
        <f>VLOOKUP($C66,[1]Sheet1!$B$1:$Z$65536,24,0)</f>
        <v>0</v>
      </c>
      <c r="AA66" s="81">
        <f>VLOOKUP($C66,[1]Sheet1!$B$1:$Z$65536,25,0)</f>
        <v>0</v>
      </c>
      <c r="AB66" s="81">
        <f>VLOOKUP($C66,[1]Sheet1!$B$1:$AA$65536,26,0)</f>
        <v>0</v>
      </c>
      <c r="AC66" s="112">
        <f t="shared" si="12"/>
        <v>36605.74</v>
      </c>
      <c r="AD66" s="113">
        <f t="shared" si="13"/>
        <v>36605.74</v>
      </c>
      <c r="AE66" s="115">
        <f t="shared" si="14"/>
        <v>6100.956666666666</v>
      </c>
      <c r="AF66" s="115">
        <f t="shared" si="15"/>
        <v>0</v>
      </c>
      <c r="AG66" s="130"/>
      <c r="AH66" s="132"/>
      <c r="AI66" s="132"/>
      <c r="AJ66" s="132"/>
      <c r="AK66" s="132"/>
      <c r="AL66" s="132" t="s">
        <v>46</v>
      </c>
      <c r="AM66" s="133"/>
      <c r="AN66" s="70"/>
    </row>
    <row r="67" spans="1:52" s="13" customFormat="1" ht="40.049999999999997" customHeight="1">
      <c r="A67" s="77"/>
      <c r="B67" s="379"/>
      <c r="C67" s="82" t="s">
        <v>169</v>
      </c>
      <c r="D67" s="83" t="s">
        <v>170</v>
      </c>
      <c r="E67" s="84">
        <v>90</v>
      </c>
      <c r="F67" s="81">
        <f>VLOOKUP(C67,[1]Sheet1!B$1:E$65536,4,0)</f>
        <v>0</v>
      </c>
      <c r="G67" s="81">
        <f>VLOOKUP(C67,[1]Sheet1!B$1:F$65536,5,0)</f>
        <v>0</v>
      </c>
      <c r="H67" s="81">
        <f>VLOOKUP($C67,[1]Sheet1!$B$1:$Z$65536,6,0)</f>
        <v>0</v>
      </c>
      <c r="I67" s="81">
        <f>VLOOKUP($C67,[1]Sheet1!$B$1:$Z$65536,7,0)</f>
        <v>0</v>
      </c>
      <c r="J67" s="81">
        <f>VLOOKUP($C67,[1]Sheet1!$B$1:$Z$65536,8,0)</f>
        <v>0</v>
      </c>
      <c r="K67" s="81">
        <f>VLOOKUP($C67,[1]Sheet1!$B$1:$Z$65536,9,0)</f>
        <v>0</v>
      </c>
      <c r="L67" s="81">
        <f>VLOOKUP($C67,[1]Sheet1!$B$1:$Z$65536,10,0)</f>
        <v>0</v>
      </c>
      <c r="M67" s="81">
        <f>VLOOKUP($C67,[1]Sheet1!$B$1:$Z$65536,11,0)</f>
        <v>0</v>
      </c>
      <c r="N67" s="81">
        <f>VLOOKUP($C67,[1]Sheet1!$B$1:$Z$65536,12,0)</f>
        <v>0</v>
      </c>
      <c r="O67" s="81">
        <f>VLOOKUP($C67,[1]Sheet1!$B$1:$Z$65536,13,0)</f>
        <v>0</v>
      </c>
      <c r="P67" s="81">
        <f>VLOOKUP($C67,[1]Sheet1!$B$1:$Z$65536,14,0)</f>
        <v>0</v>
      </c>
      <c r="Q67" s="81">
        <f>VLOOKUP($C67,[1]Sheet1!$B$1:$Z$65536,15,0)</f>
        <v>2429.7200000000084</v>
      </c>
      <c r="R67" s="81">
        <f>VLOOKUP($C67,[1]Sheet1!$B$1:$Z$65536,16,0)</f>
        <v>8957.4499999999971</v>
      </c>
      <c r="S67" s="81">
        <f>VLOOKUP($C67,[1]Sheet1!$B$1:$Z$65536,17,0)</f>
        <v>0</v>
      </c>
      <c r="T67" s="81">
        <f>VLOOKUP($C67,[1]Sheet1!$B$1:$Z$65536,18,0)</f>
        <v>0</v>
      </c>
      <c r="U67" s="81">
        <f>VLOOKUP($C67,[1]Sheet1!$B$1:$Z$65536,19,0)</f>
        <v>0</v>
      </c>
      <c r="V67" s="81">
        <f>VLOOKUP($C67,[1]Sheet1!$B$1:$Z$65536,20,0)</f>
        <v>42758.63</v>
      </c>
      <c r="W67" s="81">
        <f>VLOOKUP($C67,[1]Sheet1!$B$1:$Z$65536,21,0)</f>
        <v>0</v>
      </c>
      <c r="X67" s="81">
        <f>VLOOKUP($C67,[1]Sheet1!$B$1:$Z$65536,22,0)</f>
        <v>0</v>
      </c>
      <c r="Y67" s="81">
        <f>VLOOKUP($C67,[1]Sheet1!$B$1:$Z$65536,23,0)</f>
        <v>9969.32</v>
      </c>
      <c r="Z67" s="81">
        <f>VLOOKUP($C67,[1]Sheet1!$B$1:$Z$65536,24,0)</f>
        <v>0</v>
      </c>
      <c r="AA67" s="81">
        <f>VLOOKUP($C67,[1]Sheet1!$B$1:$Z$65536,25,0)</f>
        <v>6130.98</v>
      </c>
      <c r="AB67" s="81">
        <f>VLOOKUP($C67,[1]Sheet1!$B$1:$AA$65536,26,0)</f>
        <v>0</v>
      </c>
      <c r="AC67" s="112">
        <f t="shared" si="12"/>
        <v>70246.100000000006</v>
      </c>
      <c r="AD67" s="113">
        <f t="shared" si="13"/>
        <v>64115.12000000001</v>
      </c>
      <c r="AE67" s="115">
        <f t="shared" si="14"/>
        <v>8619.3466666666664</v>
      </c>
      <c r="AF67" s="115">
        <f t="shared" si="15"/>
        <v>0</v>
      </c>
      <c r="AG67" s="130"/>
      <c r="AH67" s="132">
        <v>20000</v>
      </c>
      <c r="AI67" s="132"/>
      <c r="AJ67" s="132" t="s">
        <v>46</v>
      </c>
      <c r="AK67" s="132"/>
      <c r="AL67" s="132"/>
      <c r="AM67" s="133"/>
      <c r="AN67" s="70"/>
    </row>
    <row r="68" spans="1:52" s="13" customFormat="1" ht="40.049999999999997" customHeight="1">
      <c r="A68" s="77"/>
      <c r="B68" s="379"/>
      <c r="C68" s="82" t="s">
        <v>171</v>
      </c>
      <c r="D68" s="83" t="s">
        <v>172</v>
      </c>
      <c r="E68" s="84">
        <v>90</v>
      </c>
      <c r="F68" s="81">
        <f>VLOOKUP(C68,[1]Sheet1!B$1:E$65536,4,0)</f>
        <v>0</v>
      </c>
      <c r="G68" s="81">
        <f>VLOOKUP(C68,[1]Sheet1!B$1:F$65536,5,0)</f>
        <v>0</v>
      </c>
      <c r="H68" s="81">
        <f>VLOOKUP($C68,[1]Sheet1!$B$1:$Z$65536,6,0)</f>
        <v>0</v>
      </c>
      <c r="I68" s="81">
        <f>VLOOKUP($C68,[1]Sheet1!$B$1:$Z$65536,7,0)</f>
        <v>0</v>
      </c>
      <c r="J68" s="81">
        <f>VLOOKUP($C68,[1]Sheet1!$B$1:$Z$65536,8,0)</f>
        <v>0</v>
      </c>
      <c r="K68" s="81">
        <f>VLOOKUP($C68,[1]Sheet1!$B$1:$Z$65536,9,0)</f>
        <v>0</v>
      </c>
      <c r="L68" s="81">
        <f>VLOOKUP($C68,[1]Sheet1!$B$1:$Z$65536,10,0)</f>
        <v>0</v>
      </c>
      <c r="M68" s="81">
        <f>VLOOKUP($C68,[1]Sheet1!$B$1:$Z$65536,11,0)</f>
        <v>0</v>
      </c>
      <c r="N68" s="81">
        <f>VLOOKUP($C68,[1]Sheet1!$B$1:$Z$65536,12,0)</f>
        <v>0</v>
      </c>
      <c r="O68" s="81">
        <f>VLOOKUP($C68,[1]Sheet1!$B$1:$Z$65536,13,0)</f>
        <v>0</v>
      </c>
      <c r="P68" s="81">
        <f>VLOOKUP($C68,[1]Sheet1!$B$1:$Z$65536,14,0)</f>
        <v>0</v>
      </c>
      <c r="Q68" s="81">
        <f>VLOOKUP($C68,[1]Sheet1!$B$1:$Z$65536,15,0)</f>
        <v>0</v>
      </c>
      <c r="R68" s="81">
        <f>VLOOKUP($C68,[1]Sheet1!$B$1:$Z$65536,16,0)</f>
        <v>0</v>
      </c>
      <c r="S68" s="81">
        <f>VLOOKUP($C68,[1]Sheet1!$B$1:$Z$65536,17,0)</f>
        <v>0</v>
      </c>
      <c r="T68" s="81">
        <f>VLOOKUP($C68,[1]Sheet1!$B$1:$Z$65536,18,0)</f>
        <v>12346.520000000004</v>
      </c>
      <c r="U68" s="81">
        <f>VLOOKUP($C68,[1]Sheet1!$B$1:$Z$65536,19,0)</f>
        <v>0</v>
      </c>
      <c r="V68" s="81">
        <f>VLOOKUP($C68,[1]Sheet1!$B$1:$Z$65536,20,0)</f>
        <v>20400</v>
      </c>
      <c r="W68" s="81">
        <f>VLOOKUP($C68,[1]Sheet1!$B$1:$Z$65536,21,0)</f>
        <v>0</v>
      </c>
      <c r="X68" s="81">
        <f>VLOOKUP($C68,[1]Sheet1!$B$1:$Z$65536,22,0)</f>
        <v>0</v>
      </c>
      <c r="Y68" s="81">
        <f>VLOOKUP($C68,[1]Sheet1!$B$1:$Z$65536,23,0)</f>
        <v>0</v>
      </c>
      <c r="Z68" s="81">
        <f>VLOOKUP($C68,[1]Sheet1!$B$1:$Z$65536,24,0)</f>
        <v>0</v>
      </c>
      <c r="AA68" s="81">
        <f>VLOOKUP($C68,[1]Sheet1!$B$1:$Z$65536,25,0)</f>
        <v>35700</v>
      </c>
      <c r="AB68" s="81">
        <f>VLOOKUP($C68,[1]Sheet1!$B$1:$AA$65536,26,0)</f>
        <v>0</v>
      </c>
      <c r="AC68" s="112">
        <f t="shared" si="12"/>
        <v>68446.52</v>
      </c>
      <c r="AD68" s="113">
        <f t="shared" si="13"/>
        <v>32746.520000000004</v>
      </c>
      <c r="AE68" s="115">
        <f t="shared" si="14"/>
        <v>5457.753333333334</v>
      </c>
      <c r="AF68" s="115">
        <f t="shared" si="15"/>
        <v>0</v>
      </c>
      <c r="AG68" s="130"/>
      <c r="AH68" s="132">
        <v>20000</v>
      </c>
      <c r="AI68" s="132"/>
      <c r="AJ68" s="132"/>
      <c r="AK68" s="132"/>
      <c r="AL68" s="132" t="s">
        <v>46</v>
      </c>
      <c r="AM68" s="133"/>
      <c r="AN68" s="70"/>
    </row>
    <row r="69" spans="1:52" s="13" customFormat="1" ht="40.049999999999997" customHeight="1">
      <c r="A69" s="77"/>
      <c r="B69" s="379"/>
      <c r="C69" s="82" t="s">
        <v>173</v>
      </c>
      <c r="D69" s="83" t="s">
        <v>174</v>
      </c>
      <c r="E69" s="84">
        <v>90</v>
      </c>
      <c r="F69" s="81">
        <f>VLOOKUP(C69,[1]Sheet1!B$1:E$65536,4,0)</f>
        <v>0</v>
      </c>
      <c r="G69" s="81">
        <f>VLOOKUP(C69,[1]Sheet1!B$1:F$65536,5,0)</f>
        <v>0</v>
      </c>
      <c r="H69" s="81">
        <f>VLOOKUP($C69,[1]Sheet1!$B$1:$Z$65536,6,0)</f>
        <v>0</v>
      </c>
      <c r="I69" s="81">
        <f>VLOOKUP($C69,[1]Sheet1!$B$1:$Z$65536,7,0)</f>
        <v>0</v>
      </c>
      <c r="J69" s="81">
        <f>VLOOKUP($C69,[1]Sheet1!$B$1:$Z$65536,8,0)</f>
        <v>0</v>
      </c>
      <c r="K69" s="81">
        <f>VLOOKUP($C69,[1]Sheet1!$B$1:$Z$65536,9,0)</f>
        <v>0</v>
      </c>
      <c r="L69" s="81">
        <f>VLOOKUP($C69,[1]Sheet1!$B$1:$Z$65536,10,0)</f>
        <v>0</v>
      </c>
      <c r="M69" s="81">
        <f>VLOOKUP($C69,[1]Sheet1!$B$1:$Z$65536,11,0)</f>
        <v>0</v>
      </c>
      <c r="N69" s="81">
        <f>VLOOKUP($C69,[1]Sheet1!$B$1:$Z$65536,12,0)</f>
        <v>0</v>
      </c>
      <c r="O69" s="81">
        <f>VLOOKUP($C69,[1]Sheet1!$B$1:$Z$65536,13,0)</f>
        <v>0</v>
      </c>
      <c r="P69" s="81">
        <f>VLOOKUP($C69,[1]Sheet1!$B$1:$Z$65536,14,0)</f>
        <v>0</v>
      </c>
      <c r="Q69" s="81">
        <f>VLOOKUP($C69,[1]Sheet1!$B$1:$Z$65536,15,0)</f>
        <v>0</v>
      </c>
      <c r="R69" s="81">
        <f>VLOOKUP($C69,[1]Sheet1!$B$1:$Z$65536,16,0)</f>
        <v>0</v>
      </c>
      <c r="S69" s="81">
        <f>VLOOKUP($C69,[1]Sheet1!$B$1:$Z$65536,17,0)</f>
        <v>0</v>
      </c>
      <c r="T69" s="81">
        <f>VLOOKUP($C69,[1]Sheet1!$B$1:$Z$65536,18,0)</f>
        <v>0</v>
      </c>
      <c r="U69" s="81">
        <f>VLOOKUP($C69,[1]Sheet1!$B$1:$Z$65536,19,0)</f>
        <v>0</v>
      </c>
      <c r="V69" s="81">
        <f>VLOOKUP($C69,[1]Sheet1!$B$1:$Z$65536,20,0)</f>
        <v>5511.36</v>
      </c>
      <c r="W69" s="81">
        <f>VLOOKUP($C69,[1]Sheet1!$B$1:$Z$65536,21,0)</f>
        <v>7004.8400000000038</v>
      </c>
      <c r="X69" s="81">
        <f>VLOOKUP($C69,[1]Sheet1!$B$1:$Z$65536,22,0)</f>
        <v>15845.62</v>
      </c>
      <c r="Y69" s="81">
        <f>VLOOKUP($C69,[1]Sheet1!$B$1:$Z$65536,23,0)</f>
        <v>18137.310000000001</v>
      </c>
      <c r="Z69" s="81">
        <f>VLOOKUP($C69,[1]Sheet1!$B$1:$Z$65536,24,0)</f>
        <v>8285.3799999999992</v>
      </c>
      <c r="AA69" s="81">
        <f>VLOOKUP($C69,[1]Sheet1!$B$1:$Z$65536,25,0)</f>
        <v>6818.29</v>
      </c>
      <c r="AB69" s="81">
        <f>VLOOKUP($C69,[1]Sheet1!$B$1:$AA$65536,26,0)</f>
        <v>372</v>
      </c>
      <c r="AC69" s="112">
        <f t="shared" si="12"/>
        <v>61974.8</v>
      </c>
      <c r="AD69" s="113">
        <f t="shared" si="13"/>
        <v>46499.130000000005</v>
      </c>
      <c r="AE69" s="115">
        <f t="shared" si="14"/>
        <v>2086.0333333333342</v>
      </c>
      <c r="AF69" s="115">
        <f t="shared" si="15"/>
        <v>7004.8400000000038</v>
      </c>
      <c r="AG69" s="130"/>
      <c r="AH69" s="132">
        <v>10000</v>
      </c>
      <c r="AI69" s="132"/>
      <c r="AJ69" s="132" t="s">
        <v>46</v>
      </c>
      <c r="AK69" s="132"/>
      <c r="AL69" s="132"/>
      <c r="AM69" s="133"/>
      <c r="AN69" s="70"/>
    </row>
    <row r="70" spans="1:52" s="13" customFormat="1" ht="40.049999999999997" customHeight="1">
      <c r="A70" s="77"/>
      <c r="B70" s="379"/>
      <c r="C70" s="82" t="s">
        <v>175</v>
      </c>
      <c r="D70" s="83" t="s">
        <v>176</v>
      </c>
      <c r="E70" s="84">
        <v>90</v>
      </c>
      <c r="F70" s="81">
        <f>VLOOKUP(C70,[1]Sheet1!B$1:E$65536,4,0)</f>
        <v>0</v>
      </c>
      <c r="G70" s="81">
        <f>VLOOKUP(C70,[1]Sheet1!B$1:F$65536,5,0)</f>
        <v>0</v>
      </c>
      <c r="H70" s="81">
        <f>VLOOKUP($C70,[1]Sheet1!$B$1:$Z$65536,6,0)</f>
        <v>0</v>
      </c>
      <c r="I70" s="81">
        <f>VLOOKUP($C70,[1]Sheet1!$B$1:$Z$65536,7,0)</f>
        <v>0</v>
      </c>
      <c r="J70" s="81">
        <f>VLOOKUP($C70,[1]Sheet1!$B$1:$Z$65536,8,0)</f>
        <v>0</v>
      </c>
      <c r="K70" s="81">
        <f>VLOOKUP($C70,[1]Sheet1!$B$1:$Z$65536,9,0)</f>
        <v>0</v>
      </c>
      <c r="L70" s="81">
        <f>VLOOKUP($C70,[1]Sheet1!$B$1:$Z$65536,10,0)</f>
        <v>0</v>
      </c>
      <c r="M70" s="81">
        <f>VLOOKUP($C70,[1]Sheet1!$B$1:$Z$65536,11,0)</f>
        <v>0</v>
      </c>
      <c r="N70" s="81">
        <f>VLOOKUP($C70,[1]Sheet1!$B$1:$Z$65536,12,0)</f>
        <v>0</v>
      </c>
      <c r="O70" s="81">
        <f>VLOOKUP($C70,[1]Sheet1!$B$1:$Z$65536,13,0)</f>
        <v>0</v>
      </c>
      <c r="P70" s="81">
        <f>VLOOKUP($C70,[1]Sheet1!$B$1:$Z$65536,14,0)</f>
        <v>0</v>
      </c>
      <c r="Q70" s="81">
        <f>VLOOKUP($C70,[1]Sheet1!$B$1:$Z$65536,15,0)</f>
        <v>0</v>
      </c>
      <c r="R70" s="81">
        <f>VLOOKUP($C70,[1]Sheet1!$B$1:$Z$65536,16,0)</f>
        <v>0</v>
      </c>
      <c r="S70" s="81">
        <f>VLOOKUP($C70,[1]Sheet1!$B$1:$Z$65536,17,0)</f>
        <v>0</v>
      </c>
      <c r="T70" s="81">
        <f>VLOOKUP($C70,[1]Sheet1!$B$1:$Z$65536,18,0)</f>
        <v>0</v>
      </c>
      <c r="U70" s="81">
        <f>VLOOKUP($C70,[1]Sheet1!$B$1:$Z$65536,19,0)</f>
        <v>0</v>
      </c>
      <c r="V70" s="81">
        <f>VLOOKUP($C70,[1]Sheet1!$B$1:$Z$65536,20,0)</f>
        <v>0</v>
      </c>
      <c r="W70" s="81">
        <f>VLOOKUP($C70,[1]Sheet1!$B$1:$Z$65536,21,0)</f>
        <v>0</v>
      </c>
      <c r="X70" s="81">
        <f>VLOOKUP($C70,[1]Sheet1!$B$1:$Z$65536,22,0)</f>
        <v>0</v>
      </c>
      <c r="Y70" s="81">
        <f>VLOOKUP($C70,[1]Sheet1!$B$1:$Z$65536,23,0)</f>
        <v>0</v>
      </c>
      <c r="Z70" s="81">
        <f>VLOOKUP($C70,[1]Sheet1!$B$1:$Z$65536,24,0)</f>
        <v>0.3</v>
      </c>
      <c r="AA70" s="81">
        <f>VLOOKUP($C70,[1]Sheet1!$B$1:$Z$65536,25,0)</f>
        <v>14927.82</v>
      </c>
      <c r="AB70" s="81">
        <f>VLOOKUP($C70,[1]Sheet1!$B$1:$AA$65536,26,0)</f>
        <v>7016</v>
      </c>
      <c r="AC70" s="112">
        <f t="shared" si="12"/>
        <v>21944.12</v>
      </c>
      <c r="AD70" s="113">
        <f t="shared" si="13"/>
        <v>-7.2758465918809634E-13</v>
      </c>
      <c r="AE70" s="115">
        <f t="shared" si="14"/>
        <v>0</v>
      </c>
      <c r="AF70" s="115">
        <f t="shared" si="15"/>
        <v>0</v>
      </c>
      <c r="AG70" s="130"/>
      <c r="AH70" s="132"/>
      <c r="AI70" s="132"/>
      <c r="AJ70" s="132"/>
      <c r="AK70" s="132"/>
      <c r="AL70" s="132" t="s">
        <v>46</v>
      </c>
      <c r="AM70" s="133"/>
      <c r="AN70" s="70"/>
    </row>
    <row r="71" spans="1:52" s="13" customFormat="1" ht="40.049999999999997" customHeight="1">
      <c r="A71" s="77"/>
      <c r="B71" s="379"/>
      <c r="C71" s="82" t="s">
        <v>177</v>
      </c>
      <c r="D71" s="83" t="s">
        <v>178</v>
      </c>
      <c r="E71" s="84">
        <v>90</v>
      </c>
      <c r="F71" s="81">
        <f>VLOOKUP(C71,[1]Sheet1!B$1:E$65536,4,0)</f>
        <v>0</v>
      </c>
      <c r="G71" s="81">
        <f>VLOOKUP(C71,[1]Sheet1!B$1:F$65536,5,0)</f>
        <v>0</v>
      </c>
      <c r="H71" s="81">
        <f>VLOOKUP($C71,[1]Sheet1!$B$1:$Z$65536,6,0)</f>
        <v>0</v>
      </c>
      <c r="I71" s="81">
        <f>VLOOKUP($C71,[1]Sheet1!$B$1:$Z$65536,7,0)</f>
        <v>0</v>
      </c>
      <c r="J71" s="81">
        <f>VLOOKUP($C71,[1]Sheet1!$B$1:$Z$65536,8,0)</f>
        <v>0</v>
      </c>
      <c r="K71" s="81">
        <f>VLOOKUP($C71,[1]Sheet1!$B$1:$Z$65536,9,0)</f>
        <v>0</v>
      </c>
      <c r="L71" s="81">
        <f>VLOOKUP($C71,[1]Sheet1!$B$1:$Z$65536,10,0)</f>
        <v>0</v>
      </c>
      <c r="M71" s="81">
        <f>VLOOKUP($C71,[1]Sheet1!$B$1:$Z$65536,11,0)</f>
        <v>0</v>
      </c>
      <c r="N71" s="81">
        <f>VLOOKUP($C71,[1]Sheet1!$B$1:$Z$65536,12,0)</f>
        <v>0</v>
      </c>
      <c r="O71" s="81">
        <f>VLOOKUP($C71,[1]Sheet1!$B$1:$Z$65536,13,0)</f>
        <v>0</v>
      </c>
      <c r="P71" s="81">
        <f>VLOOKUP($C71,[1]Sheet1!$B$1:$Z$65536,14,0)</f>
        <v>0</v>
      </c>
      <c r="Q71" s="81">
        <f>VLOOKUP($C71,[1]Sheet1!$B$1:$Z$65536,15,0)</f>
        <v>0</v>
      </c>
      <c r="R71" s="81">
        <f>VLOOKUP($C71,[1]Sheet1!$B$1:$Z$65536,16,0)</f>
        <v>0</v>
      </c>
      <c r="S71" s="81">
        <f>VLOOKUP($C71,[1]Sheet1!$B$1:$Z$65536,17,0)</f>
        <v>0</v>
      </c>
      <c r="T71" s="81">
        <f>VLOOKUP($C71,[1]Sheet1!$B$1:$Z$65536,18,0)</f>
        <v>0</v>
      </c>
      <c r="U71" s="81">
        <f>VLOOKUP($C71,[1]Sheet1!$B$1:$Z$65536,19,0)</f>
        <v>0</v>
      </c>
      <c r="V71" s="81">
        <f>VLOOKUP($C71,[1]Sheet1!$B$1:$Z$65536,20,0)</f>
        <v>0</v>
      </c>
      <c r="W71" s="81">
        <f>VLOOKUP($C71,[1]Sheet1!$B$1:$Z$65536,21,0)</f>
        <v>0</v>
      </c>
      <c r="X71" s="81">
        <f>VLOOKUP($C71,[1]Sheet1!$B$1:$Z$65536,22,0)</f>
        <v>0</v>
      </c>
      <c r="Y71" s="81">
        <f>VLOOKUP($C71,[1]Sheet1!$B$1:$Z$65536,23,0)</f>
        <v>0</v>
      </c>
      <c r="Z71" s="81">
        <f>VLOOKUP($C71,[1]Sheet1!$B$1:$Z$65536,24,0)</f>
        <v>0</v>
      </c>
      <c r="AA71" s="81">
        <f>VLOOKUP($C71,[1]Sheet1!$B$1:$Z$65536,25,0)</f>
        <v>0</v>
      </c>
      <c r="AB71" s="81">
        <f>VLOOKUP($C71,[1]Sheet1!$B$1:$AA$65536,26,0)</f>
        <v>0</v>
      </c>
      <c r="AC71" s="112">
        <f t="shared" si="12"/>
        <v>0</v>
      </c>
      <c r="AD71" s="113">
        <f t="shared" si="13"/>
        <v>0</v>
      </c>
      <c r="AE71" s="115">
        <f t="shared" si="14"/>
        <v>0</v>
      </c>
      <c r="AF71" s="115">
        <f t="shared" si="15"/>
        <v>0</v>
      </c>
      <c r="AG71" s="130"/>
      <c r="AH71" s="175"/>
      <c r="AI71" s="115"/>
      <c r="AJ71" s="132"/>
      <c r="AK71" s="132"/>
      <c r="AL71" s="132" t="s">
        <v>46</v>
      </c>
      <c r="AM71" s="133"/>
      <c r="AN71" s="70"/>
    </row>
    <row r="72" spans="1:52" s="60" customFormat="1" ht="40.049999999999997" customHeight="1">
      <c r="A72" s="159"/>
      <c r="B72" s="380"/>
      <c r="C72" s="160" t="s">
        <v>179</v>
      </c>
      <c r="D72" s="161" t="s">
        <v>180</v>
      </c>
      <c r="E72" s="162">
        <v>90</v>
      </c>
      <c r="F72" s="81">
        <f>VLOOKUP(C72,[1]Sheet1!B$1:E$65536,4,0)</f>
        <v>0</v>
      </c>
      <c r="G72" s="81">
        <f>VLOOKUP(C72,[1]Sheet1!B$1:F$65536,5,0)</f>
        <v>0</v>
      </c>
      <c r="H72" s="81">
        <f>VLOOKUP($C72,[1]Sheet1!$B$1:$Z$65536,6,0)</f>
        <v>0</v>
      </c>
      <c r="I72" s="81">
        <f>VLOOKUP($C72,[1]Sheet1!$B$1:$Z$65536,7,0)</f>
        <v>0</v>
      </c>
      <c r="J72" s="81">
        <f>VLOOKUP($C72,[1]Sheet1!$B$1:$Z$65536,8,0)</f>
        <v>0</v>
      </c>
      <c r="K72" s="81">
        <f>VLOOKUP($C72,[1]Sheet1!$B$1:$Z$65536,9,0)</f>
        <v>0</v>
      </c>
      <c r="L72" s="81">
        <f>VLOOKUP($C72,[1]Sheet1!$B$1:$Z$65536,10,0)</f>
        <v>0</v>
      </c>
      <c r="M72" s="81">
        <f>VLOOKUP($C72,[1]Sheet1!$B$1:$Z$65536,11,0)</f>
        <v>0</v>
      </c>
      <c r="N72" s="81">
        <f>VLOOKUP($C72,[1]Sheet1!$B$1:$Z$65536,12,0)</f>
        <v>0</v>
      </c>
      <c r="O72" s="81">
        <f>VLOOKUP($C72,[1]Sheet1!$B$1:$Z$65536,13,0)</f>
        <v>0</v>
      </c>
      <c r="P72" s="81">
        <f>VLOOKUP($C72,[1]Sheet1!$B$1:$Z$65536,14,0)</f>
        <v>0</v>
      </c>
      <c r="Q72" s="81">
        <f>VLOOKUP($C72,[1]Sheet1!$B$1:$Z$65536,15,0)</f>
        <v>0</v>
      </c>
      <c r="R72" s="81">
        <f>VLOOKUP($C72,[1]Sheet1!$B$1:$Z$65536,16,0)</f>
        <v>0</v>
      </c>
      <c r="S72" s="81">
        <f>VLOOKUP($C72,[1]Sheet1!$B$1:$Z$65536,17,0)</f>
        <v>0</v>
      </c>
      <c r="T72" s="81">
        <f>VLOOKUP($C72,[1]Sheet1!$B$1:$Z$65536,18,0)</f>
        <v>0</v>
      </c>
      <c r="U72" s="81">
        <f>VLOOKUP($C72,[1]Sheet1!$B$1:$Z$65536,19,0)</f>
        <v>0</v>
      </c>
      <c r="V72" s="81">
        <f>VLOOKUP($C72,[1]Sheet1!$B$1:$Z$65536,20,0)</f>
        <v>0</v>
      </c>
      <c r="W72" s="81">
        <f>VLOOKUP($C72,[1]Sheet1!$B$1:$Z$65536,21,0)</f>
        <v>0</v>
      </c>
      <c r="X72" s="81">
        <f>VLOOKUP($C72,[1]Sheet1!$B$1:$Z$65536,22,0)</f>
        <v>0</v>
      </c>
      <c r="Y72" s="81">
        <f>VLOOKUP($C72,[1]Sheet1!$B$1:$Z$65536,23,0)</f>
        <v>33835.99</v>
      </c>
      <c r="Z72" s="81">
        <f>VLOOKUP($C72,[1]Sheet1!$B$1:$Z$65536,24,0)</f>
        <v>0</v>
      </c>
      <c r="AA72" s="81">
        <f>VLOOKUP($C72,[1]Sheet1!$B$1:$Z$65536,25,0)</f>
        <v>0</v>
      </c>
      <c r="AB72" s="81">
        <f>VLOOKUP($C72,[1]Sheet1!$B$1:$AA$65536,26,0)</f>
        <v>0</v>
      </c>
      <c r="AC72" s="112">
        <f t="shared" si="12"/>
        <v>33835.99</v>
      </c>
      <c r="AD72" s="113">
        <f t="shared" si="13"/>
        <v>33835.99</v>
      </c>
      <c r="AE72" s="173">
        <f t="shared" si="14"/>
        <v>0</v>
      </c>
      <c r="AF72" s="173">
        <f t="shared" si="15"/>
        <v>0</v>
      </c>
      <c r="AG72" s="139">
        <v>30000</v>
      </c>
      <c r="AH72" s="131"/>
      <c r="AI72" s="131"/>
      <c r="AJ72" s="131"/>
      <c r="AK72" s="131"/>
      <c r="AL72" s="131" t="s">
        <v>46</v>
      </c>
      <c r="AM72" s="176"/>
      <c r="AN72" s="177"/>
    </row>
    <row r="73" spans="1:52" s="58" customFormat="1" ht="40.049999999999997" customHeight="1">
      <c r="B73" s="381"/>
      <c r="C73" s="163" t="s">
        <v>94</v>
      </c>
      <c r="D73" s="164"/>
      <c r="E73" s="165"/>
      <c r="F73" s="98">
        <f>SUM(F31:F72)</f>
        <v>133296.38999999996</v>
      </c>
      <c r="G73" s="98">
        <f t="shared" ref="G73:AI73" si="16">SUM(G31:G72)</f>
        <v>0</v>
      </c>
      <c r="H73" s="98">
        <f t="shared" si="16"/>
        <v>0</v>
      </c>
      <c r="I73" s="98">
        <f t="shared" si="16"/>
        <v>0</v>
      </c>
      <c r="J73" s="98">
        <f t="shared" si="16"/>
        <v>0</v>
      </c>
      <c r="K73" s="98">
        <f t="shared" si="16"/>
        <v>0</v>
      </c>
      <c r="L73" s="98">
        <f t="shared" si="16"/>
        <v>0</v>
      </c>
      <c r="M73" s="98">
        <f t="shared" si="16"/>
        <v>24542.990000000049</v>
      </c>
      <c r="N73" s="98">
        <f t="shared" si="16"/>
        <v>0</v>
      </c>
      <c r="O73" s="98">
        <f t="shared" si="16"/>
        <v>0</v>
      </c>
      <c r="P73" s="98">
        <f t="shared" si="16"/>
        <v>7134.6800000000221</v>
      </c>
      <c r="Q73" s="98">
        <f t="shared" si="16"/>
        <v>114373.56</v>
      </c>
      <c r="R73" s="98">
        <f t="shared" si="16"/>
        <v>58190.94</v>
      </c>
      <c r="S73" s="98">
        <f t="shared" si="16"/>
        <v>391545.32999999961</v>
      </c>
      <c r="T73" s="98">
        <f t="shared" si="16"/>
        <v>42274.7</v>
      </c>
      <c r="U73" s="98">
        <f t="shared" si="16"/>
        <v>341994.74000000005</v>
      </c>
      <c r="V73" s="98">
        <f t="shared" si="16"/>
        <v>956103.5900000002</v>
      </c>
      <c r="W73" s="98">
        <f t="shared" si="16"/>
        <v>459248.09999999992</v>
      </c>
      <c r="X73" s="98">
        <f t="shared" si="16"/>
        <v>376400.1100000001</v>
      </c>
      <c r="Y73" s="98">
        <f t="shared" si="16"/>
        <v>937420.79999999993</v>
      </c>
      <c r="Z73" s="98">
        <f t="shared" si="16"/>
        <v>3957049.2999999989</v>
      </c>
      <c r="AA73" s="98">
        <f t="shared" si="16"/>
        <v>1209360.9500000002</v>
      </c>
      <c r="AB73" s="98">
        <f t="shared" si="16"/>
        <v>1076247.3600000001</v>
      </c>
      <c r="AC73" s="98">
        <f t="shared" si="16"/>
        <v>10085183.539999995</v>
      </c>
      <c r="AD73" s="117">
        <f t="shared" si="16"/>
        <v>4649345.8099999996</v>
      </c>
      <c r="AE73" s="81">
        <f t="shared" si="16"/>
        <v>374892.9</v>
      </c>
      <c r="AF73" s="147">
        <f t="shared" si="16"/>
        <v>459248.09999999992</v>
      </c>
      <c r="AG73" s="147">
        <f t="shared" si="16"/>
        <v>1976249.27</v>
      </c>
      <c r="AH73" s="147">
        <f t="shared" si="16"/>
        <v>3972519.13</v>
      </c>
      <c r="AI73" s="147">
        <f t="shared" si="16"/>
        <v>300000</v>
      </c>
      <c r="AJ73" s="148"/>
      <c r="AK73" s="148"/>
      <c r="AL73" s="148"/>
      <c r="AM73" s="178"/>
      <c r="AN73" s="154"/>
    </row>
    <row r="74" spans="1:52" s="59" customFormat="1" ht="31.95" customHeight="1">
      <c r="C74" s="99" t="s">
        <v>95</v>
      </c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74"/>
      <c r="AE74" s="119" t="s">
        <v>96</v>
      </c>
      <c r="AF74" s="120"/>
      <c r="AG74" s="120"/>
      <c r="AH74" s="151"/>
      <c r="AI74" s="152"/>
      <c r="AJ74" s="152"/>
      <c r="AK74" s="152"/>
      <c r="AL74" s="152"/>
      <c r="AM74" s="153"/>
      <c r="AN74" s="154"/>
      <c r="AO74" s="153"/>
      <c r="AP74" s="153"/>
      <c r="AQ74" s="153"/>
      <c r="AR74" s="153"/>
      <c r="AS74" s="153"/>
      <c r="AT74" s="153"/>
      <c r="AU74" s="153"/>
      <c r="AV74" s="153"/>
      <c r="AW74" s="153"/>
      <c r="AX74" s="153"/>
      <c r="AY74" s="153"/>
      <c r="AZ74" s="153"/>
    </row>
    <row r="75" spans="1:52" s="13" customFormat="1" ht="28.05" customHeight="1">
      <c r="A75" s="77"/>
      <c r="B75" s="382" t="s">
        <v>181</v>
      </c>
      <c r="C75" s="78" t="s">
        <v>182</v>
      </c>
      <c r="D75" s="79" t="s">
        <v>183</v>
      </c>
      <c r="E75" s="80">
        <v>120</v>
      </c>
      <c r="F75" s="81">
        <f>VLOOKUP(C75,[1]Sheet1!B$1:E$65536,4,0)</f>
        <v>0</v>
      </c>
      <c r="G75" s="81">
        <f>VLOOKUP(C75,[1]Sheet1!B$1:F$65536,5,0)</f>
        <v>0</v>
      </c>
      <c r="H75" s="81">
        <f>VLOOKUP($C75,[1]Sheet1!$B$1:$Z$65536,6,0)</f>
        <v>0</v>
      </c>
      <c r="I75" s="81">
        <f>VLOOKUP($C75,[1]Sheet1!$B$1:$Z$65536,7,0)</f>
        <v>0</v>
      </c>
      <c r="J75" s="81">
        <f>VLOOKUP($C75,[1]Sheet1!$B$1:$Z$65536,8,0)</f>
        <v>0</v>
      </c>
      <c r="K75" s="81">
        <f>VLOOKUP($C75,[1]Sheet1!$B$1:$Z$65536,9,0)</f>
        <v>0</v>
      </c>
      <c r="L75" s="81">
        <f>VLOOKUP($C75,[1]Sheet1!$B$1:$Z$65536,10,0)</f>
        <v>0</v>
      </c>
      <c r="M75" s="81">
        <f>VLOOKUP($C75,[1]Sheet1!$B$1:$Z$65536,11,0)</f>
        <v>0</v>
      </c>
      <c r="N75" s="81">
        <f>VLOOKUP($C75,[1]Sheet1!$B$1:$Z$65536,12,0)</f>
        <v>0</v>
      </c>
      <c r="O75" s="81">
        <f>VLOOKUP($C75,[1]Sheet1!$B$1:$Z$65536,13,0)</f>
        <v>0</v>
      </c>
      <c r="P75" s="81">
        <f>VLOOKUP($C75,[1]Sheet1!$B$1:$Z$65536,14,0)</f>
        <v>0</v>
      </c>
      <c r="Q75" s="81">
        <f>VLOOKUP($C75,[1]Sheet1!$B$1:$Z$65536,15,0)</f>
        <v>0</v>
      </c>
      <c r="R75" s="81">
        <f>VLOOKUP($C75,[1]Sheet1!$B$1:$Z$65536,16,0)</f>
        <v>630413.67000000004</v>
      </c>
      <c r="S75" s="81">
        <f>VLOOKUP($C75,[1]Sheet1!$B$1:$Z$65536,17,0)</f>
        <v>0</v>
      </c>
      <c r="T75" s="81">
        <f>VLOOKUP($C75,[1]Sheet1!$B$1:$Z$65536,18,0)</f>
        <v>585194.44999999995</v>
      </c>
      <c r="U75" s="81">
        <f>VLOOKUP($C75,[1]Sheet1!$B$1:$Z$65536,19,0)</f>
        <v>0</v>
      </c>
      <c r="V75" s="81">
        <f>VLOOKUP($C75,[1]Sheet1!$B$1:$Z$65536,20,0)</f>
        <v>601987.71</v>
      </c>
      <c r="W75" s="81">
        <f>VLOOKUP($C75,[1]Sheet1!$B$1:$Z$65536,21,0)</f>
        <v>264196.66999999993</v>
      </c>
      <c r="X75" s="81">
        <f>VLOOKUP($C75,[1]Sheet1!$B$1:$Z$65536,22,0)</f>
        <v>0</v>
      </c>
      <c r="Y75" s="81">
        <f>VLOOKUP($C75,[1]Sheet1!$B$1:$Z$65536,23,0)</f>
        <v>0</v>
      </c>
      <c r="Z75" s="81">
        <f>VLOOKUP($C75,[1]Sheet1!$B$1:$Z$65536,24,0)</f>
        <v>0</v>
      </c>
      <c r="AA75" s="81">
        <f>VLOOKUP($C75,[1]Sheet1!$B$1:$Z$65536,25,0)</f>
        <v>0</v>
      </c>
      <c r="AB75" s="81">
        <f>VLOOKUP($C75,[1]Sheet1!$B$1:$AA$65536,26,0)</f>
        <v>0</v>
      </c>
      <c r="AC75" s="112">
        <f t="shared" ref="AC75:AC108" si="17">SUM(F75:AB75)</f>
        <v>2081792.5</v>
      </c>
      <c r="AD75" s="114">
        <f t="shared" ref="AD75:AD108" si="18">AC75-AB75-AA75-Z75-Y75</f>
        <v>2081792.5</v>
      </c>
      <c r="AE75" s="112">
        <f t="shared" ref="AE75:AE108" si="19">(V75+U75+T75+S75+R75+Q75)/6</f>
        <v>302932.63833333337</v>
      </c>
      <c r="AF75" s="112">
        <f t="shared" ref="AF75:AF108" si="20">W75</f>
        <v>264196.66999999993</v>
      </c>
      <c r="AG75" s="126"/>
      <c r="AH75" s="126">
        <v>200000</v>
      </c>
      <c r="AI75" s="128">
        <v>300000</v>
      </c>
      <c r="AJ75" s="128"/>
      <c r="AK75" s="128" t="s">
        <v>46</v>
      </c>
      <c r="AL75" s="128"/>
      <c r="AM75" s="129"/>
      <c r="AN75" s="70"/>
    </row>
    <row r="76" spans="1:52" s="13" customFormat="1" ht="28.05" customHeight="1">
      <c r="A76" s="77"/>
      <c r="B76" s="383"/>
      <c r="C76" s="82" t="s">
        <v>184</v>
      </c>
      <c r="D76" s="83" t="s">
        <v>185</v>
      </c>
      <c r="E76" s="84">
        <v>120</v>
      </c>
      <c r="F76" s="81">
        <f>VLOOKUP(C76,[1]Sheet1!B$1:E$65536,4,0)</f>
        <v>0</v>
      </c>
      <c r="G76" s="81">
        <f>VLOOKUP(C76,[1]Sheet1!B$1:F$65536,5,0)</f>
        <v>0</v>
      </c>
      <c r="H76" s="81">
        <f>VLOOKUP($C76,[1]Sheet1!$B$1:$Z$65536,6,0)</f>
        <v>0</v>
      </c>
      <c r="I76" s="81">
        <f>VLOOKUP($C76,[1]Sheet1!$B$1:$Z$65536,7,0)</f>
        <v>0</v>
      </c>
      <c r="J76" s="81">
        <f>VLOOKUP($C76,[1]Sheet1!$B$1:$Z$65536,8,0)</f>
        <v>88025.27</v>
      </c>
      <c r="K76" s="81">
        <f>VLOOKUP($C76,[1]Sheet1!$B$1:$Z$65536,9,0)</f>
        <v>287558.25999999978</v>
      </c>
      <c r="L76" s="81">
        <f>VLOOKUP($C76,[1]Sheet1!$B$1:$Z$65536,10,0)</f>
        <v>149736.80999999959</v>
      </c>
      <c r="M76" s="81">
        <f>VLOOKUP($C76,[1]Sheet1!$B$1:$Z$65536,11,0)</f>
        <v>105539.77000000048</v>
      </c>
      <c r="N76" s="81">
        <f>VLOOKUP($C76,[1]Sheet1!$B$1:$Z$65536,12,0)</f>
        <v>98736.570000000298</v>
      </c>
      <c r="O76" s="81">
        <f>VLOOKUP($C76,[1]Sheet1!$B$1:$Z$65536,13,0)</f>
        <v>90068.259999999776</v>
      </c>
      <c r="P76" s="81">
        <f>VLOOKUP($C76,[1]Sheet1!$B$1:$Z$65536,14,0)</f>
        <v>0</v>
      </c>
      <c r="Q76" s="81">
        <f>VLOOKUP($C76,[1]Sheet1!$B$1:$Z$65536,15,0)</f>
        <v>101118.3200000003</v>
      </c>
      <c r="R76" s="81">
        <f>VLOOKUP($C76,[1]Sheet1!$B$1:$Z$65536,16,0)</f>
        <v>107937.61999999988</v>
      </c>
      <c r="S76" s="81">
        <f>VLOOKUP($C76,[1]Sheet1!$B$1:$Z$65536,17,0)</f>
        <v>0</v>
      </c>
      <c r="T76" s="81">
        <f>VLOOKUP($C76,[1]Sheet1!$B$1:$Z$65536,18,0)</f>
        <v>211307.64000000013</v>
      </c>
      <c r="U76" s="81">
        <f>VLOOKUP($C76,[1]Sheet1!$B$1:$Z$65536,19,0)</f>
        <v>0</v>
      </c>
      <c r="V76" s="81">
        <f>VLOOKUP($C76,[1]Sheet1!$B$1:$Z$65536,20,0)</f>
        <v>0</v>
      </c>
      <c r="W76" s="81">
        <f>VLOOKUP($C76,[1]Sheet1!$B$1:$Z$65536,21,0)</f>
        <v>462881.65999999992</v>
      </c>
      <c r="X76" s="81">
        <f>VLOOKUP($C76,[1]Sheet1!$B$1:$Z$65536,22,0)</f>
        <v>1319626.29</v>
      </c>
      <c r="Y76" s="81">
        <f>VLOOKUP($C76,[1]Sheet1!$B$1:$Z$65536,23,0)</f>
        <v>0</v>
      </c>
      <c r="Z76" s="81">
        <f>VLOOKUP($C76,[1]Sheet1!$B$1:$Z$65536,24,0)</f>
        <v>0</v>
      </c>
      <c r="AA76" s="81">
        <f>VLOOKUP($C76,[1]Sheet1!$B$1:$Z$65536,25,0)</f>
        <v>0</v>
      </c>
      <c r="AB76" s="81">
        <f>VLOOKUP($C76,[1]Sheet1!$B$1:$AA$65536,26,0)</f>
        <v>1053754.42</v>
      </c>
      <c r="AC76" s="112">
        <f t="shared" si="17"/>
        <v>4076290.89</v>
      </c>
      <c r="AD76" s="114">
        <f t="shared" si="18"/>
        <v>3022536.47</v>
      </c>
      <c r="AE76" s="115">
        <f t="shared" si="19"/>
        <v>70060.596666666723</v>
      </c>
      <c r="AF76" s="115">
        <f t="shared" si="20"/>
        <v>462881.65999999992</v>
      </c>
      <c r="AG76" s="130">
        <v>100000</v>
      </c>
      <c r="AH76" s="134">
        <v>100000</v>
      </c>
      <c r="AI76" s="132">
        <v>150000</v>
      </c>
      <c r="AJ76" s="132" t="s">
        <v>46</v>
      </c>
      <c r="AK76" s="132"/>
      <c r="AL76" s="132"/>
      <c r="AM76" s="133"/>
      <c r="AN76" s="70"/>
    </row>
    <row r="77" spans="1:52" s="13" customFormat="1" ht="28.05" customHeight="1">
      <c r="A77" s="77"/>
      <c r="B77" s="383"/>
      <c r="C77" s="82" t="s">
        <v>186</v>
      </c>
      <c r="D77" s="83" t="s">
        <v>187</v>
      </c>
      <c r="E77" s="84">
        <v>120</v>
      </c>
      <c r="F77" s="81">
        <f>VLOOKUP(C77,[1]Sheet1!B$1:E$65536,4,0)</f>
        <v>0</v>
      </c>
      <c r="G77" s="81">
        <f>VLOOKUP(C77,[1]Sheet1!B$1:F$65536,5,0)</f>
        <v>0</v>
      </c>
      <c r="H77" s="81">
        <f>VLOOKUP($C77,[1]Sheet1!$B$1:$Z$65536,6,0)</f>
        <v>0</v>
      </c>
      <c r="I77" s="81">
        <f>VLOOKUP($C77,[1]Sheet1!$B$1:$Z$65536,7,0)</f>
        <v>0</v>
      </c>
      <c r="J77" s="81">
        <f>VLOOKUP($C77,[1]Sheet1!$B$1:$Z$65536,8,0)</f>
        <v>0</v>
      </c>
      <c r="K77" s="81">
        <f>VLOOKUP($C77,[1]Sheet1!$B$1:$Z$65536,9,0)</f>
        <v>0</v>
      </c>
      <c r="L77" s="81">
        <f>VLOOKUP($C77,[1]Sheet1!$B$1:$Z$65536,10,0)</f>
        <v>0</v>
      </c>
      <c r="M77" s="81">
        <f>VLOOKUP($C77,[1]Sheet1!$B$1:$Z$65536,11,0)</f>
        <v>0</v>
      </c>
      <c r="N77" s="81">
        <f>VLOOKUP($C77,[1]Sheet1!$B$1:$Z$65536,12,0)</f>
        <v>0</v>
      </c>
      <c r="O77" s="81">
        <f>VLOOKUP($C77,[1]Sheet1!$B$1:$Z$65536,13,0)</f>
        <v>0</v>
      </c>
      <c r="P77" s="81">
        <f>VLOOKUP($C77,[1]Sheet1!$B$1:$Z$65536,14,0)</f>
        <v>0</v>
      </c>
      <c r="Q77" s="81">
        <f>VLOOKUP($C77,[1]Sheet1!$B$1:$Z$65536,15,0)</f>
        <v>0</v>
      </c>
      <c r="R77" s="81">
        <f>VLOOKUP($C77,[1]Sheet1!$B$1:$Z$65536,16,0)</f>
        <v>0</v>
      </c>
      <c r="S77" s="81">
        <f>VLOOKUP($C77,[1]Sheet1!$B$1:$Z$65536,17,0)</f>
        <v>230449.28</v>
      </c>
      <c r="T77" s="81">
        <f>VLOOKUP($C77,[1]Sheet1!$B$1:$Z$65536,18,0)</f>
        <v>99502.770000000019</v>
      </c>
      <c r="U77" s="81">
        <f>VLOOKUP($C77,[1]Sheet1!$B$1:$Z$65536,19,0)</f>
        <v>0</v>
      </c>
      <c r="V77" s="81">
        <f>VLOOKUP($C77,[1]Sheet1!$B$1:$Z$65536,20,0)</f>
        <v>0</v>
      </c>
      <c r="W77" s="81">
        <f>VLOOKUP($C77,[1]Sheet1!$B$1:$Z$65536,21,0)</f>
        <v>45555.729999999981</v>
      </c>
      <c r="X77" s="81">
        <f>VLOOKUP($C77,[1]Sheet1!$B$1:$Z$65536,22,0)</f>
        <v>0</v>
      </c>
      <c r="Y77" s="81">
        <f>VLOOKUP($C77,[1]Sheet1!$B$1:$Z$65536,23,0)</f>
        <v>0</v>
      </c>
      <c r="Z77" s="81">
        <f>VLOOKUP($C77,[1]Sheet1!$B$1:$Z$65536,24,0)</f>
        <v>0</v>
      </c>
      <c r="AA77" s="81">
        <f>VLOOKUP($C77,[1]Sheet1!$B$1:$Z$65536,25,0)</f>
        <v>160208.78</v>
      </c>
      <c r="AB77" s="81">
        <f>VLOOKUP($C77,[1]Sheet1!$B$1:$AA$65536,26,0)</f>
        <v>0</v>
      </c>
      <c r="AC77" s="112">
        <f t="shared" si="17"/>
        <v>535716.56000000006</v>
      </c>
      <c r="AD77" s="114">
        <f t="shared" si="18"/>
        <v>375507.78</v>
      </c>
      <c r="AE77" s="115">
        <f t="shared" si="19"/>
        <v>54992.008333333339</v>
      </c>
      <c r="AF77" s="115">
        <f t="shared" si="20"/>
        <v>45555.729999999981</v>
      </c>
      <c r="AG77" s="130"/>
      <c r="AH77" s="132">
        <v>200000</v>
      </c>
      <c r="AI77" s="132"/>
      <c r="AJ77" s="132"/>
      <c r="AK77" s="132" t="s">
        <v>46</v>
      </c>
      <c r="AL77" s="132"/>
      <c r="AM77" s="133"/>
      <c r="AN77" s="70"/>
    </row>
    <row r="78" spans="1:52" s="13" customFormat="1" ht="28.05" customHeight="1">
      <c r="A78" s="77"/>
      <c r="B78" s="383"/>
      <c r="C78" s="82" t="s">
        <v>188</v>
      </c>
      <c r="D78" s="83" t="s">
        <v>189</v>
      </c>
      <c r="E78" s="84">
        <v>120</v>
      </c>
      <c r="F78" s="81">
        <f>VLOOKUP(C78,[1]Sheet1!B$1:E$65536,4,0)</f>
        <v>0</v>
      </c>
      <c r="G78" s="81">
        <f>VLOOKUP(C78,[1]Sheet1!B$1:F$65536,5,0)</f>
        <v>0</v>
      </c>
      <c r="H78" s="81">
        <f>VLOOKUP($C78,[1]Sheet1!$B$1:$Z$65536,6,0)</f>
        <v>0</v>
      </c>
      <c r="I78" s="81">
        <f>VLOOKUP($C78,[1]Sheet1!$B$1:$Z$65536,7,0)</f>
        <v>118767.54</v>
      </c>
      <c r="J78" s="81">
        <f>VLOOKUP($C78,[1]Sheet1!$B$1:$Z$65536,8,0)</f>
        <v>85850.639999999781</v>
      </c>
      <c r="K78" s="81">
        <f>VLOOKUP($C78,[1]Sheet1!$B$1:$Z$65536,9,0)</f>
        <v>0</v>
      </c>
      <c r="L78" s="81">
        <f>VLOOKUP($C78,[1]Sheet1!$B$1:$Z$65536,10,0)</f>
        <v>173090.1100000001</v>
      </c>
      <c r="M78" s="81">
        <f>VLOOKUP($C78,[1]Sheet1!$B$1:$Z$65536,11,0)</f>
        <v>70217.809999999823</v>
      </c>
      <c r="N78" s="81">
        <f>VLOOKUP($C78,[1]Sheet1!$B$1:$Z$65536,12,0)</f>
        <v>40015.410000000033</v>
      </c>
      <c r="O78" s="81">
        <f>VLOOKUP($C78,[1]Sheet1!$B$1:$Z$65536,13,0)</f>
        <v>38843.839999999967</v>
      </c>
      <c r="P78" s="81">
        <f>VLOOKUP($C78,[1]Sheet1!$B$1:$Z$65536,14,0)</f>
        <v>85079.12</v>
      </c>
      <c r="Q78" s="81">
        <f>VLOOKUP($C78,[1]Sheet1!$B$1:$Z$65536,15,0)</f>
        <v>129909.64000000001</v>
      </c>
      <c r="R78" s="81">
        <f>VLOOKUP($C78,[1]Sheet1!$B$1:$Z$65536,16,0)</f>
        <v>126878.41000000003</v>
      </c>
      <c r="S78" s="81">
        <f>VLOOKUP($C78,[1]Sheet1!$B$1:$Z$65536,17,0)</f>
        <v>0</v>
      </c>
      <c r="T78" s="81">
        <f>VLOOKUP($C78,[1]Sheet1!$B$1:$Z$65536,18,0)</f>
        <v>78582.939999999944</v>
      </c>
      <c r="U78" s="81">
        <f>VLOOKUP($C78,[1]Sheet1!$B$1:$Z$65536,19,0)</f>
        <v>0</v>
      </c>
      <c r="V78" s="81">
        <f>VLOOKUP($C78,[1]Sheet1!$B$1:$Z$65536,20,0)</f>
        <v>18137.959999999963</v>
      </c>
      <c r="W78" s="81">
        <f>VLOOKUP($C78,[1]Sheet1!$B$1:$Z$65536,21,0)</f>
        <v>109553.59000000008</v>
      </c>
      <c r="X78" s="81">
        <f>VLOOKUP($C78,[1]Sheet1!$B$1:$Z$65536,22,0)</f>
        <v>40359.409999999916</v>
      </c>
      <c r="Y78" s="81">
        <f>VLOOKUP($C78,[1]Sheet1!$B$1:$Z$65536,23,0)</f>
        <v>72716.78</v>
      </c>
      <c r="Z78" s="81">
        <f>VLOOKUP($C78,[1]Sheet1!$B$1:$Z$65536,24,0)</f>
        <v>104319.57</v>
      </c>
      <c r="AA78" s="81">
        <f>VLOOKUP($C78,[1]Sheet1!$B$1:$Z$65536,25,0)</f>
        <v>91228.98</v>
      </c>
      <c r="AB78" s="81">
        <f>VLOOKUP($C78,[1]Sheet1!$B$1:$AA$65536,26,0)</f>
        <v>24270.69</v>
      </c>
      <c r="AC78" s="112">
        <f t="shared" si="17"/>
        <v>1407822.4399999997</v>
      </c>
      <c r="AD78" s="114">
        <f t="shared" si="18"/>
        <v>1115286.4199999997</v>
      </c>
      <c r="AE78" s="115">
        <f t="shared" si="19"/>
        <v>58918.158333333326</v>
      </c>
      <c r="AF78" s="115">
        <f t="shared" si="20"/>
        <v>109553.59000000008</v>
      </c>
      <c r="AG78" s="130">
        <v>100000</v>
      </c>
      <c r="AH78" s="134">
        <v>50000</v>
      </c>
      <c r="AI78" s="132">
        <v>100000</v>
      </c>
      <c r="AJ78" s="132" t="s">
        <v>46</v>
      </c>
      <c r="AK78" s="132"/>
      <c r="AL78" s="132"/>
      <c r="AM78" s="133"/>
      <c r="AN78" s="70"/>
    </row>
    <row r="79" spans="1:52" s="13" customFormat="1" ht="28.05" customHeight="1">
      <c r="A79" s="77"/>
      <c r="B79" s="383"/>
      <c r="C79" s="82" t="s">
        <v>190</v>
      </c>
      <c r="D79" s="83" t="s">
        <v>191</v>
      </c>
      <c r="E79" s="84">
        <v>120</v>
      </c>
      <c r="F79" s="81">
        <f>VLOOKUP(C79,[1]Sheet1!B$1:E$65536,4,0)</f>
        <v>0</v>
      </c>
      <c r="G79" s="81">
        <f>VLOOKUP(C79,[1]Sheet1!B$1:F$65536,5,0)</f>
        <v>0</v>
      </c>
      <c r="H79" s="81">
        <f>VLOOKUP($C79,[1]Sheet1!$B$1:$Z$65536,6,0)</f>
        <v>0</v>
      </c>
      <c r="I79" s="81">
        <f>VLOOKUP($C79,[1]Sheet1!$B$1:$Z$65536,7,0)</f>
        <v>0</v>
      </c>
      <c r="J79" s="81">
        <f>VLOOKUP($C79,[1]Sheet1!$B$1:$Z$65536,8,0)</f>
        <v>0</v>
      </c>
      <c r="K79" s="81">
        <f>VLOOKUP($C79,[1]Sheet1!$B$1:$Z$65536,9,0)</f>
        <v>0</v>
      </c>
      <c r="L79" s="81">
        <f>VLOOKUP($C79,[1]Sheet1!$B$1:$Z$65536,10,0)</f>
        <v>151556.32</v>
      </c>
      <c r="M79" s="81">
        <f>VLOOKUP($C79,[1]Sheet1!$B$1:$Z$65536,11,0)</f>
        <v>0</v>
      </c>
      <c r="N79" s="81">
        <f>VLOOKUP($C79,[1]Sheet1!$B$1:$Z$65536,12,0)</f>
        <v>0</v>
      </c>
      <c r="O79" s="81">
        <f>VLOOKUP($C79,[1]Sheet1!$B$1:$Z$65536,13,0)</f>
        <v>135912.15000000002</v>
      </c>
      <c r="P79" s="81">
        <f>VLOOKUP($C79,[1]Sheet1!$B$1:$Z$65536,14,0)</f>
        <v>0</v>
      </c>
      <c r="Q79" s="81">
        <f>VLOOKUP($C79,[1]Sheet1!$B$1:$Z$65536,15,0)</f>
        <v>0</v>
      </c>
      <c r="R79" s="81">
        <f>VLOOKUP($C79,[1]Sheet1!$B$1:$Z$65536,16,0)</f>
        <v>420472.75</v>
      </c>
      <c r="S79" s="81">
        <f>VLOOKUP($C79,[1]Sheet1!$B$1:$Z$65536,17,0)</f>
        <v>0</v>
      </c>
      <c r="T79" s="81">
        <f>VLOOKUP($C79,[1]Sheet1!$B$1:$Z$65536,18,0)</f>
        <v>0</v>
      </c>
      <c r="U79" s="81">
        <f>VLOOKUP($C79,[1]Sheet1!$B$1:$Z$65536,19,0)</f>
        <v>0</v>
      </c>
      <c r="V79" s="81">
        <f>VLOOKUP($C79,[1]Sheet1!$B$1:$Z$65536,20,0)</f>
        <v>0</v>
      </c>
      <c r="W79" s="81">
        <f>VLOOKUP($C79,[1]Sheet1!$B$1:$Z$65536,21,0)</f>
        <v>0</v>
      </c>
      <c r="X79" s="81">
        <f>VLOOKUP($C79,[1]Sheet1!$B$1:$Z$65536,22,0)</f>
        <v>0</v>
      </c>
      <c r="Y79" s="81">
        <f>VLOOKUP($C79,[1]Sheet1!$B$1:$Z$65536,23,0)</f>
        <v>202368.54</v>
      </c>
      <c r="Z79" s="81">
        <f>VLOOKUP($C79,[1]Sheet1!$B$1:$Z$65536,24,0)</f>
        <v>49183.25</v>
      </c>
      <c r="AA79" s="81">
        <f>VLOOKUP($C79,[1]Sheet1!$B$1:$Z$65536,25,0)</f>
        <v>0</v>
      </c>
      <c r="AB79" s="81">
        <f>VLOOKUP($C79,[1]Sheet1!$B$1:$AA$65536,26,0)</f>
        <v>0</v>
      </c>
      <c r="AC79" s="112">
        <f t="shared" si="17"/>
        <v>959493.01</v>
      </c>
      <c r="AD79" s="114">
        <f t="shared" si="18"/>
        <v>707941.22</v>
      </c>
      <c r="AE79" s="115">
        <f t="shared" si="19"/>
        <v>70078.791666666672</v>
      </c>
      <c r="AF79" s="115">
        <f t="shared" si="20"/>
        <v>0</v>
      </c>
      <c r="AG79" s="130">
        <v>150000</v>
      </c>
      <c r="AH79" s="132">
        <v>50000</v>
      </c>
      <c r="AI79" s="132"/>
      <c r="AJ79" s="132" t="s">
        <v>46</v>
      </c>
      <c r="AK79" s="132"/>
      <c r="AL79" s="132"/>
      <c r="AM79" s="133"/>
      <c r="AN79" s="70"/>
    </row>
    <row r="80" spans="1:52" s="13" customFormat="1" ht="28.05" customHeight="1">
      <c r="A80" s="77"/>
      <c r="B80" s="383"/>
      <c r="C80" s="82" t="s">
        <v>192</v>
      </c>
      <c r="D80" s="83" t="s">
        <v>193</v>
      </c>
      <c r="E80" s="84">
        <v>120</v>
      </c>
      <c r="F80" s="81">
        <f>VLOOKUP(C80,[1]Sheet1!B$1:E$65536,4,0)</f>
        <v>0</v>
      </c>
      <c r="G80" s="81">
        <f>VLOOKUP(C80,[1]Sheet1!B$1:F$65536,5,0)</f>
        <v>0</v>
      </c>
      <c r="H80" s="81">
        <f>VLOOKUP($C80,[1]Sheet1!$B$1:$Z$65536,6,0)</f>
        <v>0</v>
      </c>
      <c r="I80" s="81">
        <f>VLOOKUP($C80,[1]Sheet1!$B$1:$Z$65536,7,0)</f>
        <v>0</v>
      </c>
      <c r="J80" s="81">
        <f>VLOOKUP($C80,[1]Sheet1!$B$1:$Z$65536,8,0)</f>
        <v>188481.21000000008</v>
      </c>
      <c r="K80" s="81">
        <f>VLOOKUP($C80,[1]Sheet1!$B$1:$Z$65536,9,0)</f>
        <v>74570.760000000126</v>
      </c>
      <c r="L80" s="81">
        <f>VLOOKUP($C80,[1]Sheet1!$B$1:$Z$65536,10,0)</f>
        <v>0</v>
      </c>
      <c r="M80" s="81">
        <f>VLOOKUP($C80,[1]Sheet1!$B$1:$Z$65536,11,0)</f>
        <v>190614.65999999992</v>
      </c>
      <c r="N80" s="81">
        <f>VLOOKUP($C80,[1]Sheet1!$B$1:$Z$65536,12,0)</f>
        <v>295046.30999999994</v>
      </c>
      <c r="O80" s="81">
        <f>VLOOKUP($C80,[1]Sheet1!$B$1:$Z$65536,13,0)</f>
        <v>0</v>
      </c>
      <c r="P80" s="81">
        <f>VLOOKUP($C80,[1]Sheet1!$B$1:$Z$65536,14,0)</f>
        <v>0</v>
      </c>
      <c r="Q80" s="81">
        <f>VLOOKUP($C80,[1]Sheet1!$B$1:$Z$65536,15,0)</f>
        <v>158493.38</v>
      </c>
      <c r="R80" s="81">
        <f>VLOOKUP($C80,[1]Sheet1!$B$1:$Z$65536,16,0)</f>
        <v>0</v>
      </c>
      <c r="S80" s="81">
        <f>VLOOKUP($C80,[1]Sheet1!$B$1:$Z$65536,17,0)</f>
        <v>0</v>
      </c>
      <c r="T80" s="81">
        <f>VLOOKUP($C80,[1]Sheet1!$B$1:$Z$65536,18,0)</f>
        <v>0</v>
      </c>
      <c r="U80" s="81">
        <f>VLOOKUP($C80,[1]Sheet1!$B$1:$Z$65536,19,0)</f>
        <v>0</v>
      </c>
      <c r="V80" s="81">
        <f>VLOOKUP($C80,[1]Sheet1!$B$1:$Z$65536,20,0)</f>
        <v>0</v>
      </c>
      <c r="W80" s="81">
        <f>VLOOKUP($C80,[1]Sheet1!$B$1:$Z$65536,21,0)</f>
        <v>0</v>
      </c>
      <c r="X80" s="81">
        <f>VLOOKUP($C80,[1]Sheet1!$B$1:$Z$65536,22,0)</f>
        <v>0</v>
      </c>
      <c r="Y80" s="81">
        <f>VLOOKUP($C80,[1]Sheet1!$B$1:$Z$65536,23,0)</f>
        <v>0</v>
      </c>
      <c r="Z80" s="81">
        <f>VLOOKUP($C80,[1]Sheet1!$B$1:$Z$65536,24,0)</f>
        <v>0</v>
      </c>
      <c r="AA80" s="81">
        <f>VLOOKUP($C80,[1]Sheet1!$B$1:$Z$65536,25,0)</f>
        <v>0</v>
      </c>
      <c r="AB80" s="81">
        <f>VLOOKUP($C80,[1]Sheet1!$B$1:$AA$65536,26,0)</f>
        <v>0</v>
      </c>
      <c r="AC80" s="112">
        <f t="shared" si="17"/>
        <v>907206.32000000007</v>
      </c>
      <c r="AD80" s="114">
        <f t="shared" si="18"/>
        <v>907206.32000000007</v>
      </c>
      <c r="AE80" s="115">
        <f t="shared" si="19"/>
        <v>26415.563333333335</v>
      </c>
      <c r="AF80" s="115">
        <f t="shared" si="20"/>
        <v>0</v>
      </c>
      <c r="AG80" s="130">
        <v>100000</v>
      </c>
      <c r="AH80" s="132">
        <v>80000</v>
      </c>
      <c r="AI80" s="132">
        <v>50000</v>
      </c>
      <c r="AJ80" s="132" t="s">
        <v>46</v>
      </c>
      <c r="AK80" s="132"/>
      <c r="AL80" s="132"/>
      <c r="AM80" s="133"/>
      <c r="AN80" s="70"/>
    </row>
    <row r="81" spans="1:40" s="13" customFormat="1" ht="28.05" customHeight="1">
      <c r="A81" s="77"/>
      <c r="B81" s="383"/>
      <c r="C81" s="85" t="s">
        <v>194</v>
      </c>
      <c r="D81" s="166" t="s">
        <v>195</v>
      </c>
      <c r="E81" s="84">
        <v>120</v>
      </c>
      <c r="F81" s="81">
        <f>VLOOKUP(C81,[1]Sheet1!B$1:E$65536,4,0)</f>
        <v>0</v>
      </c>
      <c r="G81" s="81">
        <f>VLOOKUP(C81,[1]Sheet1!B$1:F$65536,5,0)</f>
        <v>0</v>
      </c>
      <c r="H81" s="81">
        <f>VLOOKUP($C81,[1]Sheet1!$B$1:$Z$65536,6,0)</f>
        <v>0</v>
      </c>
      <c r="I81" s="81">
        <f>VLOOKUP($C81,[1]Sheet1!$B$1:$Z$65536,7,0)</f>
        <v>0</v>
      </c>
      <c r="J81" s="81">
        <f>VLOOKUP($C81,[1]Sheet1!$B$1:$Z$65536,8,0)</f>
        <v>0</v>
      </c>
      <c r="K81" s="81">
        <f>VLOOKUP($C81,[1]Sheet1!$B$1:$Z$65536,9,0)</f>
        <v>0</v>
      </c>
      <c r="L81" s="81">
        <f>VLOOKUP($C81,[1]Sheet1!$B$1:$Z$65536,10,0)</f>
        <v>0</v>
      </c>
      <c r="M81" s="81">
        <f>VLOOKUP($C81,[1]Sheet1!$B$1:$Z$65536,11,0)</f>
        <v>0</v>
      </c>
      <c r="N81" s="81">
        <f>VLOOKUP($C81,[1]Sheet1!$B$1:$Z$65536,12,0)</f>
        <v>0</v>
      </c>
      <c r="O81" s="81">
        <f>VLOOKUP($C81,[1]Sheet1!$B$1:$Z$65536,13,0)</f>
        <v>0</v>
      </c>
      <c r="P81" s="81">
        <f>VLOOKUP($C81,[1]Sheet1!$B$1:$Z$65536,14,0)</f>
        <v>0</v>
      </c>
      <c r="Q81" s="81">
        <f>VLOOKUP($C81,[1]Sheet1!$B$1:$Z$65536,15,0)</f>
        <v>0</v>
      </c>
      <c r="R81" s="81">
        <f>VLOOKUP($C81,[1]Sheet1!$B$1:$Z$65536,16,0)</f>
        <v>0</v>
      </c>
      <c r="S81" s="81">
        <f>VLOOKUP($C81,[1]Sheet1!$B$1:$Z$65536,17,0)</f>
        <v>0</v>
      </c>
      <c r="T81" s="81">
        <f>VLOOKUP($C81,[1]Sheet1!$B$1:$Z$65536,18,0)</f>
        <v>0</v>
      </c>
      <c r="U81" s="81">
        <f>VLOOKUP($C81,[1]Sheet1!$B$1:$Z$65536,19,0)</f>
        <v>0</v>
      </c>
      <c r="V81" s="81">
        <f>VLOOKUP($C81,[1]Sheet1!$B$1:$Z$65536,20,0)</f>
        <v>0</v>
      </c>
      <c r="W81" s="81">
        <f>VLOOKUP($C81,[1]Sheet1!$B$1:$Z$65536,21,0)</f>
        <v>75322.880000000005</v>
      </c>
      <c r="X81" s="81">
        <f>VLOOKUP($C81,[1]Sheet1!$B$1:$Z$65536,22,0)</f>
        <v>44429.73000000001</v>
      </c>
      <c r="Y81" s="81">
        <f>VLOOKUP($C81,[1]Sheet1!$B$1:$Z$65536,23,0)</f>
        <v>19721.55</v>
      </c>
      <c r="Z81" s="81">
        <f>VLOOKUP($C81,[1]Sheet1!$B$1:$Z$65536,24,0)</f>
        <v>21578.63</v>
      </c>
      <c r="AA81" s="81">
        <f>VLOOKUP($C81,[1]Sheet1!$B$1:$Z$65536,25,0)</f>
        <v>22289.83</v>
      </c>
      <c r="AB81" s="81">
        <f>VLOOKUP($C81,[1]Sheet1!$B$1:$AA$65536,26,0)</f>
        <v>12868.14</v>
      </c>
      <c r="AC81" s="112">
        <f t="shared" si="17"/>
        <v>196210.76</v>
      </c>
      <c r="AD81" s="114">
        <f t="shared" si="18"/>
        <v>119752.60999999997</v>
      </c>
      <c r="AE81" s="115">
        <f t="shared" si="19"/>
        <v>0</v>
      </c>
      <c r="AF81" s="115">
        <f t="shared" si="20"/>
        <v>75322.880000000005</v>
      </c>
      <c r="AG81" s="130"/>
      <c r="AH81" s="132">
        <v>50000</v>
      </c>
      <c r="AI81" s="132"/>
      <c r="AJ81" s="132" t="s">
        <v>46</v>
      </c>
      <c r="AK81" s="132"/>
      <c r="AL81" s="132"/>
      <c r="AM81" s="133"/>
      <c r="AN81" s="70"/>
    </row>
    <row r="82" spans="1:40" s="13" customFormat="1" ht="28.05" customHeight="1">
      <c r="A82" s="77"/>
      <c r="B82" s="383"/>
      <c r="C82" s="82" t="s">
        <v>196</v>
      </c>
      <c r="D82" s="83" t="s">
        <v>197</v>
      </c>
      <c r="E82" s="84">
        <v>120</v>
      </c>
      <c r="F82" s="81">
        <f>VLOOKUP(C82,[1]Sheet1!B$1:E$65536,4,0)</f>
        <v>0</v>
      </c>
      <c r="G82" s="81">
        <f>VLOOKUP(C82,[1]Sheet1!B$1:F$65536,5,0)</f>
        <v>0</v>
      </c>
      <c r="H82" s="81">
        <f>VLOOKUP($C82,[1]Sheet1!$B$1:$Z$65536,6,0)</f>
        <v>0</v>
      </c>
      <c r="I82" s="81">
        <f>VLOOKUP($C82,[1]Sheet1!$B$1:$Z$65536,7,0)</f>
        <v>0</v>
      </c>
      <c r="J82" s="81">
        <f>VLOOKUP($C82,[1]Sheet1!$B$1:$Z$65536,8,0)</f>
        <v>198784.29</v>
      </c>
      <c r="K82" s="81">
        <f>VLOOKUP($C82,[1]Sheet1!$B$1:$Z$65536,9,0)</f>
        <v>175710.05999999994</v>
      </c>
      <c r="L82" s="81">
        <f>VLOOKUP($C82,[1]Sheet1!$B$1:$Z$65536,10,0)</f>
        <v>0</v>
      </c>
      <c r="M82" s="81">
        <f>VLOOKUP($C82,[1]Sheet1!$B$1:$Z$65536,11,0)</f>
        <v>0</v>
      </c>
      <c r="N82" s="81">
        <f>VLOOKUP($C82,[1]Sheet1!$B$1:$Z$65536,12,0)</f>
        <v>0</v>
      </c>
      <c r="O82" s="81">
        <f>VLOOKUP($C82,[1]Sheet1!$B$1:$Z$65536,13,0)</f>
        <v>61417.709999999963</v>
      </c>
      <c r="P82" s="81">
        <f>VLOOKUP($C82,[1]Sheet1!$B$1:$Z$65536,14,0)</f>
        <v>0</v>
      </c>
      <c r="Q82" s="81">
        <f>VLOOKUP($C82,[1]Sheet1!$B$1:$Z$65536,15,0)</f>
        <v>212817.58999999997</v>
      </c>
      <c r="R82" s="81">
        <f>VLOOKUP($C82,[1]Sheet1!$B$1:$Z$65536,16,0)</f>
        <v>0</v>
      </c>
      <c r="S82" s="81">
        <f>VLOOKUP($C82,[1]Sheet1!$B$1:$Z$65536,17,0)</f>
        <v>98690.599999999977</v>
      </c>
      <c r="T82" s="81">
        <f>VLOOKUP($C82,[1]Sheet1!$B$1:$Z$65536,18,0)</f>
        <v>0</v>
      </c>
      <c r="U82" s="81">
        <f>VLOOKUP($C82,[1]Sheet1!$B$1:$Z$65536,19,0)</f>
        <v>0</v>
      </c>
      <c r="V82" s="81">
        <f>VLOOKUP($C82,[1]Sheet1!$B$1:$Z$65536,20,0)</f>
        <v>0</v>
      </c>
      <c r="W82" s="81">
        <f>VLOOKUP($C82,[1]Sheet1!$B$1:$Z$65536,21,0)</f>
        <v>0</v>
      </c>
      <c r="X82" s="81">
        <f>VLOOKUP($C82,[1]Sheet1!$B$1:$Z$65536,22,0)</f>
        <v>0</v>
      </c>
      <c r="Y82" s="81">
        <f>VLOOKUP($C82,[1]Sheet1!$B$1:$Z$65536,23,0)</f>
        <v>0</v>
      </c>
      <c r="Z82" s="81">
        <f>VLOOKUP($C82,[1]Sheet1!$B$1:$Z$65536,24,0)</f>
        <v>0</v>
      </c>
      <c r="AA82" s="81">
        <f>VLOOKUP($C82,[1]Sheet1!$B$1:$Z$65536,25,0)</f>
        <v>0</v>
      </c>
      <c r="AB82" s="81">
        <f>VLOOKUP($C82,[1]Sheet1!$B$1:$AA$65536,26,0)</f>
        <v>0</v>
      </c>
      <c r="AC82" s="112">
        <f t="shared" si="17"/>
        <v>747420.24999999988</v>
      </c>
      <c r="AD82" s="114">
        <f t="shared" si="18"/>
        <v>747420.24999999988</v>
      </c>
      <c r="AE82" s="115">
        <f t="shared" si="19"/>
        <v>51918.031666666655</v>
      </c>
      <c r="AF82" s="115">
        <f t="shared" si="20"/>
        <v>0</v>
      </c>
      <c r="AG82" s="130">
        <v>50000</v>
      </c>
      <c r="AH82" s="134">
        <v>50000</v>
      </c>
      <c r="AI82" s="132">
        <v>80000</v>
      </c>
      <c r="AJ82" s="132" t="s">
        <v>46</v>
      </c>
      <c r="AK82" s="132"/>
      <c r="AL82" s="132"/>
      <c r="AM82" s="133"/>
      <c r="AN82" s="70"/>
    </row>
    <row r="83" spans="1:40" s="13" customFormat="1" ht="28.05" customHeight="1">
      <c r="A83" s="77"/>
      <c r="B83" s="383"/>
      <c r="C83" s="82" t="s">
        <v>198</v>
      </c>
      <c r="D83" s="83" t="s">
        <v>199</v>
      </c>
      <c r="E83" s="84">
        <v>120</v>
      </c>
      <c r="F83" s="81">
        <f>VLOOKUP(C83,[1]Sheet1!B$1:E$65536,4,0)</f>
        <v>0</v>
      </c>
      <c r="G83" s="81">
        <f>VLOOKUP(C83,[1]Sheet1!B$1:F$65536,5,0)</f>
        <v>0</v>
      </c>
      <c r="H83" s="81">
        <f>VLOOKUP($C83,[1]Sheet1!$B$1:$Z$65536,6,0)</f>
        <v>0</v>
      </c>
      <c r="I83" s="81">
        <f>VLOOKUP($C83,[1]Sheet1!$B$1:$Z$65536,7,0)</f>
        <v>156220.79999999999</v>
      </c>
      <c r="J83" s="81">
        <f>VLOOKUP($C83,[1]Sheet1!$B$1:$Z$65536,8,0)</f>
        <v>82244.989999999932</v>
      </c>
      <c r="K83" s="81">
        <f>VLOOKUP($C83,[1]Sheet1!$B$1:$Z$65536,9,0)</f>
        <v>73609.350000000035</v>
      </c>
      <c r="L83" s="81">
        <f>VLOOKUP($C83,[1]Sheet1!$B$1:$Z$65536,10,0)</f>
        <v>60347.209999999905</v>
      </c>
      <c r="M83" s="81">
        <f>VLOOKUP($C83,[1]Sheet1!$B$1:$Z$65536,11,0)</f>
        <v>47022.550000000105</v>
      </c>
      <c r="N83" s="81">
        <f>VLOOKUP($C83,[1]Sheet1!$B$1:$Z$65536,12,0)</f>
        <v>26885.199999999953</v>
      </c>
      <c r="O83" s="81">
        <f>VLOOKUP($C83,[1]Sheet1!$B$1:$Z$65536,13,0)</f>
        <v>30086.880000000121</v>
      </c>
      <c r="P83" s="81">
        <f>VLOOKUP($C83,[1]Sheet1!$B$1:$Z$65536,14,0)</f>
        <v>32761.25</v>
      </c>
      <c r="Q83" s="81">
        <f>VLOOKUP($C83,[1]Sheet1!$B$1:$Z$65536,15,0)</f>
        <v>28840.959999999963</v>
      </c>
      <c r="R83" s="81">
        <f>VLOOKUP($C83,[1]Sheet1!$B$1:$Z$65536,16,0)</f>
        <v>39389.069999999949</v>
      </c>
      <c r="S83" s="81">
        <f>VLOOKUP($C83,[1]Sheet1!$B$1:$Z$65536,17,0)</f>
        <v>0</v>
      </c>
      <c r="T83" s="81">
        <f>VLOOKUP($C83,[1]Sheet1!$B$1:$Z$65536,18,0)</f>
        <v>26480.109999999986</v>
      </c>
      <c r="U83" s="81">
        <f>VLOOKUP($C83,[1]Sheet1!$B$1:$Z$65536,19,0)</f>
        <v>0</v>
      </c>
      <c r="V83" s="81">
        <f>VLOOKUP($C83,[1]Sheet1!$B$1:$Z$65536,20,0)</f>
        <v>51412.319999999949</v>
      </c>
      <c r="W83" s="81">
        <f>VLOOKUP($C83,[1]Sheet1!$B$1:$Z$65536,21,0)</f>
        <v>51701.690000000061</v>
      </c>
      <c r="X83" s="81">
        <f>VLOOKUP($C83,[1]Sheet1!$B$1:$Z$65536,22,0)</f>
        <v>0</v>
      </c>
      <c r="Y83" s="81">
        <f>VLOOKUP($C83,[1]Sheet1!$B$1:$Z$65536,23,0)</f>
        <v>36271.449999999997</v>
      </c>
      <c r="Z83" s="81">
        <f>VLOOKUP($C83,[1]Sheet1!$B$1:$Z$65536,24,0)</f>
        <v>56016.21</v>
      </c>
      <c r="AA83" s="81">
        <f>VLOOKUP($C83,[1]Sheet1!$B$1:$Z$65536,25,0)</f>
        <v>24203.919999999998</v>
      </c>
      <c r="AB83" s="81">
        <f>VLOOKUP($C83,[1]Sheet1!$B$1:$AA$65536,26,0)</f>
        <v>13100.64</v>
      </c>
      <c r="AC83" s="112">
        <f t="shared" si="17"/>
        <v>836594.59999999986</v>
      </c>
      <c r="AD83" s="114">
        <f t="shared" si="18"/>
        <v>707002.37999999989</v>
      </c>
      <c r="AE83" s="115">
        <f t="shared" si="19"/>
        <v>24353.743333333307</v>
      </c>
      <c r="AF83" s="115">
        <f t="shared" si="20"/>
        <v>51701.690000000061</v>
      </c>
      <c r="AG83" s="130">
        <v>50000</v>
      </c>
      <c r="AH83" s="134">
        <v>50000</v>
      </c>
      <c r="AI83" s="132"/>
      <c r="AJ83" s="132" t="s">
        <v>46</v>
      </c>
      <c r="AK83" s="132"/>
      <c r="AL83" s="132"/>
      <c r="AM83" s="133"/>
      <c r="AN83" s="70"/>
    </row>
    <row r="84" spans="1:40" s="13" customFormat="1" ht="28.05" customHeight="1">
      <c r="A84" s="77"/>
      <c r="B84" s="383"/>
      <c r="C84" s="82" t="s">
        <v>200</v>
      </c>
      <c r="D84" s="83" t="s">
        <v>201</v>
      </c>
      <c r="E84" s="84">
        <v>90</v>
      </c>
      <c r="F84" s="81">
        <f>VLOOKUP(C84,[1]Sheet1!B$1:E$65536,4,0)</f>
        <v>0</v>
      </c>
      <c r="G84" s="81">
        <f>VLOOKUP(C84,[1]Sheet1!B$1:F$65536,5,0)</f>
        <v>0</v>
      </c>
      <c r="H84" s="81">
        <f>VLOOKUP($C84,[1]Sheet1!$B$1:$Z$65536,6,0)</f>
        <v>0</v>
      </c>
      <c r="I84" s="81">
        <f>VLOOKUP($C84,[1]Sheet1!$B$1:$Z$65536,7,0)</f>
        <v>0</v>
      </c>
      <c r="J84" s="81">
        <f>VLOOKUP($C84,[1]Sheet1!$B$1:$Z$65536,8,0)</f>
        <v>0</v>
      </c>
      <c r="K84" s="81">
        <f>VLOOKUP($C84,[1]Sheet1!$B$1:$Z$65536,9,0)</f>
        <v>0</v>
      </c>
      <c r="L84" s="81">
        <f>VLOOKUP($C84,[1]Sheet1!$B$1:$Z$65536,10,0)</f>
        <v>0</v>
      </c>
      <c r="M84" s="81">
        <f>VLOOKUP($C84,[1]Sheet1!$B$1:$Z$65536,11,0)</f>
        <v>0</v>
      </c>
      <c r="N84" s="81">
        <f>VLOOKUP($C84,[1]Sheet1!$B$1:$Z$65536,12,0)</f>
        <v>0</v>
      </c>
      <c r="O84" s="81">
        <f>VLOOKUP($C84,[1]Sheet1!$B$1:$Z$65536,13,0)</f>
        <v>0</v>
      </c>
      <c r="P84" s="81">
        <f>VLOOKUP($C84,[1]Sheet1!$B$1:$Z$65536,14,0)</f>
        <v>0</v>
      </c>
      <c r="Q84" s="81">
        <f>VLOOKUP($C84,[1]Sheet1!$B$1:$Z$65536,15,0)</f>
        <v>0</v>
      </c>
      <c r="R84" s="81">
        <f>VLOOKUP($C84,[1]Sheet1!$B$1:$Z$65536,16,0)</f>
        <v>0</v>
      </c>
      <c r="S84" s="81">
        <f>VLOOKUP($C84,[1]Sheet1!$B$1:$Z$65536,17,0)</f>
        <v>0</v>
      </c>
      <c r="T84" s="81">
        <f>VLOOKUP($C84,[1]Sheet1!$B$1:$Z$65536,18,0)</f>
        <v>0</v>
      </c>
      <c r="U84" s="81">
        <f>VLOOKUP($C84,[1]Sheet1!$B$1:$Z$65536,19,0)</f>
        <v>0</v>
      </c>
      <c r="V84" s="81">
        <f>VLOOKUP($C84,[1]Sheet1!$B$1:$Z$65536,20,0)</f>
        <v>0</v>
      </c>
      <c r="W84" s="81">
        <f>VLOOKUP($C84,[1]Sheet1!$B$1:$Z$65536,21,0)</f>
        <v>0</v>
      </c>
      <c r="X84" s="81">
        <f>VLOOKUP($C84,[1]Sheet1!$B$1:$Z$65536,22,0)</f>
        <v>2278.16</v>
      </c>
      <c r="Y84" s="81">
        <f>VLOOKUP($C84,[1]Sheet1!$B$1:$Z$65536,23,0)</f>
        <v>121005</v>
      </c>
      <c r="Z84" s="81">
        <f>VLOOKUP($C84,[1]Sheet1!$B$1:$Z$65536,24,0)</f>
        <v>97052.98</v>
      </c>
      <c r="AA84" s="81">
        <f>VLOOKUP($C84,[1]Sheet1!$B$1:$Z$65536,25,0)</f>
        <v>287620.90000000002</v>
      </c>
      <c r="AB84" s="81">
        <f>VLOOKUP($C84,[1]Sheet1!$B$1:$AA$65536,26,0)</f>
        <v>111559.57</v>
      </c>
      <c r="AC84" s="112">
        <f t="shared" si="17"/>
        <v>619516.6100000001</v>
      </c>
      <c r="AD84" s="114">
        <f>AC84-AB84-AA84</f>
        <v>220336.14000000007</v>
      </c>
      <c r="AE84" s="115">
        <f t="shared" si="19"/>
        <v>0</v>
      </c>
      <c r="AF84" s="115">
        <f t="shared" si="20"/>
        <v>0</v>
      </c>
      <c r="AG84" s="130">
        <v>100000</v>
      </c>
      <c r="AH84" s="132">
        <v>100000</v>
      </c>
      <c r="AI84" s="132"/>
      <c r="AJ84" s="132" t="s">
        <v>46</v>
      </c>
      <c r="AK84" s="132"/>
      <c r="AL84" s="132"/>
      <c r="AM84" s="133"/>
      <c r="AN84" s="70"/>
    </row>
    <row r="85" spans="1:40" s="13" customFormat="1" ht="28.05" customHeight="1">
      <c r="A85" s="77"/>
      <c r="B85" s="383"/>
      <c r="C85" s="82" t="s">
        <v>202</v>
      </c>
      <c r="D85" s="83" t="s">
        <v>203</v>
      </c>
      <c r="E85" s="84">
        <v>120</v>
      </c>
      <c r="F85" s="81">
        <f>VLOOKUP(C85,[1]Sheet1!B$1:E$65536,4,0)</f>
        <v>0</v>
      </c>
      <c r="G85" s="81">
        <f>VLOOKUP(C85,[1]Sheet1!B$1:F$65536,5,0)</f>
        <v>0</v>
      </c>
      <c r="H85" s="81">
        <f>VLOOKUP($C85,[1]Sheet1!$B$1:$Z$65536,6,0)</f>
        <v>0</v>
      </c>
      <c r="I85" s="81">
        <f>VLOOKUP($C85,[1]Sheet1!$B$1:$Z$65536,7,0)</f>
        <v>62889.68</v>
      </c>
      <c r="J85" s="81">
        <f>VLOOKUP($C85,[1]Sheet1!$B$1:$Z$65536,8,0)</f>
        <v>47407.44</v>
      </c>
      <c r="K85" s="81">
        <f>VLOOKUP($C85,[1]Sheet1!$B$1:$Z$65536,9,0)</f>
        <v>41600.080000000045</v>
      </c>
      <c r="L85" s="81">
        <f>VLOOKUP($C85,[1]Sheet1!$B$1:$Z$65536,10,0)</f>
        <v>37862.649999999994</v>
      </c>
      <c r="M85" s="81">
        <f>VLOOKUP($C85,[1]Sheet1!$B$1:$Z$65536,11,0)</f>
        <v>22365.600000000035</v>
      </c>
      <c r="N85" s="81">
        <f>VLOOKUP($C85,[1]Sheet1!$B$1:$Z$65536,12,0)</f>
        <v>30642.599999999977</v>
      </c>
      <c r="O85" s="81">
        <f>VLOOKUP($C85,[1]Sheet1!$B$1:$Z$65536,13,0)</f>
        <v>27160.919999999984</v>
      </c>
      <c r="P85" s="81">
        <f>VLOOKUP($C85,[1]Sheet1!$B$1:$Z$65536,14,0)</f>
        <v>66556.830000000016</v>
      </c>
      <c r="Q85" s="81">
        <f>VLOOKUP($C85,[1]Sheet1!$B$1:$Z$65536,15,0)</f>
        <v>29307.239999999991</v>
      </c>
      <c r="R85" s="81">
        <f>VLOOKUP($C85,[1]Sheet1!$B$1:$Z$65536,16,0)</f>
        <v>35482.849999999977</v>
      </c>
      <c r="S85" s="81">
        <f>VLOOKUP($C85,[1]Sheet1!$B$1:$Z$65536,17,0)</f>
        <v>0</v>
      </c>
      <c r="T85" s="81">
        <f>VLOOKUP($C85,[1]Sheet1!$B$1:$Z$65536,18,0)</f>
        <v>0</v>
      </c>
      <c r="U85" s="81">
        <f>VLOOKUP($C85,[1]Sheet1!$B$1:$Z$65536,19,0)</f>
        <v>0</v>
      </c>
      <c r="V85" s="81">
        <f>VLOOKUP($C85,[1]Sheet1!$B$1:$Z$65536,20,0)</f>
        <v>0</v>
      </c>
      <c r="W85" s="81">
        <f>VLOOKUP($C85,[1]Sheet1!$B$1:$Z$65536,21,0)</f>
        <v>0</v>
      </c>
      <c r="X85" s="81">
        <f>VLOOKUP($C85,[1]Sheet1!$B$1:$Z$65536,22,0)</f>
        <v>0</v>
      </c>
      <c r="Y85" s="81">
        <f>VLOOKUP($C85,[1]Sheet1!$B$1:$Z$65536,23,0)</f>
        <v>0</v>
      </c>
      <c r="Z85" s="81">
        <f>VLOOKUP($C85,[1]Sheet1!$B$1:$Z$65536,24,0)</f>
        <v>190028.7</v>
      </c>
      <c r="AA85" s="81">
        <f>VLOOKUP($C85,[1]Sheet1!$B$1:$Z$65536,25,0)</f>
        <v>0</v>
      </c>
      <c r="AB85" s="81">
        <f>VLOOKUP($C85,[1]Sheet1!$B$1:$AA$65536,26,0)</f>
        <v>0</v>
      </c>
      <c r="AC85" s="112">
        <f t="shared" si="17"/>
        <v>591304.59000000008</v>
      </c>
      <c r="AD85" s="114">
        <f t="shared" si="18"/>
        <v>401275.89000000007</v>
      </c>
      <c r="AE85" s="115">
        <f t="shared" si="19"/>
        <v>10798.348333333328</v>
      </c>
      <c r="AF85" s="115">
        <f t="shared" si="20"/>
        <v>0</v>
      </c>
      <c r="AG85" s="130">
        <v>50000</v>
      </c>
      <c r="AH85" s="134"/>
      <c r="AI85" s="132">
        <v>40000</v>
      </c>
      <c r="AJ85" s="132" t="s">
        <v>46</v>
      </c>
      <c r="AK85" s="132"/>
      <c r="AL85" s="132"/>
      <c r="AM85" s="133"/>
      <c r="AN85" s="70"/>
    </row>
    <row r="86" spans="1:40" s="13" customFormat="1" ht="28.05" customHeight="1">
      <c r="A86" s="77"/>
      <c r="B86" s="383"/>
      <c r="C86" s="82" t="s">
        <v>204</v>
      </c>
      <c r="D86" s="88" t="s">
        <v>205</v>
      </c>
      <c r="E86" s="84">
        <v>120</v>
      </c>
      <c r="F86" s="81">
        <f>VLOOKUP(C86,[1]Sheet1!B$1:E$65536,4,0)</f>
        <v>0</v>
      </c>
      <c r="G86" s="81">
        <f>VLOOKUP(C86,[1]Sheet1!B$1:F$65536,5,0)</f>
        <v>0</v>
      </c>
      <c r="H86" s="81">
        <f>VLOOKUP($C86,[1]Sheet1!$B$1:$Z$65536,6,0)</f>
        <v>0</v>
      </c>
      <c r="I86" s="81">
        <f>VLOOKUP($C86,[1]Sheet1!$B$1:$Z$65536,7,0)</f>
        <v>0</v>
      </c>
      <c r="J86" s="81">
        <f>VLOOKUP($C86,[1]Sheet1!$B$1:$Z$65536,8,0)</f>
        <v>0</v>
      </c>
      <c r="K86" s="81">
        <f>VLOOKUP($C86,[1]Sheet1!$B$1:$Z$65536,9,0)</f>
        <v>0</v>
      </c>
      <c r="L86" s="81">
        <f>VLOOKUP($C86,[1]Sheet1!$B$1:$Z$65536,10,0)</f>
        <v>0</v>
      </c>
      <c r="M86" s="81">
        <f>VLOOKUP($C86,[1]Sheet1!$B$1:$Z$65536,11,0)</f>
        <v>0</v>
      </c>
      <c r="N86" s="81">
        <f>VLOOKUP($C86,[1]Sheet1!$B$1:$Z$65536,12,0)</f>
        <v>0</v>
      </c>
      <c r="O86" s="81">
        <f>VLOOKUP($C86,[1]Sheet1!$B$1:$Z$65536,13,0)</f>
        <v>0</v>
      </c>
      <c r="P86" s="81">
        <f>VLOOKUP($C86,[1]Sheet1!$B$1:$Z$65536,14,0)</f>
        <v>0</v>
      </c>
      <c r="Q86" s="81">
        <f>VLOOKUP($C86,[1]Sheet1!$B$1:$Z$65536,15,0)</f>
        <v>71389.259999999995</v>
      </c>
      <c r="R86" s="81">
        <f>VLOOKUP($C86,[1]Sheet1!$B$1:$Z$65536,16,0)</f>
        <v>66432.710000000021</v>
      </c>
      <c r="S86" s="81">
        <f>VLOOKUP($C86,[1]Sheet1!$B$1:$Z$65536,17,0)</f>
        <v>0</v>
      </c>
      <c r="T86" s="81">
        <f>VLOOKUP($C86,[1]Sheet1!$B$1:$Z$65536,18,0)</f>
        <v>0</v>
      </c>
      <c r="U86" s="81">
        <f>VLOOKUP($C86,[1]Sheet1!$B$1:$Z$65536,19,0)</f>
        <v>0</v>
      </c>
      <c r="V86" s="81">
        <f>VLOOKUP($C86,[1]Sheet1!$B$1:$Z$65536,20,0)</f>
        <v>0</v>
      </c>
      <c r="W86" s="81">
        <f>VLOOKUP($C86,[1]Sheet1!$B$1:$Z$65536,21,0)</f>
        <v>0</v>
      </c>
      <c r="X86" s="81">
        <f>VLOOKUP($C86,[1]Sheet1!$B$1:$Z$65536,22,0)</f>
        <v>0</v>
      </c>
      <c r="Y86" s="81">
        <f>VLOOKUP($C86,[1]Sheet1!$B$1:$Z$65536,23,0)</f>
        <v>0</v>
      </c>
      <c r="Z86" s="81">
        <f>VLOOKUP($C86,[1]Sheet1!$B$1:$Z$65536,24,0)</f>
        <v>0</v>
      </c>
      <c r="AA86" s="81">
        <f>VLOOKUP($C86,[1]Sheet1!$B$1:$Z$65536,25,0)</f>
        <v>0</v>
      </c>
      <c r="AB86" s="81">
        <f>VLOOKUP($C86,[1]Sheet1!$B$1:$AA$65536,26,0)</f>
        <v>183236.26</v>
      </c>
      <c r="AC86" s="112">
        <f t="shared" si="17"/>
        <v>321058.23000000004</v>
      </c>
      <c r="AD86" s="114">
        <f t="shared" si="18"/>
        <v>137821.97000000003</v>
      </c>
      <c r="AE86" s="115">
        <f t="shared" si="19"/>
        <v>22970.328333333338</v>
      </c>
      <c r="AF86" s="115">
        <f t="shared" si="20"/>
        <v>0</v>
      </c>
      <c r="AG86" s="130">
        <v>50000</v>
      </c>
      <c r="AH86" s="134">
        <v>50000</v>
      </c>
      <c r="AI86" s="132">
        <v>40000</v>
      </c>
      <c r="AJ86" s="132" t="s">
        <v>46</v>
      </c>
      <c r="AK86" s="132"/>
      <c r="AL86" s="132"/>
      <c r="AM86" s="133"/>
      <c r="AN86" s="70"/>
    </row>
    <row r="87" spans="1:40" s="13" customFormat="1" ht="28.05" customHeight="1">
      <c r="A87" s="77"/>
      <c r="B87" s="383"/>
      <c r="C87" s="82" t="s">
        <v>206</v>
      </c>
      <c r="D87" s="88" t="s">
        <v>207</v>
      </c>
      <c r="E87" s="84">
        <v>120</v>
      </c>
      <c r="F87" s="81">
        <f>VLOOKUP(C87,[1]Sheet1!B$1:E$65536,4,0)</f>
        <v>0</v>
      </c>
      <c r="G87" s="81">
        <f>VLOOKUP(C87,[1]Sheet1!B$1:F$65536,5,0)</f>
        <v>0</v>
      </c>
      <c r="H87" s="81">
        <f>VLOOKUP($C87,[1]Sheet1!$B$1:$Z$65536,6,0)</f>
        <v>0</v>
      </c>
      <c r="I87" s="81">
        <f>VLOOKUP($C87,[1]Sheet1!$B$1:$Z$65536,7,0)</f>
        <v>0</v>
      </c>
      <c r="J87" s="81">
        <f>VLOOKUP($C87,[1]Sheet1!$B$1:$Z$65536,8,0)</f>
        <v>6880.32</v>
      </c>
      <c r="K87" s="81">
        <f>VLOOKUP($C87,[1]Sheet1!$B$1:$Z$65536,9,0)</f>
        <v>117662.02000000002</v>
      </c>
      <c r="L87" s="81">
        <f>VLOOKUP($C87,[1]Sheet1!$B$1:$Z$65536,10,0)</f>
        <v>0</v>
      </c>
      <c r="M87" s="81">
        <f>VLOOKUP($C87,[1]Sheet1!$B$1:$Z$65536,11,0)</f>
        <v>0</v>
      </c>
      <c r="N87" s="81">
        <f>VLOOKUP($C87,[1]Sheet1!$B$1:$Z$65536,12,0)</f>
        <v>0</v>
      </c>
      <c r="O87" s="81">
        <f>VLOOKUP($C87,[1]Sheet1!$B$1:$Z$65536,13,0)</f>
        <v>0</v>
      </c>
      <c r="P87" s="81">
        <f>VLOOKUP($C87,[1]Sheet1!$B$1:$Z$65536,14,0)</f>
        <v>0</v>
      </c>
      <c r="Q87" s="81">
        <f>VLOOKUP($C87,[1]Sheet1!$B$1:$Z$65536,15,0)</f>
        <v>0</v>
      </c>
      <c r="R87" s="81">
        <f>VLOOKUP($C87,[1]Sheet1!$B$1:$Z$65536,16,0)</f>
        <v>0</v>
      </c>
      <c r="S87" s="81">
        <f>VLOOKUP($C87,[1]Sheet1!$B$1:$Z$65536,17,0)</f>
        <v>0</v>
      </c>
      <c r="T87" s="81">
        <f>VLOOKUP($C87,[1]Sheet1!$B$1:$Z$65536,18,0)</f>
        <v>0</v>
      </c>
      <c r="U87" s="81">
        <f>VLOOKUP($C87,[1]Sheet1!$B$1:$Z$65536,19,0)</f>
        <v>0</v>
      </c>
      <c r="V87" s="81">
        <f>VLOOKUP($C87,[1]Sheet1!$B$1:$Z$65536,20,0)</f>
        <v>327783.31</v>
      </c>
      <c r="W87" s="81">
        <f>VLOOKUP($C87,[1]Sheet1!$B$1:$Z$65536,21,0)</f>
        <v>0</v>
      </c>
      <c r="X87" s="81">
        <f>VLOOKUP($C87,[1]Sheet1!$B$1:$Z$65536,22,0)</f>
        <v>0</v>
      </c>
      <c r="Y87" s="81">
        <f>VLOOKUP($C87,[1]Sheet1!$B$1:$Z$65536,23,0)</f>
        <v>0</v>
      </c>
      <c r="Z87" s="81">
        <f>VLOOKUP($C87,[1]Sheet1!$B$1:$Z$65536,24,0)</f>
        <v>0</v>
      </c>
      <c r="AA87" s="81">
        <f>VLOOKUP($C87,[1]Sheet1!$B$1:$Z$65536,25,0)</f>
        <v>0</v>
      </c>
      <c r="AB87" s="81">
        <f>VLOOKUP($C87,[1]Sheet1!$B$1:$AA$65536,26,0)</f>
        <v>0</v>
      </c>
      <c r="AC87" s="112">
        <f t="shared" si="17"/>
        <v>452325.65</v>
      </c>
      <c r="AD87" s="114">
        <f t="shared" si="18"/>
        <v>452325.65</v>
      </c>
      <c r="AE87" s="115">
        <f t="shared" si="19"/>
        <v>54630.551666666666</v>
      </c>
      <c r="AF87" s="115">
        <f t="shared" si="20"/>
        <v>0</v>
      </c>
      <c r="AG87" s="130">
        <v>50000</v>
      </c>
      <c r="AH87" s="134">
        <v>50000</v>
      </c>
      <c r="AI87" s="132">
        <v>40000</v>
      </c>
      <c r="AJ87" s="132" t="s">
        <v>46</v>
      </c>
      <c r="AK87" s="132"/>
      <c r="AL87" s="132"/>
      <c r="AM87" s="133"/>
      <c r="AN87" s="70"/>
    </row>
    <row r="88" spans="1:40" s="13" customFormat="1" ht="28.05" customHeight="1">
      <c r="A88" s="77"/>
      <c r="B88" s="383"/>
      <c r="C88" s="82" t="s">
        <v>208</v>
      </c>
      <c r="D88" s="88" t="s">
        <v>209</v>
      </c>
      <c r="E88" s="84">
        <v>120</v>
      </c>
      <c r="F88" s="81">
        <f>VLOOKUP(C88,[1]Sheet1!B$1:E$65536,4,0)</f>
        <v>0</v>
      </c>
      <c r="G88" s="81">
        <f>VLOOKUP(C88,[1]Sheet1!B$1:F$65536,5,0)</f>
        <v>0</v>
      </c>
      <c r="H88" s="81">
        <f>VLOOKUP($C88,[1]Sheet1!$B$1:$Z$65536,6,0)</f>
        <v>0</v>
      </c>
      <c r="I88" s="81">
        <f>VLOOKUP($C88,[1]Sheet1!$B$1:$Z$65536,7,0)</f>
        <v>0</v>
      </c>
      <c r="J88" s="81">
        <f>VLOOKUP($C88,[1]Sheet1!$B$1:$Z$65536,8,0)</f>
        <v>0</v>
      </c>
      <c r="K88" s="81">
        <f>VLOOKUP($C88,[1]Sheet1!$B$1:$Z$65536,9,0)</f>
        <v>0</v>
      </c>
      <c r="L88" s="81">
        <f>VLOOKUP($C88,[1]Sheet1!$B$1:$Z$65536,10,0)</f>
        <v>0</v>
      </c>
      <c r="M88" s="81">
        <f>VLOOKUP($C88,[1]Sheet1!$B$1:$Z$65536,11,0)</f>
        <v>0</v>
      </c>
      <c r="N88" s="81">
        <f>VLOOKUP($C88,[1]Sheet1!$B$1:$Z$65536,12,0)</f>
        <v>0</v>
      </c>
      <c r="O88" s="81">
        <f>VLOOKUP($C88,[1]Sheet1!$B$1:$Z$65536,13,0)</f>
        <v>0</v>
      </c>
      <c r="P88" s="81">
        <f>VLOOKUP($C88,[1]Sheet1!$B$1:$Z$65536,14,0)</f>
        <v>0</v>
      </c>
      <c r="Q88" s="81">
        <f>VLOOKUP($C88,[1]Sheet1!$B$1:$Z$65536,15,0)</f>
        <v>0</v>
      </c>
      <c r="R88" s="81">
        <f>VLOOKUP($C88,[1]Sheet1!$B$1:$Z$65536,16,0)</f>
        <v>0</v>
      </c>
      <c r="S88" s="81">
        <f>VLOOKUP($C88,[1]Sheet1!$B$1:$Z$65536,17,0)</f>
        <v>0</v>
      </c>
      <c r="T88" s="81">
        <f>VLOOKUP($C88,[1]Sheet1!$B$1:$Z$65536,18,0)</f>
        <v>0</v>
      </c>
      <c r="U88" s="81">
        <f>VLOOKUP($C88,[1]Sheet1!$B$1:$Z$65536,19,0)</f>
        <v>0</v>
      </c>
      <c r="V88" s="81">
        <f>VLOOKUP($C88,[1]Sheet1!$B$1:$Z$65536,20,0)</f>
        <v>0</v>
      </c>
      <c r="W88" s="81">
        <f>VLOOKUP($C88,[1]Sheet1!$B$1:$Z$65536,21,0)</f>
        <v>0</v>
      </c>
      <c r="X88" s="81">
        <f>VLOOKUP($C88,[1]Sheet1!$B$1:$Z$65536,22,0)</f>
        <v>0</v>
      </c>
      <c r="Y88" s="81">
        <f>VLOOKUP($C88,[1]Sheet1!$B$1:$Z$65536,23,0)</f>
        <v>371892.98</v>
      </c>
      <c r="Z88" s="81">
        <f>VLOOKUP($C88,[1]Sheet1!$B$1:$Z$65536,24,0)</f>
        <v>0</v>
      </c>
      <c r="AA88" s="81">
        <f>VLOOKUP($C88,[1]Sheet1!$B$1:$Z$65536,25,0)</f>
        <v>105781.25</v>
      </c>
      <c r="AB88" s="81">
        <f>VLOOKUP($C88,[1]Sheet1!$B$1:$AA$65536,26,0)</f>
        <v>142733.16</v>
      </c>
      <c r="AC88" s="112">
        <f t="shared" si="17"/>
        <v>620407.39</v>
      </c>
      <c r="AD88" s="114">
        <f>AC88-AB88-AA88</f>
        <v>371892.98</v>
      </c>
      <c r="AE88" s="115">
        <f t="shared" si="19"/>
        <v>0</v>
      </c>
      <c r="AF88" s="115">
        <f t="shared" si="20"/>
        <v>0</v>
      </c>
      <c r="AG88" s="130">
        <v>50000</v>
      </c>
      <c r="AH88" s="134">
        <v>50000</v>
      </c>
      <c r="AI88" s="132">
        <v>40000</v>
      </c>
      <c r="AJ88" s="132" t="s">
        <v>46</v>
      </c>
      <c r="AK88" s="132"/>
      <c r="AL88" s="132"/>
      <c r="AM88" s="133"/>
      <c r="AN88" s="70"/>
    </row>
    <row r="89" spans="1:40" s="13" customFormat="1" ht="28.05" customHeight="1">
      <c r="A89" s="77"/>
      <c r="B89" s="383"/>
      <c r="C89" s="82" t="s">
        <v>210</v>
      </c>
      <c r="D89" s="90" t="s">
        <v>211</v>
      </c>
      <c r="E89" s="84">
        <v>60</v>
      </c>
      <c r="F89" s="81">
        <f>VLOOKUP(C89,[1]Sheet1!B$1:E$65536,4,0)</f>
        <v>0</v>
      </c>
      <c r="G89" s="81">
        <f>VLOOKUP(C89,[1]Sheet1!B$1:F$65536,5,0)</f>
        <v>0</v>
      </c>
      <c r="H89" s="81">
        <f>VLOOKUP($C89,[1]Sheet1!$B$1:$Z$65536,6,0)</f>
        <v>0</v>
      </c>
      <c r="I89" s="81">
        <f>VLOOKUP($C89,[1]Sheet1!$B$1:$Z$65536,7,0)</f>
        <v>0</v>
      </c>
      <c r="J89" s="81">
        <f>VLOOKUP($C89,[1]Sheet1!$B$1:$Z$65536,8,0)</f>
        <v>0</v>
      </c>
      <c r="K89" s="81">
        <f>VLOOKUP($C89,[1]Sheet1!$B$1:$Z$65536,9,0)</f>
        <v>0</v>
      </c>
      <c r="L89" s="81">
        <f>VLOOKUP($C89,[1]Sheet1!$B$1:$Z$65536,10,0)</f>
        <v>0</v>
      </c>
      <c r="M89" s="81">
        <f>VLOOKUP($C89,[1]Sheet1!$B$1:$Z$65536,11,0)</f>
        <v>0</v>
      </c>
      <c r="N89" s="81">
        <f>VLOOKUP($C89,[1]Sheet1!$B$1:$Z$65536,12,0)</f>
        <v>0</v>
      </c>
      <c r="O89" s="81">
        <f>VLOOKUP($C89,[1]Sheet1!$B$1:$Z$65536,13,0)</f>
        <v>0</v>
      </c>
      <c r="P89" s="81">
        <f>VLOOKUP($C89,[1]Sheet1!$B$1:$Z$65536,14,0)</f>
        <v>0</v>
      </c>
      <c r="Q89" s="81">
        <f>VLOOKUP($C89,[1]Sheet1!$B$1:$Z$65536,15,0)</f>
        <v>0</v>
      </c>
      <c r="R89" s="81">
        <f>VLOOKUP($C89,[1]Sheet1!$B$1:$Z$65536,16,0)</f>
        <v>0</v>
      </c>
      <c r="S89" s="81">
        <f>VLOOKUP($C89,[1]Sheet1!$B$1:$Z$65536,17,0)</f>
        <v>0</v>
      </c>
      <c r="T89" s="81">
        <f>VLOOKUP($C89,[1]Sheet1!$B$1:$Z$65536,18,0)</f>
        <v>0</v>
      </c>
      <c r="U89" s="81">
        <f>VLOOKUP($C89,[1]Sheet1!$B$1:$Z$65536,19,0)</f>
        <v>0</v>
      </c>
      <c r="V89" s="81">
        <f>VLOOKUP($C89,[1]Sheet1!$B$1:$Z$65536,20,0)</f>
        <v>0</v>
      </c>
      <c r="W89" s="81">
        <f>VLOOKUP($C89,[1]Sheet1!$B$1:$Z$65536,21,0)</f>
        <v>0</v>
      </c>
      <c r="X89" s="81">
        <f>VLOOKUP($C89,[1]Sheet1!$B$1:$Z$65536,22,0)</f>
        <v>19666.46</v>
      </c>
      <c r="Y89" s="81">
        <f>VLOOKUP($C89,[1]Sheet1!$B$1:$Z$65536,23,0)</f>
        <v>0</v>
      </c>
      <c r="Z89" s="81">
        <f>VLOOKUP($C89,[1]Sheet1!$B$1:$Z$65536,24,0)</f>
        <v>99842.78</v>
      </c>
      <c r="AA89" s="81">
        <f>VLOOKUP($C89,[1]Sheet1!$B$1:$Z$65536,25,0)</f>
        <v>0</v>
      </c>
      <c r="AB89" s="81">
        <f>VLOOKUP($C89,[1]Sheet1!$B$1:$AA$65536,26,0)</f>
        <v>0</v>
      </c>
      <c r="AC89" s="112">
        <f t="shared" si="17"/>
        <v>119509.23999999999</v>
      </c>
      <c r="AD89" s="114">
        <f>AC89-AB89-AA89</f>
        <v>119509.23999999999</v>
      </c>
      <c r="AE89" s="115">
        <f t="shared" si="19"/>
        <v>0</v>
      </c>
      <c r="AF89" s="115">
        <f t="shared" si="20"/>
        <v>0</v>
      </c>
      <c r="AG89" s="132"/>
      <c r="AH89" s="131">
        <f>AD89</f>
        <v>119509.23999999999</v>
      </c>
      <c r="AI89" s="132"/>
      <c r="AJ89" s="132"/>
      <c r="AK89" s="132" t="s">
        <v>46</v>
      </c>
      <c r="AL89" s="132"/>
      <c r="AM89" s="133"/>
      <c r="AN89" s="70"/>
    </row>
    <row r="90" spans="1:40" s="13" customFormat="1" ht="28.05" customHeight="1">
      <c r="A90" s="77"/>
      <c r="B90" s="383"/>
      <c r="C90" s="82" t="s">
        <v>212</v>
      </c>
      <c r="D90" s="90" t="s">
        <v>213</v>
      </c>
      <c r="E90" s="84">
        <v>120</v>
      </c>
      <c r="F90" s="81">
        <f>VLOOKUP(C90,[1]Sheet1!B$1:E$65536,4,0)</f>
        <v>0</v>
      </c>
      <c r="G90" s="81">
        <f>VLOOKUP(C90,[1]Sheet1!B$1:F$65536,5,0)</f>
        <v>0</v>
      </c>
      <c r="H90" s="81">
        <f>VLOOKUP($C90,[1]Sheet1!$B$1:$Z$65536,6,0)</f>
        <v>0</v>
      </c>
      <c r="I90" s="81">
        <f>VLOOKUP($C90,[1]Sheet1!$B$1:$Z$65536,7,0)</f>
        <v>0</v>
      </c>
      <c r="J90" s="81">
        <f>VLOOKUP($C90,[1]Sheet1!$B$1:$Z$65536,8,0)</f>
        <v>0</v>
      </c>
      <c r="K90" s="81">
        <f>VLOOKUP($C90,[1]Sheet1!$B$1:$Z$65536,9,0)</f>
        <v>0</v>
      </c>
      <c r="L90" s="81">
        <f>VLOOKUP($C90,[1]Sheet1!$B$1:$Z$65536,10,0)</f>
        <v>0</v>
      </c>
      <c r="M90" s="81">
        <f>VLOOKUP($C90,[1]Sheet1!$B$1:$Z$65536,11,0)</f>
        <v>0</v>
      </c>
      <c r="N90" s="81">
        <f>VLOOKUP($C90,[1]Sheet1!$B$1:$Z$65536,12,0)</f>
        <v>0</v>
      </c>
      <c r="O90" s="81">
        <f>VLOOKUP($C90,[1]Sheet1!$B$1:$Z$65536,13,0)</f>
        <v>0</v>
      </c>
      <c r="P90" s="81">
        <f>VLOOKUP($C90,[1]Sheet1!$B$1:$Z$65536,14,0)</f>
        <v>0</v>
      </c>
      <c r="Q90" s="81">
        <f>VLOOKUP($C90,[1]Sheet1!$B$1:$Z$65536,15,0)</f>
        <v>0</v>
      </c>
      <c r="R90" s="81">
        <f>VLOOKUP($C90,[1]Sheet1!$B$1:$Z$65536,16,0)</f>
        <v>0</v>
      </c>
      <c r="S90" s="81">
        <f>VLOOKUP($C90,[1]Sheet1!$B$1:$Z$65536,17,0)</f>
        <v>0</v>
      </c>
      <c r="T90" s="81">
        <f>VLOOKUP($C90,[1]Sheet1!$B$1:$Z$65536,18,0)</f>
        <v>0</v>
      </c>
      <c r="U90" s="81">
        <f>VLOOKUP($C90,[1]Sheet1!$B$1:$Z$65536,19,0)</f>
        <v>59254.640000000043</v>
      </c>
      <c r="V90" s="81">
        <f>VLOOKUP($C90,[1]Sheet1!$B$1:$Z$65536,20,0)</f>
        <v>0</v>
      </c>
      <c r="W90" s="81">
        <f>VLOOKUP($C90,[1]Sheet1!$B$1:$Z$65536,21,0)</f>
        <v>17742.809999999998</v>
      </c>
      <c r="X90" s="81">
        <f>VLOOKUP($C90,[1]Sheet1!$B$1:$Z$65536,22,0)</f>
        <v>192612.6</v>
      </c>
      <c r="Y90" s="81">
        <f>VLOOKUP($C90,[1]Sheet1!$B$1:$Z$65536,23,0)</f>
        <v>34951.379999999997</v>
      </c>
      <c r="Z90" s="81">
        <f>VLOOKUP($C90,[1]Sheet1!$B$1:$Z$65536,24,0)</f>
        <v>38921.61</v>
      </c>
      <c r="AA90" s="81">
        <f>VLOOKUP($C90,[1]Sheet1!$B$1:$Z$65536,25,0)</f>
        <v>39017.01</v>
      </c>
      <c r="AB90" s="81">
        <f>VLOOKUP($C90,[1]Sheet1!$B$1:$AA$65536,26,0)</f>
        <v>173209.83</v>
      </c>
      <c r="AC90" s="112">
        <f t="shared" si="17"/>
        <v>555709.88</v>
      </c>
      <c r="AD90" s="114">
        <f t="shared" si="18"/>
        <v>269610.05000000005</v>
      </c>
      <c r="AE90" s="115">
        <f t="shared" si="19"/>
        <v>9875.7733333333399</v>
      </c>
      <c r="AF90" s="115">
        <f t="shared" si="20"/>
        <v>17742.809999999998</v>
      </c>
      <c r="AG90" s="139">
        <v>519664.9</v>
      </c>
      <c r="AH90" s="132"/>
      <c r="AI90" s="132"/>
      <c r="AJ90" s="132"/>
      <c r="AK90" s="132"/>
      <c r="AL90" s="132" t="s">
        <v>46</v>
      </c>
      <c r="AM90" s="133"/>
      <c r="AN90" s="70"/>
    </row>
    <row r="91" spans="1:40" s="13" customFormat="1" ht="28.05" customHeight="1">
      <c r="A91" s="77"/>
      <c r="B91" s="383"/>
      <c r="C91" s="82" t="s">
        <v>214</v>
      </c>
      <c r="D91" s="83" t="s">
        <v>215</v>
      </c>
      <c r="E91" s="84">
        <v>120</v>
      </c>
      <c r="F91" s="81">
        <f>VLOOKUP(C91,[1]Sheet1!B$1:E$65536,4,0)</f>
        <v>0</v>
      </c>
      <c r="G91" s="81">
        <f>VLOOKUP(C91,[1]Sheet1!B$1:F$65536,5,0)</f>
        <v>0</v>
      </c>
      <c r="H91" s="81">
        <f>VLOOKUP($C91,[1]Sheet1!$B$1:$Z$65536,6,0)</f>
        <v>0</v>
      </c>
      <c r="I91" s="81">
        <f>VLOOKUP($C91,[1]Sheet1!$B$1:$Z$65536,7,0)</f>
        <v>0</v>
      </c>
      <c r="J91" s="81">
        <f>VLOOKUP($C91,[1]Sheet1!$B$1:$Z$65536,8,0)</f>
        <v>0</v>
      </c>
      <c r="K91" s="81">
        <f>VLOOKUP($C91,[1]Sheet1!$B$1:$Z$65536,9,0)</f>
        <v>0</v>
      </c>
      <c r="L91" s="81">
        <f>VLOOKUP($C91,[1]Sheet1!$B$1:$Z$65536,10,0)</f>
        <v>0</v>
      </c>
      <c r="M91" s="81">
        <f>VLOOKUP($C91,[1]Sheet1!$B$1:$Z$65536,11,0)</f>
        <v>0</v>
      </c>
      <c r="N91" s="81">
        <f>VLOOKUP($C91,[1]Sheet1!$B$1:$Z$65536,12,0)</f>
        <v>0</v>
      </c>
      <c r="O91" s="81">
        <f>VLOOKUP($C91,[1]Sheet1!$B$1:$Z$65536,13,0)</f>
        <v>0</v>
      </c>
      <c r="P91" s="81">
        <f>VLOOKUP($C91,[1]Sheet1!$B$1:$Z$65536,14,0)</f>
        <v>55645</v>
      </c>
      <c r="Q91" s="81">
        <f>VLOOKUP($C91,[1]Sheet1!$B$1:$Z$65536,15,0)</f>
        <v>0</v>
      </c>
      <c r="R91" s="81">
        <f>VLOOKUP($C91,[1]Sheet1!$B$1:$Z$65536,16,0)</f>
        <v>0</v>
      </c>
      <c r="S91" s="81">
        <f>VLOOKUP($C91,[1]Sheet1!$B$1:$Z$65536,17,0)</f>
        <v>0</v>
      </c>
      <c r="T91" s="81">
        <f>VLOOKUP($C91,[1]Sheet1!$B$1:$Z$65536,18,0)</f>
        <v>0</v>
      </c>
      <c r="U91" s="81">
        <f>VLOOKUP($C91,[1]Sheet1!$B$1:$Z$65536,19,0)</f>
        <v>0</v>
      </c>
      <c r="V91" s="81">
        <f>VLOOKUP($C91,[1]Sheet1!$B$1:$Z$65536,20,0)</f>
        <v>0</v>
      </c>
      <c r="W91" s="81">
        <f>VLOOKUP($C91,[1]Sheet1!$B$1:$Z$65536,21,0)</f>
        <v>0</v>
      </c>
      <c r="X91" s="81">
        <f>VLOOKUP($C91,[1]Sheet1!$B$1:$Z$65536,22,0)</f>
        <v>0</v>
      </c>
      <c r="Y91" s="81">
        <f>VLOOKUP($C91,[1]Sheet1!$B$1:$Z$65536,23,0)</f>
        <v>141974.16</v>
      </c>
      <c r="Z91" s="81">
        <f>VLOOKUP($C91,[1]Sheet1!$B$1:$Z$65536,24,0)</f>
        <v>0</v>
      </c>
      <c r="AA91" s="81">
        <f>VLOOKUP($C91,[1]Sheet1!$B$1:$Z$65536,25,0)</f>
        <v>0</v>
      </c>
      <c r="AB91" s="81">
        <f>VLOOKUP($C91,[1]Sheet1!$B$1:$AA$65536,26,0)</f>
        <v>0</v>
      </c>
      <c r="AC91" s="112">
        <f t="shared" si="17"/>
        <v>197619.16</v>
      </c>
      <c r="AD91" s="114">
        <f t="shared" si="18"/>
        <v>55645</v>
      </c>
      <c r="AE91" s="115">
        <f t="shared" si="19"/>
        <v>0</v>
      </c>
      <c r="AF91" s="115">
        <f t="shared" si="20"/>
        <v>0</v>
      </c>
      <c r="AG91" s="130"/>
      <c r="AH91" s="132">
        <v>20000</v>
      </c>
      <c r="AI91" s="132"/>
      <c r="AJ91" s="132" t="s">
        <v>46</v>
      </c>
      <c r="AK91" s="132"/>
      <c r="AL91" s="132"/>
      <c r="AM91" s="133"/>
      <c r="AN91" s="70"/>
    </row>
    <row r="92" spans="1:40" s="13" customFormat="1" ht="28.05" customHeight="1">
      <c r="A92" s="77"/>
      <c r="B92" s="383"/>
      <c r="C92" s="82" t="s">
        <v>216</v>
      </c>
      <c r="D92" s="83" t="s">
        <v>217</v>
      </c>
      <c r="E92" s="84">
        <v>120</v>
      </c>
      <c r="F92" s="81">
        <f>VLOOKUP(C92,[1]Sheet1!B$1:E$65536,4,0)</f>
        <v>55451.039999999994</v>
      </c>
      <c r="G92" s="81">
        <f>VLOOKUP(C92,[1]Sheet1!B$1:F$65536,5,0)</f>
        <v>0</v>
      </c>
      <c r="H92" s="81">
        <f>VLOOKUP($C92,[1]Sheet1!$B$1:$Z$65536,6,0)</f>
        <v>0</v>
      </c>
      <c r="I92" s="81">
        <f>VLOOKUP($C92,[1]Sheet1!$B$1:$Z$65536,7,0)</f>
        <v>0</v>
      </c>
      <c r="J92" s="81">
        <f>VLOOKUP($C92,[1]Sheet1!$B$1:$Z$65536,8,0)</f>
        <v>0</v>
      </c>
      <c r="K92" s="81">
        <f>VLOOKUP($C92,[1]Sheet1!$B$1:$Z$65536,9,0)</f>
        <v>0</v>
      </c>
      <c r="L92" s="81">
        <f>VLOOKUP($C92,[1]Sheet1!$B$1:$Z$65536,10,0)</f>
        <v>0</v>
      </c>
      <c r="M92" s="81">
        <f>VLOOKUP($C92,[1]Sheet1!$B$1:$Z$65536,11,0)</f>
        <v>0</v>
      </c>
      <c r="N92" s="81">
        <f>VLOOKUP($C92,[1]Sheet1!$B$1:$Z$65536,12,0)</f>
        <v>0</v>
      </c>
      <c r="O92" s="81">
        <f>VLOOKUP($C92,[1]Sheet1!$B$1:$Z$65536,13,0)</f>
        <v>0</v>
      </c>
      <c r="P92" s="81">
        <f>VLOOKUP($C92,[1]Sheet1!$B$1:$Z$65536,14,0)</f>
        <v>0</v>
      </c>
      <c r="Q92" s="81">
        <f>VLOOKUP($C92,[1]Sheet1!$B$1:$Z$65536,15,0)</f>
        <v>0</v>
      </c>
      <c r="R92" s="81">
        <f>VLOOKUP($C92,[1]Sheet1!$B$1:$Z$65536,16,0)</f>
        <v>0</v>
      </c>
      <c r="S92" s="81">
        <f>VLOOKUP($C92,[1]Sheet1!$B$1:$Z$65536,17,0)</f>
        <v>0</v>
      </c>
      <c r="T92" s="81">
        <f>VLOOKUP($C92,[1]Sheet1!$B$1:$Z$65536,18,0)</f>
        <v>0</v>
      </c>
      <c r="U92" s="81">
        <f>VLOOKUP($C92,[1]Sheet1!$B$1:$Z$65536,19,0)</f>
        <v>0</v>
      </c>
      <c r="V92" s="81">
        <f>VLOOKUP($C92,[1]Sheet1!$B$1:$Z$65536,20,0)</f>
        <v>0</v>
      </c>
      <c r="W92" s="81">
        <f>VLOOKUP($C92,[1]Sheet1!$B$1:$Z$65536,21,0)</f>
        <v>0</v>
      </c>
      <c r="X92" s="81">
        <f>VLOOKUP($C92,[1]Sheet1!$B$1:$Z$65536,22,0)</f>
        <v>0</v>
      </c>
      <c r="Y92" s="81">
        <f>VLOOKUP($C92,[1]Sheet1!$B$1:$Z$65536,23,0)</f>
        <v>0</v>
      </c>
      <c r="Z92" s="81">
        <f>VLOOKUP($C92,[1]Sheet1!$B$1:$Z$65536,24,0)</f>
        <v>0</v>
      </c>
      <c r="AA92" s="81">
        <f>VLOOKUP($C92,[1]Sheet1!$B$1:$Z$65536,25,0)</f>
        <v>0</v>
      </c>
      <c r="AB92" s="81">
        <f>VLOOKUP($C92,[1]Sheet1!$B$1:$AA$65536,26,0)</f>
        <v>0</v>
      </c>
      <c r="AC92" s="112">
        <f t="shared" si="17"/>
        <v>55451.039999999994</v>
      </c>
      <c r="AD92" s="114">
        <f t="shared" si="18"/>
        <v>55451.039999999994</v>
      </c>
      <c r="AE92" s="115">
        <f t="shared" si="19"/>
        <v>0</v>
      </c>
      <c r="AF92" s="115">
        <f t="shared" si="20"/>
        <v>0</v>
      </c>
      <c r="AG92" s="130"/>
      <c r="AH92" s="132">
        <v>20000</v>
      </c>
      <c r="AI92" s="132"/>
      <c r="AJ92" s="132" t="s">
        <v>46</v>
      </c>
      <c r="AK92" s="132"/>
      <c r="AL92" s="132"/>
      <c r="AM92" s="133"/>
      <c r="AN92" s="70"/>
    </row>
    <row r="93" spans="1:40" s="13" customFormat="1" ht="28.05" customHeight="1">
      <c r="A93" s="77"/>
      <c r="B93" s="383"/>
      <c r="C93" s="82" t="s">
        <v>218</v>
      </c>
      <c r="D93" s="90" t="s">
        <v>219</v>
      </c>
      <c r="E93" s="84">
        <v>120</v>
      </c>
      <c r="F93" s="81">
        <f>VLOOKUP(C93,[1]Sheet1!B$1:E$65536,4,0)</f>
        <v>0</v>
      </c>
      <c r="G93" s="81">
        <f>VLOOKUP(C93,[1]Sheet1!B$1:F$65536,5,0)</f>
        <v>0</v>
      </c>
      <c r="H93" s="81">
        <f>VLOOKUP($C93,[1]Sheet1!$B$1:$Z$65536,6,0)</f>
        <v>0</v>
      </c>
      <c r="I93" s="81">
        <f>VLOOKUP($C93,[1]Sheet1!$B$1:$Z$65536,7,0)</f>
        <v>0</v>
      </c>
      <c r="J93" s="81">
        <f>VLOOKUP($C93,[1]Sheet1!$B$1:$Z$65536,8,0)</f>
        <v>0</v>
      </c>
      <c r="K93" s="81">
        <f>VLOOKUP($C93,[1]Sheet1!$B$1:$Z$65536,9,0)</f>
        <v>0</v>
      </c>
      <c r="L93" s="81">
        <f>VLOOKUP($C93,[1]Sheet1!$B$1:$Z$65536,10,0)</f>
        <v>0</v>
      </c>
      <c r="M93" s="81">
        <f>VLOOKUP($C93,[1]Sheet1!$B$1:$Z$65536,11,0)</f>
        <v>0</v>
      </c>
      <c r="N93" s="81">
        <f>VLOOKUP($C93,[1]Sheet1!$B$1:$Z$65536,12,0)</f>
        <v>0</v>
      </c>
      <c r="O93" s="81">
        <f>VLOOKUP($C93,[1]Sheet1!$B$1:$Z$65536,13,0)</f>
        <v>0</v>
      </c>
      <c r="P93" s="81">
        <f>VLOOKUP($C93,[1]Sheet1!$B$1:$Z$65536,14,0)</f>
        <v>0</v>
      </c>
      <c r="Q93" s="81">
        <f>VLOOKUP($C93,[1]Sheet1!$B$1:$Z$65536,15,0)</f>
        <v>0</v>
      </c>
      <c r="R93" s="81">
        <f>VLOOKUP($C93,[1]Sheet1!$B$1:$Z$65536,16,0)</f>
        <v>0</v>
      </c>
      <c r="S93" s="81">
        <f>VLOOKUP($C93,[1]Sheet1!$B$1:$Z$65536,17,0)</f>
        <v>0</v>
      </c>
      <c r="T93" s="81">
        <f>VLOOKUP($C93,[1]Sheet1!$B$1:$Z$65536,18,0)</f>
        <v>0</v>
      </c>
      <c r="U93" s="81">
        <f>VLOOKUP($C93,[1]Sheet1!$B$1:$Z$65536,19,0)</f>
        <v>0</v>
      </c>
      <c r="V93" s="81">
        <f>VLOOKUP($C93,[1]Sheet1!$B$1:$Z$65536,20,0)</f>
        <v>0</v>
      </c>
      <c r="W93" s="81">
        <f>VLOOKUP($C93,[1]Sheet1!$B$1:$Z$65536,21,0)</f>
        <v>0</v>
      </c>
      <c r="X93" s="81">
        <f>VLOOKUP($C93,[1]Sheet1!$B$1:$Z$65536,22,0)</f>
        <v>0</v>
      </c>
      <c r="Y93" s="81">
        <f>VLOOKUP($C93,[1]Sheet1!$B$1:$Z$65536,23,0)</f>
        <v>0</v>
      </c>
      <c r="Z93" s="81">
        <f>VLOOKUP($C93,[1]Sheet1!$B$1:$Z$65536,24,0)</f>
        <v>2162820.62</v>
      </c>
      <c r="AA93" s="81">
        <f>VLOOKUP($C93,[1]Sheet1!$B$1:$Z$65536,25,0)</f>
        <v>1480587.43</v>
      </c>
      <c r="AB93" s="81">
        <f>VLOOKUP($C93,[1]Sheet1!$B$1:$AA$65536,26,0)</f>
        <v>345015.03</v>
      </c>
      <c r="AC93" s="112">
        <f t="shared" si="17"/>
        <v>3988423.08</v>
      </c>
      <c r="AD93" s="114">
        <f t="shared" si="18"/>
        <v>0</v>
      </c>
      <c r="AE93" s="115">
        <f t="shared" si="19"/>
        <v>0</v>
      </c>
      <c r="AF93" s="115">
        <f t="shared" si="20"/>
        <v>0</v>
      </c>
      <c r="AG93" s="130"/>
      <c r="AH93" s="179">
        <v>2000000</v>
      </c>
      <c r="AI93" s="132"/>
      <c r="AJ93" s="132" t="s">
        <v>46</v>
      </c>
      <c r="AK93" s="132"/>
      <c r="AL93" s="132"/>
      <c r="AM93" s="133"/>
      <c r="AN93" s="70"/>
    </row>
    <row r="94" spans="1:40" s="13" customFormat="1" ht="28.05" customHeight="1">
      <c r="A94" s="77"/>
      <c r="B94" s="383"/>
      <c r="C94" s="82" t="s">
        <v>220</v>
      </c>
      <c r="D94" s="83" t="s">
        <v>221</v>
      </c>
      <c r="E94" s="84">
        <v>120</v>
      </c>
      <c r="F94" s="81">
        <f>VLOOKUP(C94,[1]Sheet1!B$1:E$65536,4,0)</f>
        <v>0</v>
      </c>
      <c r="G94" s="81">
        <f>VLOOKUP(C94,[1]Sheet1!B$1:F$65536,5,0)</f>
        <v>0</v>
      </c>
      <c r="H94" s="81">
        <f>VLOOKUP($C94,[1]Sheet1!$B$1:$Z$65536,6,0)</f>
        <v>0</v>
      </c>
      <c r="I94" s="81">
        <f>VLOOKUP($C94,[1]Sheet1!$B$1:$Z$65536,7,0)</f>
        <v>0</v>
      </c>
      <c r="J94" s="81">
        <f>VLOOKUP($C94,[1]Sheet1!$B$1:$Z$65536,8,0)</f>
        <v>0</v>
      </c>
      <c r="K94" s="81">
        <f>VLOOKUP($C94,[1]Sheet1!$B$1:$Z$65536,9,0)</f>
        <v>0</v>
      </c>
      <c r="L94" s="81">
        <f>VLOOKUP($C94,[1]Sheet1!$B$1:$Z$65536,10,0)</f>
        <v>0</v>
      </c>
      <c r="M94" s="81">
        <f>VLOOKUP($C94,[1]Sheet1!$B$1:$Z$65536,11,0)</f>
        <v>0</v>
      </c>
      <c r="N94" s="81">
        <f>VLOOKUP($C94,[1]Sheet1!$B$1:$Z$65536,12,0)</f>
        <v>0</v>
      </c>
      <c r="O94" s="81">
        <f>VLOOKUP($C94,[1]Sheet1!$B$1:$Z$65536,13,0)</f>
        <v>0</v>
      </c>
      <c r="P94" s="81">
        <f>VLOOKUP($C94,[1]Sheet1!$B$1:$Z$65536,14,0)</f>
        <v>0</v>
      </c>
      <c r="Q94" s="81">
        <f>VLOOKUP($C94,[1]Sheet1!$B$1:$Z$65536,15,0)</f>
        <v>0</v>
      </c>
      <c r="R94" s="81">
        <f>VLOOKUP($C94,[1]Sheet1!$B$1:$Z$65536,16,0)</f>
        <v>750000</v>
      </c>
      <c r="S94" s="81">
        <f>VLOOKUP($C94,[1]Sheet1!$B$1:$Z$65536,17,0)</f>
        <v>106200</v>
      </c>
      <c r="T94" s="81">
        <f>VLOOKUP($C94,[1]Sheet1!$B$1:$Z$65536,18,0)</f>
        <v>119568</v>
      </c>
      <c r="U94" s="81">
        <f>VLOOKUP($C94,[1]Sheet1!$B$1:$Z$65536,19,0)</f>
        <v>0</v>
      </c>
      <c r="V94" s="81">
        <f>VLOOKUP($C94,[1]Sheet1!$B$1:$Z$65536,20,0)</f>
        <v>100800</v>
      </c>
      <c r="W94" s="81">
        <f>VLOOKUP($C94,[1]Sheet1!$B$1:$Z$65536,21,0)</f>
        <v>79584</v>
      </c>
      <c r="X94" s="81">
        <f>VLOOKUP($C94,[1]Sheet1!$B$1:$Z$65536,22,0)</f>
        <v>168336</v>
      </c>
      <c r="Y94" s="81">
        <f>VLOOKUP($C94,[1]Sheet1!$B$1:$Z$65536,23,0)</f>
        <v>273312</v>
      </c>
      <c r="Z94" s="81">
        <f>VLOOKUP($C94,[1]Sheet1!$B$1:$Z$65536,24,0)</f>
        <v>162840</v>
      </c>
      <c r="AA94" s="81">
        <f>VLOOKUP($C94,[1]Sheet1!$B$1:$Z$65536,25,0)</f>
        <v>122376</v>
      </c>
      <c r="AB94" s="81">
        <f>VLOOKUP($C94,[1]Sheet1!$B$1:$AA$65536,26,0)</f>
        <v>113664</v>
      </c>
      <c r="AC94" s="112">
        <f t="shared" si="17"/>
        <v>1996680</v>
      </c>
      <c r="AD94" s="114">
        <f t="shared" si="18"/>
        <v>1324488</v>
      </c>
      <c r="AE94" s="115">
        <f t="shared" si="19"/>
        <v>179428</v>
      </c>
      <c r="AF94" s="115">
        <f t="shared" si="20"/>
        <v>79584</v>
      </c>
      <c r="AG94" s="130"/>
      <c r="AH94" s="132">
        <v>50000</v>
      </c>
      <c r="AI94" s="132">
        <v>50000</v>
      </c>
      <c r="AJ94" s="132"/>
      <c r="AK94" s="132"/>
      <c r="AL94" s="132"/>
      <c r="AM94" s="133"/>
      <c r="AN94" s="70"/>
    </row>
    <row r="95" spans="1:40" s="13" customFormat="1" ht="28.05" customHeight="1">
      <c r="A95" s="77"/>
      <c r="B95" s="383"/>
      <c r="C95" s="82" t="s">
        <v>222</v>
      </c>
      <c r="D95" s="83" t="s">
        <v>223</v>
      </c>
      <c r="E95" s="84">
        <v>120</v>
      </c>
      <c r="F95" s="81">
        <f>VLOOKUP(C95,[1]Sheet1!B$1:E$65536,4,0)</f>
        <v>0</v>
      </c>
      <c r="G95" s="81">
        <f>VLOOKUP(C95,[1]Sheet1!B$1:F$65536,5,0)</f>
        <v>0</v>
      </c>
      <c r="H95" s="81">
        <f>VLOOKUP($C95,[1]Sheet1!$B$1:$Z$65536,6,0)</f>
        <v>0</v>
      </c>
      <c r="I95" s="81">
        <f>VLOOKUP($C95,[1]Sheet1!$B$1:$Z$65536,7,0)</f>
        <v>0</v>
      </c>
      <c r="J95" s="81">
        <f>VLOOKUP($C95,[1]Sheet1!$B$1:$Z$65536,8,0)</f>
        <v>0</v>
      </c>
      <c r="K95" s="81">
        <f>VLOOKUP($C95,[1]Sheet1!$B$1:$Z$65536,9,0)</f>
        <v>0</v>
      </c>
      <c r="L95" s="81">
        <f>VLOOKUP($C95,[1]Sheet1!$B$1:$Z$65536,10,0)</f>
        <v>0</v>
      </c>
      <c r="M95" s="81">
        <f>VLOOKUP($C95,[1]Sheet1!$B$1:$Z$65536,11,0)</f>
        <v>0</v>
      </c>
      <c r="N95" s="81">
        <f>VLOOKUP($C95,[1]Sheet1!$B$1:$Z$65536,12,0)</f>
        <v>0</v>
      </c>
      <c r="O95" s="81">
        <f>VLOOKUP($C95,[1]Sheet1!$B$1:$Z$65536,13,0)</f>
        <v>0</v>
      </c>
      <c r="P95" s="81">
        <f>VLOOKUP($C95,[1]Sheet1!$B$1:$Z$65536,14,0)</f>
        <v>0</v>
      </c>
      <c r="Q95" s="81">
        <f>VLOOKUP($C95,[1]Sheet1!$B$1:$Z$65536,15,0)</f>
        <v>0</v>
      </c>
      <c r="R95" s="81">
        <f>VLOOKUP($C95,[1]Sheet1!$B$1:$Z$65536,16,0)</f>
        <v>0</v>
      </c>
      <c r="S95" s="81">
        <f>VLOOKUP($C95,[1]Sheet1!$B$1:$Z$65536,17,0)</f>
        <v>0</v>
      </c>
      <c r="T95" s="81">
        <f>VLOOKUP($C95,[1]Sheet1!$B$1:$Z$65536,18,0)</f>
        <v>34109.46</v>
      </c>
      <c r="U95" s="81">
        <f>VLOOKUP($C95,[1]Sheet1!$B$1:$Z$65536,19,0)</f>
        <v>0</v>
      </c>
      <c r="V95" s="81">
        <f>VLOOKUP($C95,[1]Sheet1!$B$1:$Z$65536,20,0)</f>
        <v>217586.51000000007</v>
      </c>
      <c r="W95" s="81">
        <f>VLOOKUP($C95,[1]Sheet1!$B$1:$Z$65536,21,0)</f>
        <v>166146.77999999997</v>
      </c>
      <c r="X95" s="81">
        <f>VLOOKUP($C95,[1]Sheet1!$B$1:$Z$65536,22,0)</f>
        <v>0</v>
      </c>
      <c r="Y95" s="81">
        <f>VLOOKUP($C95,[1]Sheet1!$B$1:$Z$65536,23,0)</f>
        <v>176217.17</v>
      </c>
      <c r="Z95" s="81">
        <f>VLOOKUP($C95,[1]Sheet1!$B$1:$Z$65536,24,0)</f>
        <v>98292.7</v>
      </c>
      <c r="AA95" s="81">
        <f>VLOOKUP($C95,[1]Sheet1!$B$1:$Z$65536,25,0)</f>
        <v>94517.59</v>
      </c>
      <c r="AB95" s="81">
        <f>VLOOKUP($C95,[1]Sheet1!$B$1:$AA$65536,26,0)</f>
        <v>301085.83</v>
      </c>
      <c r="AC95" s="112">
        <f t="shared" si="17"/>
        <v>1087956.04</v>
      </c>
      <c r="AD95" s="114">
        <f t="shared" si="18"/>
        <v>417842.75</v>
      </c>
      <c r="AE95" s="115">
        <f t="shared" si="19"/>
        <v>41949.328333333346</v>
      </c>
      <c r="AF95" s="115">
        <f t="shared" si="20"/>
        <v>166146.77999999997</v>
      </c>
      <c r="AG95" s="130"/>
      <c r="AH95" s="132">
        <v>100000</v>
      </c>
      <c r="AI95" s="132">
        <v>30000</v>
      </c>
      <c r="AJ95" s="132" t="s">
        <v>46</v>
      </c>
      <c r="AK95" s="132"/>
      <c r="AL95" s="132"/>
      <c r="AM95" s="133"/>
      <c r="AN95" s="70"/>
    </row>
    <row r="96" spans="1:40" s="13" customFormat="1" ht="28.05" customHeight="1">
      <c r="A96" s="77"/>
      <c r="B96" s="383"/>
      <c r="C96" s="82" t="s">
        <v>224</v>
      </c>
      <c r="D96" s="88" t="s">
        <v>225</v>
      </c>
      <c r="E96" s="84">
        <v>60</v>
      </c>
      <c r="F96" s="81">
        <f>VLOOKUP(C96,[1]Sheet1!B$1:E$65536,4,0)</f>
        <v>0</v>
      </c>
      <c r="G96" s="81">
        <f>VLOOKUP(C96,[1]Sheet1!B$1:F$65536,5,0)</f>
        <v>0</v>
      </c>
      <c r="H96" s="81">
        <f>VLOOKUP($C96,[1]Sheet1!$B$1:$Z$65536,6,0)</f>
        <v>0</v>
      </c>
      <c r="I96" s="81">
        <f>VLOOKUP($C96,[1]Sheet1!$B$1:$Z$65536,7,0)</f>
        <v>0</v>
      </c>
      <c r="J96" s="81">
        <f>VLOOKUP($C96,[1]Sheet1!$B$1:$Z$65536,8,0)</f>
        <v>0</v>
      </c>
      <c r="K96" s="81">
        <f>VLOOKUP($C96,[1]Sheet1!$B$1:$Z$65536,9,0)</f>
        <v>0</v>
      </c>
      <c r="L96" s="81">
        <f>VLOOKUP($C96,[1]Sheet1!$B$1:$Z$65536,10,0)</f>
        <v>0</v>
      </c>
      <c r="M96" s="81">
        <f>VLOOKUP($C96,[1]Sheet1!$B$1:$Z$65536,11,0)</f>
        <v>0</v>
      </c>
      <c r="N96" s="81">
        <f>VLOOKUP($C96,[1]Sheet1!$B$1:$Z$65536,12,0)</f>
        <v>0</v>
      </c>
      <c r="O96" s="81">
        <f>VLOOKUP($C96,[1]Sheet1!$B$1:$Z$65536,13,0)</f>
        <v>0</v>
      </c>
      <c r="P96" s="81">
        <f>VLOOKUP($C96,[1]Sheet1!$B$1:$Z$65536,14,0)</f>
        <v>0</v>
      </c>
      <c r="Q96" s="81">
        <f>VLOOKUP($C96,[1]Sheet1!$B$1:$Z$65536,15,0)</f>
        <v>0</v>
      </c>
      <c r="R96" s="81">
        <f>VLOOKUP($C96,[1]Sheet1!$B$1:$Z$65536,16,0)</f>
        <v>0</v>
      </c>
      <c r="S96" s="81">
        <f>VLOOKUP($C96,[1]Sheet1!$B$1:$Z$65536,17,0)</f>
        <v>0</v>
      </c>
      <c r="T96" s="81">
        <f>VLOOKUP($C96,[1]Sheet1!$B$1:$Z$65536,18,0)</f>
        <v>0</v>
      </c>
      <c r="U96" s="81">
        <f>VLOOKUP($C96,[1]Sheet1!$B$1:$Z$65536,19,0)</f>
        <v>0</v>
      </c>
      <c r="V96" s="81">
        <f>VLOOKUP($C96,[1]Sheet1!$B$1:$Z$65536,20,0)</f>
        <v>0</v>
      </c>
      <c r="W96" s="81">
        <f>VLOOKUP($C96,[1]Sheet1!$B$1:$Z$65536,21,0)</f>
        <v>0</v>
      </c>
      <c r="X96" s="81">
        <f>VLOOKUP($C96,[1]Sheet1!$B$1:$Z$65536,22,0)</f>
        <v>0</v>
      </c>
      <c r="Y96" s="81">
        <f>VLOOKUP($C96,[1]Sheet1!$B$1:$Z$65536,23,0)</f>
        <v>0</v>
      </c>
      <c r="Z96" s="81">
        <f>VLOOKUP($C96,[1]Sheet1!$B$1:$Z$65536,24,0)</f>
        <v>233304.77</v>
      </c>
      <c r="AA96" s="81">
        <f>VLOOKUP($C96,[1]Sheet1!$B$1:$Z$65536,25,0)</f>
        <v>0</v>
      </c>
      <c r="AB96" s="81">
        <f>VLOOKUP($C96,[1]Sheet1!$B$1:$AA$65536,26,0)</f>
        <v>236121.52</v>
      </c>
      <c r="AC96" s="112">
        <f t="shared" si="17"/>
        <v>469426.29</v>
      </c>
      <c r="AD96" s="114">
        <f>AC96-AB96-AA96</f>
        <v>233304.77</v>
      </c>
      <c r="AE96" s="115">
        <f t="shared" si="19"/>
        <v>0</v>
      </c>
      <c r="AF96" s="115">
        <f t="shared" si="20"/>
        <v>0</v>
      </c>
      <c r="AG96" s="139">
        <v>200000</v>
      </c>
      <c r="AH96" s="132"/>
      <c r="AI96" s="132"/>
      <c r="AJ96" s="132"/>
      <c r="AK96" s="132" t="s">
        <v>46</v>
      </c>
      <c r="AL96" s="132"/>
      <c r="AM96" s="133"/>
      <c r="AN96" s="70"/>
    </row>
    <row r="97" spans="1:52" s="13" customFormat="1" ht="28.05" customHeight="1">
      <c r="A97" s="77"/>
      <c r="B97" s="383"/>
      <c r="C97" s="82" t="s">
        <v>226</v>
      </c>
      <c r="D97" s="83" t="s">
        <v>227</v>
      </c>
      <c r="E97" s="84">
        <v>120</v>
      </c>
      <c r="F97" s="81">
        <f>VLOOKUP(C97,[1]Sheet1!B$1:E$65536,4,0)</f>
        <v>0</v>
      </c>
      <c r="G97" s="81">
        <f>VLOOKUP(C97,[1]Sheet1!B$1:F$65536,5,0)</f>
        <v>0</v>
      </c>
      <c r="H97" s="81">
        <f>VLOOKUP($C97,[1]Sheet1!$B$1:$Z$65536,6,0)</f>
        <v>0</v>
      </c>
      <c r="I97" s="81">
        <f>VLOOKUP($C97,[1]Sheet1!$B$1:$Z$65536,7,0)</f>
        <v>0</v>
      </c>
      <c r="J97" s="81">
        <f>VLOOKUP($C97,[1]Sheet1!$B$1:$Z$65536,8,0)</f>
        <v>0</v>
      </c>
      <c r="K97" s="81">
        <f>VLOOKUP($C97,[1]Sheet1!$B$1:$Z$65536,9,0)</f>
        <v>0</v>
      </c>
      <c r="L97" s="81">
        <f>VLOOKUP($C97,[1]Sheet1!$B$1:$Z$65536,10,0)</f>
        <v>0</v>
      </c>
      <c r="M97" s="81">
        <f>VLOOKUP($C97,[1]Sheet1!$B$1:$Z$65536,11,0)</f>
        <v>0</v>
      </c>
      <c r="N97" s="81">
        <f>VLOOKUP($C97,[1]Sheet1!$B$1:$Z$65536,12,0)</f>
        <v>0</v>
      </c>
      <c r="O97" s="81">
        <f>VLOOKUP($C97,[1]Sheet1!$B$1:$Z$65536,13,0)</f>
        <v>0</v>
      </c>
      <c r="P97" s="81">
        <f>VLOOKUP($C97,[1]Sheet1!$B$1:$Z$65536,14,0)</f>
        <v>0</v>
      </c>
      <c r="Q97" s="81">
        <f>VLOOKUP($C97,[1]Sheet1!$B$1:$Z$65536,15,0)</f>
        <v>0</v>
      </c>
      <c r="R97" s="81">
        <f>VLOOKUP($C97,[1]Sheet1!$B$1:$Z$65536,16,0)</f>
        <v>0</v>
      </c>
      <c r="S97" s="81">
        <f>VLOOKUP($C97,[1]Sheet1!$B$1:$Z$65536,17,0)</f>
        <v>0</v>
      </c>
      <c r="T97" s="81">
        <f>VLOOKUP($C97,[1]Sheet1!$B$1:$Z$65536,18,0)</f>
        <v>0</v>
      </c>
      <c r="U97" s="81">
        <f>VLOOKUP($C97,[1]Sheet1!$B$1:$Z$65536,19,0)</f>
        <v>0</v>
      </c>
      <c r="V97" s="81">
        <f>VLOOKUP($C97,[1]Sheet1!$B$1:$Z$65536,20,0)</f>
        <v>566732.68999999994</v>
      </c>
      <c r="W97" s="81">
        <f>VLOOKUP($C97,[1]Sheet1!$B$1:$Z$65536,21,0)</f>
        <v>0</v>
      </c>
      <c r="X97" s="81">
        <f>VLOOKUP($C97,[1]Sheet1!$B$1:$Z$65536,22,0)</f>
        <v>1062551.0100000002</v>
      </c>
      <c r="Y97" s="81">
        <f>VLOOKUP($C97,[1]Sheet1!$B$1:$Z$65536,23,0)</f>
        <v>426159.15</v>
      </c>
      <c r="Z97" s="81">
        <f>VLOOKUP($C97,[1]Sheet1!$B$1:$Z$65536,24,0)</f>
        <v>467135.45</v>
      </c>
      <c r="AA97" s="81">
        <f>VLOOKUP($C97,[1]Sheet1!$B$1:$Z$65536,25,0)</f>
        <v>439451.59</v>
      </c>
      <c r="AB97" s="81">
        <f>VLOOKUP($C97,[1]Sheet1!$B$1:$AA$65536,26,0)</f>
        <v>107572.74</v>
      </c>
      <c r="AC97" s="112">
        <f t="shared" si="17"/>
        <v>3069602.6300000004</v>
      </c>
      <c r="AD97" s="114">
        <f t="shared" si="18"/>
        <v>1629283.7000000002</v>
      </c>
      <c r="AE97" s="115">
        <f t="shared" si="19"/>
        <v>94455.448333333319</v>
      </c>
      <c r="AF97" s="115">
        <f t="shared" si="20"/>
        <v>0</v>
      </c>
      <c r="AG97" s="139">
        <v>200000</v>
      </c>
      <c r="AH97" s="134">
        <v>200000</v>
      </c>
      <c r="AI97" s="132">
        <v>170000</v>
      </c>
      <c r="AJ97" s="132" t="s">
        <v>46</v>
      </c>
      <c r="AK97" s="132"/>
      <c r="AL97" s="132"/>
      <c r="AM97" s="133"/>
      <c r="AN97" s="70"/>
    </row>
    <row r="98" spans="1:52" s="13" customFormat="1" ht="28.05" customHeight="1">
      <c r="B98" s="383"/>
      <c r="C98" s="82" t="s">
        <v>228</v>
      </c>
      <c r="D98" s="83" t="s">
        <v>229</v>
      </c>
      <c r="E98" s="84">
        <v>120</v>
      </c>
      <c r="F98" s="81">
        <f>VLOOKUP(C98,[1]Sheet1!B$1:E$65536,4,0)</f>
        <v>0</v>
      </c>
      <c r="G98" s="81">
        <f>VLOOKUP(C98,[1]Sheet1!B$1:F$65536,5,0)</f>
        <v>0</v>
      </c>
      <c r="H98" s="81">
        <f>VLOOKUP($C98,[1]Sheet1!$B$1:$Z$65536,6,0)</f>
        <v>222270.83</v>
      </c>
      <c r="I98" s="81">
        <f>VLOOKUP($C98,[1]Sheet1!$B$1:$Z$65536,7,0)</f>
        <v>947142.3200000003</v>
      </c>
      <c r="J98" s="81">
        <f>VLOOKUP($C98,[1]Sheet1!$B$1:$Z$65536,8,0)</f>
        <v>946243.7099999995</v>
      </c>
      <c r="K98" s="81">
        <f>VLOOKUP($C98,[1]Sheet1!$B$1:$Z$65536,9,0)</f>
        <v>640546.16999999993</v>
      </c>
      <c r="L98" s="81">
        <f>VLOOKUP($C98,[1]Sheet1!$B$1:$Z$65536,10,0)</f>
        <v>1065166.7900000005</v>
      </c>
      <c r="M98" s="81">
        <f>VLOOKUP($C98,[1]Sheet1!$B$1:$Z$65536,11,0)</f>
        <v>60302.199999999255</v>
      </c>
      <c r="N98" s="81">
        <f>VLOOKUP($C98,[1]Sheet1!$B$1:$Z$65536,12,0)</f>
        <v>33971.980000000447</v>
      </c>
      <c r="O98" s="81">
        <f>VLOOKUP($C98,[1]Sheet1!$B$1:$Z$65536,13,0)</f>
        <v>58184.910000000149</v>
      </c>
      <c r="P98" s="81">
        <f>VLOOKUP($C98,[1]Sheet1!$B$1:$Z$65536,14,0)</f>
        <v>103145.83999999985</v>
      </c>
      <c r="Q98" s="81">
        <f>VLOOKUP($C98,[1]Sheet1!$B$1:$Z$65536,15,0)</f>
        <v>34084.609999999404</v>
      </c>
      <c r="R98" s="81">
        <f>VLOOKUP($C98,[1]Sheet1!$B$1:$Z$65536,16,0)</f>
        <v>683002.38000000082</v>
      </c>
      <c r="S98" s="81">
        <f>VLOOKUP($C98,[1]Sheet1!$B$1:$Z$65536,17,0)</f>
        <v>0</v>
      </c>
      <c r="T98" s="81">
        <f>VLOOKUP($C98,[1]Sheet1!$B$1:$Z$65536,18,0)</f>
        <v>0</v>
      </c>
      <c r="U98" s="81">
        <f>VLOOKUP($C98,[1]Sheet1!$B$1:$Z$65536,19,0)</f>
        <v>0</v>
      </c>
      <c r="V98" s="81">
        <f>VLOOKUP($C98,[1]Sheet1!$B$1:$Z$65536,20,0)</f>
        <v>0</v>
      </c>
      <c r="W98" s="81">
        <f>VLOOKUP($C98,[1]Sheet1!$B$1:$Z$65536,21,0)</f>
        <v>746001.1799999997</v>
      </c>
      <c r="X98" s="81">
        <f>VLOOKUP($C98,[1]Sheet1!$B$1:$Z$65536,22,0)</f>
        <v>0</v>
      </c>
      <c r="Y98" s="81">
        <f>VLOOKUP($C98,[1]Sheet1!$B$1:$Z$65536,23,0)</f>
        <v>643341.41</v>
      </c>
      <c r="Z98" s="81">
        <f>VLOOKUP($C98,[1]Sheet1!$B$1:$Z$65536,24,0)</f>
        <v>158173.46</v>
      </c>
      <c r="AA98" s="81">
        <f>VLOOKUP($C98,[1]Sheet1!$B$1:$Z$65536,25,0)</f>
        <v>0</v>
      </c>
      <c r="AB98" s="81">
        <f>VLOOKUP($C98,[1]Sheet1!$B$1:$AA$65536,26,0)</f>
        <v>541917.11</v>
      </c>
      <c r="AC98" s="112">
        <f t="shared" si="17"/>
        <v>6883494.9000000004</v>
      </c>
      <c r="AD98" s="114">
        <f t="shared" si="18"/>
        <v>5540062.9199999999</v>
      </c>
      <c r="AE98" s="115">
        <f t="shared" si="19"/>
        <v>119514.49833333337</v>
      </c>
      <c r="AF98" s="115">
        <f t="shared" si="20"/>
        <v>746001.1799999997</v>
      </c>
      <c r="AG98" s="130"/>
      <c r="AH98" s="131">
        <v>500000</v>
      </c>
      <c r="AI98" s="132"/>
      <c r="AJ98" s="132" t="s">
        <v>46</v>
      </c>
      <c r="AK98" s="132"/>
      <c r="AL98" s="132"/>
      <c r="AM98" s="133"/>
      <c r="AN98" s="70"/>
    </row>
    <row r="99" spans="1:52" s="13" customFormat="1" ht="28.05" customHeight="1">
      <c r="B99" s="383"/>
      <c r="C99" s="82" t="s">
        <v>230</v>
      </c>
      <c r="D99" s="83" t="s">
        <v>231</v>
      </c>
      <c r="E99" s="84">
        <v>120</v>
      </c>
      <c r="F99" s="81">
        <f>VLOOKUP(C99,[1]Sheet1!B$1:E$65536,4,0)</f>
        <v>0</v>
      </c>
      <c r="G99" s="81">
        <f>VLOOKUP(C99,[1]Sheet1!B$1:F$65536,5,0)</f>
        <v>0</v>
      </c>
      <c r="H99" s="81">
        <f>VLOOKUP($C99,[1]Sheet1!$B$1:$Z$65536,6,0)</f>
        <v>0</v>
      </c>
      <c r="I99" s="81">
        <f>VLOOKUP($C99,[1]Sheet1!$B$1:$Z$65536,7,0)</f>
        <v>0</v>
      </c>
      <c r="J99" s="81">
        <f>VLOOKUP($C99,[1]Sheet1!$B$1:$Z$65536,8,0)</f>
        <v>0</v>
      </c>
      <c r="K99" s="81">
        <f>VLOOKUP($C99,[1]Sheet1!$B$1:$Z$65536,9,0)</f>
        <v>38425.03</v>
      </c>
      <c r="L99" s="81">
        <f>VLOOKUP($C99,[1]Sheet1!$B$1:$Z$65536,10,0)</f>
        <v>0</v>
      </c>
      <c r="M99" s="81">
        <f>VLOOKUP($C99,[1]Sheet1!$B$1:$Z$65536,11,0)</f>
        <v>211620.09999999963</v>
      </c>
      <c r="N99" s="81">
        <f>VLOOKUP($C99,[1]Sheet1!$B$1:$Z$65536,12,0)</f>
        <v>184329.10000000056</v>
      </c>
      <c r="O99" s="81">
        <f>VLOOKUP($C99,[1]Sheet1!$B$1:$Z$65536,13,0)</f>
        <v>1592672.1999999993</v>
      </c>
      <c r="P99" s="81">
        <f>VLOOKUP($C99,[1]Sheet1!$B$1:$Z$65536,14,0)</f>
        <v>511198.16999999993</v>
      </c>
      <c r="Q99" s="81">
        <f>VLOOKUP($C99,[1]Sheet1!$B$1:$Z$65536,15,0)</f>
        <v>592289.17000000086</v>
      </c>
      <c r="R99" s="81">
        <f>VLOOKUP($C99,[1]Sheet1!$B$1:$Z$65536,16,0)</f>
        <v>728744.9299999997</v>
      </c>
      <c r="S99" s="81">
        <f>VLOOKUP($C99,[1]Sheet1!$B$1:$Z$65536,17,0)</f>
        <v>0</v>
      </c>
      <c r="T99" s="81">
        <f>VLOOKUP($C99,[1]Sheet1!$B$1:$Z$65536,18,0)</f>
        <v>56477.360000000335</v>
      </c>
      <c r="U99" s="81">
        <f>VLOOKUP($C99,[1]Sheet1!$B$1:$Z$65536,19,0)</f>
        <v>0</v>
      </c>
      <c r="V99" s="81">
        <f>VLOOKUP($C99,[1]Sheet1!$B$1:$Z$65536,20,0)</f>
        <v>609056.05999999959</v>
      </c>
      <c r="W99" s="81">
        <f>VLOOKUP($C99,[1]Sheet1!$B$1:$Z$65536,21,0)</f>
        <v>0</v>
      </c>
      <c r="X99" s="81">
        <f>VLOOKUP($C99,[1]Sheet1!$B$1:$Z$65536,22,0)</f>
        <v>202759.87000000011</v>
      </c>
      <c r="Y99" s="81">
        <f>VLOOKUP($C99,[1]Sheet1!$B$1:$Z$65536,23,0)</f>
        <v>622764.74</v>
      </c>
      <c r="Z99" s="81">
        <f>VLOOKUP($C99,[1]Sheet1!$B$1:$Z$65536,24,0)</f>
        <v>0</v>
      </c>
      <c r="AA99" s="81">
        <f>VLOOKUP($C99,[1]Sheet1!$B$1:$Z$65536,25,0)</f>
        <v>874792.68</v>
      </c>
      <c r="AB99" s="81">
        <f>VLOOKUP($C99,[1]Sheet1!$B$1:$AA$65536,26,0)</f>
        <v>444291.19</v>
      </c>
      <c r="AC99" s="112">
        <f t="shared" si="17"/>
        <v>6669420.6000000006</v>
      </c>
      <c r="AD99" s="114">
        <f t="shared" si="18"/>
        <v>4727571.99</v>
      </c>
      <c r="AE99" s="115">
        <f t="shared" si="19"/>
        <v>331094.58666666673</v>
      </c>
      <c r="AF99" s="115">
        <f t="shared" si="20"/>
        <v>0</v>
      </c>
      <c r="AG99" s="130">
        <v>200000</v>
      </c>
      <c r="AH99" s="134">
        <v>200000</v>
      </c>
      <c r="AI99" s="132">
        <v>300000</v>
      </c>
      <c r="AJ99" s="132" t="s">
        <v>46</v>
      </c>
      <c r="AK99" s="132"/>
      <c r="AL99" s="132"/>
      <c r="AM99" s="133"/>
      <c r="AN99" s="70"/>
    </row>
    <row r="100" spans="1:52" s="13" customFormat="1" ht="28.05" customHeight="1">
      <c r="B100" s="383"/>
      <c r="C100" s="82" t="s">
        <v>232</v>
      </c>
      <c r="D100" s="83" t="s">
        <v>233</v>
      </c>
      <c r="E100" s="84">
        <v>120</v>
      </c>
      <c r="F100" s="81">
        <f>VLOOKUP(C100,[1]Sheet1!B$1:E$65536,4,0)</f>
        <v>0</v>
      </c>
      <c r="G100" s="81">
        <f>VLOOKUP(C100,[1]Sheet1!B$1:F$65536,5,0)</f>
        <v>0</v>
      </c>
      <c r="H100" s="81">
        <f>VLOOKUP($C100,[1]Sheet1!$B$1:$Z$65536,6,0)</f>
        <v>0</v>
      </c>
      <c r="I100" s="81">
        <f>VLOOKUP($C100,[1]Sheet1!$B$1:$Z$65536,7,0)</f>
        <v>0</v>
      </c>
      <c r="J100" s="81">
        <f>VLOOKUP($C100,[1]Sheet1!$B$1:$Z$65536,8,0)</f>
        <v>0</v>
      </c>
      <c r="K100" s="81">
        <f>VLOOKUP($C100,[1]Sheet1!$B$1:$Z$65536,9,0)</f>
        <v>0</v>
      </c>
      <c r="L100" s="81">
        <f>VLOOKUP($C100,[1]Sheet1!$B$1:$Z$65536,10,0)</f>
        <v>0</v>
      </c>
      <c r="M100" s="81">
        <f>VLOOKUP($C100,[1]Sheet1!$B$1:$Z$65536,11,0)</f>
        <v>0</v>
      </c>
      <c r="N100" s="81">
        <f>VLOOKUP($C100,[1]Sheet1!$B$1:$Z$65536,12,0)</f>
        <v>0</v>
      </c>
      <c r="O100" s="81">
        <f>VLOOKUP($C100,[1]Sheet1!$B$1:$Z$65536,13,0)</f>
        <v>82031.92</v>
      </c>
      <c r="P100" s="81">
        <f>VLOOKUP($C100,[1]Sheet1!$B$1:$Z$65536,14,0)</f>
        <v>427479.79999999981</v>
      </c>
      <c r="Q100" s="81">
        <f>VLOOKUP($C100,[1]Sheet1!$B$1:$Z$65536,15,0)</f>
        <v>546214.84999999963</v>
      </c>
      <c r="R100" s="81">
        <f>VLOOKUP($C100,[1]Sheet1!$B$1:$Z$65536,16,0)</f>
        <v>431732.87000000011</v>
      </c>
      <c r="S100" s="81">
        <f>VLOOKUP($C100,[1]Sheet1!$B$1:$Z$65536,17,0)</f>
        <v>156995.79000000004</v>
      </c>
      <c r="T100" s="81">
        <f>VLOOKUP($C100,[1]Sheet1!$B$1:$Z$65536,18,0)</f>
        <v>197457.04000000004</v>
      </c>
      <c r="U100" s="81">
        <f>VLOOKUP($C100,[1]Sheet1!$B$1:$Z$65536,19,0)</f>
        <v>0</v>
      </c>
      <c r="V100" s="81">
        <f>VLOOKUP($C100,[1]Sheet1!$B$1:$Z$65536,20,0)</f>
        <v>1750000</v>
      </c>
      <c r="W100" s="81">
        <f>VLOOKUP($C100,[1]Sheet1!$B$1:$Z$65536,21,0)</f>
        <v>274952.08999999985</v>
      </c>
      <c r="X100" s="81">
        <f>VLOOKUP($C100,[1]Sheet1!$B$1:$Z$65536,22,0)</f>
        <v>1081633.4500000002</v>
      </c>
      <c r="Y100" s="81">
        <f>VLOOKUP($C100,[1]Sheet1!$B$1:$Z$65536,23,0)</f>
        <v>223927.79</v>
      </c>
      <c r="Z100" s="81">
        <f>VLOOKUP($C100,[1]Sheet1!$B$1:$Z$65536,24,0)</f>
        <v>0</v>
      </c>
      <c r="AA100" s="81">
        <f>VLOOKUP($C100,[1]Sheet1!$B$1:$Z$65536,25,0)</f>
        <v>536401.99</v>
      </c>
      <c r="AB100" s="81">
        <f>VLOOKUP($C100,[1]Sheet1!$B$1:$AA$65536,26,0)</f>
        <v>305318.38</v>
      </c>
      <c r="AC100" s="112">
        <f t="shared" si="17"/>
        <v>6014145.9699999997</v>
      </c>
      <c r="AD100" s="114">
        <f t="shared" si="18"/>
        <v>4948497.8099999996</v>
      </c>
      <c r="AE100" s="115">
        <f t="shared" si="19"/>
        <v>513733.42499999999</v>
      </c>
      <c r="AF100" s="115">
        <f t="shared" si="20"/>
        <v>274952.08999999985</v>
      </c>
      <c r="AG100" s="130">
        <v>200000</v>
      </c>
      <c r="AH100" s="134">
        <v>200000</v>
      </c>
      <c r="AI100" s="132">
        <v>200000</v>
      </c>
      <c r="AJ100" s="132" t="s">
        <v>46</v>
      </c>
      <c r="AK100" s="132"/>
      <c r="AL100" s="132"/>
      <c r="AM100" s="133"/>
      <c r="AN100" s="70"/>
    </row>
    <row r="101" spans="1:52" s="13" customFormat="1" ht="28.05" customHeight="1">
      <c r="B101" s="383"/>
      <c r="C101" s="82" t="s">
        <v>234</v>
      </c>
      <c r="D101" s="83" t="s">
        <v>235</v>
      </c>
      <c r="E101" s="84">
        <v>120</v>
      </c>
      <c r="F101" s="81">
        <f>VLOOKUP(C101,[1]Sheet1!B$1:E$65536,4,0)</f>
        <v>0</v>
      </c>
      <c r="G101" s="81">
        <f>VLOOKUP(C101,[1]Sheet1!B$1:F$65536,5,0)</f>
        <v>316596.93000000063</v>
      </c>
      <c r="H101" s="81">
        <f>VLOOKUP($C101,[1]Sheet1!$B$1:$Z$65536,6,0)</f>
        <v>421917.74000000022</v>
      </c>
      <c r="I101" s="81">
        <f>VLOOKUP($C101,[1]Sheet1!$B$1:$Z$65536,7,0)</f>
        <v>768619.96</v>
      </c>
      <c r="J101" s="81">
        <f>VLOOKUP($C101,[1]Sheet1!$B$1:$Z$65536,8,0)</f>
        <v>404283.71</v>
      </c>
      <c r="K101" s="81">
        <f>VLOOKUP($C101,[1]Sheet1!$B$1:$Z$65536,9,0)</f>
        <v>430155.08000000007</v>
      </c>
      <c r="L101" s="81">
        <f>VLOOKUP($C101,[1]Sheet1!$B$1:$Z$65536,10,0)</f>
        <v>259018.8200000003</v>
      </c>
      <c r="M101" s="81">
        <f>VLOOKUP($C101,[1]Sheet1!$B$1:$Z$65536,11,0)</f>
        <v>0</v>
      </c>
      <c r="N101" s="81">
        <f>VLOOKUP($C101,[1]Sheet1!$B$1:$Z$65536,12,0)</f>
        <v>134282.51999999955</v>
      </c>
      <c r="O101" s="81">
        <f>VLOOKUP($C101,[1]Sheet1!$B$1:$Z$65536,13,0)</f>
        <v>99346.480000000447</v>
      </c>
      <c r="P101" s="81">
        <f>VLOOKUP($C101,[1]Sheet1!$B$1:$Z$65536,14,0)</f>
        <v>490265.90999999922</v>
      </c>
      <c r="Q101" s="81">
        <f>VLOOKUP($C101,[1]Sheet1!$B$1:$Z$65536,15,0)</f>
        <v>239827.04000000004</v>
      </c>
      <c r="R101" s="81">
        <f>VLOOKUP($C101,[1]Sheet1!$B$1:$Z$65536,16,0)</f>
        <v>336314.21</v>
      </c>
      <c r="S101" s="81">
        <f>VLOOKUP($C101,[1]Sheet1!$B$1:$Z$65536,17,0)</f>
        <v>0</v>
      </c>
      <c r="T101" s="81">
        <f>VLOOKUP($C101,[1]Sheet1!$B$1:$Z$65536,18,0)</f>
        <v>34638.999999999069</v>
      </c>
      <c r="U101" s="81">
        <f>VLOOKUP($C101,[1]Sheet1!$B$1:$Z$65536,19,0)</f>
        <v>87450.660000000149</v>
      </c>
      <c r="V101" s="81">
        <f>VLOOKUP($C101,[1]Sheet1!$B$1:$Z$65536,20,0)</f>
        <v>158487.8200000003</v>
      </c>
      <c r="W101" s="81">
        <f>VLOOKUP($C101,[1]Sheet1!$B$1:$Z$65536,21,0)</f>
        <v>177837.86000000034</v>
      </c>
      <c r="X101" s="81">
        <f>VLOOKUP($C101,[1]Sheet1!$B$1:$Z$65536,22,0)</f>
        <v>0</v>
      </c>
      <c r="Y101" s="81">
        <f>VLOOKUP($C101,[1]Sheet1!$B$1:$Z$65536,23,0)</f>
        <v>161410.47</v>
      </c>
      <c r="Z101" s="81">
        <f>VLOOKUP($C101,[1]Sheet1!$B$1:$Z$65536,24,0)</f>
        <v>171892.43</v>
      </c>
      <c r="AA101" s="81">
        <f>VLOOKUP($C101,[1]Sheet1!$B$1:$Z$65536,25,0)</f>
        <v>94977.78</v>
      </c>
      <c r="AB101" s="81">
        <f>VLOOKUP($C101,[1]Sheet1!$B$1:$AA$65536,26,0)</f>
        <v>0</v>
      </c>
      <c r="AC101" s="112">
        <f t="shared" si="17"/>
        <v>4787324.42</v>
      </c>
      <c r="AD101" s="114">
        <f t="shared" si="18"/>
        <v>4359043.74</v>
      </c>
      <c r="AE101" s="115">
        <f t="shared" si="19"/>
        <v>142786.45499999993</v>
      </c>
      <c r="AF101" s="115">
        <f t="shared" si="20"/>
        <v>177837.86000000034</v>
      </c>
      <c r="AG101" s="130"/>
      <c r="AH101" s="134">
        <v>200000</v>
      </c>
      <c r="AI101" s="132">
        <v>200000</v>
      </c>
      <c r="AJ101" s="132" t="s">
        <v>46</v>
      </c>
      <c r="AK101" s="132"/>
      <c r="AL101" s="132"/>
      <c r="AM101" s="133"/>
      <c r="AN101" s="70"/>
    </row>
    <row r="102" spans="1:52" s="13" customFormat="1" ht="28.05" customHeight="1">
      <c r="B102" s="383"/>
      <c r="C102" s="82" t="s">
        <v>236</v>
      </c>
      <c r="D102" s="83" t="s">
        <v>237</v>
      </c>
      <c r="E102" s="84">
        <v>120</v>
      </c>
      <c r="F102" s="81">
        <f>VLOOKUP(C102,[1]Sheet1!B$1:E$65536,4,0)</f>
        <v>0</v>
      </c>
      <c r="G102" s="81">
        <f>VLOOKUP(C102,[1]Sheet1!B$1:F$65536,5,0)</f>
        <v>0</v>
      </c>
      <c r="H102" s="81">
        <f>VLOOKUP($C102,[1]Sheet1!$B$1:$Z$65536,6,0)</f>
        <v>0</v>
      </c>
      <c r="I102" s="81">
        <f>VLOOKUP($C102,[1]Sheet1!$B$1:$Z$65536,7,0)</f>
        <v>0</v>
      </c>
      <c r="J102" s="81">
        <f>VLOOKUP($C102,[1]Sheet1!$B$1:$Z$65536,8,0)</f>
        <v>0</v>
      </c>
      <c r="K102" s="81">
        <f>VLOOKUP($C102,[1]Sheet1!$B$1:$Z$65536,9,0)</f>
        <v>0</v>
      </c>
      <c r="L102" s="81">
        <f>VLOOKUP($C102,[1]Sheet1!$B$1:$Z$65536,10,0)</f>
        <v>0</v>
      </c>
      <c r="M102" s="81">
        <f>VLOOKUP($C102,[1]Sheet1!$B$1:$Z$65536,11,0)</f>
        <v>848958.81</v>
      </c>
      <c r="N102" s="81">
        <f>VLOOKUP($C102,[1]Sheet1!$B$1:$Z$65536,12,0)</f>
        <v>359446.17000000039</v>
      </c>
      <c r="O102" s="81">
        <f>VLOOKUP($C102,[1]Sheet1!$B$1:$Z$65536,13,0)</f>
        <v>821622.2799999998</v>
      </c>
      <c r="P102" s="81">
        <f>VLOOKUP($C102,[1]Sheet1!$B$1:$Z$65536,14,0)</f>
        <v>277936.90000000037</v>
      </c>
      <c r="Q102" s="81">
        <f>VLOOKUP($C102,[1]Sheet1!$B$1:$Z$65536,15,0)</f>
        <v>490408.51000000024</v>
      </c>
      <c r="R102" s="81">
        <f>VLOOKUP($C102,[1]Sheet1!$B$1:$Z$65536,16,0)</f>
        <v>250288.04000000004</v>
      </c>
      <c r="S102" s="81">
        <f>VLOOKUP($C102,[1]Sheet1!$B$1:$Z$65536,17,0)</f>
        <v>0</v>
      </c>
      <c r="T102" s="81">
        <f>VLOOKUP($C102,[1]Sheet1!$B$1:$Z$65536,18,0)</f>
        <v>25980.75</v>
      </c>
      <c r="U102" s="81">
        <f>VLOOKUP($C102,[1]Sheet1!$B$1:$Z$65536,19,0)</f>
        <v>0</v>
      </c>
      <c r="V102" s="81">
        <f>VLOOKUP($C102,[1]Sheet1!$B$1:$Z$65536,20,0)</f>
        <v>962324.77</v>
      </c>
      <c r="W102" s="81">
        <f>VLOOKUP($C102,[1]Sheet1!$B$1:$Z$65536,21,0)</f>
        <v>152576.01999999955</v>
      </c>
      <c r="X102" s="81">
        <f>VLOOKUP($C102,[1]Sheet1!$B$1:$Z$65536,22,0)</f>
        <v>153801.18000000063</v>
      </c>
      <c r="Y102" s="81">
        <f>VLOOKUP($C102,[1]Sheet1!$B$1:$Z$65536,23,0)</f>
        <v>423743.14</v>
      </c>
      <c r="Z102" s="81">
        <f>VLOOKUP($C102,[1]Sheet1!$B$1:$Z$65536,24,0)</f>
        <v>236460.09</v>
      </c>
      <c r="AA102" s="81">
        <f>VLOOKUP($C102,[1]Sheet1!$B$1:$Z$65536,25,0)</f>
        <v>306125.57</v>
      </c>
      <c r="AB102" s="81">
        <f>VLOOKUP($C102,[1]Sheet1!$B$1:$AA$65536,26,0)</f>
        <v>0</v>
      </c>
      <c r="AC102" s="112">
        <f t="shared" si="17"/>
        <v>5309672.2300000014</v>
      </c>
      <c r="AD102" s="114">
        <f t="shared" si="18"/>
        <v>4343343.4300000016</v>
      </c>
      <c r="AE102" s="115">
        <f t="shared" si="19"/>
        <v>288167.01166666672</v>
      </c>
      <c r="AF102" s="115">
        <f t="shared" si="20"/>
        <v>152576.01999999955</v>
      </c>
      <c r="AG102" s="130">
        <v>200000</v>
      </c>
      <c r="AH102" s="132">
        <v>300000</v>
      </c>
      <c r="AI102" s="132">
        <v>200000</v>
      </c>
      <c r="AJ102" s="132" t="s">
        <v>46</v>
      </c>
      <c r="AK102" s="132"/>
      <c r="AL102" s="132"/>
      <c r="AM102" s="133"/>
      <c r="AN102" s="70"/>
    </row>
    <row r="103" spans="1:52" s="3" customFormat="1" ht="28.05" customHeight="1">
      <c r="B103" s="384"/>
      <c r="C103" s="87" t="s">
        <v>238</v>
      </c>
      <c r="D103" s="88" t="s">
        <v>239</v>
      </c>
      <c r="E103" s="89">
        <v>120</v>
      </c>
      <c r="F103" s="81">
        <f>VLOOKUP(C103,[1]Sheet1!B$1:E$65536,4,0)</f>
        <v>0</v>
      </c>
      <c r="G103" s="81">
        <f>VLOOKUP(C103,[1]Sheet1!B$1:F$65536,5,0)</f>
        <v>0</v>
      </c>
      <c r="H103" s="81">
        <f>VLOOKUP($C103,[1]Sheet1!$B$1:$Z$65536,6,0)</f>
        <v>0</v>
      </c>
      <c r="I103" s="81">
        <f>VLOOKUP($C103,[1]Sheet1!$B$1:$Z$65536,7,0)</f>
        <v>0</v>
      </c>
      <c r="J103" s="81">
        <f>VLOOKUP($C103,[1]Sheet1!$B$1:$Z$65536,8,0)</f>
        <v>0</v>
      </c>
      <c r="K103" s="81">
        <f>VLOOKUP($C103,[1]Sheet1!$B$1:$Z$65536,9,0)</f>
        <v>0</v>
      </c>
      <c r="L103" s="81">
        <f>VLOOKUP($C103,[1]Sheet1!$B$1:$Z$65536,10,0)</f>
        <v>0</v>
      </c>
      <c r="M103" s="81">
        <f>VLOOKUP($C103,[1]Sheet1!$B$1:$Z$65536,11,0)</f>
        <v>0</v>
      </c>
      <c r="N103" s="81">
        <f>VLOOKUP($C103,[1]Sheet1!$B$1:$Z$65536,12,0)</f>
        <v>0</v>
      </c>
      <c r="O103" s="81">
        <f>VLOOKUP($C103,[1]Sheet1!$B$1:$Z$65536,13,0)</f>
        <v>0</v>
      </c>
      <c r="P103" s="81">
        <f>VLOOKUP($C103,[1]Sheet1!$B$1:$Z$65536,14,0)</f>
        <v>0</v>
      </c>
      <c r="Q103" s="81">
        <f>VLOOKUP($C103,[1]Sheet1!$B$1:$Z$65536,15,0)</f>
        <v>0</v>
      </c>
      <c r="R103" s="81">
        <f>VLOOKUP($C103,[1]Sheet1!$B$1:$Z$65536,16,0)</f>
        <v>0</v>
      </c>
      <c r="S103" s="81">
        <f>VLOOKUP($C103,[1]Sheet1!$B$1:$Z$65536,17,0)</f>
        <v>0</v>
      </c>
      <c r="T103" s="81">
        <f>VLOOKUP($C103,[1]Sheet1!$B$1:$Z$65536,18,0)</f>
        <v>115145.94</v>
      </c>
      <c r="U103" s="81">
        <f>VLOOKUP($C103,[1]Sheet1!$B$1:$Z$65536,19,0)</f>
        <v>0</v>
      </c>
      <c r="V103" s="81">
        <f>VLOOKUP($C103,[1]Sheet1!$B$1:$Z$65536,20,0)</f>
        <v>586625.73</v>
      </c>
      <c r="W103" s="81">
        <f>VLOOKUP($C103,[1]Sheet1!$B$1:$Z$65536,21,0)</f>
        <v>421835.7799999998</v>
      </c>
      <c r="X103" s="81">
        <f>VLOOKUP($C103,[1]Sheet1!$B$1:$Z$65536,22,0)</f>
        <v>435628.64000000013</v>
      </c>
      <c r="Y103" s="81">
        <f>VLOOKUP($C103,[1]Sheet1!$B$1:$Z$65536,23,0)</f>
        <v>0</v>
      </c>
      <c r="Z103" s="81">
        <f>VLOOKUP($C103,[1]Sheet1!$B$1:$Z$65536,24,0)</f>
        <v>1362854.1</v>
      </c>
      <c r="AA103" s="81">
        <f>VLOOKUP($C103,[1]Sheet1!$B$1:$Z$65536,25,0)</f>
        <v>498275.57</v>
      </c>
      <c r="AB103" s="81">
        <f>VLOOKUP($C103,[1]Sheet1!$B$1:$AA$65536,26,0)</f>
        <v>235928.32000000001</v>
      </c>
      <c r="AC103" s="112">
        <f t="shared" si="17"/>
        <v>3656294.0799999996</v>
      </c>
      <c r="AD103" s="114">
        <f t="shared" si="18"/>
        <v>1559236.0899999999</v>
      </c>
      <c r="AE103" s="116">
        <f t="shared" si="19"/>
        <v>116961.94499999999</v>
      </c>
      <c r="AF103" s="116">
        <f t="shared" si="20"/>
        <v>421835.7799999998</v>
      </c>
      <c r="AG103" s="145">
        <v>200000</v>
      </c>
      <c r="AH103" s="135">
        <v>200000</v>
      </c>
      <c r="AI103" s="135"/>
      <c r="AJ103" s="135" t="s">
        <v>46</v>
      </c>
      <c r="AK103" s="135"/>
      <c r="AL103" s="135"/>
      <c r="AM103" s="137"/>
      <c r="AN103" s="138"/>
    </row>
    <row r="104" spans="1:52" s="13" customFormat="1" ht="28.05" customHeight="1">
      <c r="B104" s="383"/>
      <c r="C104" s="167" t="s">
        <v>240</v>
      </c>
      <c r="D104" s="83" t="s">
        <v>241</v>
      </c>
      <c r="E104" s="84">
        <v>120</v>
      </c>
      <c r="F104" s="81">
        <f>VLOOKUP(C104,[1]Sheet1!B$1:E$65536,4,0)</f>
        <v>0</v>
      </c>
      <c r="G104" s="81">
        <f>VLOOKUP(C104,[1]Sheet1!B$1:F$65536,5,0)</f>
        <v>0</v>
      </c>
      <c r="H104" s="81">
        <f>VLOOKUP($C104,[1]Sheet1!$B$1:$Z$65536,6,0)</f>
        <v>0</v>
      </c>
      <c r="I104" s="81">
        <f>VLOOKUP($C104,[1]Sheet1!$B$1:$Z$65536,7,0)</f>
        <v>0</v>
      </c>
      <c r="J104" s="81">
        <f>VLOOKUP($C104,[1]Sheet1!$B$1:$Z$65536,8,0)</f>
        <v>38357</v>
      </c>
      <c r="K104" s="81">
        <f>VLOOKUP($C104,[1]Sheet1!$B$1:$Z$65536,9,0)</f>
        <v>245743.39999999991</v>
      </c>
      <c r="L104" s="81">
        <f>VLOOKUP($C104,[1]Sheet1!$B$1:$Z$65536,10,0)</f>
        <v>372655.31999999983</v>
      </c>
      <c r="M104" s="81">
        <f>VLOOKUP($C104,[1]Sheet1!$B$1:$Z$65536,11,0)</f>
        <v>122676.83000000007</v>
      </c>
      <c r="N104" s="81">
        <f>VLOOKUP($C104,[1]Sheet1!$B$1:$Z$65536,12,0)</f>
        <v>91427.820000000298</v>
      </c>
      <c r="O104" s="81">
        <f>VLOOKUP($C104,[1]Sheet1!$B$1:$Z$65536,13,0)</f>
        <v>94153.429999999702</v>
      </c>
      <c r="P104" s="81">
        <f>VLOOKUP($C104,[1]Sheet1!$B$1:$Z$65536,14,0)</f>
        <v>324549.68000000017</v>
      </c>
      <c r="Q104" s="81">
        <f>VLOOKUP($C104,[1]Sheet1!$B$1:$Z$65536,15,0)</f>
        <v>0</v>
      </c>
      <c r="R104" s="81">
        <f>VLOOKUP($C104,[1]Sheet1!$B$1:$Z$65536,16,0)</f>
        <v>464522.10999999987</v>
      </c>
      <c r="S104" s="81">
        <f>VLOOKUP($C104,[1]Sheet1!$B$1:$Z$65536,17,0)</f>
        <v>0</v>
      </c>
      <c r="T104" s="81">
        <f>VLOOKUP($C104,[1]Sheet1!$B$1:$Z$65536,18,0)</f>
        <v>242243.56000000006</v>
      </c>
      <c r="U104" s="81">
        <f>VLOOKUP($C104,[1]Sheet1!$B$1:$Z$65536,19,0)</f>
        <v>0</v>
      </c>
      <c r="V104" s="81">
        <f>VLOOKUP($C104,[1]Sheet1!$B$1:$Z$65536,20,0)</f>
        <v>227563.70999999996</v>
      </c>
      <c r="W104" s="81">
        <f>VLOOKUP($C104,[1]Sheet1!$B$1:$Z$65536,21,0)</f>
        <v>82154.950000000186</v>
      </c>
      <c r="X104" s="81">
        <f>VLOOKUP($C104,[1]Sheet1!$B$1:$Z$65536,22,0)</f>
        <v>0</v>
      </c>
      <c r="Y104" s="81">
        <f>VLOOKUP($C104,[1]Sheet1!$B$1:$Z$65536,23,0)</f>
        <v>375896.38</v>
      </c>
      <c r="Z104" s="81">
        <f>VLOOKUP($C104,[1]Sheet1!$B$1:$Z$65536,24,0)</f>
        <v>271530.19</v>
      </c>
      <c r="AA104" s="81">
        <f>VLOOKUP($C104,[1]Sheet1!$B$1:$Z$65536,25,0)</f>
        <v>130510.81</v>
      </c>
      <c r="AB104" s="81">
        <f>VLOOKUP($C104,[1]Sheet1!$B$1:$AA$65536,26,0)</f>
        <v>0</v>
      </c>
      <c r="AC104" s="112">
        <f t="shared" si="17"/>
        <v>3083985.19</v>
      </c>
      <c r="AD104" s="114">
        <f t="shared" si="18"/>
        <v>2306047.81</v>
      </c>
      <c r="AE104" s="115">
        <f t="shared" si="19"/>
        <v>155721.56333333332</v>
      </c>
      <c r="AF104" s="115">
        <f t="shared" si="20"/>
        <v>82154.950000000186</v>
      </c>
      <c r="AG104" s="130">
        <v>50000</v>
      </c>
      <c r="AH104" s="134">
        <v>100000</v>
      </c>
      <c r="AI104" s="132">
        <v>200000</v>
      </c>
      <c r="AJ104" s="132" t="s">
        <v>46</v>
      </c>
      <c r="AK104" s="132"/>
      <c r="AL104" s="132"/>
      <c r="AM104" s="133"/>
      <c r="AN104" s="70"/>
    </row>
    <row r="105" spans="1:52" s="13" customFormat="1" ht="28.05" customHeight="1">
      <c r="B105" s="383"/>
      <c r="C105" s="168" t="s">
        <v>242</v>
      </c>
      <c r="D105" s="83" t="s">
        <v>243</v>
      </c>
      <c r="E105" s="84">
        <v>120</v>
      </c>
      <c r="F105" s="81">
        <f>VLOOKUP(C105,[1]Sheet1!B$1:E$65536,4,0)</f>
        <v>0</v>
      </c>
      <c r="G105" s="81">
        <f>VLOOKUP(C105,[1]Sheet1!B$1:F$65536,5,0)</f>
        <v>0</v>
      </c>
      <c r="H105" s="81">
        <f>VLOOKUP($C105,[1]Sheet1!$B$1:$Z$65536,6,0)</f>
        <v>0</v>
      </c>
      <c r="I105" s="81">
        <f>VLOOKUP($C105,[1]Sheet1!$B$1:$Z$65536,7,0)</f>
        <v>0</v>
      </c>
      <c r="J105" s="81">
        <f>VLOOKUP($C105,[1]Sheet1!$B$1:$Z$65536,8,0)</f>
        <v>0</v>
      </c>
      <c r="K105" s="81">
        <f>VLOOKUP($C105,[1]Sheet1!$B$1:$Z$65536,9,0)</f>
        <v>0</v>
      </c>
      <c r="L105" s="81">
        <f>VLOOKUP($C105,[1]Sheet1!$B$1:$Z$65536,10,0)</f>
        <v>0</v>
      </c>
      <c r="M105" s="81">
        <f>VLOOKUP($C105,[1]Sheet1!$B$1:$Z$65536,11,0)</f>
        <v>0</v>
      </c>
      <c r="N105" s="81">
        <f>VLOOKUP($C105,[1]Sheet1!$B$1:$Z$65536,12,0)</f>
        <v>0</v>
      </c>
      <c r="O105" s="81">
        <f>VLOOKUP($C105,[1]Sheet1!$B$1:$Z$65536,13,0)</f>
        <v>0</v>
      </c>
      <c r="P105" s="81">
        <f>VLOOKUP($C105,[1]Sheet1!$B$1:$Z$65536,14,0)</f>
        <v>0</v>
      </c>
      <c r="Q105" s="81">
        <f>VLOOKUP($C105,[1]Sheet1!$B$1:$Z$65536,15,0)</f>
        <v>0</v>
      </c>
      <c r="R105" s="81">
        <f>VLOOKUP($C105,[1]Sheet1!$B$1:$Z$65536,16,0)</f>
        <v>0</v>
      </c>
      <c r="S105" s="81">
        <f>VLOOKUP($C105,[1]Sheet1!$B$1:$Z$65536,17,0)</f>
        <v>191921.58</v>
      </c>
      <c r="T105" s="81">
        <f>VLOOKUP($C105,[1]Sheet1!$B$1:$Z$65536,18,0)</f>
        <v>84288.399999999907</v>
      </c>
      <c r="U105" s="81">
        <f>VLOOKUP($C105,[1]Sheet1!$B$1:$Z$65536,19,0)</f>
        <v>301064.02</v>
      </c>
      <c r="V105" s="81">
        <f>VLOOKUP($C105,[1]Sheet1!$B$1:$Z$65536,20,0)</f>
        <v>274633.5</v>
      </c>
      <c r="W105" s="81">
        <f>VLOOKUP($C105,[1]Sheet1!$B$1:$Z$65536,21,0)</f>
        <v>226200</v>
      </c>
      <c r="X105" s="81">
        <f>VLOOKUP($C105,[1]Sheet1!$B$1:$Z$65536,22,0)</f>
        <v>365025</v>
      </c>
      <c r="Y105" s="81">
        <f>VLOOKUP($C105,[1]Sheet1!$B$1:$Z$65536,23,0)</f>
        <v>563800</v>
      </c>
      <c r="Z105" s="81">
        <f>VLOOKUP($C105,[1]Sheet1!$B$1:$Z$65536,24,0)</f>
        <v>259058</v>
      </c>
      <c r="AA105" s="81">
        <f>VLOOKUP($C105,[1]Sheet1!$B$1:$Z$65536,25,0)</f>
        <v>367590</v>
      </c>
      <c r="AB105" s="81">
        <f>VLOOKUP($C105,[1]Sheet1!$B$1:$AA$65536,26,0)</f>
        <v>176675</v>
      </c>
      <c r="AC105" s="112">
        <f t="shared" si="17"/>
        <v>2810255.5</v>
      </c>
      <c r="AD105" s="114">
        <f t="shared" si="18"/>
        <v>1443132.5</v>
      </c>
      <c r="AE105" s="115">
        <f t="shared" si="19"/>
        <v>141984.58333333331</v>
      </c>
      <c r="AF105" s="115">
        <f t="shared" si="20"/>
        <v>226200</v>
      </c>
      <c r="AG105" s="130">
        <v>100000</v>
      </c>
      <c r="AH105" s="132">
        <v>100000</v>
      </c>
      <c r="AI105" s="132"/>
      <c r="AJ105" s="132" t="s">
        <v>46</v>
      </c>
      <c r="AK105" s="132"/>
      <c r="AL105" s="132"/>
      <c r="AM105" s="133"/>
      <c r="AN105" s="70"/>
    </row>
    <row r="106" spans="1:52" s="13" customFormat="1" ht="28.05" customHeight="1">
      <c r="B106" s="383"/>
      <c r="C106" s="169" t="s">
        <v>244</v>
      </c>
      <c r="D106" s="83" t="s">
        <v>245</v>
      </c>
      <c r="E106" s="84">
        <v>120</v>
      </c>
      <c r="F106" s="81">
        <f>VLOOKUP(C106,[1]Sheet1!B$1:E$65536,4,0)</f>
        <v>0</v>
      </c>
      <c r="G106" s="81">
        <f>VLOOKUP(C106,[1]Sheet1!B$1:F$65536,5,0)</f>
        <v>0</v>
      </c>
      <c r="H106" s="81">
        <f>VLOOKUP($C106,[1]Sheet1!$B$1:$Z$65536,6,0)</f>
        <v>0</v>
      </c>
      <c r="I106" s="81">
        <f>VLOOKUP($C106,[1]Sheet1!$B$1:$Z$65536,7,0)</f>
        <v>0</v>
      </c>
      <c r="J106" s="81">
        <f>VLOOKUP($C106,[1]Sheet1!$B$1:$Z$65536,8,0)</f>
        <v>0</v>
      </c>
      <c r="K106" s="81">
        <f>VLOOKUP($C106,[1]Sheet1!$B$1:$Z$65536,9,0)</f>
        <v>0</v>
      </c>
      <c r="L106" s="81">
        <f>VLOOKUP($C106,[1]Sheet1!$B$1:$Z$65536,10,0)</f>
        <v>0</v>
      </c>
      <c r="M106" s="81">
        <f>VLOOKUP($C106,[1]Sheet1!$B$1:$Z$65536,11,0)</f>
        <v>0</v>
      </c>
      <c r="N106" s="81">
        <f>VLOOKUP($C106,[1]Sheet1!$B$1:$Z$65536,12,0)</f>
        <v>0</v>
      </c>
      <c r="O106" s="81">
        <f>VLOOKUP($C106,[1]Sheet1!$B$1:$Z$65536,13,0)</f>
        <v>0</v>
      </c>
      <c r="P106" s="81">
        <f>VLOOKUP($C106,[1]Sheet1!$B$1:$Z$65536,14,0)</f>
        <v>0</v>
      </c>
      <c r="Q106" s="81">
        <f>VLOOKUP($C106,[1]Sheet1!$B$1:$Z$65536,15,0)</f>
        <v>0</v>
      </c>
      <c r="R106" s="81">
        <f>VLOOKUP($C106,[1]Sheet1!$B$1:$Z$65536,16,0)</f>
        <v>0</v>
      </c>
      <c r="S106" s="81">
        <f>VLOOKUP($C106,[1]Sheet1!$B$1:$Z$65536,17,0)</f>
        <v>0</v>
      </c>
      <c r="T106" s="81">
        <f>VLOOKUP($C106,[1]Sheet1!$B$1:$Z$65536,18,0)</f>
        <v>0</v>
      </c>
      <c r="U106" s="81">
        <f>VLOOKUP($C106,[1]Sheet1!$B$1:$Z$65536,19,0)</f>
        <v>0</v>
      </c>
      <c r="V106" s="81">
        <f>VLOOKUP($C106,[1]Sheet1!$B$1:$Z$65536,20,0)</f>
        <v>0</v>
      </c>
      <c r="W106" s="81">
        <f>VLOOKUP($C106,[1]Sheet1!$B$1:$Z$65536,21,0)</f>
        <v>0</v>
      </c>
      <c r="X106" s="81">
        <f>VLOOKUP($C106,[1]Sheet1!$B$1:$Z$65536,22,0)</f>
        <v>0</v>
      </c>
      <c r="Y106" s="81">
        <f>VLOOKUP($C106,[1]Sheet1!$B$1:$Z$65536,23,0)</f>
        <v>19005.669999999998</v>
      </c>
      <c r="Z106" s="81">
        <f>VLOOKUP($C106,[1]Sheet1!$B$1:$Z$65536,24,0)</f>
        <v>2259125</v>
      </c>
      <c r="AA106" s="81">
        <f>VLOOKUP($C106,[1]Sheet1!$B$1:$Z$65536,25,0)</f>
        <v>288225</v>
      </c>
      <c r="AB106" s="81">
        <f>VLOOKUP($C106,[1]Sheet1!$B$1:$AA$65536,26,0)</f>
        <v>274524</v>
      </c>
      <c r="AC106" s="112">
        <f t="shared" si="17"/>
        <v>2840879.67</v>
      </c>
      <c r="AD106" s="114">
        <f t="shared" si="18"/>
        <v>-7.2759576141834259E-11</v>
      </c>
      <c r="AE106" s="115">
        <f t="shared" si="19"/>
        <v>0</v>
      </c>
      <c r="AF106" s="115">
        <f t="shared" si="20"/>
        <v>0</v>
      </c>
      <c r="AG106" s="130"/>
      <c r="AH106" s="132">
        <v>200000</v>
      </c>
      <c r="AI106" s="132">
        <v>200000</v>
      </c>
      <c r="AJ106" s="132" t="s">
        <v>46</v>
      </c>
      <c r="AK106" s="132"/>
      <c r="AL106" s="132"/>
      <c r="AM106" s="133"/>
      <c r="AN106" s="70"/>
    </row>
    <row r="107" spans="1:52" s="3" customFormat="1" ht="28.05" customHeight="1">
      <c r="B107" s="384"/>
      <c r="C107" s="87" t="s">
        <v>246</v>
      </c>
      <c r="D107" s="88" t="s">
        <v>247</v>
      </c>
      <c r="E107" s="89">
        <v>120</v>
      </c>
      <c r="F107" s="81">
        <f>VLOOKUP(C107,[1]Sheet1!B$1:E$65536,4,0)</f>
        <v>0</v>
      </c>
      <c r="G107" s="81">
        <f>VLOOKUP(C107,[1]Sheet1!B$1:F$65536,5,0)</f>
        <v>0</v>
      </c>
      <c r="H107" s="81">
        <f>VLOOKUP($C107,[1]Sheet1!$B$1:$Z$65536,6,0)</f>
        <v>0</v>
      </c>
      <c r="I107" s="81">
        <f>VLOOKUP($C107,[1]Sheet1!$B$1:$Z$65536,7,0)</f>
        <v>0</v>
      </c>
      <c r="J107" s="81">
        <f>VLOOKUP($C107,[1]Sheet1!$B$1:$Z$65536,8,0)</f>
        <v>0</v>
      </c>
      <c r="K107" s="81">
        <f>VLOOKUP($C107,[1]Sheet1!$B$1:$Z$65536,9,0)</f>
        <v>0</v>
      </c>
      <c r="L107" s="81">
        <f>VLOOKUP($C107,[1]Sheet1!$B$1:$Z$65536,10,0)</f>
        <v>0</v>
      </c>
      <c r="M107" s="81">
        <f>VLOOKUP($C107,[1]Sheet1!$B$1:$Z$65536,11,0)</f>
        <v>98523.46</v>
      </c>
      <c r="N107" s="81">
        <f>VLOOKUP($C107,[1]Sheet1!$B$1:$Z$65536,12,0)</f>
        <v>128731.41000000015</v>
      </c>
      <c r="O107" s="81">
        <f>VLOOKUP($C107,[1]Sheet1!$B$1:$Z$65536,13,0)</f>
        <v>96031.969999999739</v>
      </c>
      <c r="P107" s="81">
        <f>VLOOKUP($C107,[1]Sheet1!$B$1:$Z$65536,14,0)</f>
        <v>90000</v>
      </c>
      <c r="Q107" s="81">
        <f>VLOOKUP($C107,[1]Sheet1!$B$1:$Z$65536,15,0)</f>
        <v>430526.23</v>
      </c>
      <c r="R107" s="81">
        <f>VLOOKUP($C107,[1]Sheet1!$B$1:$Z$65536,16,0)</f>
        <v>241190.01000000024</v>
      </c>
      <c r="S107" s="81">
        <f>VLOOKUP($C107,[1]Sheet1!$B$1:$Z$65536,17,0)</f>
        <v>9000</v>
      </c>
      <c r="T107" s="81">
        <f>VLOOKUP($C107,[1]Sheet1!$B$1:$Z$65536,18,0)</f>
        <v>23512.629999999888</v>
      </c>
      <c r="U107" s="81">
        <f>VLOOKUP($C107,[1]Sheet1!$B$1:$Z$65536,19,0)</f>
        <v>0</v>
      </c>
      <c r="V107" s="81">
        <f>VLOOKUP($C107,[1]Sheet1!$B$1:$Z$65536,20,0)</f>
        <v>0</v>
      </c>
      <c r="W107" s="81">
        <f>VLOOKUP($C107,[1]Sheet1!$B$1:$Z$65536,21,0)</f>
        <v>0</v>
      </c>
      <c r="X107" s="81">
        <f>VLOOKUP($C107,[1]Sheet1!$B$1:$Z$65536,22,0)</f>
        <v>772569.48</v>
      </c>
      <c r="Y107" s="81">
        <f>VLOOKUP($C107,[1]Sheet1!$B$1:$Z$65536,23,0)</f>
        <v>216760.61</v>
      </c>
      <c r="Z107" s="81">
        <f>VLOOKUP($C107,[1]Sheet1!$B$1:$Z$65536,24,0)</f>
        <v>492853.31</v>
      </c>
      <c r="AA107" s="81">
        <f>VLOOKUP($C107,[1]Sheet1!$B$1:$Z$65536,25,0)</f>
        <v>228791.91</v>
      </c>
      <c r="AB107" s="81">
        <f>VLOOKUP($C107,[1]Sheet1!$B$1:$AA$65536,26,0)</f>
        <v>0</v>
      </c>
      <c r="AC107" s="112">
        <f t="shared" si="17"/>
        <v>2828491.02</v>
      </c>
      <c r="AD107" s="114">
        <f>AC107-AB107-AA107</f>
        <v>2599699.11</v>
      </c>
      <c r="AE107" s="116">
        <f t="shared" si="19"/>
        <v>117371.47833333335</v>
      </c>
      <c r="AF107" s="116">
        <f t="shared" si="20"/>
        <v>0</v>
      </c>
      <c r="AG107" s="145">
        <v>100000</v>
      </c>
      <c r="AH107" s="143">
        <v>200000</v>
      </c>
      <c r="AI107" s="135">
        <v>150000</v>
      </c>
      <c r="AJ107" s="135" t="s">
        <v>46</v>
      </c>
      <c r="AK107" s="135"/>
      <c r="AL107" s="135"/>
      <c r="AM107" s="137" t="s">
        <v>248</v>
      </c>
      <c r="AN107" s="138"/>
    </row>
    <row r="108" spans="1:52" s="13" customFormat="1" ht="28.05" customHeight="1">
      <c r="B108" s="385"/>
      <c r="C108" s="104" t="s">
        <v>249</v>
      </c>
      <c r="D108" s="105" t="s">
        <v>250</v>
      </c>
      <c r="E108" s="106">
        <v>120</v>
      </c>
      <c r="F108" s="81">
        <f>VLOOKUP(C108,[1]Sheet1!B$1:E$65536,4,0)</f>
        <v>57225</v>
      </c>
      <c r="G108" s="81">
        <f>VLOOKUP(C108,[1]Sheet1!B$1:F$65536,5,0)</f>
        <v>158314.70000000019</v>
      </c>
      <c r="H108" s="81">
        <f>VLOOKUP($C108,[1]Sheet1!$B$1:$Z$65536,6,0)</f>
        <v>108266.42999999993</v>
      </c>
      <c r="I108" s="81">
        <f>VLOOKUP($C108,[1]Sheet1!$B$1:$Z$65536,7,0)</f>
        <v>203846.3600000001</v>
      </c>
      <c r="J108" s="81">
        <f>VLOOKUP($C108,[1]Sheet1!$B$1:$Z$65536,8,0)</f>
        <v>133664.31999999983</v>
      </c>
      <c r="K108" s="81">
        <f>VLOOKUP($C108,[1]Sheet1!$B$1:$Z$65536,9,0)</f>
        <v>149582.62000000011</v>
      </c>
      <c r="L108" s="81">
        <f>VLOOKUP($C108,[1]Sheet1!$B$1:$Z$65536,10,0)</f>
        <v>0</v>
      </c>
      <c r="M108" s="81">
        <f>VLOOKUP($C108,[1]Sheet1!$B$1:$Z$65536,11,0)</f>
        <v>73169.760000000009</v>
      </c>
      <c r="N108" s="81">
        <f>VLOOKUP($C108,[1]Sheet1!$B$1:$Z$65536,12,0)</f>
        <v>56766.12</v>
      </c>
      <c r="O108" s="81">
        <f>VLOOKUP($C108,[1]Sheet1!$B$1:$Z$65536,13,0)</f>
        <v>56068.9099999998</v>
      </c>
      <c r="P108" s="81">
        <f>VLOOKUP($C108,[1]Sheet1!$B$1:$Z$65536,14,0)</f>
        <v>76165.39000000013</v>
      </c>
      <c r="Q108" s="81">
        <f>VLOOKUP($C108,[1]Sheet1!$B$1:$Z$65536,15,0)</f>
        <v>99204.959999999963</v>
      </c>
      <c r="R108" s="81">
        <f>VLOOKUP($C108,[1]Sheet1!$B$1:$Z$65536,16,0)</f>
        <v>0</v>
      </c>
      <c r="S108" s="81">
        <f>VLOOKUP($C108,[1]Sheet1!$B$1:$Z$65536,17,0)</f>
        <v>111659.82000000007</v>
      </c>
      <c r="T108" s="81">
        <f>VLOOKUP($C108,[1]Sheet1!$B$1:$Z$65536,18,0)</f>
        <v>21639.5</v>
      </c>
      <c r="U108" s="81">
        <f>VLOOKUP($C108,[1]Sheet1!$B$1:$Z$65536,19,0)</f>
        <v>43857.560000000056</v>
      </c>
      <c r="V108" s="81">
        <f>VLOOKUP($C108,[1]Sheet1!$B$1:$Z$65536,20,0)</f>
        <v>83398.530000000028</v>
      </c>
      <c r="W108" s="81">
        <f>VLOOKUP($C108,[1]Sheet1!$B$1:$Z$65536,21,0)</f>
        <v>64421.619999999879</v>
      </c>
      <c r="X108" s="81">
        <f>VLOOKUP($C108,[1]Sheet1!$B$1:$Z$65536,22,0)</f>
        <v>38239.89000000013</v>
      </c>
      <c r="Y108" s="81">
        <f>VLOOKUP($C108,[1]Sheet1!$B$1:$Z$65536,23,0)</f>
        <v>55912.71</v>
      </c>
      <c r="Z108" s="81">
        <f>VLOOKUP($C108,[1]Sheet1!$B$1:$Z$65536,24,0)</f>
        <v>63179.28</v>
      </c>
      <c r="AA108" s="81">
        <f>VLOOKUP($C108,[1]Sheet1!$B$1:$Z$65536,25,0)</f>
        <v>65633.119999999995</v>
      </c>
      <c r="AB108" s="81">
        <f>VLOOKUP($C108,[1]Sheet1!$B$1:$AA$65536,26,0)</f>
        <v>54151.98</v>
      </c>
      <c r="AC108" s="112">
        <f t="shared" si="17"/>
        <v>1774368.58</v>
      </c>
      <c r="AD108" s="114">
        <f t="shared" si="18"/>
        <v>1535491.49</v>
      </c>
      <c r="AE108" s="121">
        <f t="shared" si="19"/>
        <v>59960.061666666683</v>
      </c>
      <c r="AF108" s="121">
        <f t="shared" si="20"/>
        <v>64421.619999999879</v>
      </c>
      <c r="AG108" s="180">
        <v>100000</v>
      </c>
      <c r="AH108" s="148">
        <v>100000</v>
      </c>
      <c r="AI108" s="148"/>
      <c r="AJ108" s="148" t="s">
        <v>46</v>
      </c>
      <c r="AK108" s="148"/>
      <c r="AL108" s="148"/>
      <c r="AM108" s="158"/>
      <c r="AN108" s="70"/>
    </row>
    <row r="109" spans="1:52" s="59" customFormat="1" ht="31.95" customHeight="1">
      <c r="C109" s="99" t="s">
        <v>95</v>
      </c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18"/>
      <c r="AE109" s="119" t="s">
        <v>96</v>
      </c>
      <c r="AF109" s="120"/>
      <c r="AG109" s="120"/>
      <c r="AH109" s="151"/>
      <c r="AI109" s="152"/>
      <c r="AJ109" s="152"/>
      <c r="AK109" s="152"/>
      <c r="AL109" s="152"/>
      <c r="AM109" s="153"/>
      <c r="AN109" s="154"/>
      <c r="AO109" s="153"/>
      <c r="AP109" s="153"/>
      <c r="AQ109" s="153"/>
      <c r="AR109" s="153"/>
      <c r="AS109" s="153"/>
      <c r="AT109" s="153"/>
      <c r="AU109" s="153"/>
      <c r="AV109" s="153"/>
      <c r="AW109" s="153"/>
      <c r="AX109" s="153"/>
      <c r="AY109" s="153"/>
      <c r="AZ109" s="153"/>
    </row>
    <row r="110" spans="1:52" s="13" customFormat="1" ht="28.05" customHeight="1">
      <c r="B110" s="382" t="s">
        <v>251</v>
      </c>
      <c r="C110" s="78" t="s">
        <v>252</v>
      </c>
      <c r="D110" s="79" t="s">
        <v>253</v>
      </c>
      <c r="E110" s="80">
        <v>120</v>
      </c>
      <c r="F110" s="81">
        <f>VLOOKUP(C110,[1]Sheet1!B$1:E$65536,4,0)</f>
        <v>0</v>
      </c>
      <c r="G110" s="81">
        <f>VLOOKUP(C110,[1]Sheet1!B$1:F$65536,5,0)</f>
        <v>0</v>
      </c>
      <c r="H110" s="81">
        <f>VLOOKUP($C110,[1]Sheet1!$B$1:$Z$65536,6,0)</f>
        <v>0</v>
      </c>
      <c r="I110" s="81">
        <f>VLOOKUP($C110,[1]Sheet1!$B$1:$Z$65536,7,0)</f>
        <v>0</v>
      </c>
      <c r="J110" s="81">
        <f>VLOOKUP($C110,[1]Sheet1!$B$1:$Z$65536,8,0)</f>
        <v>0</v>
      </c>
      <c r="K110" s="81">
        <f>VLOOKUP($C110,[1]Sheet1!$B$1:$Z$65536,9,0)</f>
        <v>0</v>
      </c>
      <c r="L110" s="81">
        <f>VLOOKUP($C110,[1]Sheet1!$B$1:$Z$65536,10,0)</f>
        <v>0</v>
      </c>
      <c r="M110" s="81">
        <f>VLOOKUP($C110,[1]Sheet1!$B$1:$Z$65536,11,0)</f>
        <v>0</v>
      </c>
      <c r="N110" s="81">
        <f>VLOOKUP($C110,[1]Sheet1!$B$1:$Z$65536,12,0)</f>
        <v>0</v>
      </c>
      <c r="O110" s="81">
        <f>VLOOKUP($C110,[1]Sheet1!$B$1:$Z$65536,13,0)</f>
        <v>0</v>
      </c>
      <c r="P110" s="81">
        <f>VLOOKUP($C110,[1]Sheet1!$B$1:$Z$65536,14,0)</f>
        <v>0</v>
      </c>
      <c r="Q110" s="81">
        <f>VLOOKUP($C110,[1]Sheet1!$B$1:$Z$65536,15,0)</f>
        <v>0</v>
      </c>
      <c r="R110" s="81">
        <f>VLOOKUP($C110,[1]Sheet1!$B$1:$Z$65536,16,0)</f>
        <v>399644.92</v>
      </c>
      <c r="S110" s="81">
        <f>VLOOKUP($C110,[1]Sheet1!$B$1:$Z$65536,17,0)</f>
        <v>0</v>
      </c>
      <c r="T110" s="81">
        <f>VLOOKUP($C110,[1]Sheet1!$B$1:$Z$65536,18,0)</f>
        <v>81100.529999999795</v>
      </c>
      <c r="U110" s="81">
        <f>VLOOKUP($C110,[1]Sheet1!$B$1:$Z$65536,19,0)</f>
        <v>0</v>
      </c>
      <c r="V110" s="81">
        <f>VLOOKUP($C110,[1]Sheet1!$B$1:$Z$65536,20,0)</f>
        <v>1022102.3400000001</v>
      </c>
      <c r="W110" s="81">
        <f>VLOOKUP($C110,[1]Sheet1!$B$1:$Z$65536,21,0)</f>
        <v>38800</v>
      </c>
      <c r="X110" s="81">
        <f>VLOOKUP($C110,[1]Sheet1!$B$1:$Z$65536,22,0)</f>
        <v>336476.42999999993</v>
      </c>
      <c r="Y110" s="81">
        <f>VLOOKUP($C110,[1]Sheet1!$B$1:$Z$65536,23,0)</f>
        <v>195806.12</v>
      </c>
      <c r="Z110" s="81">
        <f>VLOOKUP($C110,[1]Sheet1!$B$1:$Z$65536,24,0)</f>
        <v>0</v>
      </c>
      <c r="AA110" s="81">
        <f>VLOOKUP($C110,[1]Sheet1!$B$1:$Z$65536,25,0)</f>
        <v>392594.19</v>
      </c>
      <c r="AB110" s="81">
        <f>VLOOKUP($C110,[1]Sheet1!$B$1:$AA$65536,26,0)</f>
        <v>0</v>
      </c>
      <c r="AC110" s="112">
        <f t="shared" ref="AC110:AC140" si="21">SUM(F110:AB110)</f>
        <v>2466524.5299999998</v>
      </c>
      <c r="AD110" s="114">
        <f t="shared" ref="AD110:AD139" si="22">AC110-AB110-AA110-Z110-Y110</f>
        <v>1878124.2199999997</v>
      </c>
      <c r="AE110" s="112">
        <f t="shared" ref="AE110:AE140" si="23">(V110+U110+T110+S110+R110+Q110)/6</f>
        <v>250474.63166666662</v>
      </c>
      <c r="AF110" s="112">
        <f t="shared" ref="AF110:AF140" si="24">W110</f>
        <v>38800</v>
      </c>
      <c r="AG110" s="126"/>
      <c r="AH110" s="181">
        <v>100000</v>
      </c>
      <c r="AI110" s="128">
        <v>80000</v>
      </c>
      <c r="AJ110" s="128" t="s">
        <v>46</v>
      </c>
      <c r="AK110" s="128"/>
      <c r="AL110" s="128"/>
      <c r="AM110" s="129"/>
      <c r="AN110" s="70"/>
    </row>
    <row r="111" spans="1:52" s="3" customFormat="1" ht="28.05" customHeight="1">
      <c r="B111" s="384"/>
      <c r="C111" s="87" t="s">
        <v>254</v>
      </c>
      <c r="D111" s="88" t="s">
        <v>255</v>
      </c>
      <c r="E111" s="89">
        <v>120</v>
      </c>
      <c r="F111" s="81">
        <f>VLOOKUP(C111,[1]Sheet1!B$1:E$65536,4,0)</f>
        <v>0</v>
      </c>
      <c r="G111" s="81">
        <f>VLOOKUP(C111,[1]Sheet1!B$1:F$65536,5,0)</f>
        <v>0</v>
      </c>
      <c r="H111" s="81">
        <f>VLOOKUP($C111,[1]Sheet1!$B$1:$Z$65536,6,0)</f>
        <v>175791.29999999981</v>
      </c>
      <c r="I111" s="81">
        <f>VLOOKUP($C111,[1]Sheet1!$B$1:$Z$65536,7,0)</f>
        <v>373291.89999999991</v>
      </c>
      <c r="J111" s="81">
        <f>VLOOKUP($C111,[1]Sheet1!$B$1:$Z$65536,8,0)</f>
        <v>0</v>
      </c>
      <c r="K111" s="81">
        <f>VLOOKUP($C111,[1]Sheet1!$B$1:$Z$65536,9,0)</f>
        <v>0</v>
      </c>
      <c r="L111" s="81">
        <f>VLOOKUP($C111,[1]Sheet1!$B$1:$Z$65536,10,0)</f>
        <v>352353.09000000008</v>
      </c>
      <c r="M111" s="81">
        <f>VLOOKUP($C111,[1]Sheet1!$B$1:$Z$65536,11,0)</f>
        <v>8519.6499999999069</v>
      </c>
      <c r="N111" s="81">
        <f>VLOOKUP($C111,[1]Sheet1!$B$1:$Z$65536,12,0)</f>
        <v>9591.8500000000931</v>
      </c>
      <c r="O111" s="81">
        <f>VLOOKUP($C111,[1]Sheet1!$B$1:$Z$65536,13,0)</f>
        <v>0</v>
      </c>
      <c r="P111" s="81">
        <f>VLOOKUP($C111,[1]Sheet1!$B$1:$Z$65536,14,0)</f>
        <v>36078.340000000084</v>
      </c>
      <c r="Q111" s="81">
        <f>VLOOKUP($C111,[1]Sheet1!$B$1:$Z$65536,15,0)</f>
        <v>99872.49</v>
      </c>
      <c r="R111" s="81">
        <f>VLOOKUP($C111,[1]Sheet1!$B$1:$Z$65536,16,0)</f>
        <v>78112.59999999986</v>
      </c>
      <c r="S111" s="81">
        <f>VLOOKUP($C111,[1]Sheet1!$B$1:$Z$65536,17,0)</f>
        <v>0</v>
      </c>
      <c r="T111" s="81">
        <f>VLOOKUP($C111,[1]Sheet1!$B$1:$Z$65536,18,0)</f>
        <v>221002.74000000022</v>
      </c>
      <c r="U111" s="81">
        <f>VLOOKUP($C111,[1]Sheet1!$B$1:$Z$65536,19,0)</f>
        <v>0</v>
      </c>
      <c r="V111" s="81">
        <f>VLOOKUP($C111,[1]Sheet1!$B$1:$Z$65536,20,0)</f>
        <v>252343.16999999993</v>
      </c>
      <c r="W111" s="81">
        <f>VLOOKUP($C111,[1]Sheet1!$B$1:$Z$65536,21,0)</f>
        <v>224030.31000000006</v>
      </c>
      <c r="X111" s="81">
        <f>VLOOKUP($C111,[1]Sheet1!$B$1:$Z$65536,22,0)</f>
        <v>0</v>
      </c>
      <c r="Y111" s="81">
        <f>VLOOKUP($C111,[1]Sheet1!$B$1:$Z$65536,23,0)</f>
        <v>0</v>
      </c>
      <c r="Z111" s="81">
        <f>VLOOKUP($C111,[1]Sheet1!$B$1:$Z$65536,24,0)</f>
        <v>0</v>
      </c>
      <c r="AA111" s="81">
        <f>VLOOKUP($C111,[1]Sheet1!$B$1:$Z$65536,25,0)</f>
        <v>0</v>
      </c>
      <c r="AB111" s="81">
        <f>VLOOKUP($C111,[1]Sheet1!$B$1:$AA$65536,26,0)</f>
        <v>0</v>
      </c>
      <c r="AC111" s="112">
        <f t="shared" si="21"/>
        <v>1830987.44</v>
      </c>
      <c r="AD111" s="114">
        <f t="shared" si="22"/>
        <v>1830987.44</v>
      </c>
      <c r="AE111" s="116">
        <f t="shared" si="23"/>
        <v>108555.16666666667</v>
      </c>
      <c r="AF111" s="116">
        <f t="shared" si="24"/>
        <v>224030.31000000006</v>
      </c>
      <c r="AG111" s="145"/>
      <c r="AH111" s="135"/>
      <c r="AI111" s="135"/>
      <c r="AJ111" s="135" t="s">
        <v>46</v>
      </c>
      <c r="AK111" s="135"/>
      <c r="AL111" s="135"/>
      <c r="AM111" s="137"/>
      <c r="AN111" s="138"/>
    </row>
    <row r="112" spans="1:52" s="13" customFormat="1" ht="28.05" customHeight="1">
      <c r="B112" s="383"/>
      <c r="C112" s="82" t="s">
        <v>256</v>
      </c>
      <c r="D112" s="83" t="s">
        <v>257</v>
      </c>
      <c r="E112" s="84">
        <v>120</v>
      </c>
      <c r="F112" s="81">
        <f>VLOOKUP(C112,[1]Sheet1!B$1:E$65536,4,0)</f>
        <v>0</v>
      </c>
      <c r="G112" s="81">
        <f>VLOOKUP(C112,[1]Sheet1!B$1:F$65536,5,0)</f>
        <v>0</v>
      </c>
      <c r="H112" s="81">
        <f>VLOOKUP($C112,[1]Sheet1!$B$1:$Z$65536,6,0)</f>
        <v>0</v>
      </c>
      <c r="I112" s="81">
        <f>VLOOKUP($C112,[1]Sheet1!$B$1:$Z$65536,7,0)</f>
        <v>0</v>
      </c>
      <c r="J112" s="81">
        <f>VLOOKUP($C112,[1]Sheet1!$B$1:$Z$65536,8,0)</f>
        <v>0</v>
      </c>
      <c r="K112" s="81">
        <f>VLOOKUP($C112,[1]Sheet1!$B$1:$Z$65536,9,0)</f>
        <v>0</v>
      </c>
      <c r="L112" s="81">
        <f>VLOOKUP($C112,[1]Sheet1!$B$1:$Z$65536,10,0)</f>
        <v>0</v>
      </c>
      <c r="M112" s="81">
        <f>VLOOKUP($C112,[1]Sheet1!$B$1:$Z$65536,11,0)</f>
        <v>0</v>
      </c>
      <c r="N112" s="81">
        <f>VLOOKUP($C112,[1]Sheet1!$B$1:$Z$65536,12,0)</f>
        <v>279477.61</v>
      </c>
      <c r="O112" s="81">
        <f>VLOOKUP($C112,[1]Sheet1!$B$1:$Z$65536,13,0)</f>
        <v>19332.399999999907</v>
      </c>
      <c r="P112" s="81">
        <f>VLOOKUP($C112,[1]Sheet1!$B$1:$Z$65536,14,0)</f>
        <v>62924.439999999944</v>
      </c>
      <c r="Q112" s="81">
        <f>VLOOKUP($C112,[1]Sheet1!$B$1:$Z$65536,15,0)</f>
        <v>0</v>
      </c>
      <c r="R112" s="81">
        <f>VLOOKUP($C112,[1]Sheet1!$B$1:$Z$65536,16,0)</f>
        <v>168803.51</v>
      </c>
      <c r="S112" s="81">
        <f>VLOOKUP($C112,[1]Sheet1!$B$1:$Z$65536,17,0)</f>
        <v>0</v>
      </c>
      <c r="T112" s="81">
        <f>VLOOKUP($C112,[1]Sheet1!$B$1:$Z$65536,18,0)</f>
        <v>200839.8600000001</v>
      </c>
      <c r="U112" s="81">
        <f>VLOOKUP($C112,[1]Sheet1!$B$1:$Z$65536,19,0)</f>
        <v>0</v>
      </c>
      <c r="V112" s="81">
        <f>VLOOKUP($C112,[1]Sheet1!$B$1:$Z$65536,20,0)</f>
        <v>129248.1100000001</v>
      </c>
      <c r="W112" s="81">
        <f>VLOOKUP($C112,[1]Sheet1!$B$1:$Z$65536,21,0)</f>
        <v>228139.56999999983</v>
      </c>
      <c r="X112" s="81">
        <f>VLOOKUP($C112,[1]Sheet1!$B$1:$Z$65536,22,0)</f>
        <v>68396.790000000037</v>
      </c>
      <c r="Y112" s="81">
        <f>VLOOKUP($C112,[1]Sheet1!$B$1:$Z$65536,23,0)</f>
        <v>337356.56</v>
      </c>
      <c r="Z112" s="81">
        <f>VLOOKUP($C112,[1]Sheet1!$B$1:$Z$65536,24,0)</f>
        <v>78891.460000000006</v>
      </c>
      <c r="AA112" s="81">
        <f>VLOOKUP($C112,[1]Sheet1!$B$1:$Z$65536,25,0)</f>
        <v>77617.919999999998</v>
      </c>
      <c r="AB112" s="81">
        <f>VLOOKUP($C112,[1]Sheet1!$B$1:$AA$65536,26,0)</f>
        <v>125535.41</v>
      </c>
      <c r="AC112" s="112">
        <f t="shared" si="21"/>
        <v>1776563.64</v>
      </c>
      <c r="AD112" s="114">
        <f t="shared" si="22"/>
        <v>1157162.29</v>
      </c>
      <c r="AE112" s="115">
        <f t="shared" si="23"/>
        <v>83148.580000000031</v>
      </c>
      <c r="AF112" s="115">
        <f t="shared" si="24"/>
        <v>228139.56999999983</v>
      </c>
      <c r="AG112" s="130">
        <v>100000</v>
      </c>
      <c r="AH112" s="134">
        <v>100000</v>
      </c>
      <c r="AI112" s="132">
        <v>100000</v>
      </c>
      <c r="AJ112" s="132" t="s">
        <v>46</v>
      </c>
      <c r="AK112" s="132"/>
      <c r="AL112" s="132"/>
      <c r="AM112" s="133"/>
      <c r="AN112" s="70"/>
    </row>
    <row r="113" spans="2:52" s="13" customFormat="1" ht="28.05" customHeight="1">
      <c r="B113" s="383"/>
      <c r="C113" s="82" t="s">
        <v>258</v>
      </c>
      <c r="D113" s="83" t="s">
        <v>259</v>
      </c>
      <c r="E113" s="84">
        <v>120</v>
      </c>
      <c r="F113" s="81">
        <f>VLOOKUP(C113,[1]Sheet1!B$1:E$65536,4,0)</f>
        <v>0</v>
      </c>
      <c r="G113" s="81">
        <f>VLOOKUP(C113,[1]Sheet1!B$1:F$65536,5,0)</f>
        <v>0</v>
      </c>
      <c r="H113" s="81">
        <f>VLOOKUP($C113,[1]Sheet1!$B$1:$Z$65536,6,0)</f>
        <v>0</v>
      </c>
      <c r="I113" s="81">
        <f>VLOOKUP($C113,[1]Sheet1!$B$1:$Z$65536,7,0)</f>
        <v>0</v>
      </c>
      <c r="J113" s="81">
        <f>VLOOKUP($C113,[1]Sheet1!$B$1:$Z$65536,8,0)</f>
        <v>88026.43</v>
      </c>
      <c r="K113" s="81">
        <f>VLOOKUP($C113,[1]Sheet1!$B$1:$Z$65536,9,0)</f>
        <v>159346.26</v>
      </c>
      <c r="L113" s="81">
        <f>VLOOKUP($C113,[1]Sheet1!$B$1:$Z$65536,10,0)</f>
        <v>72874.089999999851</v>
      </c>
      <c r="M113" s="81">
        <f>VLOOKUP($C113,[1]Sheet1!$B$1:$Z$65536,11,0)</f>
        <v>51300.15000000014</v>
      </c>
      <c r="N113" s="81">
        <f>VLOOKUP($C113,[1]Sheet1!$B$1:$Z$65536,12,0)</f>
        <v>52623.809999999823</v>
      </c>
      <c r="O113" s="81">
        <f>VLOOKUP($C113,[1]Sheet1!$B$1:$Z$65536,13,0)</f>
        <v>40254.910000000033</v>
      </c>
      <c r="P113" s="81">
        <f>VLOOKUP($C113,[1]Sheet1!$B$1:$Z$65536,14,0)</f>
        <v>66562.219999999972</v>
      </c>
      <c r="Q113" s="81">
        <f>VLOOKUP($C113,[1]Sheet1!$B$1:$Z$65536,15,0)</f>
        <v>59462.060000000056</v>
      </c>
      <c r="R113" s="81">
        <f>VLOOKUP($C113,[1]Sheet1!$B$1:$Z$65536,16,0)</f>
        <v>87892.75</v>
      </c>
      <c r="S113" s="81">
        <f>VLOOKUP($C113,[1]Sheet1!$B$1:$Z$65536,17,0)</f>
        <v>0</v>
      </c>
      <c r="T113" s="81">
        <f>VLOOKUP($C113,[1]Sheet1!$B$1:$Z$65536,18,0)</f>
        <v>12181.390000000014</v>
      </c>
      <c r="U113" s="81">
        <f>VLOOKUP($C113,[1]Sheet1!$B$1:$Z$65536,19,0)</f>
        <v>0</v>
      </c>
      <c r="V113" s="81">
        <f>VLOOKUP($C113,[1]Sheet1!$B$1:$Z$65536,20,0)</f>
        <v>144728.37</v>
      </c>
      <c r="W113" s="81">
        <f>VLOOKUP($C113,[1]Sheet1!$B$1:$Z$65536,21,0)</f>
        <v>0</v>
      </c>
      <c r="X113" s="81">
        <f>VLOOKUP($C113,[1]Sheet1!$B$1:$Z$65536,22,0)</f>
        <v>441497.76000000013</v>
      </c>
      <c r="Y113" s="81">
        <f>VLOOKUP($C113,[1]Sheet1!$B$1:$Z$65536,23,0)</f>
        <v>206350.92</v>
      </c>
      <c r="Z113" s="81">
        <f>VLOOKUP($C113,[1]Sheet1!$B$1:$Z$65536,24,0)</f>
        <v>0</v>
      </c>
      <c r="AA113" s="81">
        <f>VLOOKUP($C113,[1]Sheet1!$B$1:$Z$65536,25,0)</f>
        <v>279486.40000000002</v>
      </c>
      <c r="AB113" s="81">
        <f>VLOOKUP($C113,[1]Sheet1!$B$1:$AA$65536,26,0)</f>
        <v>0</v>
      </c>
      <c r="AC113" s="112">
        <f t="shared" si="21"/>
        <v>1762587.52</v>
      </c>
      <c r="AD113" s="114">
        <f t="shared" si="22"/>
        <v>1276750.2000000002</v>
      </c>
      <c r="AE113" s="115">
        <f t="shared" si="23"/>
        <v>50710.76166666668</v>
      </c>
      <c r="AF113" s="115">
        <f t="shared" si="24"/>
        <v>0</v>
      </c>
      <c r="AG113" s="130">
        <v>100000</v>
      </c>
      <c r="AH113" s="134">
        <v>100000</v>
      </c>
      <c r="AI113" s="132">
        <v>70000</v>
      </c>
      <c r="AJ113" s="132" t="s">
        <v>46</v>
      </c>
      <c r="AK113" s="132"/>
      <c r="AL113" s="132"/>
      <c r="AM113" s="133"/>
      <c r="AN113" s="70"/>
    </row>
    <row r="114" spans="2:52" s="13" customFormat="1" ht="28.05" customHeight="1">
      <c r="B114" s="383"/>
      <c r="C114" s="82" t="s">
        <v>260</v>
      </c>
      <c r="D114" s="83" t="s">
        <v>261</v>
      </c>
      <c r="E114" s="84">
        <v>120</v>
      </c>
      <c r="F114" s="81">
        <f>VLOOKUP(C114,[1]Sheet1!B$1:E$65536,4,0)</f>
        <v>0</v>
      </c>
      <c r="G114" s="81">
        <f>VLOOKUP(C114,[1]Sheet1!B$1:F$65536,5,0)</f>
        <v>0</v>
      </c>
      <c r="H114" s="81">
        <f>VLOOKUP($C114,[1]Sheet1!$B$1:$Z$65536,6,0)</f>
        <v>0</v>
      </c>
      <c r="I114" s="81">
        <f>VLOOKUP($C114,[1]Sheet1!$B$1:$Z$65536,7,0)</f>
        <v>0</v>
      </c>
      <c r="J114" s="81">
        <f>VLOOKUP($C114,[1]Sheet1!$B$1:$Z$65536,8,0)</f>
        <v>0</v>
      </c>
      <c r="K114" s="81">
        <f>VLOOKUP($C114,[1]Sheet1!$B$1:$Z$65536,9,0)</f>
        <v>0</v>
      </c>
      <c r="L114" s="81">
        <f>VLOOKUP($C114,[1]Sheet1!$B$1:$Z$65536,10,0)</f>
        <v>0</v>
      </c>
      <c r="M114" s="81">
        <f>VLOOKUP($C114,[1]Sheet1!$B$1:$Z$65536,11,0)</f>
        <v>0</v>
      </c>
      <c r="N114" s="81">
        <f>VLOOKUP($C114,[1]Sheet1!$B$1:$Z$65536,12,0)</f>
        <v>0</v>
      </c>
      <c r="O114" s="81">
        <f>VLOOKUP($C114,[1]Sheet1!$B$1:$Z$65536,13,0)</f>
        <v>20055.099999999999</v>
      </c>
      <c r="P114" s="81">
        <f>VLOOKUP($C114,[1]Sheet1!$B$1:$Z$65536,14,0)</f>
        <v>0</v>
      </c>
      <c r="Q114" s="81">
        <f>VLOOKUP($C114,[1]Sheet1!$B$1:$Z$65536,15,0)</f>
        <v>101795.90000000002</v>
      </c>
      <c r="R114" s="81">
        <f>VLOOKUP($C114,[1]Sheet1!$B$1:$Z$65536,16,0)</f>
        <v>217656.14</v>
      </c>
      <c r="S114" s="81">
        <f>VLOOKUP($C114,[1]Sheet1!$B$1:$Z$65536,17,0)</f>
        <v>0</v>
      </c>
      <c r="T114" s="81">
        <f>VLOOKUP($C114,[1]Sheet1!$B$1:$Z$65536,18,0)</f>
        <v>0</v>
      </c>
      <c r="U114" s="81">
        <f>VLOOKUP($C114,[1]Sheet1!$B$1:$Z$65536,19,0)</f>
        <v>0</v>
      </c>
      <c r="V114" s="81">
        <f>VLOOKUP($C114,[1]Sheet1!$B$1:$Z$65536,20,0)</f>
        <v>0</v>
      </c>
      <c r="W114" s="81">
        <f>VLOOKUP($C114,[1]Sheet1!$B$1:$Z$65536,21,0)</f>
        <v>0</v>
      </c>
      <c r="X114" s="81">
        <f>VLOOKUP($C114,[1]Sheet1!$B$1:$Z$65536,22,0)</f>
        <v>0</v>
      </c>
      <c r="Y114" s="81">
        <f>VLOOKUP($C114,[1]Sheet1!$B$1:$Z$65536,23,0)</f>
        <v>0</v>
      </c>
      <c r="Z114" s="81">
        <f>VLOOKUP($C114,[1]Sheet1!$B$1:$Z$65536,24,0)</f>
        <v>248043.90000000002</v>
      </c>
      <c r="AA114" s="81">
        <f>VLOOKUP($C114,[1]Sheet1!$B$1:$Z$65536,25,0)</f>
        <v>0</v>
      </c>
      <c r="AB114" s="81">
        <f>VLOOKUP($C114,[1]Sheet1!$B$1:$AA$65536,26,0)</f>
        <v>0</v>
      </c>
      <c r="AC114" s="112">
        <f t="shared" si="21"/>
        <v>587551.04</v>
      </c>
      <c r="AD114" s="114">
        <f t="shared" si="22"/>
        <v>339507.14</v>
      </c>
      <c r="AE114" s="115">
        <f t="shared" si="23"/>
        <v>53242.006666666675</v>
      </c>
      <c r="AF114" s="115">
        <f t="shared" si="24"/>
        <v>0</v>
      </c>
      <c r="AG114" s="130">
        <v>100000</v>
      </c>
      <c r="AH114" s="134">
        <v>100000</v>
      </c>
      <c r="AI114" s="132">
        <v>100000</v>
      </c>
      <c r="AJ114" s="132" t="s">
        <v>46</v>
      </c>
      <c r="AK114" s="132"/>
      <c r="AL114" s="132"/>
      <c r="AM114" s="133"/>
      <c r="AN114" s="70"/>
    </row>
    <row r="115" spans="2:52" s="13" customFormat="1" ht="28.05" customHeight="1">
      <c r="B115" s="383"/>
      <c r="C115" s="82" t="s">
        <v>262</v>
      </c>
      <c r="D115" s="90" t="s">
        <v>263</v>
      </c>
      <c r="E115" s="84">
        <v>120</v>
      </c>
      <c r="F115" s="81">
        <f>VLOOKUP(C115,[1]Sheet1!B$1:E$65536,4,0)</f>
        <v>0</v>
      </c>
      <c r="G115" s="81">
        <f>VLOOKUP(C115,[1]Sheet1!B$1:F$65536,5,0)</f>
        <v>0</v>
      </c>
      <c r="H115" s="81">
        <f>VLOOKUP($C115,[1]Sheet1!$B$1:$Z$65536,6,0)</f>
        <v>0</v>
      </c>
      <c r="I115" s="81">
        <f>VLOOKUP($C115,[1]Sheet1!$B$1:$Z$65536,7,0)</f>
        <v>0</v>
      </c>
      <c r="J115" s="81">
        <f>VLOOKUP($C115,[1]Sheet1!$B$1:$Z$65536,8,0)</f>
        <v>0</v>
      </c>
      <c r="K115" s="81">
        <f>VLOOKUP($C115,[1]Sheet1!$B$1:$Z$65536,9,0)</f>
        <v>0</v>
      </c>
      <c r="L115" s="81">
        <f>VLOOKUP($C115,[1]Sheet1!$B$1:$Z$65536,10,0)</f>
        <v>0</v>
      </c>
      <c r="M115" s="81">
        <f>VLOOKUP($C115,[1]Sheet1!$B$1:$Z$65536,11,0)</f>
        <v>0</v>
      </c>
      <c r="N115" s="81">
        <f>VLOOKUP($C115,[1]Sheet1!$B$1:$Z$65536,12,0)</f>
        <v>0</v>
      </c>
      <c r="O115" s="81">
        <f>VLOOKUP($C115,[1]Sheet1!$B$1:$Z$65536,13,0)</f>
        <v>0</v>
      </c>
      <c r="P115" s="81">
        <f>VLOOKUP($C115,[1]Sheet1!$B$1:$Z$65536,14,0)</f>
        <v>0</v>
      </c>
      <c r="Q115" s="81">
        <f>VLOOKUP($C115,[1]Sheet1!$B$1:$Z$65536,15,0)</f>
        <v>0</v>
      </c>
      <c r="R115" s="81">
        <f>VLOOKUP($C115,[1]Sheet1!$B$1:$Z$65536,16,0)</f>
        <v>0</v>
      </c>
      <c r="S115" s="81">
        <f>VLOOKUP($C115,[1]Sheet1!$B$1:$Z$65536,17,0)</f>
        <v>0</v>
      </c>
      <c r="T115" s="81">
        <f>VLOOKUP($C115,[1]Sheet1!$B$1:$Z$65536,18,0)</f>
        <v>143119.89000000001</v>
      </c>
      <c r="U115" s="81">
        <f>VLOOKUP($C115,[1]Sheet1!$B$1:$Z$65536,19,0)</f>
        <v>264920.26999999996</v>
      </c>
      <c r="V115" s="81">
        <f>VLOOKUP($C115,[1]Sheet1!$B$1:$Z$65536,20,0)</f>
        <v>0</v>
      </c>
      <c r="W115" s="81">
        <f>VLOOKUP($C115,[1]Sheet1!$B$1:$Z$65536,21,0)</f>
        <v>117841.57000000007</v>
      </c>
      <c r="X115" s="81">
        <f>VLOOKUP($C115,[1]Sheet1!$B$1:$Z$65536,22,0)</f>
        <v>0</v>
      </c>
      <c r="Y115" s="81">
        <f>VLOOKUP($C115,[1]Sheet1!$B$1:$Z$65536,23,0)</f>
        <v>0</v>
      </c>
      <c r="Z115" s="81">
        <f>VLOOKUP($C115,[1]Sheet1!$B$1:$Z$65536,24,0)</f>
        <v>220820.12</v>
      </c>
      <c r="AA115" s="81">
        <f>VLOOKUP($C115,[1]Sheet1!$B$1:$Z$65536,25,0)</f>
        <v>96427.34</v>
      </c>
      <c r="AB115" s="81">
        <f>VLOOKUP($C115,[1]Sheet1!$B$1:$AA$65536,26,0)</f>
        <v>107213.95</v>
      </c>
      <c r="AC115" s="112">
        <f t="shared" si="21"/>
        <v>950343.1399999999</v>
      </c>
      <c r="AD115" s="114">
        <f t="shared" si="22"/>
        <v>525881.73</v>
      </c>
      <c r="AE115" s="115">
        <f t="shared" si="23"/>
        <v>68006.693333333329</v>
      </c>
      <c r="AF115" s="115">
        <f t="shared" si="24"/>
        <v>117841.57000000007</v>
      </c>
      <c r="AG115" s="139">
        <v>50000</v>
      </c>
      <c r="AH115" s="134">
        <v>80000</v>
      </c>
      <c r="AI115" s="132">
        <v>100000</v>
      </c>
      <c r="AJ115" s="132" t="s">
        <v>46</v>
      </c>
      <c r="AK115" s="132"/>
      <c r="AL115" s="132"/>
      <c r="AM115" s="133"/>
      <c r="AN115" s="70"/>
    </row>
    <row r="116" spans="2:52" s="13" customFormat="1" ht="28.05" customHeight="1">
      <c r="B116" s="383"/>
      <c r="C116" s="82" t="s">
        <v>264</v>
      </c>
      <c r="D116" s="83" t="s">
        <v>265</v>
      </c>
      <c r="E116" s="84">
        <v>120</v>
      </c>
      <c r="F116" s="81">
        <f>VLOOKUP(C116,[1]Sheet1!B$1:E$65536,4,0)</f>
        <v>0</v>
      </c>
      <c r="G116" s="81">
        <f>VLOOKUP(C116,[1]Sheet1!B$1:F$65536,5,0)</f>
        <v>0</v>
      </c>
      <c r="H116" s="81">
        <f>VLOOKUP($C116,[1]Sheet1!$B$1:$Z$65536,6,0)</f>
        <v>0</v>
      </c>
      <c r="I116" s="81">
        <f>VLOOKUP($C116,[1]Sheet1!$B$1:$Z$65536,7,0)</f>
        <v>0</v>
      </c>
      <c r="J116" s="81">
        <f>VLOOKUP($C116,[1]Sheet1!$B$1:$Z$65536,8,0)</f>
        <v>0</v>
      </c>
      <c r="K116" s="81">
        <f>VLOOKUP($C116,[1]Sheet1!$B$1:$Z$65536,9,0)</f>
        <v>0</v>
      </c>
      <c r="L116" s="81">
        <f>VLOOKUP($C116,[1]Sheet1!$B$1:$Z$65536,10,0)</f>
        <v>0</v>
      </c>
      <c r="M116" s="81">
        <f>VLOOKUP($C116,[1]Sheet1!$B$1:$Z$65536,11,0)</f>
        <v>0</v>
      </c>
      <c r="N116" s="81">
        <f>VLOOKUP($C116,[1]Sheet1!$B$1:$Z$65536,12,0)</f>
        <v>0</v>
      </c>
      <c r="O116" s="81">
        <f>VLOOKUP($C116,[1]Sheet1!$B$1:$Z$65536,13,0)</f>
        <v>0</v>
      </c>
      <c r="P116" s="81">
        <f>VLOOKUP($C116,[1]Sheet1!$B$1:$Z$65536,14,0)</f>
        <v>0</v>
      </c>
      <c r="Q116" s="81">
        <f>VLOOKUP($C116,[1]Sheet1!$B$1:$Z$65536,15,0)</f>
        <v>0</v>
      </c>
      <c r="R116" s="81">
        <f>VLOOKUP($C116,[1]Sheet1!$B$1:$Z$65536,16,0)</f>
        <v>0</v>
      </c>
      <c r="S116" s="81">
        <f>VLOOKUP($C116,[1]Sheet1!$B$1:$Z$65536,17,0)</f>
        <v>0</v>
      </c>
      <c r="T116" s="81">
        <f>VLOOKUP($C116,[1]Sheet1!$B$1:$Z$65536,18,0)</f>
        <v>0</v>
      </c>
      <c r="U116" s="81">
        <f>VLOOKUP($C116,[1]Sheet1!$B$1:$Z$65536,19,0)</f>
        <v>64783.88</v>
      </c>
      <c r="V116" s="81">
        <f>VLOOKUP($C116,[1]Sheet1!$B$1:$Z$65536,20,0)</f>
        <v>25079.260000000009</v>
      </c>
      <c r="W116" s="81">
        <f>VLOOKUP($C116,[1]Sheet1!$B$1:$Z$65536,21,0)</f>
        <v>37258.640000000014</v>
      </c>
      <c r="X116" s="81">
        <f>VLOOKUP($C116,[1]Sheet1!$B$1:$Z$65536,22,0)</f>
        <v>0</v>
      </c>
      <c r="Y116" s="81">
        <f>VLOOKUP($C116,[1]Sheet1!$B$1:$Z$65536,23,0)</f>
        <v>145721.18</v>
      </c>
      <c r="Z116" s="81">
        <f>VLOOKUP($C116,[1]Sheet1!$B$1:$Z$65536,24,0)</f>
        <v>107517.75999999999</v>
      </c>
      <c r="AA116" s="81">
        <f>VLOOKUP($C116,[1]Sheet1!$B$1:$Z$65536,25,0)</f>
        <v>0</v>
      </c>
      <c r="AB116" s="81">
        <f>VLOOKUP($C116,[1]Sheet1!$B$1:$AA$65536,26,0)</f>
        <v>0</v>
      </c>
      <c r="AC116" s="112">
        <f t="shared" si="21"/>
        <v>380360.72000000003</v>
      </c>
      <c r="AD116" s="114">
        <f>AC116-AB116-AA116-Z116</f>
        <v>272842.96000000002</v>
      </c>
      <c r="AE116" s="115">
        <f t="shared" si="23"/>
        <v>14977.190000000002</v>
      </c>
      <c r="AF116" s="115">
        <f t="shared" si="24"/>
        <v>37258.640000000014</v>
      </c>
      <c r="AG116" s="130">
        <v>50000</v>
      </c>
      <c r="AH116" s="132">
        <v>100000</v>
      </c>
      <c r="AI116" s="132">
        <v>50000</v>
      </c>
      <c r="AJ116" s="132" t="s">
        <v>46</v>
      </c>
      <c r="AK116" s="132"/>
      <c r="AL116" s="132"/>
      <c r="AM116" s="133"/>
      <c r="AN116" s="70"/>
    </row>
    <row r="117" spans="2:52" s="13" customFormat="1" ht="28.05" customHeight="1">
      <c r="B117" s="383"/>
      <c r="C117" s="82" t="s">
        <v>266</v>
      </c>
      <c r="D117" s="83" t="s">
        <v>267</v>
      </c>
      <c r="E117" s="84">
        <v>120</v>
      </c>
      <c r="F117" s="81">
        <f>VLOOKUP(C117,[1]Sheet1!B$1:E$65536,4,0)</f>
        <v>0</v>
      </c>
      <c r="G117" s="81">
        <f>VLOOKUP(C117,[1]Sheet1!B$1:F$65536,5,0)</f>
        <v>0</v>
      </c>
      <c r="H117" s="81">
        <f>VLOOKUP($C117,[1]Sheet1!$B$1:$Z$65536,6,0)</f>
        <v>0</v>
      </c>
      <c r="I117" s="81">
        <f>VLOOKUP($C117,[1]Sheet1!$B$1:$Z$65536,7,0)</f>
        <v>0</v>
      </c>
      <c r="J117" s="81">
        <f>VLOOKUP($C117,[1]Sheet1!$B$1:$Z$65536,8,0)</f>
        <v>0</v>
      </c>
      <c r="K117" s="81">
        <f>VLOOKUP($C117,[1]Sheet1!$B$1:$Z$65536,9,0)</f>
        <v>0</v>
      </c>
      <c r="L117" s="81">
        <f>VLOOKUP($C117,[1]Sheet1!$B$1:$Z$65536,10,0)</f>
        <v>0</v>
      </c>
      <c r="M117" s="81">
        <f>VLOOKUP($C117,[1]Sheet1!$B$1:$Z$65536,11,0)</f>
        <v>10035.200000000001</v>
      </c>
      <c r="N117" s="81">
        <f>VLOOKUP($C117,[1]Sheet1!$B$1:$Z$65536,12,0)</f>
        <v>24191.960000000021</v>
      </c>
      <c r="O117" s="81">
        <f>VLOOKUP($C117,[1]Sheet1!$B$1:$Z$65536,13,0)</f>
        <v>22223.959999999963</v>
      </c>
      <c r="P117" s="81">
        <f>VLOOKUP($C117,[1]Sheet1!$B$1:$Z$65536,14,0)</f>
        <v>35951.94</v>
      </c>
      <c r="Q117" s="81">
        <f>VLOOKUP($C117,[1]Sheet1!$B$1:$Z$65536,15,0)</f>
        <v>38879.929999999993</v>
      </c>
      <c r="R117" s="81">
        <f>VLOOKUP($C117,[1]Sheet1!$B$1:$Z$65536,16,0)</f>
        <v>0</v>
      </c>
      <c r="S117" s="81">
        <f>VLOOKUP($C117,[1]Sheet1!$B$1:$Z$65536,17,0)</f>
        <v>0</v>
      </c>
      <c r="T117" s="81">
        <f>VLOOKUP($C117,[1]Sheet1!$B$1:$Z$65536,18,0)</f>
        <v>53015.890000000072</v>
      </c>
      <c r="U117" s="81">
        <f>VLOOKUP($C117,[1]Sheet1!$B$1:$Z$65536,19,0)</f>
        <v>34031.939999999944</v>
      </c>
      <c r="V117" s="81">
        <f>VLOOKUP($C117,[1]Sheet1!$B$1:$Z$65536,20,0)</f>
        <v>94559.820000000065</v>
      </c>
      <c r="W117" s="81">
        <f>VLOOKUP($C117,[1]Sheet1!$B$1:$Z$65536,21,0)</f>
        <v>0</v>
      </c>
      <c r="X117" s="81">
        <f>VLOOKUP($C117,[1]Sheet1!$B$1:$Z$65536,22,0)</f>
        <v>55679.879999999946</v>
      </c>
      <c r="Y117" s="81">
        <f>VLOOKUP($C117,[1]Sheet1!$B$1:$Z$65536,23,0)</f>
        <v>28967.96</v>
      </c>
      <c r="Z117" s="81">
        <f>VLOOKUP($C117,[1]Sheet1!$B$1:$Z$65536,24,0)</f>
        <v>23039.96</v>
      </c>
      <c r="AA117" s="81">
        <f>VLOOKUP($C117,[1]Sheet1!$B$1:$Z$65536,25,0)</f>
        <v>16896</v>
      </c>
      <c r="AB117" s="81">
        <f>VLOOKUP($C117,[1]Sheet1!$B$1:$AA$65536,26,0)</f>
        <v>0</v>
      </c>
      <c r="AC117" s="112">
        <f t="shared" si="21"/>
        <v>437474.44000000006</v>
      </c>
      <c r="AD117" s="114">
        <f t="shared" si="22"/>
        <v>368570.52</v>
      </c>
      <c r="AE117" s="115">
        <f t="shared" si="23"/>
        <v>36747.930000000015</v>
      </c>
      <c r="AF117" s="115">
        <f t="shared" si="24"/>
        <v>0</v>
      </c>
      <c r="AG117" s="130"/>
      <c r="AH117" s="134">
        <v>80000</v>
      </c>
      <c r="AI117" s="132">
        <v>80000</v>
      </c>
      <c r="AJ117" s="132" t="s">
        <v>46</v>
      </c>
      <c r="AK117" s="132"/>
      <c r="AL117" s="132"/>
      <c r="AM117" s="133"/>
      <c r="AN117" s="70"/>
    </row>
    <row r="118" spans="2:52" s="13" customFormat="1" ht="28.05" customHeight="1">
      <c r="B118" s="383"/>
      <c r="C118" s="82" t="s">
        <v>268</v>
      </c>
      <c r="D118" s="88" t="s">
        <v>269</v>
      </c>
      <c r="E118" s="84">
        <v>120</v>
      </c>
      <c r="F118" s="81">
        <f>VLOOKUP(C118,[1]Sheet1!B$1:E$65536,4,0)</f>
        <v>0</v>
      </c>
      <c r="G118" s="81">
        <f>VLOOKUP(C118,[1]Sheet1!B$1:F$65536,5,0)</f>
        <v>0</v>
      </c>
      <c r="H118" s="81">
        <f>VLOOKUP($C118,[1]Sheet1!$B$1:$Z$65536,6,0)</f>
        <v>0</v>
      </c>
      <c r="I118" s="81">
        <f>VLOOKUP($C118,[1]Sheet1!$B$1:$Z$65536,7,0)</f>
        <v>0</v>
      </c>
      <c r="J118" s="81">
        <f>VLOOKUP($C118,[1]Sheet1!$B$1:$Z$65536,8,0)</f>
        <v>0</v>
      </c>
      <c r="K118" s="81">
        <f>VLOOKUP($C118,[1]Sheet1!$B$1:$Z$65536,9,0)</f>
        <v>0</v>
      </c>
      <c r="L118" s="81">
        <f>VLOOKUP($C118,[1]Sheet1!$B$1:$Z$65536,10,0)</f>
        <v>59232.97</v>
      </c>
      <c r="M118" s="81">
        <f>VLOOKUP($C118,[1]Sheet1!$B$1:$Z$65536,11,0)</f>
        <v>31613.020000000077</v>
      </c>
      <c r="N118" s="81">
        <f>VLOOKUP($C118,[1]Sheet1!$B$1:$Z$65536,12,0)</f>
        <v>30210.089999999967</v>
      </c>
      <c r="O118" s="81">
        <f>VLOOKUP($C118,[1]Sheet1!$B$1:$Z$65536,13,0)</f>
        <v>24099.999999999942</v>
      </c>
      <c r="P118" s="81">
        <f>VLOOKUP($C118,[1]Sheet1!$B$1:$Z$65536,14,0)</f>
        <v>29681.059999999969</v>
      </c>
      <c r="Q118" s="81">
        <f>VLOOKUP($C118,[1]Sheet1!$B$1:$Z$65536,15,0)</f>
        <v>26614.900000000052</v>
      </c>
      <c r="R118" s="81">
        <f>VLOOKUP($C118,[1]Sheet1!$B$1:$Z$65536,16,0)</f>
        <v>20174.409999999916</v>
      </c>
      <c r="S118" s="81">
        <f>VLOOKUP($C118,[1]Sheet1!$B$1:$Z$65536,17,0)</f>
        <v>0</v>
      </c>
      <c r="T118" s="81">
        <f>VLOOKUP($C118,[1]Sheet1!$B$1:$Z$65536,18,0)</f>
        <v>22548.580000000075</v>
      </c>
      <c r="U118" s="81">
        <f>VLOOKUP($C118,[1]Sheet1!$B$1:$Z$65536,19,0)</f>
        <v>0</v>
      </c>
      <c r="V118" s="81">
        <f>VLOOKUP($C118,[1]Sheet1!$B$1:$Z$65536,20,0)</f>
        <v>25744.609999999986</v>
      </c>
      <c r="W118" s="81">
        <f>VLOOKUP($C118,[1]Sheet1!$B$1:$Z$65536,21,0)</f>
        <v>70500.659999999974</v>
      </c>
      <c r="X118" s="81">
        <f>VLOOKUP($C118,[1]Sheet1!$B$1:$Z$65536,22,0)</f>
        <v>39928.080000000016</v>
      </c>
      <c r="Y118" s="81">
        <f>VLOOKUP($C118,[1]Sheet1!$B$1:$Z$65536,23,0)</f>
        <v>40892.35</v>
      </c>
      <c r="Z118" s="81">
        <f>VLOOKUP($C118,[1]Sheet1!$B$1:$Z$65536,24,0)</f>
        <v>61219.85</v>
      </c>
      <c r="AA118" s="81">
        <f>VLOOKUP($C118,[1]Sheet1!$B$1:$Z$65536,25,0)</f>
        <v>40385.19</v>
      </c>
      <c r="AB118" s="81">
        <f>VLOOKUP($C118,[1]Sheet1!$B$1:$AA$65536,26,0)</f>
        <v>56596.68</v>
      </c>
      <c r="AC118" s="112">
        <f t="shared" si="21"/>
        <v>579442.44999999995</v>
      </c>
      <c r="AD118" s="114">
        <f t="shared" si="22"/>
        <v>380348.38</v>
      </c>
      <c r="AE118" s="115">
        <f t="shared" si="23"/>
        <v>15847.083333333338</v>
      </c>
      <c r="AF118" s="115">
        <f t="shared" si="24"/>
        <v>70500.659999999974</v>
      </c>
      <c r="AG118" s="130"/>
      <c r="AH118" s="132">
        <v>100000</v>
      </c>
      <c r="AI118" s="132">
        <v>20000</v>
      </c>
      <c r="AJ118" s="132" t="s">
        <v>46</v>
      </c>
      <c r="AK118" s="132"/>
      <c r="AL118" s="132"/>
      <c r="AM118" s="133"/>
      <c r="AN118" s="70"/>
    </row>
    <row r="119" spans="2:52" s="13" customFormat="1" ht="28.05" customHeight="1">
      <c r="B119" s="383"/>
      <c r="C119" s="82" t="s">
        <v>270</v>
      </c>
      <c r="D119" s="88" t="s">
        <v>271</v>
      </c>
      <c r="E119" s="84">
        <v>120</v>
      </c>
      <c r="F119" s="81">
        <f>VLOOKUP(C119,[1]Sheet1!B$1:E$65536,4,0)</f>
        <v>0</v>
      </c>
      <c r="G119" s="81">
        <f>VLOOKUP(C119,[1]Sheet1!B$1:F$65536,5,0)</f>
        <v>0</v>
      </c>
      <c r="H119" s="81">
        <f>VLOOKUP($C119,[1]Sheet1!$B$1:$Z$65536,6,0)</f>
        <v>0</v>
      </c>
      <c r="I119" s="81">
        <f>VLOOKUP($C119,[1]Sheet1!$B$1:$Z$65536,7,0)</f>
        <v>0</v>
      </c>
      <c r="J119" s="81">
        <f>VLOOKUP($C119,[1]Sheet1!$B$1:$Z$65536,8,0)</f>
        <v>0</v>
      </c>
      <c r="K119" s="81">
        <f>VLOOKUP($C119,[1]Sheet1!$B$1:$Z$65536,9,0)</f>
        <v>0</v>
      </c>
      <c r="L119" s="81">
        <f>VLOOKUP($C119,[1]Sheet1!$B$1:$Z$65536,10,0)</f>
        <v>0</v>
      </c>
      <c r="M119" s="81">
        <f>VLOOKUP($C119,[1]Sheet1!$B$1:$Z$65536,11,0)</f>
        <v>0</v>
      </c>
      <c r="N119" s="81">
        <f>VLOOKUP($C119,[1]Sheet1!$B$1:$Z$65536,12,0)</f>
        <v>0</v>
      </c>
      <c r="O119" s="81">
        <f>VLOOKUP($C119,[1]Sheet1!$B$1:$Z$65536,13,0)</f>
        <v>0</v>
      </c>
      <c r="P119" s="81">
        <f>VLOOKUP($C119,[1]Sheet1!$B$1:$Z$65536,14,0)</f>
        <v>26638.419999999984</v>
      </c>
      <c r="Q119" s="81">
        <f>VLOOKUP($C119,[1]Sheet1!$B$1:$Z$65536,15,0)</f>
        <v>42300.420000000042</v>
      </c>
      <c r="R119" s="81">
        <f>VLOOKUP($C119,[1]Sheet1!$B$1:$Z$65536,16,0)</f>
        <v>42300.419999999984</v>
      </c>
      <c r="S119" s="81">
        <f>VLOOKUP($C119,[1]Sheet1!$B$1:$Z$65536,17,0)</f>
        <v>56400.56</v>
      </c>
      <c r="T119" s="81">
        <f>VLOOKUP($C119,[1]Sheet1!$B$1:$Z$65536,18,0)</f>
        <v>0</v>
      </c>
      <c r="U119" s="81">
        <f>VLOOKUP($C119,[1]Sheet1!$B$1:$Z$65536,19,0)</f>
        <v>98700.979999999981</v>
      </c>
      <c r="V119" s="81">
        <f>VLOOKUP($C119,[1]Sheet1!$B$1:$Z$65536,20,0)</f>
        <v>0</v>
      </c>
      <c r="W119" s="81">
        <f>VLOOKUP($C119,[1]Sheet1!$B$1:$Z$65536,21,0)</f>
        <v>0</v>
      </c>
      <c r="X119" s="81">
        <f>VLOOKUP($C119,[1]Sheet1!$B$1:$Z$65536,22,0)</f>
        <v>0</v>
      </c>
      <c r="Y119" s="81">
        <f>VLOOKUP($C119,[1]Sheet1!$B$1:$Z$65536,23,0)</f>
        <v>0</v>
      </c>
      <c r="Z119" s="81">
        <f>VLOOKUP($C119,[1]Sheet1!$B$1:$Z$65536,24,0)</f>
        <v>0</v>
      </c>
      <c r="AA119" s="81">
        <f>VLOOKUP($C119,[1]Sheet1!$B$1:$Z$65536,25,0)</f>
        <v>0</v>
      </c>
      <c r="AB119" s="81">
        <f>VLOOKUP($C119,[1]Sheet1!$B$1:$AA$65536,26,0)</f>
        <v>0</v>
      </c>
      <c r="AC119" s="112">
        <f t="shared" si="21"/>
        <v>266340.8</v>
      </c>
      <c r="AD119" s="114">
        <f t="shared" si="22"/>
        <v>266340.8</v>
      </c>
      <c r="AE119" s="115">
        <f t="shared" si="23"/>
        <v>39950.396666666667</v>
      </c>
      <c r="AF119" s="115">
        <f t="shared" si="24"/>
        <v>0</v>
      </c>
      <c r="AG119" s="130">
        <v>50000</v>
      </c>
      <c r="AH119" s="132">
        <v>50000</v>
      </c>
      <c r="AI119" s="132"/>
      <c r="AJ119" s="132"/>
      <c r="AK119" s="132"/>
      <c r="AL119" s="132" t="s">
        <v>46</v>
      </c>
      <c r="AM119" s="133"/>
      <c r="AN119" s="70"/>
    </row>
    <row r="120" spans="2:52" ht="31.05" customHeight="1">
      <c r="B120" s="386"/>
      <c r="C120" s="170" t="s">
        <v>272</v>
      </c>
      <c r="D120" s="171" t="s">
        <v>273</v>
      </c>
      <c r="E120" s="172">
        <v>120</v>
      </c>
      <c r="F120" s="81">
        <f>VLOOKUP(C120,[1]Sheet1!B$1:E$65536,4,0)</f>
        <v>0</v>
      </c>
      <c r="G120" s="81">
        <f>VLOOKUP(C120,[1]Sheet1!B$1:F$65536,5,0)</f>
        <v>0</v>
      </c>
      <c r="H120" s="81">
        <f>VLOOKUP($C120,[1]Sheet1!$B$1:$Z$65536,6,0)</f>
        <v>0</v>
      </c>
      <c r="I120" s="81">
        <f>VLOOKUP($C120,[1]Sheet1!$B$1:$Z$65536,7,0)</f>
        <v>35126.979999999981</v>
      </c>
      <c r="J120" s="81">
        <f>VLOOKUP($C120,[1]Sheet1!$B$1:$Z$65536,8,0)</f>
        <v>30810.73000000004</v>
      </c>
      <c r="K120" s="81">
        <f>VLOOKUP($C120,[1]Sheet1!$B$1:$Z$65536,9,0)</f>
        <v>34057.14999999998</v>
      </c>
      <c r="L120" s="81">
        <f>VLOOKUP($C120,[1]Sheet1!$B$1:$Z$65536,10,0)</f>
        <v>12156.47</v>
      </c>
      <c r="M120" s="81">
        <f>VLOOKUP($C120,[1]Sheet1!$B$1:$Z$65536,11,0)</f>
        <v>9216.9899999999907</v>
      </c>
      <c r="N120" s="81">
        <f>VLOOKUP($C120,[1]Sheet1!$B$1:$Z$65536,12,0)</f>
        <v>6784.0900000000111</v>
      </c>
      <c r="O120" s="81">
        <f>VLOOKUP($C120,[1]Sheet1!$B$1:$Z$65536,13,0)</f>
        <v>8528.570000000007</v>
      </c>
      <c r="P120" s="81">
        <f>VLOOKUP($C120,[1]Sheet1!$B$1:$Z$65536,14,0)</f>
        <v>9497.4500000000116</v>
      </c>
      <c r="Q120" s="81">
        <f>VLOOKUP($C120,[1]Sheet1!$B$1:$Z$65536,15,0)</f>
        <v>11995.550000000017</v>
      </c>
      <c r="R120" s="81">
        <f>VLOOKUP($C120,[1]Sheet1!$B$1:$Z$65536,16,0)</f>
        <v>0</v>
      </c>
      <c r="S120" s="81">
        <f>VLOOKUP($C120,[1]Sheet1!$B$1:$Z$65536,17,0)</f>
        <v>35938.320000000007</v>
      </c>
      <c r="T120" s="81">
        <f>VLOOKUP($C120,[1]Sheet1!$B$1:$Z$65536,18,0)</f>
        <v>0</v>
      </c>
      <c r="U120" s="81">
        <f>VLOOKUP($C120,[1]Sheet1!$B$1:$Z$65536,19,0)</f>
        <v>0</v>
      </c>
      <c r="V120" s="81">
        <f>VLOOKUP($C120,[1]Sheet1!$B$1:$Z$65536,20,0)</f>
        <v>0</v>
      </c>
      <c r="W120" s="81">
        <f>VLOOKUP($C120,[1]Sheet1!$B$1:$Z$65536,21,0)</f>
        <v>0</v>
      </c>
      <c r="X120" s="81">
        <f>VLOOKUP($C120,[1]Sheet1!$B$1:$Z$65536,22,0)</f>
        <v>33094.609999999986</v>
      </c>
      <c r="Y120" s="81">
        <f>VLOOKUP($C120,[1]Sheet1!$B$1:$Z$65536,23,0)</f>
        <v>0</v>
      </c>
      <c r="Z120" s="81">
        <f>VLOOKUP($C120,[1]Sheet1!$B$1:$Z$65536,24,0)</f>
        <v>0</v>
      </c>
      <c r="AA120" s="81">
        <f>VLOOKUP($C120,[1]Sheet1!$B$1:$Z$65536,25,0)</f>
        <v>24584.46</v>
      </c>
      <c r="AB120" s="81">
        <f>VLOOKUP($C120,[1]Sheet1!$B$1:$AA$65536,26,0)</f>
        <v>9690.07</v>
      </c>
      <c r="AC120" s="112">
        <f t="shared" si="21"/>
        <v>261481.44000000003</v>
      </c>
      <c r="AD120" s="114">
        <f t="shared" si="22"/>
        <v>227206.91000000003</v>
      </c>
      <c r="AE120" s="55">
        <f t="shared" si="23"/>
        <v>7988.9783333333371</v>
      </c>
      <c r="AF120" s="55">
        <f t="shared" si="24"/>
        <v>0</v>
      </c>
      <c r="AG120" s="182"/>
      <c r="AH120" s="183">
        <v>20000</v>
      </c>
      <c r="AI120" s="183">
        <v>20000</v>
      </c>
      <c r="AJ120" s="183" t="s">
        <v>46</v>
      </c>
      <c r="AK120" s="183"/>
      <c r="AL120" s="183"/>
      <c r="AM120" s="184"/>
      <c r="AN120" s="185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</row>
    <row r="121" spans="2:52" s="13" customFormat="1" ht="28.05" customHeight="1">
      <c r="B121" s="383"/>
      <c r="C121" s="82" t="s">
        <v>274</v>
      </c>
      <c r="D121" s="83" t="s">
        <v>275</v>
      </c>
      <c r="E121" s="84">
        <v>120</v>
      </c>
      <c r="F121" s="81">
        <f>VLOOKUP(C121,[1]Sheet1!B$1:E$65536,4,0)</f>
        <v>0</v>
      </c>
      <c r="G121" s="81">
        <f>VLOOKUP(C121,[1]Sheet1!B$1:F$65536,5,0)</f>
        <v>0</v>
      </c>
      <c r="H121" s="81">
        <f>VLOOKUP($C121,[1]Sheet1!$B$1:$Z$65536,6,0)</f>
        <v>0</v>
      </c>
      <c r="I121" s="81">
        <f>VLOOKUP($C121,[1]Sheet1!$B$1:$Z$65536,7,0)</f>
        <v>0</v>
      </c>
      <c r="J121" s="81">
        <f>VLOOKUP($C121,[1]Sheet1!$B$1:$Z$65536,8,0)</f>
        <v>0</v>
      </c>
      <c r="K121" s="81">
        <f>VLOOKUP($C121,[1]Sheet1!$B$1:$Z$65536,9,0)</f>
        <v>0</v>
      </c>
      <c r="L121" s="81">
        <f>VLOOKUP($C121,[1]Sheet1!$B$1:$Z$65536,10,0)</f>
        <v>0</v>
      </c>
      <c r="M121" s="81">
        <f>VLOOKUP($C121,[1]Sheet1!$B$1:$Z$65536,11,0)</f>
        <v>0</v>
      </c>
      <c r="N121" s="81">
        <f>VLOOKUP($C121,[1]Sheet1!$B$1:$Z$65536,12,0)</f>
        <v>0</v>
      </c>
      <c r="O121" s="81">
        <f>VLOOKUP($C121,[1]Sheet1!$B$1:$Z$65536,13,0)</f>
        <v>0</v>
      </c>
      <c r="P121" s="81">
        <f>VLOOKUP($C121,[1]Sheet1!$B$1:$Z$65536,14,0)</f>
        <v>0</v>
      </c>
      <c r="Q121" s="81">
        <f>VLOOKUP($C121,[1]Sheet1!$B$1:$Z$65536,15,0)</f>
        <v>0</v>
      </c>
      <c r="R121" s="81">
        <f>VLOOKUP($C121,[1]Sheet1!$B$1:$Z$65536,16,0)</f>
        <v>0</v>
      </c>
      <c r="S121" s="81">
        <f>VLOOKUP($C121,[1]Sheet1!$B$1:$Z$65536,17,0)</f>
        <v>0</v>
      </c>
      <c r="T121" s="81">
        <f>VLOOKUP($C121,[1]Sheet1!$B$1:$Z$65536,18,0)</f>
        <v>0</v>
      </c>
      <c r="U121" s="81">
        <f>VLOOKUP($C121,[1]Sheet1!$B$1:$Z$65536,19,0)</f>
        <v>0</v>
      </c>
      <c r="V121" s="81">
        <f>VLOOKUP($C121,[1]Sheet1!$B$1:$Z$65536,20,0)</f>
        <v>0</v>
      </c>
      <c r="W121" s="81">
        <f>VLOOKUP($C121,[1]Sheet1!$B$1:$Z$65536,21,0)</f>
        <v>0</v>
      </c>
      <c r="X121" s="81">
        <f>VLOOKUP($C121,[1]Sheet1!$B$1:$Z$65536,22,0)</f>
        <v>94458.96</v>
      </c>
      <c r="Y121" s="81">
        <f>VLOOKUP($C121,[1]Sheet1!$B$1:$Z$65536,23,0)</f>
        <v>38483.279999999999</v>
      </c>
      <c r="Z121" s="81">
        <f>VLOOKUP($C121,[1]Sheet1!$B$1:$Z$65536,24,0)</f>
        <v>123612.96</v>
      </c>
      <c r="AA121" s="81">
        <f>VLOOKUP($C121,[1]Sheet1!$B$1:$Z$65536,25,0)</f>
        <v>0</v>
      </c>
      <c r="AB121" s="81">
        <f>VLOOKUP($C121,[1]Sheet1!$B$1:$AA$65536,26,0)</f>
        <v>0</v>
      </c>
      <c r="AC121" s="112">
        <f t="shared" si="21"/>
        <v>256555.2</v>
      </c>
      <c r="AD121" s="114">
        <f t="shared" si="22"/>
        <v>94458.959999999992</v>
      </c>
      <c r="AE121" s="115">
        <f t="shared" si="23"/>
        <v>0</v>
      </c>
      <c r="AF121" s="115">
        <f t="shared" si="24"/>
        <v>0</v>
      </c>
      <c r="AG121" s="132">
        <v>50000</v>
      </c>
      <c r="AH121" s="132">
        <v>50000</v>
      </c>
      <c r="AI121" s="132"/>
      <c r="AJ121" s="132"/>
      <c r="AK121" s="132"/>
      <c r="AL121" s="132" t="s">
        <v>46</v>
      </c>
      <c r="AM121" s="133"/>
      <c r="AN121" s="70"/>
    </row>
    <row r="122" spans="2:52" s="13" customFormat="1" ht="28.05" customHeight="1">
      <c r="B122" s="383"/>
      <c r="C122" s="82" t="s">
        <v>276</v>
      </c>
      <c r="D122" s="83" t="s">
        <v>277</v>
      </c>
      <c r="E122" s="84">
        <v>120</v>
      </c>
      <c r="F122" s="81">
        <f>VLOOKUP(C122,[1]Sheet1!B$1:E$65536,4,0)</f>
        <v>0</v>
      </c>
      <c r="G122" s="81">
        <f>VLOOKUP(C122,[1]Sheet1!B$1:F$65536,5,0)</f>
        <v>0</v>
      </c>
      <c r="H122" s="81">
        <f>VLOOKUP($C122,[1]Sheet1!$B$1:$Z$65536,6,0)</f>
        <v>0</v>
      </c>
      <c r="I122" s="81">
        <f>VLOOKUP($C122,[1]Sheet1!$B$1:$Z$65536,7,0)</f>
        <v>0</v>
      </c>
      <c r="J122" s="81">
        <f>VLOOKUP($C122,[1]Sheet1!$B$1:$Z$65536,8,0)</f>
        <v>0</v>
      </c>
      <c r="K122" s="81">
        <f>VLOOKUP($C122,[1]Sheet1!$B$1:$Z$65536,9,0)</f>
        <v>0</v>
      </c>
      <c r="L122" s="81">
        <f>VLOOKUP($C122,[1]Sheet1!$B$1:$Z$65536,10,0)</f>
        <v>0</v>
      </c>
      <c r="M122" s="81">
        <f>VLOOKUP($C122,[1]Sheet1!$B$1:$Z$65536,11,0)</f>
        <v>80599.58</v>
      </c>
      <c r="N122" s="81">
        <f>VLOOKUP($C122,[1]Sheet1!$B$1:$Z$65536,12,0)</f>
        <v>0</v>
      </c>
      <c r="O122" s="81">
        <f>VLOOKUP($C122,[1]Sheet1!$B$1:$Z$65536,13,0)</f>
        <v>0</v>
      </c>
      <c r="P122" s="81">
        <f>VLOOKUP($C122,[1]Sheet1!$B$1:$Z$65536,14,0)</f>
        <v>0</v>
      </c>
      <c r="Q122" s="81">
        <f>VLOOKUP($C122,[1]Sheet1!$B$1:$Z$65536,15,0)</f>
        <v>0</v>
      </c>
      <c r="R122" s="81">
        <f>VLOOKUP($C122,[1]Sheet1!$B$1:$Z$65536,16,0)</f>
        <v>0</v>
      </c>
      <c r="S122" s="81">
        <f>VLOOKUP($C122,[1]Sheet1!$B$1:$Z$65536,17,0)</f>
        <v>0</v>
      </c>
      <c r="T122" s="81">
        <f>VLOOKUP($C122,[1]Sheet1!$B$1:$Z$65536,18,0)</f>
        <v>0</v>
      </c>
      <c r="U122" s="81">
        <f>VLOOKUP($C122,[1]Sheet1!$B$1:$Z$65536,19,0)</f>
        <v>0</v>
      </c>
      <c r="V122" s="81">
        <f>VLOOKUP($C122,[1]Sheet1!$B$1:$Z$65536,20,0)</f>
        <v>0</v>
      </c>
      <c r="W122" s="81">
        <f>VLOOKUP($C122,[1]Sheet1!$B$1:$Z$65536,21,0)</f>
        <v>43481.489999999991</v>
      </c>
      <c r="X122" s="81">
        <f>VLOOKUP($C122,[1]Sheet1!$B$1:$Z$65536,22,0)</f>
        <v>33119.960000000021</v>
      </c>
      <c r="Y122" s="81">
        <f>VLOOKUP($C122,[1]Sheet1!$B$1:$Z$65536,23,0)</f>
        <v>18015.900000000001</v>
      </c>
      <c r="Z122" s="81">
        <f>VLOOKUP($C122,[1]Sheet1!$B$1:$Z$65536,24,0)</f>
        <v>0</v>
      </c>
      <c r="AA122" s="81">
        <f>VLOOKUP($C122,[1]Sheet1!$B$1:$Z$65536,25,0)</f>
        <v>56923.64</v>
      </c>
      <c r="AB122" s="81">
        <f>VLOOKUP($C122,[1]Sheet1!$B$1:$AA$65536,26,0)</f>
        <v>2400</v>
      </c>
      <c r="AC122" s="112">
        <f t="shared" si="21"/>
        <v>234540.57</v>
      </c>
      <c r="AD122" s="114">
        <f t="shared" si="22"/>
        <v>157201.03</v>
      </c>
      <c r="AE122" s="115">
        <f t="shared" si="23"/>
        <v>0</v>
      </c>
      <c r="AF122" s="115">
        <f t="shared" si="24"/>
        <v>43481.489999999991</v>
      </c>
      <c r="AG122" s="130"/>
      <c r="AH122" s="132">
        <v>20000</v>
      </c>
      <c r="AI122" s="132"/>
      <c r="AJ122" s="132"/>
      <c r="AK122" s="132"/>
      <c r="AL122" s="132" t="s">
        <v>46</v>
      </c>
      <c r="AM122" s="133"/>
      <c r="AN122" s="70"/>
    </row>
    <row r="123" spans="2:52" s="13" customFormat="1" ht="28.05" customHeight="1">
      <c r="B123" s="383"/>
      <c r="C123" s="82" t="s">
        <v>278</v>
      </c>
      <c r="D123" s="88" t="s">
        <v>279</v>
      </c>
      <c r="E123" s="84">
        <v>120</v>
      </c>
      <c r="F123" s="81">
        <f>VLOOKUP(C123,[1]Sheet1!B$1:E$65536,4,0)</f>
        <v>0</v>
      </c>
      <c r="G123" s="81">
        <f>VLOOKUP(C123,[1]Sheet1!B$1:F$65536,5,0)</f>
        <v>0</v>
      </c>
      <c r="H123" s="81">
        <f>VLOOKUP($C123,[1]Sheet1!$B$1:$Z$65536,6,0)</f>
        <v>0</v>
      </c>
      <c r="I123" s="81">
        <f>VLOOKUP($C123,[1]Sheet1!$B$1:$Z$65536,7,0)</f>
        <v>0</v>
      </c>
      <c r="J123" s="81">
        <f>VLOOKUP($C123,[1]Sheet1!$B$1:$Z$65536,8,0)</f>
        <v>0</v>
      </c>
      <c r="K123" s="81">
        <f>VLOOKUP($C123,[1]Sheet1!$B$1:$Z$65536,9,0)</f>
        <v>0</v>
      </c>
      <c r="L123" s="81">
        <f>VLOOKUP($C123,[1]Sheet1!$B$1:$Z$65536,10,0)</f>
        <v>0</v>
      </c>
      <c r="M123" s="81">
        <f>VLOOKUP($C123,[1]Sheet1!$B$1:$Z$65536,11,0)</f>
        <v>0</v>
      </c>
      <c r="N123" s="81">
        <f>VLOOKUP($C123,[1]Sheet1!$B$1:$Z$65536,12,0)</f>
        <v>0</v>
      </c>
      <c r="O123" s="81">
        <f>VLOOKUP($C123,[1]Sheet1!$B$1:$Z$65536,13,0)</f>
        <v>0</v>
      </c>
      <c r="P123" s="81">
        <f>VLOOKUP($C123,[1]Sheet1!$B$1:$Z$65536,14,0)</f>
        <v>0</v>
      </c>
      <c r="Q123" s="81">
        <f>VLOOKUP($C123,[1]Sheet1!$B$1:$Z$65536,15,0)</f>
        <v>0</v>
      </c>
      <c r="R123" s="81">
        <f>VLOOKUP($C123,[1]Sheet1!$B$1:$Z$65536,16,0)</f>
        <v>0</v>
      </c>
      <c r="S123" s="81">
        <f>VLOOKUP($C123,[1]Sheet1!$B$1:$Z$65536,17,0)</f>
        <v>0</v>
      </c>
      <c r="T123" s="81">
        <f>VLOOKUP($C123,[1]Sheet1!$B$1:$Z$65536,18,0)</f>
        <v>0</v>
      </c>
      <c r="U123" s="81">
        <f>VLOOKUP($C123,[1]Sheet1!$B$1:$Z$65536,19,0)</f>
        <v>0</v>
      </c>
      <c r="V123" s="81">
        <f>VLOOKUP($C123,[1]Sheet1!$B$1:$Z$65536,20,0)</f>
        <v>0</v>
      </c>
      <c r="W123" s="81">
        <f>VLOOKUP($C123,[1]Sheet1!$B$1:$Z$65536,21,0)</f>
        <v>0</v>
      </c>
      <c r="X123" s="81">
        <f>VLOOKUP($C123,[1]Sheet1!$B$1:$Z$65536,22,0)</f>
        <v>125092.02</v>
      </c>
      <c r="Y123" s="81">
        <f>VLOOKUP($C123,[1]Sheet1!$B$1:$Z$65536,23,0)</f>
        <v>781758.69</v>
      </c>
      <c r="Z123" s="81">
        <f>VLOOKUP($C123,[1]Sheet1!$B$1:$Z$65536,24,0)</f>
        <v>0</v>
      </c>
      <c r="AA123" s="81">
        <f>VLOOKUP($C123,[1]Sheet1!$B$1:$Z$65536,25,0)</f>
        <v>103613.47</v>
      </c>
      <c r="AB123" s="81">
        <f>VLOOKUP($C123,[1]Sheet1!$B$1:$AA$65536,26,0)</f>
        <v>14689.85</v>
      </c>
      <c r="AC123" s="112">
        <f t="shared" si="21"/>
        <v>1025154.0299999999</v>
      </c>
      <c r="AD123" s="114">
        <f>AC123-AB123-AA123-Z123</f>
        <v>906850.71</v>
      </c>
      <c r="AE123" s="115">
        <f t="shared" si="23"/>
        <v>0</v>
      </c>
      <c r="AF123" s="115">
        <f t="shared" si="24"/>
        <v>0</v>
      </c>
      <c r="AG123" s="130">
        <v>100000</v>
      </c>
      <c r="AH123" s="132">
        <v>200000</v>
      </c>
      <c r="AI123" s="186"/>
      <c r="AJ123" s="132" t="s">
        <v>46</v>
      </c>
      <c r="AK123" s="132"/>
      <c r="AL123" s="132"/>
      <c r="AM123" s="133"/>
      <c r="AN123" s="70"/>
    </row>
    <row r="124" spans="2:52" s="13" customFormat="1" ht="28.05" customHeight="1">
      <c r="B124" s="383"/>
      <c r="C124" s="82" t="s">
        <v>280</v>
      </c>
      <c r="D124" s="83" t="s">
        <v>281</v>
      </c>
      <c r="E124" s="84">
        <v>120</v>
      </c>
      <c r="F124" s="81">
        <f>VLOOKUP(C124,[1]Sheet1!B$1:E$65536,4,0)</f>
        <v>0</v>
      </c>
      <c r="G124" s="81">
        <f>VLOOKUP(C124,[1]Sheet1!B$1:F$65536,5,0)</f>
        <v>0</v>
      </c>
      <c r="H124" s="81">
        <f>VLOOKUP($C124,[1]Sheet1!$B$1:$Z$65536,6,0)</f>
        <v>0</v>
      </c>
      <c r="I124" s="81">
        <f>VLOOKUP($C124,[1]Sheet1!$B$1:$Z$65536,7,0)</f>
        <v>0</v>
      </c>
      <c r="J124" s="81">
        <f>VLOOKUP($C124,[1]Sheet1!$B$1:$Z$65536,8,0)</f>
        <v>0</v>
      </c>
      <c r="K124" s="81">
        <f>VLOOKUP($C124,[1]Sheet1!$B$1:$Z$65536,9,0)</f>
        <v>0</v>
      </c>
      <c r="L124" s="81">
        <f>VLOOKUP($C124,[1]Sheet1!$B$1:$Z$65536,10,0)</f>
        <v>0</v>
      </c>
      <c r="M124" s="81">
        <f>VLOOKUP($C124,[1]Sheet1!$B$1:$Z$65536,11,0)</f>
        <v>0</v>
      </c>
      <c r="N124" s="81">
        <f>VLOOKUP($C124,[1]Sheet1!$B$1:$Z$65536,12,0)</f>
        <v>0</v>
      </c>
      <c r="O124" s="81">
        <f>VLOOKUP($C124,[1]Sheet1!$B$1:$Z$65536,13,0)</f>
        <v>0</v>
      </c>
      <c r="P124" s="81">
        <f>VLOOKUP($C124,[1]Sheet1!$B$1:$Z$65536,14,0)</f>
        <v>0</v>
      </c>
      <c r="Q124" s="81">
        <f>VLOOKUP($C124,[1]Sheet1!$B$1:$Z$65536,15,0)</f>
        <v>3992.44</v>
      </c>
      <c r="R124" s="81">
        <f>VLOOKUP($C124,[1]Sheet1!$B$1:$Z$65536,16,0)</f>
        <v>45791.320000000007</v>
      </c>
      <c r="S124" s="81">
        <f>VLOOKUP($C124,[1]Sheet1!$B$1:$Z$65536,17,0)</f>
        <v>0</v>
      </c>
      <c r="T124" s="81">
        <f>VLOOKUP($C124,[1]Sheet1!$B$1:$Z$65536,18,0)</f>
        <v>0</v>
      </c>
      <c r="U124" s="81">
        <f>VLOOKUP($C124,[1]Sheet1!$B$1:$Z$65536,19,0)</f>
        <v>0</v>
      </c>
      <c r="V124" s="81">
        <f>VLOOKUP($C124,[1]Sheet1!$B$1:$Z$65536,20,0)</f>
        <v>13449.950000000012</v>
      </c>
      <c r="W124" s="81">
        <f>VLOOKUP($C124,[1]Sheet1!$B$1:$Z$65536,21,0)</f>
        <v>34452.330000000016</v>
      </c>
      <c r="X124" s="81">
        <f>VLOOKUP($C124,[1]Sheet1!$B$1:$Z$65536,22,0)</f>
        <v>0</v>
      </c>
      <c r="Y124" s="81">
        <f>VLOOKUP($C124,[1]Sheet1!$B$1:$Z$65536,23,0)</f>
        <v>25361.15</v>
      </c>
      <c r="Z124" s="81">
        <f>VLOOKUP($C124,[1]Sheet1!$B$1:$Z$65536,24,0)</f>
        <v>11376.85</v>
      </c>
      <c r="AA124" s="81">
        <f>VLOOKUP($C124,[1]Sheet1!$B$1:$Z$65536,25,0)</f>
        <v>8071.09</v>
      </c>
      <c r="AB124" s="81">
        <f>VLOOKUP($C124,[1]Sheet1!$B$1:$AA$65536,26,0)</f>
        <v>0</v>
      </c>
      <c r="AC124" s="112">
        <f t="shared" si="21"/>
        <v>142495.13000000003</v>
      </c>
      <c r="AD124" s="114">
        <f t="shared" si="22"/>
        <v>97686.040000000037</v>
      </c>
      <c r="AE124" s="115">
        <f t="shared" si="23"/>
        <v>10538.95166666667</v>
      </c>
      <c r="AF124" s="115">
        <f t="shared" si="24"/>
        <v>34452.330000000016</v>
      </c>
      <c r="AG124" s="130"/>
      <c r="AH124" s="134">
        <v>20000</v>
      </c>
      <c r="AI124" s="132">
        <v>20000</v>
      </c>
      <c r="AJ124" s="132" t="s">
        <v>46</v>
      </c>
      <c r="AK124" s="132"/>
      <c r="AL124" s="132"/>
      <c r="AM124" s="133"/>
      <c r="AN124" s="70"/>
    </row>
    <row r="125" spans="2:52" s="13" customFormat="1" ht="28.05" customHeight="1">
      <c r="B125" s="383"/>
      <c r="C125" s="82" t="s">
        <v>282</v>
      </c>
      <c r="D125" s="83" t="s">
        <v>283</v>
      </c>
      <c r="E125" s="84">
        <v>120</v>
      </c>
      <c r="F125" s="81">
        <f>VLOOKUP(C125,[1]Sheet1!B$1:E$65536,4,0)</f>
        <v>0</v>
      </c>
      <c r="G125" s="81">
        <f>VLOOKUP(C125,[1]Sheet1!B$1:F$65536,5,0)</f>
        <v>0</v>
      </c>
      <c r="H125" s="81">
        <f>VLOOKUP($C125,[1]Sheet1!$B$1:$Z$65536,6,0)</f>
        <v>0</v>
      </c>
      <c r="I125" s="81">
        <f>VLOOKUP($C125,[1]Sheet1!$B$1:$Z$65536,7,0)</f>
        <v>0</v>
      </c>
      <c r="J125" s="81">
        <f>VLOOKUP($C125,[1]Sheet1!$B$1:$Z$65536,8,0)</f>
        <v>0</v>
      </c>
      <c r="K125" s="81">
        <f>VLOOKUP($C125,[1]Sheet1!$B$1:$Z$65536,9,0)</f>
        <v>18178.190000000002</v>
      </c>
      <c r="L125" s="81">
        <f>VLOOKUP($C125,[1]Sheet1!$B$1:$Z$65536,10,0)</f>
        <v>0</v>
      </c>
      <c r="M125" s="81">
        <f>VLOOKUP($C125,[1]Sheet1!$B$1:$Z$65536,11,0)</f>
        <v>7666.1399999999849</v>
      </c>
      <c r="N125" s="81">
        <f>VLOOKUP($C125,[1]Sheet1!$B$1:$Z$65536,12,0)</f>
        <v>27257.42</v>
      </c>
      <c r="O125" s="81">
        <f>VLOOKUP($C125,[1]Sheet1!$B$1:$Z$65536,13,0)</f>
        <v>5110.7599999999802</v>
      </c>
      <c r="P125" s="81">
        <f>VLOOKUP($C125,[1]Sheet1!$B$1:$Z$65536,14,0)</f>
        <v>0</v>
      </c>
      <c r="Q125" s="81">
        <f>VLOOKUP($C125,[1]Sheet1!$B$1:$Z$65536,15,0)</f>
        <v>15332.300000000017</v>
      </c>
      <c r="R125" s="81">
        <f>VLOOKUP($C125,[1]Sheet1!$B$1:$Z$65536,16,0)</f>
        <v>27257.419999999984</v>
      </c>
      <c r="S125" s="81">
        <f>VLOOKUP($C125,[1]Sheet1!$B$1:$Z$65536,17,0)</f>
        <v>0</v>
      </c>
      <c r="T125" s="81">
        <f>VLOOKUP($C125,[1]Sheet1!$B$1:$Z$65536,18,0)</f>
        <v>3407.1800000000221</v>
      </c>
      <c r="U125" s="81">
        <f>VLOOKUP($C125,[1]Sheet1!$B$1:$Z$65536,19,0)</f>
        <v>0</v>
      </c>
      <c r="V125" s="81">
        <f>VLOOKUP($C125,[1]Sheet1!$B$1:$Z$65536,20,0)</f>
        <v>6814.359999999986</v>
      </c>
      <c r="W125" s="81">
        <f>VLOOKUP($C125,[1]Sheet1!$B$1:$Z$65536,21,0)</f>
        <v>13958.979999999996</v>
      </c>
      <c r="X125" s="81">
        <f>VLOOKUP($C125,[1]Sheet1!$B$1:$Z$65536,22,0)</f>
        <v>15332.300000000017</v>
      </c>
      <c r="Y125" s="81">
        <f>VLOOKUP($C125,[1]Sheet1!$B$1:$Z$65536,23,0)</f>
        <v>21289.74</v>
      </c>
      <c r="Z125" s="81">
        <f>VLOOKUP($C125,[1]Sheet1!$B$1:$Z$65536,24,0)</f>
        <v>0</v>
      </c>
      <c r="AA125" s="81">
        <f>VLOOKUP($C125,[1]Sheet1!$B$1:$Z$65536,25,0)</f>
        <v>47695.360000000001</v>
      </c>
      <c r="AB125" s="81">
        <f>VLOOKUP($C125,[1]Sheet1!$B$1:$AA$65536,26,0)</f>
        <v>0</v>
      </c>
      <c r="AC125" s="112">
        <f t="shared" si="21"/>
        <v>209300.14999999997</v>
      </c>
      <c r="AD125" s="114">
        <f t="shared" si="22"/>
        <v>140315.04999999999</v>
      </c>
      <c r="AE125" s="115">
        <f t="shared" si="23"/>
        <v>8801.8766666666688</v>
      </c>
      <c r="AF125" s="115">
        <f t="shared" si="24"/>
        <v>13958.979999999996</v>
      </c>
      <c r="AG125" s="130"/>
      <c r="AH125" s="132">
        <v>10000</v>
      </c>
      <c r="AI125" s="132">
        <v>10000</v>
      </c>
      <c r="AJ125" s="132" t="s">
        <v>46</v>
      </c>
      <c r="AK125" s="132"/>
      <c r="AL125" s="132"/>
      <c r="AM125" s="133"/>
      <c r="AN125" s="70"/>
    </row>
    <row r="126" spans="2:52" s="13" customFormat="1" ht="28.05" customHeight="1">
      <c r="B126" s="383"/>
      <c r="C126" s="82" t="s">
        <v>284</v>
      </c>
      <c r="D126" s="88" t="s">
        <v>285</v>
      </c>
      <c r="E126" s="84">
        <v>120</v>
      </c>
      <c r="F126" s="81">
        <f>VLOOKUP(C126,[1]Sheet1!B$1:E$65536,4,0)</f>
        <v>0</v>
      </c>
      <c r="G126" s="81">
        <f>VLOOKUP(C126,[1]Sheet1!B$1:F$65536,5,0)</f>
        <v>0</v>
      </c>
      <c r="H126" s="81">
        <f>VLOOKUP($C126,[1]Sheet1!$B$1:$Z$65536,6,0)</f>
        <v>0</v>
      </c>
      <c r="I126" s="81">
        <f>VLOOKUP($C126,[1]Sheet1!$B$1:$Z$65536,7,0)</f>
        <v>0</v>
      </c>
      <c r="J126" s="81">
        <f>VLOOKUP($C126,[1]Sheet1!$B$1:$Z$65536,8,0)</f>
        <v>0</v>
      </c>
      <c r="K126" s="81">
        <f>VLOOKUP($C126,[1]Sheet1!$B$1:$Z$65536,9,0)</f>
        <v>0</v>
      </c>
      <c r="L126" s="81">
        <f>VLOOKUP($C126,[1]Sheet1!$B$1:$Z$65536,10,0)</f>
        <v>0</v>
      </c>
      <c r="M126" s="81">
        <f>VLOOKUP($C126,[1]Sheet1!$B$1:$Z$65536,11,0)</f>
        <v>0</v>
      </c>
      <c r="N126" s="81">
        <f>VLOOKUP($C126,[1]Sheet1!$B$1:$Z$65536,12,0)</f>
        <v>0</v>
      </c>
      <c r="O126" s="81">
        <f>VLOOKUP($C126,[1]Sheet1!$B$1:$Z$65536,13,0)</f>
        <v>0</v>
      </c>
      <c r="P126" s="81">
        <f>VLOOKUP($C126,[1]Sheet1!$B$1:$Z$65536,14,0)</f>
        <v>0</v>
      </c>
      <c r="Q126" s="81">
        <f>VLOOKUP($C126,[1]Sheet1!$B$1:$Z$65536,15,0)</f>
        <v>0</v>
      </c>
      <c r="R126" s="81">
        <f>VLOOKUP($C126,[1]Sheet1!$B$1:$Z$65536,16,0)</f>
        <v>0</v>
      </c>
      <c r="S126" s="81">
        <f>VLOOKUP($C126,[1]Sheet1!$B$1:$Z$65536,17,0)</f>
        <v>0</v>
      </c>
      <c r="T126" s="81">
        <f>VLOOKUP($C126,[1]Sheet1!$B$1:$Z$65536,18,0)</f>
        <v>0</v>
      </c>
      <c r="U126" s="81">
        <f>VLOOKUP($C126,[1]Sheet1!$B$1:$Z$65536,19,0)</f>
        <v>0</v>
      </c>
      <c r="V126" s="81">
        <f>VLOOKUP($C126,[1]Sheet1!$B$1:$Z$65536,20,0)</f>
        <v>17028.849999999999</v>
      </c>
      <c r="W126" s="81">
        <f>VLOOKUP($C126,[1]Sheet1!$B$1:$Z$65536,21,0)</f>
        <v>48520.59</v>
      </c>
      <c r="X126" s="81">
        <f>VLOOKUP($C126,[1]Sheet1!$B$1:$Z$65536,22,0)</f>
        <v>0</v>
      </c>
      <c r="Y126" s="81">
        <f>VLOOKUP($C126,[1]Sheet1!$B$1:$Z$65536,23,0)</f>
        <v>14251.57</v>
      </c>
      <c r="Z126" s="81">
        <f>VLOOKUP($C126,[1]Sheet1!$B$1:$Z$65536,24,0)</f>
        <v>16665.46</v>
      </c>
      <c r="AA126" s="81">
        <f>VLOOKUP($C126,[1]Sheet1!$B$1:$Z$65536,25,0)</f>
        <v>0</v>
      </c>
      <c r="AB126" s="81">
        <f>VLOOKUP($C126,[1]Sheet1!$B$1:$AA$65536,26,0)</f>
        <v>34011.129999999997</v>
      </c>
      <c r="AC126" s="112">
        <f t="shared" si="21"/>
        <v>130477.6</v>
      </c>
      <c r="AD126" s="114">
        <f>AC126-AB126-AA126-Z126</f>
        <v>79801.010000000009</v>
      </c>
      <c r="AE126" s="115">
        <f t="shared" si="23"/>
        <v>2838.1416666666664</v>
      </c>
      <c r="AF126" s="115">
        <f t="shared" si="24"/>
        <v>48520.59</v>
      </c>
      <c r="AG126" s="130">
        <v>50000</v>
      </c>
      <c r="AH126" s="134">
        <v>20000</v>
      </c>
      <c r="AI126" s="132">
        <v>20000</v>
      </c>
      <c r="AJ126" s="132" t="s">
        <v>46</v>
      </c>
      <c r="AK126" s="132"/>
      <c r="AL126" s="132"/>
      <c r="AM126" s="133"/>
      <c r="AN126" s="70"/>
    </row>
    <row r="127" spans="2:52" s="13" customFormat="1" ht="28.05" customHeight="1">
      <c r="B127" s="383"/>
      <c r="C127" s="82" t="s">
        <v>286</v>
      </c>
      <c r="D127" s="83" t="s">
        <v>287</v>
      </c>
      <c r="E127" s="84">
        <v>120</v>
      </c>
      <c r="F127" s="81">
        <f>VLOOKUP(C127,[1]Sheet1!B$1:E$65536,4,0)</f>
        <v>0</v>
      </c>
      <c r="G127" s="81">
        <f>VLOOKUP(C127,[1]Sheet1!B$1:F$65536,5,0)</f>
        <v>0</v>
      </c>
      <c r="H127" s="81">
        <f>VLOOKUP($C127,[1]Sheet1!$B$1:$Z$65536,6,0)</f>
        <v>0</v>
      </c>
      <c r="I127" s="81">
        <f>VLOOKUP($C127,[1]Sheet1!$B$1:$Z$65536,7,0)</f>
        <v>0</v>
      </c>
      <c r="J127" s="81">
        <f>VLOOKUP($C127,[1]Sheet1!$B$1:$Z$65536,8,0)</f>
        <v>14850.150000000001</v>
      </c>
      <c r="K127" s="81">
        <f>VLOOKUP($C127,[1]Sheet1!$B$1:$Z$65536,9,0)</f>
        <v>0</v>
      </c>
      <c r="L127" s="81">
        <f>VLOOKUP($C127,[1]Sheet1!$B$1:$Z$65536,10,0)</f>
        <v>9469</v>
      </c>
      <c r="M127" s="81">
        <f>VLOOKUP($C127,[1]Sheet1!$B$1:$Z$65536,11,0)</f>
        <v>0</v>
      </c>
      <c r="N127" s="81">
        <f>VLOOKUP($C127,[1]Sheet1!$B$1:$Z$65536,12,0)</f>
        <v>0</v>
      </c>
      <c r="O127" s="81">
        <f>VLOOKUP($C127,[1]Sheet1!$B$1:$Z$65536,13,0)</f>
        <v>0</v>
      </c>
      <c r="P127" s="81">
        <f>VLOOKUP($C127,[1]Sheet1!$B$1:$Z$65536,14,0)</f>
        <v>0</v>
      </c>
      <c r="Q127" s="81">
        <f>VLOOKUP($C127,[1]Sheet1!$B$1:$Z$65536,15,0)</f>
        <v>0</v>
      </c>
      <c r="R127" s="81">
        <f>VLOOKUP($C127,[1]Sheet1!$B$1:$Z$65536,16,0)</f>
        <v>0</v>
      </c>
      <c r="S127" s="81">
        <f>VLOOKUP($C127,[1]Sheet1!$B$1:$Z$65536,17,0)</f>
        <v>0</v>
      </c>
      <c r="T127" s="81">
        <f>VLOOKUP($C127,[1]Sheet1!$B$1:$Z$65536,18,0)</f>
        <v>0</v>
      </c>
      <c r="U127" s="81">
        <f>VLOOKUP($C127,[1]Sheet1!$B$1:$Z$65536,19,0)</f>
        <v>0</v>
      </c>
      <c r="V127" s="81">
        <f>VLOOKUP($C127,[1]Sheet1!$B$1:$Z$65536,20,0)</f>
        <v>0</v>
      </c>
      <c r="W127" s="81">
        <f>VLOOKUP($C127,[1]Sheet1!$B$1:$Z$65536,21,0)</f>
        <v>0</v>
      </c>
      <c r="X127" s="81">
        <f>VLOOKUP($C127,[1]Sheet1!$B$1:$Z$65536,22,0)</f>
        <v>0</v>
      </c>
      <c r="Y127" s="81">
        <f>VLOOKUP($C127,[1]Sheet1!$B$1:$Z$65536,23,0)</f>
        <v>0</v>
      </c>
      <c r="Z127" s="81">
        <f>VLOOKUP($C127,[1]Sheet1!$B$1:$Z$65536,24,0)</f>
        <v>0</v>
      </c>
      <c r="AA127" s="81">
        <f>VLOOKUP($C127,[1]Sheet1!$B$1:$Z$65536,25,0)</f>
        <v>0</v>
      </c>
      <c r="AB127" s="81">
        <f>VLOOKUP($C127,[1]Sheet1!$B$1:$AA$65536,26,0)</f>
        <v>0</v>
      </c>
      <c r="AC127" s="112">
        <f t="shared" si="21"/>
        <v>24319.15</v>
      </c>
      <c r="AD127" s="114">
        <f t="shared" si="22"/>
        <v>24319.15</v>
      </c>
      <c r="AE127" s="115">
        <f t="shared" si="23"/>
        <v>0</v>
      </c>
      <c r="AF127" s="115">
        <f t="shared" si="24"/>
        <v>0</v>
      </c>
      <c r="AG127" s="130"/>
      <c r="AH127" s="132">
        <f>AD127</f>
        <v>24319.15</v>
      </c>
      <c r="AI127" s="132"/>
      <c r="AJ127" s="132"/>
      <c r="AK127" s="132"/>
      <c r="AL127" s="132"/>
      <c r="AM127" s="133"/>
      <c r="AN127" s="70"/>
    </row>
    <row r="128" spans="2:52" s="13" customFormat="1" ht="28.05" customHeight="1">
      <c r="B128" s="383"/>
      <c r="C128" s="87" t="s">
        <v>288</v>
      </c>
      <c r="D128" s="88" t="s">
        <v>289</v>
      </c>
      <c r="E128" s="84">
        <v>120</v>
      </c>
      <c r="F128" s="81">
        <f>VLOOKUP(C128,[1]Sheet1!B$1:E$65536,4,0)</f>
        <v>0</v>
      </c>
      <c r="G128" s="81">
        <f>VLOOKUP(C128,[1]Sheet1!B$1:F$65536,5,0)</f>
        <v>0</v>
      </c>
      <c r="H128" s="81">
        <f>VLOOKUP($C128,[1]Sheet1!$B$1:$Z$65536,6,0)</f>
        <v>0</v>
      </c>
      <c r="I128" s="81">
        <f>VLOOKUP($C128,[1]Sheet1!$B$1:$Z$65536,7,0)</f>
        <v>0</v>
      </c>
      <c r="J128" s="81">
        <f>VLOOKUP($C128,[1]Sheet1!$B$1:$Z$65536,8,0)</f>
        <v>0</v>
      </c>
      <c r="K128" s="81">
        <f>VLOOKUP($C128,[1]Sheet1!$B$1:$Z$65536,9,0)</f>
        <v>0</v>
      </c>
      <c r="L128" s="81">
        <f>VLOOKUP($C128,[1]Sheet1!$B$1:$Z$65536,10,0)</f>
        <v>0</v>
      </c>
      <c r="M128" s="81">
        <f>VLOOKUP($C128,[1]Sheet1!$B$1:$Z$65536,11,0)</f>
        <v>0</v>
      </c>
      <c r="N128" s="81">
        <f>VLOOKUP($C128,[1]Sheet1!$B$1:$Z$65536,12,0)</f>
        <v>0</v>
      </c>
      <c r="O128" s="81">
        <f>VLOOKUP($C128,[1]Sheet1!$B$1:$Z$65536,13,0)</f>
        <v>0</v>
      </c>
      <c r="P128" s="81">
        <f>VLOOKUP($C128,[1]Sheet1!$B$1:$Z$65536,14,0)</f>
        <v>0</v>
      </c>
      <c r="Q128" s="81">
        <f>VLOOKUP($C128,[1]Sheet1!$B$1:$Z$65536,15,0)</f>
        <v>0</v>
      </c>
      <c r="R128" s="81">
        <f>VLOOKUP($C128,[1]Sheet1!$B$1:$Z$65536,16,0)</f>
        <v>0</v>
      </c>
      <c r="S128" s="81">
        <f>VLOOKUP($C128,[1]Sheet1!$B$1:$Z$65536,17,0)</f>
        <v>0</v>
      </c>
      <c r="T128" s="81">
        <f>VLOOKUP($C128,[1]Sheet1!$B$1:$Z$65536,18,0)</f>
        <v>0</v>
      </c>
      <c r="U128" s="81">
        <f>VLOOKUP($C128,[1]Sheet1!$B$1:$Z$65536,19,0)</f>
        <v>16387.66</v>
      </c>
      <c r="V128" s="81">
        <f>VLOOKUP($C128,[1]Sheet1!$B$1:$Z$65536,20,0)</f>
        <v>88762.139999999985</v>
      </c>
      <c r="W128" s="81">
        <f>VLOOKUP($C128,[1]Sheet1!$B$1:$Z$65536,21,0)</f>
        <v>0</v>
      </c>
      <c r="X128" s="81">
        <f>VLOOKUP($C128,[1]Sheet1!$B$1:$Z$65536,22,0)</f>
        <v>163594.78</v>
      </c>
      <c r="Y128" s="81">
        <f>VLOOKUP($C128,[1]Sheet1!$B$1:$Z$65536,23,0)</f>
        <v>0</v>
      </c>
      <c r="Z128" s="81">
        <f>VLOOKUP($C128,[1]Sheet1!$B$1:$Z$65536,24,0)</f>
        <v>0</v>
      </c>
      <c r="AA128" s="81">
        <f>VLOOKUP($C128,[1]Sheet1!$B$1:$Z$65536,25,0)</f>
        <v>0</v>
      </c>
      <c r="AB128" s="81">
        <f>VLOOKUP($C128,[1]Sheet1!$B$1:$AA$65536,26,0)</f>
        <v>103648.12</v>
      </c>
      <c r="AC128" s="112">
        <f t="shared" si="21"/>
        <v>372392.69999999995</v>
      </c>
      <c r="AD128" s="114">
        <f t="shared" si="22"/>
        <v>268744.57999999996</v>
      </c>
      <c r="AE128" s="115">
        <f t="shared" si="23"/>
        <v>17524.966666666664</v>
      </c>
      <c r="AF128" s="115">
        <f t="shared" si="24"/>
        <v>0</v>
      </c>
      <c r="AG128" s="130">
        <v>150000</v>
      </c>
      <c r="AH128" s="132">
        <v>100000</v>
      </c>
      <c r="AI128" s="132"/>
      <c r="AJ128" s="132"/>
      <c r="AK128" s="132" t="s">
        <v>46</v>
      </c>
      <c r="AL128" s="132"/>
      <c r="AM128" s="133"/>
      <c r="AN128" s="70"/>
    </row>
    <row r="129" spans="1:52" s="13" customFormat="1" ht="28.05" customHeight="1">
      <c r="B129" s="383"/>
      <c r="C129" s="82" t="s">
        <v>290</v>
      </c>
      <c r="D129" s="83" t="s">
        <v>291</v>
      </c>
      <c r="E129" s="84">
        <v>120</v>
      </c>
      <c r="F129" s="81">
        <f>VLOOKUP(C129,[1]Sheet1!B$1:E$65536,4,0)</f>
        <v>43825.63</v>
      </c>
      <c r="G129" s="81">
        <f>VLOOKUP(C129,[1]Sheet1!B$1:F$65536,5,0)</f>
        <v>0</v>
      </c>
      <c r="H129" s="81">
        <f>VLOOKUP($C129,[1]Sheet1!$B$1:$Z$65536,6,0)</f>
        <v>9346.9700000000012</v>
      </c>
      <c r="I129" s="81">
        <f>VLOOKUP($C129,[1]Sheet1!$B$1:$Z$65536,7,0)</f>
        <v>0</v>
      </c>
      <c r="J129" s="81">
        <f>VLOOKUP($C129,[1]Sheet1!$B$1:$Z$65536,8,0)</f>
        <v>0</v>
      </c>
      <c r="K129" s="81">
        <f>VLOOKUP($C129,[1]Sheet1!$B$1:$Z$65536,9,0)</f>
        <v>0</v>
      </c>
      <c r="L129" s="81">
        <f>VLOOKUP($C129,[1]Sheet1!$B$1:$Z$65536,10,0)</f>
        <v>0</v>
      </c>
      <c r="M129" s="81">
        <f>VLOOKUP($C129,[1]Sheet1!$B$1:$Z$65536,11,0)</f>
        <v>0</v>
      </c>
      <c r="N129" s="81">
        <f>VLOOKUP($C129,[1]Sheet1!$B$1:$Z$65536,12,0)</f>
        <v>0</v>
      </c>
      <c r="O129" s="81">
        <f>VLOOKUP($C129,[1]Sheet1!$B$1:$Z$65536,13,0)</f>
        <v>0</v>
      </c>
      <c r="P129" s="81">
        <f>VLOOKUP($C129,[1]Sheet1!$B$1:$Z$65536,14,0)</f>
        <v>0</v>
      </c>
      <c r="Q129" s="81">
        <f>VLOOKUP($C129,[1]Sheet1!$B$1:$Z$65536,15,0)</f>
        <v>0</v>
      </c>
      <c r="R129" s="81">
        <f>VLOOKUP($C129,[1]Sheet1!$B$1:$Z$65536,16,0)</f>
        <v>0</v>
      </c>
      <c r="S129" s="81">
        <f>VLOOKUP($C129,[1]Sheet1!$B$1:$Z$65536,17,0)</f>
        <v>0</v>
      </c>
      <c r="T129" s="81">
        <f>VLOOKUP($C129,[1]Sheet1!$B$1:$Z$65536,18,0)</f>
        <v>0</v>
      </c>
      <c r="U129" s="81">
        <f>VLOOKUP($C129,[1]Sheet1!$B$1:$Z$65536,19,0)</f>
        <v>0</v>
      </c>
      <c r="V129" s="81">
        <f>VLOOKUP($C129,[1]Sheet1!$B$1:$Z$65536,20,0)</f>
        <v>0</v>
      </c>
      <c r="W129" s="81">
        <f>VLOOKUP($C129,[1]Sheet1!$B$1:$Z$65536,21,0)</f>
        <v>0</v>
      </c>
      <c r="X129" s="81">
        <f>VLOOKUP($C129,[1]Sheet1!$B$1:$Z$65536,22,0)</f>
        <v>0</v>
      </c>
      <c r="Y129" s="81">
        <f>VLOOKUP($C129,[1]Sheet1!$B$1:$Z$65536,23,0)</f>
        <v>0</v>
      </c>
      <c r="Z129" s="81">
        <f>VLOOKUP($C129,[1]Sheet1!$B$1:$Z$65536,24,0)</f>
        <v>0</v>
      </c>
      <c r="AA129" s="81">
        <f>VLOOKUP($C129,[1]Sheet1!$B$1:$Z$65536,25,0)</f>
        <v>0</v>
      </c>
      <c r="AB129" s="81">
        <f>VLOOKUP($C129,[1]Sheet1!$B$1:$AA$65536,26,0)</f>
        <v>0</v>
      </c>
      <c r="AC129" s="112">
        <f t="shared" si="21"/>
        <v>53172.6</v>
      </c>
      <c r="AD129" s="114">
        <f t="shared" si="22"/>
        <v>53172.6</v>
      </c>
      <c r="AE129" s="115">
        <f t="shared" si="23"/>
        <v>0</v>
      </c>
      <c r="AF129" s="115">
        <f t="shared" si="24"/>
        <v>0</v>
      </c>
      <c r="AG129" s="130"/>
      <c r="AH129" s="134">
        <v>10000</v>
      </c>
      <c r="AI129" s="132">
        <v>10000</v>
      </c>
      <c r="AJ129" s="132" t="s">
        <v>46</v>
      </c>
      <c r="AK129" s="132"/>
      <c r="AL129" s="132"/>
      <c r="AM129" s="133"/>
      <c r="AN129" s="70"/>
    </row>
    <row r="130" spans="1:52" s="13" customFormat="1" ht="28.05" customHeight="1">
      <c r="B130" s="383"/>
      <c r="C130" s="82" t="s">
        <v>292</v>
      </c>
      <c r="D130" s="83" t="s">
        <v>293</v>
      </c>
      <c r="E130" s="84">
        <v>120</v>
      </c>
      <c r="F130" s="81">
        <f>VLOOKUP(C130,[1]Sheet1!B$1:E$65536,4,0)</f>
        <v>0</v>
      </c>
      <c r="G130" s="81">
        <f>VLOOKUP(C130,[1]Sheet1!B$1:F$65536,5,0)</f>
        <v>0</v>
      </c>
      <c r="H130" s="81">
        <f>VLOOKUP($C130,[1]Sheet1!$B$1:$Z$65536,6,0)</f>
        <v>0</v>
      </c>
      <c r="I130" s="81">
        <f>VLOOKUP($C130,[1]Sheet1!$B$1:$Z$65536,7,0)</f>
        <v>0</v>
      </c>
      <c r="J130" s="81">
        <f>VLOOKUP($C130,[1]Sheet1!$B$1:$Z$65536,8,0)</f>
        <v>0</v>
      </c>
      <c r="K130" s="81">
        <f>VLOOKUP($C130,[1]Sheet1!$B$1:$Z$65536,9,0)</f>
        <v>0</v>
      </c>
      <c r="L130" s="81">
        <f>VLOOKUP($C130,[1]Sheet1!$B$1:$Z$65536,10,0)</f>
        <v>0</v>
      </c>
      <c r="M130" s="81">
        <f>VLOOKUP($C130,[1]Sheet1!$B$1:$Z$65536,11,0)</f>
        <v>0</v>
      </c>
      <c r="N130" s="81">
        <f>VLOOKUP($C130,[1]Sheet1!$B$1:$Z$65536,12,0)</f>
        <v>0</v>
      </c>
      <c r="O130" s="81">
        <f>VLOOKUP($C130,[1]Sheet1!$B$1:$Z$65536,13,0)</f>
        <v>0</v>
      </c>
      <c r="P130" s="81">
        <f>VLOOKUP($C130,[1]Sheet1!$B$1:$Z$65536,14,0)</f>
        <v>0</v>
      </c>
      <c r="Q130" s="81">
        <f>VLOOKUP($C130,[1]Sheet1!$B$1:$Z$65536,15,0)</f>
        <v>0</v>
      </c>
      <c r="R130" s="81">
        <f>VLOOKUP($C130,[1]Sheet1!$B$1:$Z$65536,16,0)</f>
        <v>0</v>
      </c>
      <c r="S130" s="81">
        <f>VLOOKUP($C130,[1]Sheet1!$B$1:$Z$65536,17,0)</f>
        <v>0</v>
      </c>
      <c r="T130" s="81">
        <f>VLOOKUP($C130,[1]Sheet1!$B$1:$Z$65536,18,0)</f>
        <v>0</v>
      </c>
      <c r="U130" s="81">
        <f>VLOOKUP($C130,[1]Sheet1!$B$1:$Z$65536,19,0)</f>
        <v>0</v>
      </c>
      <c r="V130" s="81">
        <f>VLOOKUP($C130,[1]Sheet1!$B$1:$Z$65536,20,0)</f>
        <v>43882.84</v>
      </c>
      <c r="W130" s="81">
        <f>VLOOKUP($C130,[1]Sheet1!$B$1:$Z$65536,21,0)</f>
        <v>26933.399999999994</v>
      </c>
      <c r="X130" s="81">
        <f>VLOOKUP($C130,[1]Sheet1!$B$1:$Z$65536,22,0)</f>
        <v>59743.960000000021</v>
      </c>
      <c r="Y130" s="81">
        <f>VLOOKUP($C130,[1]Sheet1!$B$1:$Z$65536,23,0)</f>
        <v>77391.8</v>
      </c>
      <c r="Z130" s="81">
        <f>VLOOKUP($C130,[1]Sheet1!$B$1:$Z$65536,24,0)</f>
        <v>84852.1</v>
      </c>
      <c r="AA130" s="81">
        <f>VLOOKUP($C130,[1]Sheet1!$B$1:$Z$65536,25,0)</f>
        <v>78893.399999999994</v>
      </c>
      <c r="AB130" s="81">
        <f>VLOOKUP($C130,[1]Sheet1!$B$1:$AA$65536,26,0)</f>
        <v>70849.119999999995</v>
      </c>
      <c r="AC130" s="112">
        <f t="shared" si="21"/>
        <v>442546.62</v>
      </c>
      <c r="AD130" s="114">
        <f t="shared" si="22"/>
        <v>130560.19999999997</v>
      </c>
      <c r="AE130" s="115">
        <f t="shared" si="23"/>
        <v>7313.8066666666664</v>
      </c>
      <c r="AF130" s="115">
        <f t="shared" si="24"/>
        <v>26933.399999999994</v>
      </c>
      <c r="AG130" s="130">
        <v>50000</v>
      </c>
      <c r="AH130" s="132">
        <v>50000</v>
      </c>
      <c r="AI130" s="132"/>
      <c r="AJ130" s="132" t="s">
        <v>46</v>
      </c>
      <c r="AK130" s="132"/>
      <c r="AL130" s="132"/>
      <c r="AM130" s="133"/>
      <c r="AN130" s="70"/>
    </row>
    <row r="131" spans="1:52" s="3" customFormat="1" ht="21" customHeight="1">
      <c r="B131" s="384"/>
      <c r="C131" s="87" t="s">
        <v>294</v>
      </c>
      <c r="D131" s="88" t="s">
        <v>295</v>
      </c>
      <c r="E131" s="89">
        <v>120</v>
      </c>
      <c r="F131" s="81">
        <f>VLOOKUP(C131,[1]Sheet1!B$1:E$65536,4,0)</f>
        <v>0</v>
      </c>
      <c r="G131" s="81">
        <f>VLOOKUP(C131,[1]Sheet1!B$1:F$65536,5,0)</f>
        <v>0</v>
      </c>
      <c r="H131" s="81">
        <f>VLOOKUP($C131,[1]Sheet1!$B$1:$Z$65536,6,0)</f>
        <v>0</v>
      </c>
      <c r="I131" s="81">
        <f>VLOOKUP($C131,[1]Sheet1!$B$1:$Z$65536,7,0)</f>
        <v>0</v>
      </c>
      <c r="J131" s="81">
        <f>VLOOKUP($C131,[1]Sheet1!$B$1:$Z$65536,8,0)</f>
        <v>0</v>
      </c>
      <c r="K131" s="81">
        <f>VLOOKUP($C131,[1]Sheet1!$B$1:$Z$65536,9,0)</f>
        <v>0</v>
      </c>
      <c r="L131" s="81">
        <f>VLOOKUP($C131,[1]Sheet1!$B$1:$Z$65536,10,0)</f>
        <v>0</v>
      </c>
      <c r="M131" s="81">
        <f>VLOOKUP($C131,[1]Sheet1!$B$1:$Z$65536,11,0)</f>
        <v>0</v>
      </c>
      <c r="N131" s="81">
        <f>VLOOKUP($C131,[1]Sheet1!$B$1:$Z$65536,12,0)</f>
        <v>0</v>
      </c>
      <c r="O131" s="81">
        <f>VLOOKUP($C131,[1]Sheet1!$B$1:$Z$65536,13,0)</f>
        <v>0</v>
      </c>
      <c r="P131" s="81">
        <f>VLOOKUP($C131,[1]Sheet1!$B$1:$Z$65536,14,0)</f>
        <v>0</v>
      </c>
      <c r="Q131" s="81">
        <f>VLOOKUP($C131,[1]Sheet1!$B$1:$Z$65536,15,0)</f>
        <v>0</v>
      </c>
      <c r="R131" s="81">
        <f>VLOOKUP($C131,[1]Sheet1!$B$1:$Z$65536,16,0)</f>
        <v>0</v>
      </c>
      <c r="S131" s="81">
        <f>VLOOKUP($C131,[1]Sheet1!$B$1:$Z$65536,17,0)</f>
        <v>0</v>
      </c>
      <c r="T131" s="81">
        <f>VLOOKUP($C131,[1]Sheet1!$B$1:$Z$65536,18,0)</f>
        <v>0</v>
      </c>
      <c r="U131" s="81">
        <f>VLOOKUP($C131,[1]Sheet1!$B$1:$Z$65536,19,0)</f>
        <v>0</v>
      </c>
      <c r="V131" s="81">
        <f>VLOOKUP($C131,[1]Sheet1!$B$1:$Z$65536,20,0)</f>
        <v>0</v>
      </c>
      <c r="W131" s="81">
        <f>VLOOKUP($C131,[1]Sheet1!$B$1:$Z$65536,21,0)</f>
        <v>0</v>
      </c>
      <c r="X131" s="81">
        <f>VLOOKUP($C131,[1]Sheet1!$B$1:$Z$65536,22,0)</f>
        <v>0</v>
      </c>
      <c r="Y131" s="81">
        <f>VLOOKUP($C131,[1]Sheet1!$B$1:$Z$65536,23,0)</f>
        <v>36559.33</v>
      </c>
      <c r="Z131" s="81">
        <f>VLOOKUP($C131,[1]Sheet1!$B$1:$Z$65536,24,0)</f>
        <v>69054.3</v>
      </c>
      <c r="AA131" s="81">
        <f>VLOOKUP($C131,[1]Sheet1!$B$1:$Z$65536,25,0)</f>
        <v>65985.22</v>
      </c>
      <c r="AB131" s="81">
        <f>VLOOKUP($C131,[1]Sheet1!$B$1:$AA$65536,26,0)</f>
        <v>0</v>
      </c>
      <c r="AC131" s="112">
        <f t="shared" si="21"/>
        <v>171598.85</v>
      </c>
      <c r="AD131" s="114">
        <f t="shared" si="22"/>
        <v>0</v>
      </c>
      <c r="AE131" s="116">
        <f t="shared" si="23"/>
        <v>0</v>
      </c>
      <c r="AF131" s="116">
        <f t="shared" si="24"/>
        <v>0</v>
      </c>
      <c r="AG131" s="145">
        <v>30000</v>
      </c>
      <c r="AH131" s="143"/>
      <c r="AI131" s="135">
        <v>30000</v>
      </c>
      <c r="AJ131" s="135"/>
      <c r="AK131" s="135"/>
      <c r="AL131" s="135" t="s">
        <v>46</v>
      </c>
      <c r="AM131" s="137"/>
      <c r="AN131" s="138"/>
    </row>
    <row r="132" spans="1:52" s="13" customFormat="1" ht="28.05" customHeight="1">
      <c r="B132" s="383"/>
      <c r="C132" s="82" t="s">
        <v>296</v>
      </c>
      <c r="D132" s="88" t="s">
        <v>297</v>
      </c>
      <c r="E132" s="84">
        <v>120</v>
      </c>
      <c r="F132" s="81">
        <f>VLOOKUP(C132,[1]Sheet1!B$1:E$65536,4,0)</f>
        <v>0</v>
      </c>
      <c r="G132" s="81">
        <f>VLOOKUP(C132,[1]Sheet1!B$1:F$65536,5,0)</f>
        <v>0</v>
      </c>
      <c r="H132" s="81">
        <f>VLOOKUP($C132,[1]Sheet1!$B$1:$Z$65536,6,0)</f>
        <v>0</v>
      </c>
      <c r="I132" s="81">
        <f>VLOOKUP($C132,[1]Sheet1!$B$1:$Z$65536,7,0)</f>
        <v>0</v>
      </c>
      <c r="J132" s="81">
        <f>VLOOKUP($C132,[1]Sheet1!$B$1:$Z$65536,8,0)</f>
        <v>0</v>
      </c>
      <c r="K132" s="81">
        <f>VLOOKUP($C132,[1]Sheet1!$B$1:$Z$65536,9,0)</f>
        <v>0</v>
      </c>
      <c r="L132" s="81">
        <f>VLOOKUP($C132,[1]Sheet1!$B$1:$Z$65536,10,0)</f>
        <v>0</v>
      </c>
      <c r="M132" s="81">
        <f>VLOOKUP($C132,[1]Sheet1!$B$1:$Z$65536,11,0)</f>
        <v>0</v>
      </c>
      <c r="N132" s="81">
        <f>VLOOKUP($C132,[1]Sheet1!$B$1:$Z$65536,12,0)</f>
        <v>0</v>
      </c>
      <c r="O132" s="81">
        <f>VLOOKUP($C132,[1]Sheet1!$B$1:$Z$65536,13,0)</f>
        <v>0</v>
      </c>
      <c r="P132" s="81">
        <f>VLOOKUP($C132,[1]Sheet1!$B$1:$Z$65536,14,0)</f>
        <v>0</v>
      </c>
      <c r="Q132" s="81">
        <f>VLOOKUP($C132,[1]Sheet1!$B$1:$Z$65536,15,0)</f>
        <v>0</v>
      </c>
      <c r="R132" s="81">
        <f>VLOOKUP($C132,[1]Sheet1!$B$1:$Z$65536,16,0)</f>
        <v>1573.53</v>
      </c>
      <c r="S132" s="81">
        <f>VLOOKUP($C132,[1]Sheet1!$B$1:$Z$65536,17,0)</f>
        <v>3633.3699999999953</v>
      </c>
      <c r="T132" s="81">
        <f>VLOOKUP($C132,[1]Sheet1!$B$1:$Z$65536,18,0)</f>
        <v>0</v>
      </c>
      <c r="U132" s="81">
        <f>VLOOKUP($C132,[1]Sheet1!$B$1:$Z$65536,19,0)</f>
        <v>0</v>
      </c>
      <c r="V132" s="81">
        <f>VLOOKUP($C132,[1]Sheet1!$B$1:$Z$65536,20,0)</f>
        <v>65656.829999999987</v>
      </c>
      <c r="W132" s="81">
        <f>VLOOKUP($C132,[1]Sheet1!$B$1:$Z$65536,21,0)</f>
        <v>0</v>
      </c>
      <c r="X132" s="81">
        <f>VLOOKUP($C132,[1]Sheet1!$B$1:$Z$65536,22,0)</f>
        <v>26916.570000000007</v>
      </c>
      <c r="Y132" s="81">
        <f>VLOOKUP($C132,[1]Sheet1!$B$1:$Z$65536,23,0)</f>
        <v>0</v>
      </c>
      <c r="Z132" s="81">
        <f>VLOOKUP($C132,[1]Sheet1!$B$1:$Z$65536,24,0)</f>
        <v>47096.46</v>
      </c>
      <c r="AA132" s="81">
        <f>VLOOKUP($C132,[1]Sheet1!$B$1:$Z$65536,25,0)</f>
        <v>40642.300000000003</v>
      </c>
      <c r="AB132" s="81">
        <f>VLOOKUP($C132,[1]Sheet1!$B$1:$AA$65536,26,0)</f>
        <v>41094.160000000003</v>
      </c>
      <c r="AC132" s="112">
        <f t="shared" si="21"/>
        <v>226613.22</v>
      </c>
      <c r="AD132" s="114">
        <f t="shared" si="22"/>
        <v>97780.300000000017</v>
      </c>
      <c r="AE132" s="115">
        <f t="shared" si="23"/>
        <v>11810.621666666664</v>
      </c>
      <c r="AF132" s="115">
        <f t="shared" si="24"/>
        <v>0</v>
      </c>
      <c r="AG132" s="130">
        <v>50000</v>
      </c>
      <c r="AH132" s="134"/>
      <c r="AI132" s="132">
        <v>10000</v>
      </c>
      <c r="AJ132" s="132" t="s">
        <v>46</v>
      </c>
      <c r="AK132" s="132"/>
      <c r="AL132" s="132"/>
      <c r="AM132" s="133"/>
      <c r="AN132" s="70"/>
    </row>
    <row r="133" spans="1:52" s="13" customFormat="1" ht="28.05" customHeight="1">
      <c r="B133" s="383"/>
      <c r="C133" s="82" t="s">
        <v>298</v>
      </c>
      <c r="D133" s="83" t="s">
        <v>299</v>
      </c>
      <c r="E133" s="84">
        <v>120</v>
      </c>
      <c r="F133" s="81">
        <f>VLOOKUP(C133,[1]Sheet1!B$1:E$65536,4,0)</f>
        <v>0</v>
      </c>
      <c r="G133" s="81">
        <f>VLOOKUP(C133,[1]Sheet1!B$1:F$65536,5,0)</f>
        <v>0</v>
      </c>
      <c r="H133" s="81">
        <f>VLOOKUP($C133,[1]Sheet1!$B$1:$Z$65536,6,0)</f>
        <v>0</v>
      </c>
      <c r="I133" s="81">
        <f>VLOOKUP($C133,[1]Sheet1!$B$1:$Z$65536,7,0)</f>
        <v>0</v>
      </c>
      <c r="J133" s="81">
        <f>VLOOKUP($C133,[1]Sheet1!$B$1:$Z$65536,8,0)</f>
        <v>0</v>
      </c>
      <c r="K133" s="81">
        <f>VLOOKUP($C133,[1]Sheet1!$B$1:$Z$65536,9,0)</f>
        <v>0</v>
      </c>
      <c r="L133" s="81">
        <f>VLOOKUP($C133,[1]Sheet1!$B$1:$Z$65536,10,0)</f>
        <v>0</v>
      </c>
      <c r="M133" s="81">
        <f>VLOOKUP($C133,[1]Sheet1!$B$1:$Z$65536,11,0)</f>
        <v>0</v>
      </c>
      <c r="N133" s="81">
        <f>VLOOKUP($C133,[1]Sheet1!$B$1:$Z$65536,12,0)</f>
        <v>0</v>
      </c>
      <c r="O133" s="81">
        <f>VLOOKUP($C133,[1]Sheet1!$B$1:$Z$65536,13,0)</f>
        <v>0</v>
      </c>
      <c r="P133" s="81">
        <f>VLOOKUP($C133,[1]Sheet1!$B$1:$Z$65536,14,0)</f>
        <v>6220.7399999999907</v>
      </c>
      <c r="Q133" s="81">
        <f>VLOOKUP($C133,[1]Sheet1!$B$1:$Z$65536,15,0)</f>
        <v>0</v>
      </c>
      <c r="R133" s="81">
        <f>VLOOKUP($C133,[1]Sheet1!$B$1:$Z$65536,16,0)</f>
        <v>0</v>
      </c>
      <c r="S133" s="81">
        <f>VLOOKUP($C133,[1]Sheet1!$B$1:$Z$65536,17,0)</f>
        <v>18669.170000000006</v>
      </c>
      <c r="T133" s="81">
        <f>VLOOKUP($C133,[1]Sheet1!$B$1:$Z$65536,18,0)</f>
        <v>0</v>
      </c>
      <c r="U133" s="81">
        <f>VLOOKUP($C133,[1]Sheet1!$B$1:$Z$65536,19,0)</f>
        <v>0</v>
      </c>
      <c r="V133" s="81">
        <f>VLOOKUP($C133,[1]Sheet1!$B$1:$Z$65536,20,0)</f>
        <v>18238.400000000001</v>
      </c>
      <c r="W133" s="81">
        <f>VLOOKUP($C133,[1]Sheet1!$B$1:$Z$65536,21,0)</f>
        <v>45727.41</v>
      </c>
      <c r="X133" s="81">
        <f>VLOOKUP($C133,[1]Sheet1!$B$1:$Z$65536,22,0)</f>
        <v>0</v>
      </c>
      <c r="Y133" s="81">
        <f>VLOOKUP($C133,[1]Sheet1!$B$1:$Z$65536,23,0)</f>
        <v>0</v>
      </c>
      <c r="Z133" s="81">
        <f>VLOOKUP($C133,[1]Sheet1!$B$1:$Z$65536,24,0)</f>
        <v>0</v>
      </c>
      <c r="AA133" s="81">
        <f>VLOOKUP($C133,[1]Sheet1!$B$1:$Z$65536,25,0)</f>
        <v>36706.78</v>
      </c>
      <c r="AB133" s="81">
        <f>VLOOKUP($C133,[1]Sheet1!$B$1:$AA$65536,26,0)</f>
        <v>0</v>
      </c>
      <c r="AC133" s="112">
        <f t="shared" si="21"/>
        <v>125562.5</v>
      </c>
      <c r="AD133" s="114">
        <f t="shared" si="22"/>
        <v>88855.72</v>
      </c>
      <c r="AE133" s="115">
        <f t="shared" si="23"/>
        <v>6151.2616666666681</v>
      </c>
      <c r="AF133" s="115">
        <f t="shared" si="24"/>
        <v>45727.41</v>
      </c>
      <c r="AG133" s="130"/>
      <c r="AH133" s="132">
        <v>10000</v>
      </c>
      <c r="AI133" s="132"/>
      <c r="AJ133" s="132"/>
      <c r="AK133" s="132"/>
      <c r="AL133" s="132" t="s">
        <v>46</v>
      </c>
      <c r="AM133" s="133"/>
      <c r="AN133" s="70"/>
    </row>
    <row r="134" spans="1:52" s="13" customFormat="1" ht="28.05" customHeight="1">
      <c r="B134" s="383"/>
      <c r="C134" s="82" t="s">
        <v>300</v>
      </c>
      <c r="D134" s="83" t="s">
        <v>301</v>
      </c>
      <c r="E134" s="84">
        <v>120</v>
      </c>
      <c r="F134" s="81">
        <f>VLOOKUP(C134,[1]Sheet1!B$1:E$65536,4,0)</f>
        <v>0</v>
      </c>
      <c r="G134" s="81">
        <f>VLOOKUP(C134,[1]Sheet1!B$1:F$65536,5,0)</f>
        <v>0</v>
      </c>
      <c r="H134" s="81">
        <f>VLOOKUP($C134,[1]Sheet1!$B$1:$Z$65536,6,0)</f>
        <v>0</v>
      </c>
      <c r="I134" s="81">
        <f>VLOOKUP($C134,[1]Sheet1!$B$1:$Z$65536,7,0)</f>
        <v>0</v>
      </c>
      <c r="J134" s="81">
        <f>VLOOKUP($C134,[1]Sheet1!$B$1:$Z$65536,8,0)</f>
        <v>0</v>
      </c>
      <c r="K134" s="81">
        <f>VLOOKUP($C134,[1]Sheet1!$B$1:$Z$65536,9,0)</f>
        <v>0</v>
      </c>
      <c r="L134" s="81">
        <f>VLOOKUP($C134,[1]Sheet1!$B$1:$Z$65536,10,0)</f>
        <v>0</v>
      </c>
      <c r="M134" s="81">
        <f>VLOOKUP($C134,[1]Sheet1!$B$1:$Z$65536,11,0)</f>
        <v>0</v>
      </c>
      <c r="N134" s="81">
        <f>VLOOKUP($C134,[1]Sheet1!$B$1:$Z$65536,12,0)</f>
        <v>0</v>
      </c>
      <c r="O134" s="81">
        <f>VLOOKUP($C134,[1]Sheet1!$B$1:$Z$65536,13,0)</f>
        <v>0</v>
      </c>
      <c r="P134" s="81">
        <f>VLOOKUP($C134,[1]Sheet1!$B$1:$Z$65536,14,0)</f>
        <v>0</v>
      </c>
      <c r="Q134" s="81">
        <f>VLOOKUP($C134,[1]Sheet1!$B$1:$Z$65536,15,0)</f>
        <v>0</v>
      </c>
      <c r="R134" s="81">
        <f>VLOOKUP($C134,[1]Sheet1!$B$1:$Z$65536,16,0)</f>
        <v>0</v>
      </c>
      <c r="S134" s="81">
        <f>VLOOKUP($C134,[1]Sheet1!$B$1:$Z$65536,17,0)</f>
        <v>0</v>
      </c>
      <c r="T134" s="81">
        <f>VLOOKUP($C134,[1]Sheet1!$B$1:$Z$65536,18,0)</f>
        <v>0</v>
      </c>
      <c r="U134" s="81">
        <f>VLOOKUP($C134,[1]Sheet1!$B$1:$Z$65536,19,0)</f>
        <v>0</v>
      </c>
      <c r="V134" s="81">
        <f>VLOOKUP($C134,[1]Sheet1!$B$1:$Z$65536,20,0)</f>
        <v>0</v>
      </c>
      <c r="W134" s="81">
        <f>VLOOKUP($C134,[1]Sheet1!$B$1:$Z$65536,21,0)</f>
        <v>0</v>
      </c>
      <c r="X134" s="81">
        <f>VLOOKUP($C134,[1]Sheet1!$B$1:$Z$65536,22,0)</f>
        <v>94925.39</v>
      </c>
      <c r="Y134" s="81">
        <f>VLOOKUP($C134,[1]Sheet1!$B$1:$Z$65536,23,0)</f>
        <v>0</v>
      </c>
      <c r="Z134" s="81">
        <f>VLOOKUP($C134,[1]Sheet1!$B$1:$Z$65536,24,0)</f>
        <v>2883.64</v>
      </c>
      <c r="AA134" s="81">
        <f>VLOOKUP($C134,[1]Sheet1!$B$1:$Z$65536,25,0)</f>
        <v>0</v>
      </c>
      <c r="AB134" s="81">
        <f>VLOOKUP($C134,[1]Sheet1!$B$1:$AA$65536,26,0)</f>
        <v>0</v>
      </c>
      <c r="AC134" s="112">
        <f t="shared" si="21"/>
        <v>97809.03</v>
      </c>
      <c r="AD134" s="114">
        <f t="shared" si="22"/>
        <v>94925.39</v>
      </c>
      <c r="AE134" s="115">
        <f t="shared" si="23"/>
        <v>0</v>
      </c>
      <c r="AF134" s="115">
        <f t="shared" si="24"/>
        <v>0</v>
      </c>
      <c r="AG134" s="132">
        <v>40000</v>
      </c>
      <c r="AH134" s="132"/>
      <c r="AI134" s="132"/>
      <c r="AJ134" s="132"/>
      <c r="AK134" s="132"/>
      <c r="AL134" s="132"/>
      <c r="AM134" s="133"/>
      <c r="AN134" s="70"/>
    </row>
    <row r="135" spans="1:52" s="13" customFormat="1" ht="28.05" customHeight="1">
      <c r="B135" s="383"/>
      <c r="C135" s="82" t="s">
        <v>302</v>
      </c>
      <c r="D135" s="83" t="s">
        <v>303</v>
      </c>
      <c r="E135" s="84">
        <v>120</v>
      </c>
      <c r="F135" s="81">
        <f>VLOOKUP(C135,[1]Sheet1!B$1:E$65536,4,0)</f>
        <v>0</v>
      </c>
      <c r="G135" s="81">
        <f>VLOOKUP(C135,[1]Sheet1!B$1:F$65536,5,0)</f>
        <v>0</v>
      </c>
      <c r="H135" s="81">
        <f>VLOOKUP($C135,[1]Sheet1!$B$1:$Z$65536,6,0)</f>
        <v>0</v>
      </c>
      <c r="I135" s="81">
        <f>VLOOKUP($C135,[1]Sheet1!$B$1:$Z$65536,7,0)</f>
        <v>0</v>
      </c>
      <c r="J135" s="81">
        <f>VLOOKUP($C135,[1]Sheet1!$B$1:$Z$65536,8,0)</f>
        <v>0</v>
      </c>
      <c r="K135" s="81">
        <f>VLOOKUP($C135,[1]Sheet1!$B$1:$Z$65536,9,0)</f>
        <v>0</v>
      </c>
      <c r="L135" s="81">
        <f>VLOOKUP($C135,[1]Sheet1!$B$1:$Z$65536,10,0)</f>
        <v>0</v>
      </c>
      <c r="M135" s="81">
        <f>VLOOKUP($C135,[1]Sheet1!$B$1:$Z$65536,11,0)</f>
        <v>0</v>
      </c>
      <c r="N135" s="81">
        <f>VLOOKUP($C135,[1]Sheet1!$B$1:$Z$65536,12,0)</f>
        <v>0</v>
      </c>
      <c r="O135" s="81">
        <f>VLOOKUP($C135,[1]Sheet1!$B$1:$Z$65536,13,0)</f>
        <v>0</v>
      </c>
      <c r="P135" s="81">
        <f>VLOOKUP($C135,[1]Sheet1!$B$1:$Z$65536,14,0)</f>
        <v>0</v>
      </c>
      <c r="Q135" s="81">
        <f>VLOOKUP($C135,[1]Sheet1!$B$1:$Z$65536,15,0)</f>
        <v>0</v>
      </c>
      <c r="R135" s="81">
        <f>VLOOKUP($C135,[1]Sheet1!$B$1:$Z$65536,16,0)</f>
        <v>0</v>
      </c>
      <c r="S135" s="81">
        <f>VLOOKUP($C135,[1]Sheet1!$B$1:$Z$65536,17,0)</f>
        <v>0</v>
      </c>
      <c r="T135" s="81">
        <f>VLOOKUP($C135,[1]Sheet1!$B$1:$Z$65536,18,0)</f>
        <v>0</v>
      </c>
      <c r="U135" s="81">
        <f>VLOOKUP($C135,[1]Sheet1!$B$1:$Z$65536,19,0)</f>
        <v>0</v>
      </c>
      <c r="V135" s="81">
        <f>VLOOKUP($C135,[1]Sheet1!$B$1:$Z$65536,20,0)</f>
        <v>7335.8199999999961</v>
      </c>
      <c r="W135" s="81">
        <f>VLOOKUP($C135,[1]Sheet1!$B$1:$Z$65536,21,0)</f>
        <v>2069.7100000000064</v>
      </c>
      <c r="X135" s="81">
        <f>VLOOKUP($C135,[1]Sheet1!$B$1:$Z$65536,22,0)</f>
        <v>0</v>
      </c>
      <c r="Y135" s="81">
        <f>VLOOKUP($C135,[1]Sheet1!$B$1:$Z$65536,23,0)</f>
        <v>12927.2</v>
      </c>
      <c r="Z135" s="81">
        <f>VLOOKUP($C135,[1]Sheet1!$B$1:$Z$65536,24,0)</f>
        <v>1909.7</v>
      </c>
      <c r="AA135" s="81">
        <f>VLOOKUP($C135,[1]Sheet1!$B$1:$Z$65536,25,0)</f>
        <v>4847.7</v>
      </c>
      <c r="AB135" s="81">
        <f>VLOOKUP($C135,[1]Sheet1!$B$1:$AA$65536,26,0)</f>
        <v>0</v>
      </c>
      <c r="AC135" s="112">
        <f t="shared" si="21"/>
        <v>29090.130000000005</v>
      </c>
      <c r="AD135" s="114">
        <f t="shared" si="22"/>
        <v>9405.5300000000025</v>
      </c>
      <c r="AE135" s="115">
        <f t="shared" si="23"/>
        <v>1222.6366666666661</v>
      </c>
      <c r="AF135" s="115">
        <f t="shared" si="24"/>
        <v>2069.7100000000064</v>
      </c>
      <c r="AG135" s="130"/>
      <c r="AH135" s="134">
        <v>10000</v>
      </c>
      <c r="AI135" s="132">
        <v>10000</v>
      </c>
      <c r="AJ135" s="132" t="s">
        <v>46</v>
      </c>
      <c r="AK135" s="132"/>
      <c r="AL135" s="132"/>
      <c r="AM135" s="133"/>
      <c r="AN135" s="70"/>
    </row>
    <row r="136" spans="1:52" s="13" customFormat="1" ht="28.05" customHeight="1">
      <c r="B136" s="383"/>
      <c r="C136" s="82" t="s">
        <v>304</v>
      </c>
      <c r="D136" s="83" t="s">
        <v>305</v>
      </c>
      <c r="E136" s="84">
        <v>120</v>
      </c>
      <c r="F136" s="81">
        <f>VLOOKUP(C136,[1]Sheet1!B$1:E$65536,4,0)</f>
        <v>0</v>
      </c>
      <c r="G136" s="81">
        <f>VLOOKUP(C136,[1]Sheet1!B$1:F$65536,5,0)</f>
        <v>0</v>
      </c>
      <c r="H136" s="81">
        <f>VLOOKUP($C136,[1]Sheet1!$B$1:$Z$65536,6,0)</f>
        <v>0</v>
      </c>
      <c r="I136" s="81">
        <f>VLOOKUP($C136,[1]Sheet1!$B$1:$Z$65536,7,0)</f>
        <v>0</v>
      </c>
      <c r="J136" s="81">
        <f>VLOOKUP($C136,[1]Sheet1!$B$1:$Z$65536,8,0)</f>
        <v>0</v>
      </c>
      <c r="K136" s="81">
        <f>VLOOKUP($C136,[1]Sheet1!$B$1:$Z$65536,9,0)</f>
        <v>0</v>
      </c>
      <c r="L136" s="81">
        <f>VLOOKUP($C136,[1]Sheet1!$B$1:$Z$65536,10,0)</f>
        <v>0</v>
      </c>
      <c r="M136" s="81">
        <f>VLOOKUP($C136,[1]Sheet1!$B$1:$Z$65536,11,0)</f>
        <v>0</v>
      </c>
      <c r="N136" s="81">
        <f>VLOOKUP($C136,[1]Sheet1!$B$1:$Z$65536,12,0)</f>
        <v>0</v>
      </c>
      <c r="O136" s="81">
        <f>VLOOKUP($C136,[1]Sheet1!$B$1:$Z$65536,13,0)</f>
        <v>0</v>
      </c>
      <c r="P136" s="81">
        <f>VLOOKUP($C136,[1]Sheet1!$B$1:$Z$65536,14,0)</f>
        <v>11859.83</v>
      </c>
      <c r="Q136" s="81">
        <f>VLOOKUP($C136,[1]Sheet1!$B$1:$Z$65536,15,0)</f>
        <v>65450.239999999991</v>
      </c>
      <c r="R136" s="81">
        <f>VLOOKUP($C136,[1]Sheet1!$B$1:$Z$65536,16,0)</f>
        <v>12789.660000000003</v>
      </c>
      <c r="S136" s="81">
        <f>VLOOKUP($C136,[1]Sheet1!$B$1:$Z$65536,17,0)</f>
        <v>0</v>
      </c>
      <c r="T136" s="81">
        <f>VLOOKUP($C136,[1]Sheet1!$B$1:$Z$65536,18,0)</f>
        <v>0</v>
      </c>
      <c r="U136" s="81">
        <f>VLOOKUP($C136,[1]Sheet1!$B$1:$Z$65536,19,0)</f>
        <v>0</v>
      </c>
      <c r="V136" s="81">
        <f>VLOOKUP($C136,[1]Sheet1!$B$1:$Z$65536,20,0)</f>
        <v>0</v>
      </c>
      <c r="W136" s="81">
        <f>VLOOKUP($C136,[1]Sheet1!$B$1:$Z$65536,21,0)</f>
        <v>0</v>
      </c>
      <c r="X136" s="81">
        <f>VLOOKUP($C136,[1]Sheet1!$B$1:$Z$65536,22,0)</f>
        <v>0</v>
      </c>
      <c r="Y136" s="81">
        <f>VLOOKUP($C136,[1]Sheet1!$B$1:$Z$65536,23,0)</f>
        <v>0</v>
      </c>
      <c r="Z136" s="81">
        <f>VLOOKUP($C136,[1]Sheet1!$B$1:$Z$65536,24,0)</f>
        <v>0</v>
      </c>
      <c r="AA136" s="81">
        <f>VLOOKUP($C136,[1]Sheet1!$B$1:$Z$65536,25,0)</f>
        <v>0</v>
      </c>
      <c r="AB136" s="81">
        <f>VLOOKUP($C136,[1]Sheet1!$B$1:$AA$65536,26,0)</f>
        <v>0</v>
      </c>
      <c r="AC136" s="112">
        <f t="shared" si="21"/>
        <v>90099.73</v>
      </c>
      <c r="AD136" s="114">
        <f t="shared" si="22"/>
        <v>90099.73</v>
      </c>
      <c r="AE136" s="115">
        <f t="shared" si="23"/>
        <v>13039.983333333332</v>
      </c>
      <c r="AF136" s="115">
        <f t="shared" si="24"/>
        <v>0</v>
      </c>
      <c r="AG136" s="130"/>
      <c r="AH136" s="132">
        <v>20000</v>
      </c>
      <c r="AI136" s="132"/>
      <c r="AJ136" s="132" t="s">
        <v>46</v>
      </c>
      <c r="AK136" s="132"/>
      <c r="AL136" s="132"/>
      <c r="AM136" s="133"/>
      <c r="AN136" s="70"/>
    </row>
    <row r="137" spans="1:52" s="13" customFormat="1" ht="28.05" customHeight="1">
      <c r="B137" s="383"/>
      <c r="C137" s="82" t="s">
        <v>306</v>
      </c>
      <c r="D137" s="83" t="s">
        <v>307</v>
      </c>
      <c r="E137" s="84">
        <v>120</v>
      </c>
      <c r="F137" s="81">
        <f>VLOOKUP(C137,[1]Sheet1!B$1:E$65536,4,0)</f>
        <v>0</v>
      </c>
      <c r="G137" s="81">
        <f>VLOOKUP(C137,[1]Sheet1!B$1:F$65536,5,0)</f>
        <v>0</v>
      </c>
      <c r="H137" s="81">
        <f>VLOOKUP($C137,[1]Sheet1!$B$1:$Z$65536,6,0)</f>
        <v>0</v>
      </c>
      <c r="I137" s="81">
        <f>VLOOKUP($C137,[1]Sheet1!$B$1:$Z$65536,7,0)</f>
        <v>0</v>
      </c>
      <c r="J137" s="81">
        <f>VLOOKUP($C137,[1]Sheet1!$B$1:$Z$65536,8,0)</f>
        <v>0</v>
      </c>
      <c r="K137" s="81">
        <f>VLOOKUP($C137,[1]Sheet1!$B$1:$Z$65536,9,0)</f>
        <v>0</v>
      </c>
      <c r="L137" s="81">
        <f>VLOOKUP($C137,[1]Sheet1!$B$1:$Z$65536,10,0)</f>
        <v>0</v>
      </c>
      <c r="M137" s="81">
        <f>VLOOKUP($C137,[1]Sheet1!$B$1:$Z$65536,11,0)</f>
        <v>0</v>
      </c>
      <c r="N137" s="81">
        <f>VLOOKUP($C137,[1]Sheet1!$B$1:$Z$65536,12,0)</f>
        <v>11253.440000000017</v>
      </c>
      <c r="O137" s="81">
        <f>VLOOKUP($C137,[1]Sheet1!$B$1:$Z$65536,13,0)</f>
        <v>17690.020000000004</v>
      </c>
      <c r="P137" s="81">
        <f>VLOOKUP($C137,[1]Sheet1!$B$1:$Z$65536,14,0)</f>
        <v>0</v>
      </c>
      <c r="Q137" s="81">
        <f>VLOOKUP($C137,[1]Sheet1!$B$1:$Z$65536,15,0)</f>
        <v>33472.78</v>
      </c>
      <c r="R137" s="81">
        <f>VLOOKUP($C137,[1]Sheet1!$B$1:$Z$65536,16,0)</f>
        <v>0</v>
      </c>
      <c r="S137" s="81">
        <f>VLOOKUP($C137,[1]Sheet1!$B$1:$Z$65536,17,0)</f>
        <v>0</v>
      </c>
      <c r="T137" s="81">
        <f>VLOOKUP($C137,[1]Sheet1!$B$1:$Z$65536,18,0)</f>
        <v>0</v>
      </c>
      <c r="U137" s="81">
        <f>VLOOKUP($C137,[1]Sheet1!$B$1:$Z$65536,19,0)</f>
        <v>0</v>
      </c>
      <c r="V137" s="81">
        <f>VLOOKUP($C137,[1]Sheet1!$B$1:$Z$65536,20,0)</f>
        <v>0</v>
      </c>
      <c r="W137" s="81">
        <f>VLOOKUP($C137,[1]Sheet1!$B$1:$Z$65536,21,0)</f>
        <v>0</v>
      </c>
      <c r="X137" s="81">
        <f>VLOOKUP($C137,[1]Sheet1!$B$1:$Z$65536,22,0)</f>
        <v>12600.300000000003</v>
      </c>
      <c r="Y137" s="81">
        <f>VLOOKUP($C137,[1]Sheet1!$B$1:$Z$65536,23,0)</f>
        <v>60354.8</v>
      </c>
      <c r="Z137" s="81">
        <f>VLOOKUP($C137,[1]Sheet1!$B$1:$Z$65536,24,0)</f>
        <v>16992.259999999998</v>
      </c>
      <c r="AA137" s="81">
        <f>VLOOKUP($C137,[1]Sheet1!$B$1:$Z$65536,25,0)</f>
        <v>13419.74</v>
      </c>
      <c r="AB137" s="81">
        <f>VLOOKUP($C137,[1]Sheet1!$B$1:$AA$65536,26,0)</f>
        <v>0</v>
      </c>
      <c r="AC137" s="112">
        <f t="shared" si="21"/>
        <v>165783.34000000003</v>
      </c>
      <c r="AD137" s="114">
        <f t="shared" si="22"/>
        <v>75016.540000000023</v>
      </c>
      <c r="AE137" s="115">
        <f t="shared" si="23"/>
        <v>5578.7966666666662</v>
      </c>
      <c r="AF137" s="115">
        <f t="shared" si="24"/>
        <v>0</v>
      </c>
      <c r="AG137" s="130">
        <v>10000</v>
      </c>
      <c r="AH137" s="156"/>
      <c r="AI137" s="132">
        <v>10000</v>
      </c>
      <c r="AJ137" s="132" t="s">
        <v>46</v>
      </c>
      <c r="AK137" s="132"/>
      <c r="AL137" s="132"/>
      <c r="AM137" s="133"/>
      <c r="AN137" s="70"/>
    </row>
    <row r="138" spans="1:52" s="13" customFormat="1" ht="28.05" customHeight="1">
      <c r="B138" s="383"/>
      <c r="C138" s="167" t="s">
        <v>308</v>
      </c>
      <c r="D138" s="83" t="s">
        <v>309</v>
      </c>
      <c r="E138" s="84">
        <v>120</v>
      </c>
      <c r="F138" s="81">
        <f>VLOOKUP(C138,[1]Sheet1!B$1:E$65536,4,0)</f>
        <v>0</v>
      </c>
      <c r="G138" s="81">
        <f>VLOOKUP(C138,[1]Sheet1!B$1:F$65536,5,0)</f>
        <v>0</v>
      </c>
      <c r="H138" s="81">
        <f>VLOOKUP($C138,[1]Sheet1!$B$1:$Z$65536,6,0)</f>
        <v>0</v>
      </c>
      <c r="I138" s="81">
        <f>VLOOKUP($C138,[1]Sheet1!$B$1:$Z$65536,7,0)</f>
        <v>0</v>
      </c>
      <c r="J138" s="81">
        <f>VLOOKUP($C138,[1]Sheet1!$B$1:$Z$65536,8,0)</f>
        <v>0</v>
      </c>
      <c r="K138" s="81">
        <f>VLOOKUP($C138,[1]Sheet1!$B$1:$Z$65536,9,0)</f>
        <v>0</v>
      </c>
      <c r="L138" s="81">
        <f>VLOOKUP($C138,[1]Sheet1!$B$1:$Z$65536,10,0)</f>
        <v>0</v>
      </c>
      <c r="M138" s="81">
        <f>VLOOKUP($C138,[1]Sheet1!$B$1:$Z$65536,11,0)</f>
        <v>0</v>
      </c>
      <c r="N138" s="81">
        <f>VLOOKUP($C138,[1]Sheet1!$B$1:$Z$65536,12,0)</f>
        <v>0</v>
      </c>
      <c r="O138" s="81">
        <f>VLOOKUP($C138,[1]Sheet1!$B$1:$Z$65536,13,0)</f>
        <v>0</v>
      </c>
      <c r="P138" s="81">
        <f>VLOOKUP($C138,[1]Sheet1!$B$1:$Z$65536,14,0)</f>
        <v>0</v>
      </c>
      <c r="Q138" s="81">
        <f>VLOOKUP($C138,[1]Sheet1!$B$1:$Z$65536,15,0)</f>
        <v>0</v>
      </c>
      <c r="R138" s="81">
        <f>VLOOKUP($C138,[1]Sheet1!$B$1:$Z$65536,16,0)</f>
        <v>0</v>
      </c>
      <c r="S138" s="81">
        <f>VLOOKUP($C138,[1]Sheet1!$B$1:$Z$65536,17,0)</f>
        <v>0</v>
      </c>
      <c r="T138" s="81">
        <f>VLOOKUP($C138,[1]Sheet1!$B$1:$Z$65536,18,0)</f>
        <v>49456.69</v>
      </c>
      <c r="U138" s="81">
        <f>VLOOKUP($C138,[1]Sheet1!$B$1:$Z$65536,19,0)</f>
        <v>0</v>
      </c>
      <c r="V138" s="81">
        <f>VLOOKUP($C138,[1]Sheet1!$B$1:$Z$65536,20,0)</f>
        <v>239742.23</v>
      </c>
      <c r="W138" s="81">
        <f>VLOOKUP($C138,[1]Sheet1!$B$1:$Z$65536,21,0)</f>
        <v>0</v>
      </c>
      <c r="X138" s="81">
        <f>VLOOKUP($C138,[1]Sheet1!$B$1:$Z$65536,22,0)</f>
        <v>0</v>
      </c>
      <c r="Y138" s="81">
        <f>VLOOKUP($C138,[1]Sheet1!$B$1:$Z$65536,23,0)</f>
        <v>0</v>
      </c>
      <c r="Z138" s="81">
        <f>VLOOKUP($C138,[1]Sheet1!$B$1:$Z$65536,24,0)</f>
        <v>378139.64</v>
      </c>
      <c r="AA138" s="81">
        <f>VLOOKUP($C138,[1]Sheet1!$B$1:$Z$65536,25,0)</f>
        <v>0</v>
      </c>
      <c r="AB138" s="81">
        <f>VLOOKUP($C138,[1]Sheet1!$B$1:$AA$65536,26,0)</f>
        <v>0</v>
      </c>
      <c r="AC138" s="112">
        <f t="shared" si="21"/>
        <v>667338.56000000006</v>
      </c>
      <c r="AD138" s="114">
        <f t="shared" si="22"/>
        <v>289198.92000000004</v>
      </c>
      <c r="AE138" s="115">
        <f t="shared" si="23"/>
        <v>48199.820000000007</v>
      </c>
      <c r="AF138" s="115">
        <f t="shared" si="24"/>
        <v>0</v>
      </c>
      <c r="AG138" s="130">
        <v>50000</v>
      </c>
      <c r="AH138" s="156">
        <v>50000</v>
      </c>
      <c r="AI138" s="132">
        <v>50000</v>
      </c>
      <c r="AJ138" s="132" t="s">
        <v>46</v>
      </c>
      <c r="AK138" s="132"/>
      <c r="AL138" s="132"/>
      <c r="AM138" s="133"/>
      <c r="AN138" s="70"/>
    </row>
    <row r="139" spans="1:52" s="13" customFormat="1" ht="28.05" customHeight="1">
      <c r="B139" s="383"/>
      <c r="C139" s="82" t="s">
        <v>310</v>
      </c>
      <c r="D139" s="83" t="s">
        <v>311</v>
      </c>
      <c r="E139" s="84">
        <v>120</v>
      </c>
      <c r="F139" s="81">
        <f>VLOOKUP(C139,[1]Sheet1!B$1:E$65536,4,0)</f>
        <v>0</v>
      </c>
      <c r="G139" s="81">
        <f>VLOOKUP(C139,[1]Sheet1!B$1:F$65536,5,0)</f>
        <v>0</v>
      </c>
      <c r="H139" s="81">
        <f>VLOOKUP($C139,[1]Sheet1!$B$1:$Z$65536,6,0)</f>
        <v>0</v>
      </c>
      <c r="I139" s="81">
        <f>VLOOKUP($C139,[1]Sheet1!$B$1:$Z$65536,7,0)</f>
        <v>0</v>
      </c>
      <c r="J139" s="81">
        <f>VLOOKUP($C139,[1]Sheet1!$B$1:$Z$65536,8,0)</f>
        <v>0</v>
      </c>
      <c r="K139" s="81">
        <f>VLOOKUP($C139,[1]Sheet1!$B$1:$Z$65536,9,0)</f>
        <v>0</v>
      </c>
      <c r="L139" s="81">
        <f>VLOOKUP($C139,[1]Sheet1!$B$1:$Z$65536,10,0)</f>
        <v>0</v>
      </c>
      <c r="M139" s="81">
        <f>VLOOKUP($C139,[1]Sheet1!$B$1:$Z$65536,11,0)</f>
        <v>0</v>
      </c>
      <c r="N139" s="81">
        <f>VLOOKUP($C139,[1]Sheet1!$B$1:$Z$65536,12,0)</f>
        <v>0</v>
      </c>
      <c r="O139" s="81">
        <f>VLOOKUP($C139,[1]Sheet1!$B$1:$Z$65536,13,0)</f>
        <v>7524.239999999998</v>
      </c>
      <c r="P139" s="81">
        <f>VLOOKUP($C139,[1]Sheet1!$B$1:$Z$65536,14,0)</f>
        <v>3639.0599999999977</v>
      </c>
      <c r="Q139" s="81">
        <f>VLOOKUP($C139,[1]Sheet1!$B$1:$Z$65536,15,0)</f>
        <v>0</v>
      </c>
      <c r="R139" s="81">
        <f>VLOOKUP($C139,[1]Sheet1!$B$1:$Z$65536,16,0)</f>
        <v>0</v>
      </c>
      <c r="S139" s="81">
        <f>VLOOKUP($C139,[1]Sheet1!$B$1:$Z$65536,17,0)</f>
        <v>0</v>
      </c>
      <c r="T139" s="81">
        <f>VLOOKUP($C139,[1]Sheet1!$B$1:$Z$65536,18,0)</f>
        <v>0</v>
      </c>
      <c r="U139" s="81">
        <f>VLOOKUP($C139,[1]Sheet1!$B$1:$Z$65536,19,0)</f>
        <v>0</v>
      </c>
      <c r="V139" s="81">
        <f>VLOOKUP($C139,[1]Sheet1!$B$1:$Z$65536,20,0)</f>
        <v>0</v>
      </c>
      <c r="W139" s="81">
        <f>VLOOKUP($C139,[1]Sheet1!$B$1:$Z$65536,21,0)</f>
        <v>10541.759999999998</v>
      </c>
      <c r="X139" s="81">
        <f>VLOOKUP($C139,[1]Sheet1!$B$1:$Z$65536,22,0)</f>
        <v>3639.0600000000013</v>
      </c>
      <c r="Y139" s="81">
        <f>VLOOKUP($C139,[1]Sheet1!$B$1:$Z$65536,23,0)</f>
        <v>16675.54</v>
      </c>
      <c r="Z139" s="81">
        <f>VLOOKUP($C139,[1]Sheet1!$B$1:$Z$65536,24,0)</f>
        <v>0</v>
      </c>
      <c r="AA139" s="81">
        <f>VLOOKUP($C139,[1]Sheet1!$B$1:$Z$65536,25,0)</f>
        <v>0</v>
      </c>
      <c r="AB139" s="81">
        <f>VLOOKUP($C139,[1]Sheet1!$B$1:$AA$65536,26,0)</f>
        <v>0</v>
      </c>
      <c r="AC139" s="112">
        <f t="shared" si="21"/>
        <v>42019.659999999996</v>
      </c>
      <c r="AD139" s="114">
        <f t="shared" si="22"/>
        <v>25344.119999999995</v>
      </c>
      <c r="AE139" s="115">
        <f t="shared" si="23"/>
        <v>0</v>
      </c>
      <c r="AF139" s="115">
        <f t="shared" si="24"/>
        <v>10541.759999999998</v>
      </c>
      <c r="AG139" s="130"/>
      <c r="AH139" s="132">
        <v>10000</v>
      </c>
      <c r="AI139" s="132"/>
      <c r="AJ139" s="132"/>
      <c r="AK139" s="132"/>
      <c r="AL139" s="132" t="s">
        <v>46</v>
      </c>
      <c r="AM139" s="133"/>
      <c r="AN139" s="70"/>
    </row>
    <row r="140" spans="1:52" s="57" customFormat="1" ht="28.05" customHeight="1">
      <c r="A140" s="13"/>
      <c r="B140" s="383"/>
      <c r="C140" s="82" t="s">
        <v>312</v>
      </c>
      <c r="D140" s="83" t="s">
        <v>313</v>
      </c>
      <c r="E140" s="84">
        <v>120</v>
      </c>
      <c r="F140" s="81">
        <f>VLOOKUP(C140,[1]Sheet1!B$1:E$65536,4,0)</f>
        <v>0</v>
      </c>
      <c r="G140" s="81">
        <f>VLOOKUP(C140,[1]Sheet1!B$1:F$65536,5,0)</f>
        <v>0</v>
      </c>
      <c r="H140" s="81">
        <f>VLOOKUP($C140,[1]Sheet1!$B$1:$Z$65536,6,0)</f>
        <v>0</v>
      </c>
      <c r="I140" s="81">
        <f>VLOOKUP($C140,[1]Sheet1!$B$1:$Z$65536,7,0)</f>
        <v>0</v>
      </c>
      <c r="J140" s="81">
        <f>VLOOKUP($C140,[1]Sheet1!$B$1:$Z$65536,8,0)</f>
        <v>0</v>
      </c>
      <c r="K140" s="81">
        <f>VLOOKUP($C140,[1]Sheet1!$B$1:$Z$65536,9,0)</f>
        <v>0</v>
      </c>
      <c r="L140" s="81">
        <f>VLOOKUP($C140,[1]Sheet1!$B$1:$Z$65536,10,0)</f>
        <v>0</v>
      </c>
      <c r="M140" s="81">
        <f>VLOOKUP($C140,[1]Sheet1!$B$1:$Z$65536,11,0)</f>
        <v>0</v>
      </c>
      <c r="N140" s="81">
        <f>VLOOKUP($C140,[1]Sheet1!$B$1:$Z$65536,12,0)</f>
        <v>0</v>
      </c>
      <c r="O140" s="81">
        <f>VLOOKUP($C140,[1]Sheet1!$B$1:$Z$65536,13,0)</f>
        <v>0</v>
      </c>
      <c r="P140" s="81">
        <f>VLOOKUP($C140,[1]Sheet1!$B$1:$Z$65536,14,0)</f>
        <v>0</v>
      </c>
      <c r="Q140" s="81">
        <f>VLOOKUP($C140,[1]Sheet1!$B$1:$Z$65536,15,0)</f>
        <v>0</v>
      </c>
      <c r="R140" s="81">
        <f>VLOOKUP($C140,[1]Sheet1!$B$1:$Z$65536,16,0)</f>
        <v>0</v>
      </c>
      <c r="S140" s="81">
        <f>VLOOKUP($C140,[1]Sheet1!$B$1:$Z$65536,17,0)</f>
        <v>0</v>
      </c>
      <c r="T140" s="81">
        <f>VLOOKUP($C140,[1]Sheet1!$B$1:$Z$65536,18,0)</f>
        <v>0</v>
      </c>
      <c r="U140" s="81">
        <f>VLOOKUP($C140,[1]Sheet1!$B$1:$Z$65536,19,0)</f>
        <v>0</v>
      </c>
      <c r="V140" s="81">
        <f>VLOOKUP($C140,[1]Sheet1!$B$1:$Z$65536,20,0)</f>
        <v>0</v>
      </c>
      <c r="W140" s="81">
        <f>VLOOKUP($C140,[1]Sheet1!$B$1:$Z$65536,21,0)</f>
        <v>0</v>
      </c>
      <c r="X140" s="81">
        <f>VLOOKUP($C140,[1]Sheet1!$B$1:$Z$65536,22,0)</f>
        <v>0</v>
      </c>
      <c r="Y140" s="81">
        <f>VLOOKUP($C140,[1]Sheet1!$B$1:$Z$65536,23,0)</f>
        <v>123098.77</v>
      </c>
      <c r="Z140" s="81">
        <f>VLOOKUP($C140,[1]Sheet1!$B$1:$Z$65536,24,0)</f>
        <v>103453.26</v>
      </c>
      <c r="AA140" s="81">
        <f>VLOOKUP($C140,[1]Sheet1!$B$1:$Z$65536,25,0)</f>
        <v>91699.85</v>
      </c>
      <c r="AB140" s="81">
        <f>VLOOKUP($C140,[1]Sheet1!$B$1:$AA$65536,26,0)</f>
        <v>0</v>
      </c>
      <c r="AC140" s="112">
        <f t="shared" si="21"/>
        <v>318251.88</v>
      </c>
      <c r="AD140" s="114">
        <f>AC140-AB140-AA140</f>
        <v>226552.03</v>
      </c>
      <c r="AE140" s="115">
        <f t="shared" si="23"/>
        <v>0</v>
      </c>
      <c r="AF140" s="115">
        <f t="shared" si="24"/>
        <v>0</v>
      </c>
      <c r="AG140" s="130"/>
      <c r="AH140" s="132">
        <v>50000</v>
      </c>
      <c r="AI140" s="132">
        <v>30000</v>
      </c>
      <c r="AJ140" s="132" t="s">
        <v>46</v>
      </c>
      <c r="AK140" s="132"/>
      <c r="AL140" s="132"/>
      <c r="AM140" s="133"/>
      <c r="AN140" s="146"/>
    </row>
    <row r="141" spans="1:52" s="58" customFormat="1" ht="28.05" customHeight="1">
      <c r="B141" s="385"/>
      <c r="C141" s="163" t="s">
        <v>94</v>
      </c>
      <c r="D141" s="164"/>
      <c r="E141" s="165"/>
      <c r="F141" s="98">
        <f>SUM(F75:F140)</f>
        <v>156501.66999999998</v>
      </c>
      <c r="G141" s="98">
        <f t="shared" ref="G141:AI141" si="25">SUM(G75:G140)</f>
        <v>474911.63000000082</v>
      </c>
      <c r="H141" s="98">
        <f t="shared" si="25"/>
        <v>937593.2699999999</v>
      </c>
      <c r="I141" s="98">
        <f t="shared" si="25"/>
        <v>2665905.54</v>
      </c>
      <c r="J141" s="98">
        <f t="shared" si="25"/>
        <v>2353910.209999999</v>
      </c>
      <c r="K141" s="98">
        <f t="shared" si="25"/>
        <v>2486744.4299999997</v>
      </c>
      <c r="L141" s="98">
        <f t="shared" si="25"/>
        <v>2775519.6500000004</v>
      </c>
      <c r="M141" s="98">
        <f t="shared" si="25"/>
        <v>2049962.2799999993</v>
      </c>
      <c r="N141" s="98">
        <f t="shared" si="25"/>
        <v>1921671.4800000016</v>
      </c>
      <c r="O141" s="98">
        <f t="shared" si="25"/>
        <v>3448421.8199999984</v>
      </c>
      <c r="P141" s="98">
        <f t="shared" si="25"/>
        <v>2829837.39</v>
      </c>
      <c r="Q141" s="98">
        <f t="shared" si="25"/>
        <v>3663600.77</v>
      </c>
      <c r="R141" s="98">
        <f t="shared" si="25"/>
        <v>6414798.3100000005</v>
      </c>
      <c r="S141" s="98">
        <f t="shared" si="25"/>
        <v>1019558.4900000002</v>
      </c>
      <c r="T141" s="98">
        <f t="shared" si="25"/>
        <v>2742802.3000000003</v>
      </c>
      <c r="U141" s="98">
        <f t="shared" si="25"/>
        <v>970451.6100000001</v>
      </c>
      <c r="V141" s="98">
        <f t="shared" si="25"/>
        <v>8731247.7200000025</v>
      </c>
      <c r="W141" s="98">
        <f t="shared" si="25"/>
        <v>4360921.7300000004</v>
      </c>
      <c r="X141" s="98">
        <f t="shared" si="25"/>
        <v>7504014.0200000005</v>
      </c>
      <c r="Y141" s="98">
        <f t="shared" si="25"/>
        <v>7364415.9400000013</v>
      </c>
      <c r="Z141" s="98">
        <f t="shared" si="25"/>
        <v>10652032.810000006</v>
      </c>
      <c r="AA141" s="98">
        <f t="shared" si="25"/>
        <v>7735097.7600000016</v>
      </c>
      <c r="AB141" s="98">
        <f t="shared" si="25"/>
        <v>5416726.3000000007</v>
      </c>
      <c r="AC141" s="98">
        <f t="shared" si="25"/>
        <v>88676647.12999998</v>
      </c>
      <c r="AD141" s="117">
        <f t="shared" si="25"/>
        <v>60309370.219999991</v>
      </c>
      <c r="AE141" s="81">
        <f t="shared" si="25"/>
        <v>3923743.2000000007</v>
      </c>
      <c r="AF141" s="147">
        <f t="shared" si="25"/>
        <v>4360921.7300000004</v>
      </c>
      <c r="AG141" s="147">
        <f t="shared" si="25"/>
        <v>3949664.9</v>
      </c>
      <c r="AH141" s="147">
        <f t="shared" si="25"/>
        <v>7373828.3900000006</v>
      </c>
      <c r="AI141" s="147">
        <f t="shared" si="25"/>
        <v>3360000</v>
      </c>
      <c r="AJ141" s="148"/>
      <c r="AK141" s="148"/>
      <c r="AL141" s="148"/>
      <c r="AM141" s="178"/>
      <c r="AN141" s="154"/>
    </row>
    <row r="142" spans="1:52" s="59" customFormat="1" ht="31.95" customHeight="1">
      <c r="C142" s="99" t="s">
        <v>95</v>
      </c>
      <c r="D142" s="100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  <c r="S142" s="100"/>
      <c r="T142" s="100"/>
      <c r="U142" s="100"/>
      <c r="V142" s="100"/>
      <c r="W142" s="100"/>
      <c r="X142" s="100"/>
      <c r="Y142" s="100"/>
      <c r="Z142" s="100"/>
      <c r="AA142" s="100"/>
      <c r="AB142" s="100"/>
      <c r="AC142" s="100"/>
      <c r="AD142" s="118"/>
      <c r="AE142" s="119" t="s">
        <v>96</v>
      </c>
      <c r="AF142" s="120"/>
      <c r="AG142" s="120"/>
      <c r="AH142" s="151"/>
      <c r="AI142" s="152"/>
      <c r="AJ142" s="152"/>
      <c r="AK142" s="152"/>
      <c r="AL142" s="152"/>
      <c r="AM142" s="153"/>
      <c r="AN142" s="154"/>
      <c r="AO142" s="153"/>
      <c r="AP142" s="153"/>
      <c r="AQ142" s="153"/>
      <c r="AR142" s="153"/>
      <c r="AS142" s="153"/>
      <c r="AT142" s="153"/>
      <c r="AU142" s="153"/>
      <c r="AV142" s="153"/>
      <c r="AW142" s="153"/>
      <c r="AX142" s="153"/>
      <c r="AY142" s="153"/>
      <c r="AZ142" s="153"/>
    </row>
    <row r="143" spans="1:52" s="61" customFormat="1" ht="28.05" customHeight="1">
      <c r="A143" s="58"/>
      <c r="B143" s="387" t="s">
        <v>314</v>
      </c>
      <c r="C143" s="78" t="s">
        <v>315</v>
      </c>
      <c r="D143" s="79" t="s">
        <v>316</v>
      </c>
      <c r="E143" s="80">
        <v>120</v>
      </c>
      <c r="F143" s="81">
        <f>VLOOKUP(C143,[1]Sheet1!B$1:E$65536,4,0)</f>
        <v>0</v>
      </c>
      <c r="G143" s="81">
        <f>VLOOKUP(C143,[1]Sheet1!B$1:F$65536,5,0)</f>
        <v>0</v>
      </c>
      <c r="H143" s="81">
        <f>VLOOKUP($C143,[1]Sheet1!$B$1:$Z$65536,6,0)</f>
        <v>0</v>
      </c>
      <c r="I143" s="81">
        <f>VLOOKUP($C143,[1]Sheet1!$B$1:$Z$65536,7,0)</f>
        <v>0</v>
      </c>
      <c r="J143" s="81">
        <f>VLOOKUP($C143,[1]Sheet1!$B$1:$Z$65536,8,0)</f>
        <v>4106.5799999999872</v>
      </c>
      <c r="K143" s="81">
        <f>VLOOKUP($C143,[1]Sheet1!$B$1:$Z$65536,9,0)</f>
        <v>62299.609999999986</v>
      </c>
      <c r="L143" s="81">
        <f>VLOOKUP($C143,[1]Sheet1!$B$1:$Z$65536,10,0)</f>
        <v>69887.929999999993</v>
      </c>
      <c r="M143" s="81">
        <f>VLOOKUP($C143,[1]Sheet1!$B$1:$Z$65536,11,0)</f>
        <v>0</v>
      </c>
      <c r="N143" s="81">
        <f>VLOOKUP($C143,[1]Sheet1!$B$1:$Z$65536,12,0)</f>
        <v>0</v>
      </c>
      <c r="O143" s="81">
        <f>VLOOKUP($C143,[1]Sheet1!$B$1:$Z$65536,13,0)</f>
        <v>40410.290000000008</v>
      </c>
      <c r="P143" s="81">
        <f>VLOOKUP($C143,[1]Sheet1!$B$1:$Z$65536,14,0)</f>
        <v>0</v>
      </c>
      <c r="Q143" s="81">
        <f>VLOOKUP($C143,[1]Sheet1!$B$1:$Z$65536,15,0)</f>
        <v>0</v>
      </c>
      <c r="R143" s="81">
        <f>VLOOKUP($C143,[1]Sheet1!$B$1:$Z$65536,16,0)</f>
        <v>0</v>
      </c>
      <c r="S143" s="81">
        <f>VLOOKUP($C143,[1]Sheet1!$B$1:$Z$65536,17,0)</f>
        <v>0</v>
      </c>
      <c r="T143" s="81">
        <f>VLOOKUP($C143,[1]Sheet1!$B$1:$Z$65536,18,0)</f>
        <v>0</v>
      </c>
      <c r="U143" s="81">
        <f>VLOOKUP($C143,[1]Sheet1!$B$1:$Z$65536,19,0)</f>
        <v>0</v>
      </c>
      <c r="V143" s="81">
        <f>VLOOKUP($C143,[1]Sheet1!$B$1:$Z$65536,20,0)</f>
        <v>0</v>
      </c>
      <c r="W143" s="81">
        <f>VLOOKUP($C143,[1]Sheet1!$B$1:$Z$65536,21,0)</f>
        <v>0</v>
      </c>
      <c r="X143" s="81">
        <f>VLOOKUP($C143,[1]Sheet1!$B$1:$Z$65536,22,0)</f>
        <v>0</v>
      </c>
      <c r="Y143" s="81">
        <f>VLOOKUP($C143,[1]Sheet1!$B$1:$Z$65536,23,0)</f>
        <v>0</v>
      </c>
      <c r="Z143" s="81">
        <f>VLOOKUP($C143,[1]Sheet1!$B$1:$Z$65536,24,0)</f>
        <v>0</v>
      </c>
      <c r="AA143" s="81">
        <f>VLOOKUP($C143,[1]Sheet1!$B$1:$Z$65536,25,0)</f>
        <v>0</v>
      </c>
      <c r="AB143" s="81">
        <f>VLOOKUP($C143,[1]Sheet1!$B$1:$AA$65536,26,0)</f>
        <v>0</v>
      </c>
      <c r="AC143" s="112">
        <f t="shared" ref="AC143:AC176" si="26">SUM(F143:AB143)</f>
        <v>176704.40999999997</v>
      </c>
      <c r="AD143" s="114">
        <f>AC143-AB143-AA143-Z143-Y143</f>
        <v>176704.40999999997</v>
      </c>
      <c r="AE143" s="112">
        <f t="shared" ref="AE143:AE176" si="27">(V143+U143+T143+S143+R143+Q143)/6</f>
        <v>0</v>
      </c>
      <c r="AF143" s="112">
        <f t="shared" ref="AF143:AF176" si="28">V143</f>
        <v>0</v>
      </c>
      <c r="AG143" s="126"/>
      <c r="AH143" s="128"/>
      <c r="AI143" s="128"/>
      <c r="AJ143" s="128" t="s">
        <v>46</v>
      </c>
      <c r="AK143" s="128"/>
      <c r="AL143" s="128"/>
      <c r="AM143" s="129"/>
      <c r="AN143" s="150"/>
    </row>
    <row r="144" spans="1:52" s="61" customFormat="1" ht="28.05" customHeight="1">
      <c r="A144" s="58"/>
      <c r="B144" s="388"/>
      <c r="C144" s="82" t="s">
        <v>317</v>
      </c>
      <c r="D144" s="83" t="s">
        <v>318</v>
      </c>
      <c r="E144" s="84">
        <v>90</v>
      </c>
      <c r="F144" s="81">
        <f>VLOOKUP(C144,[1]Sheet1!B$1:E$65536,4,0)</f>
        <v>0</v>
      </c>
      <c r="G144" s="81">
        <f>VLOOKUP(C144,[1]Sheet1!B$1:F$65536,5,0)</f>
        <v>0</v>
      </c>
      <c r="H144" s="81">
        <f>VLOOKUP($C144,[1]Sheet1!$B$1:$Z$65536,6,0)</f>
        <v>0</v>
      </c>
      <c r="I144" s="81">
        <f>VLOOKUP($C144,[1]Sheet1!$B$1:$Z$65536,7,0)</f>
        <v>0</v>
      </c>
      <c r="J144" s="81">
        <f>VLOOKUP($C144,[1]Sheet1!$B$1:$Z$65536,8,0)</f>
        <v>0</v>
      </c>
      <c r="K144" s="81">
        <f>VLOOKUP($C144,[1]Sheet1!$B$1:$Z$65536,9,0)</f>
        <v>0</v>
      </c>
      <c r="L144" s="81">
        <f>VLOOKUP($C144,[1]Sheet1!$B$1:$Z$65536,10,0)</f>
        <v>0</v>
      </c>
      <c r="M144" s="81">
        <f>VLOOKUP($C144,[1]Sheet1!$B$1:$Z$65536,11,0)</f>
        <v>0</v>
      </c>
      <c r="N144" s="81">
        <f>VLOOKUP($C144,[1]Sheet1!$B$1:$Z$65536,12,0)</f>
        <v>0</v>
      </c>
      <c r="O144" s="81">
        <f>VLOOKUP($C144,[1]Sheet1!$B$1:$Z$65536,13,0)</f>
        <v>0</v>
      </c>
      <c r="P144" s="81">
        <f>VLOOKUP($C144,[1]Sheet1!$B$1:$Z$65536,14,0)</f>
        <v>4067.2600000000093</v>
      </c>
      <c r="Q144" s="81">
        <f>VLOOKUP($C144,[1]Sheet1!$B$1:$Z$65536,15,0)</f>
        <v>0</v>
      </c>
      <c r="R144" s="81">
        <f>VLOOKUP($C144,[1]Sheet1!$B$1:$Z$65536,16,0)</f>
        <v>0</v>
      </c>
      <c r="S144" s="81">
        <f>VLOOKUP($C144,[1]Sheet1!$B$1:$Z$65536,17,0)</f>
        <v>0</v>
      </c>
      <c r="T144" s="81">
        <f>VLOOKUP($C144,[1]Sheet1!$B$1:$Z$65536,18,0)</f>
        <v>0</v>
      </c>
      <c r="U144" s="81">
        <f>VLOOKUP($C144,[1]Sheet1!$B$1:$Z$65536,19,0)</f>
        <v>0</v>
      </c>
      <c r="V144" s="81">
        <f>VLOOKUP($C144,[1]Sheet1!$B$1:$Z$65536,20,0)</f>
        <v>0</v>
      </c>
      <c r="W144" s="81">
        <f>VLOOKUP($C144,[1]Sheet1!$B$1:$Z$65536,21,0)</f>
        <v>0</v>
      </c>
      <c r="X144" s="81">
        <f>VLOOKUP($C144,[1]Sheet1!$B$1:$Z$65536,22,0)</f>
        <v>0</v>
      </c>
      <c r="Y144" s="81">
        <f>VLOOKUP($C144,[1]Sheet1!$B$1:$Z$65536,23,0)</f>
        <v>0</v>
      </c>
      <c r="Z144" s="81">
        <f>VLOOKUP($C144,[1]Sheet1!$B$1:$Z$65536,24,0)</f>
        <v>0</v>
      </c>
      <c r="AA144" s="81">
        <f>VLOOKUP($C144,[1]Sheet1!$B$1:$Z$65536,25,0)</f>
        <v>0</v>
      </c>
      <c r="AB144" s="81">
        <f>VLOOKUP($C144,[1]Sheet1!$B$1:$AA$65536,26,0)</f>
        <v>0</v>
      </c>
      <c r="AC144" s="112">
        <f t="shared" si="26"/>
        <v>4067.2600000000093</v>
      </c>
      <c r="AD144" s="113">
        <f t="shared" ref="AD144:AD161" si="29">AC144-AB144-AA144-Z144</f>
        <v>4067.2600000000093</v>
      </c>
      <c r="AE144" s="115">
        <f t="shared" si="27"/>
        <v>0</v>
      </c>
      <c r="AF144" s="115">
        <f t="shared" si="28"/>
        <v>0</v>
      </c>
      <c r="AG144" s="130"/>
      <c r="AH144" s="132"/>
      <c r="AI144" s="132"/>
      <c r="AJ144" s="132" t="s">
        <v>46</v>
      </c>
      <c r="AK144" s="132"/>
      <c r="AL144" s="132"/>
      <c r="AM144" s="133"/>
      <c r="AN144" s="150"/>
    </row>
    <row r="145" spans="1:40" s="61" customFormat="1" ht="28.05" customHeight="1">
      <c r="A145" s="58"/>
      <c r="B145" s="388"/>
      <c r="C145" s="82" t="s">
        <v>319</v>
      </c>
      <c r="D145" s="83" t="s">
        <v>320</v>
      </c>
      <c r="E145" s="84">
        <v>90</v>
      </c>
      <c r="F145" s="81">
        <f>VLOOKUP(C145,[1]Sheet1!B$1:E$65536,4,0)</f>
        <v>7470.73</v>
      </c>
      <c r="G145" s="81">
        <f>VLOOKUP(C145,[1]Sheet1!B$1:F$65536,5,0)</f>
        <v>0</v>
      </c>
      <c r="H145" s="81">
        <f>VLOOKUP($C145,[1]Sheet1!$B$1:$Z$65536,6,0)</f>
        <v>0</v>
      </c>
      <c r="I145" s="81">
        <f>VLOOKUP($C145,[1]Sheet1!$B$1:$Z$65536,7,0)</f>
        <v>0</v>
      </c>
      <c r="J145" s="81">
        <f>VLOOKUP($C145,[1]Sheet1!$B$1:$Z$65536,8,0)</f>
        <v>0</v>
      </c>
      <c r="K145" s="81">
        <f>VLOOKUP($C145,[1]Sheet1!$B$1:$Z$65536,9,0)</f>
        <v>0</v>
      </c>
      <c r="L145" s="81">
        <f>VLOOKUP($C145,[1]Sheet1!$B$1:$Z$65536,10,0)</f>
        <v>0</v>
      </c>
      <c r="M145" s="81">
        <f>VLOOKUP($C145,[1]Sheet1!$B$1:$Z$65536,11,0)</f>
        <v>0</v>
      </c>
      <c r="N145" s="81">
        <f>VLOOKUP($C145,[1]Sheet1!$B$1:$Z$65536,12,0)</f>
        <v>0</v>
      </c>
      <c r="O145" s="81">
        <f>VLOOKUP($C145,[1]Sheet1!$B$1:$Z$65536,13,0)</f>
        <v>0</v>
      </c>
      <c r="P145" s="81">
        <f>VLOOKUP($C145,[1]Sheet1!$B$1:$Z$65536,14,0)</f>
        <v>0</v>
      </c>
      <c r="Q145" s="81">
        <f>VLOOKUP($C145,[1]Sheet1!$B$1:$Z$65536,15,0)</f>
        <v>0</v>
      </c>
      <c r="R145" s="81">
        <f>VLOOKUP($C145,[1]Sheet1!$B$1:$Z$65536,16,0)</f>
        <v>0</v>
      </c>
      <c r="S145" s="81">
        <f>VLOOKUP($C145,[1]Sheet1!$B$1:$Z$65536,17,0)</f>
        <v>0</v>
      </c>
      <c r="T145" s="81">
        <f>VLOOKUP($C145,[1]Sheet1!$B$1:$Z$65536,18,0)</f>
        <v>0</v>
      </c>
      <c r="U145" s="81">
        <f>VLOOKUP($C145,[1]Sheet1!$B$1:$Z$65536,19,0)</f>
        <v>0</v>
      </c>
      <c r="V145" s="81">
        <f>VLOOKUP($C145,[1]Sheet1!$B$1:$Z$65536,20,0)</f>
        <v>0</v>
      </c>
      <c r="W145" s="81">
        <f>VLOOKUP($C145,[1]Sheet1!$B$1:$Z$65536,21,0)</f>
        <v>0</v>
      </c>
      <c r="X145" s="81">
        <f>VLOOKUP($C145,[1]Sheet1!$B$1:$Z$65536,22,0)</f>
        <v>0</v>
      </c>
      <c r="Y145" s="81">
        <f>VLOOKUP($C145,[1]Sheet1!$B$1:$Z$65536,23,0)</f>
        <v>0</v>
      </c>
      <c r="Z145" s="81">
        <f>VLOOKUP($C145,[1]Sheet1!$B$1:$Z$65536,24,0)</f>
        <v>0</v>
      </c>
      <c r="AA145" s="81">
        <f>VLOOKUP($C145,[1]Sheet1!$B$1:$Z$65536,25,0)</f>
        <v>0</v>
      </c>
      <c r="AB145" s="81">
        <f>VLOOKUP($C145,[1]Sheet1!$B$1:$AA$65536,26,0)</f>
        <v>19336.740000000002</v>
      </c>
      <c r="AC145" s="112">
        <f t="shared" si="26"/>
        <v>26807.47</v>
      </c>
      <c r="AD145" s="113">
        <f t="shared" si="29"/>
        <v>7470.73</v>
      </c>
      <c r="AE145" s="115">
        <f t="shared" si="27"/>
        <v>0</v>
      </c>
      <c r="AF145" s="115">
        <f t="shared" si="28"/>
        <v>0</v>
      </c>
      <c r="AG145" s="130"/>
      <c r="AH145" s="132"/>
      <c r="AI145" s="132"/>
      <c r="AJ145" s="132"/>
      <c r="AK145" s="132"/>
      <c r="AL145" s="132" t="s">
        <v>46</v>
      </c>
      <c r="AM145" s="133"/>
      <c r="AN145" s="150"/>
    </row>
    <row r="146" spans="1:40" s="61" customFormat="1" ht="28.05" customHeight="1">
      <c r="A146" s="58"/>
      <c r="B146" s="388"/>
      <c r="C146" s="82" t="s">
        <v>321</v>
      </c>
      <c r="D146" s="83" t="s">
        <v>322</v>
      </c>
      <c r="E146" s="84">
        <v>90</v>
      </c>
      <c r="F146" s="81">
        <f>VLOOKUP(C146,[1]Sheet1!B$1:E$65536,4,0)</f>
        <v>12263.73</v>
      </c>
      <c r="G146" s="81">
        <f>VLOOKUP(C146,[1]Sheet1!B$1:F$65536,5,0)</f>
        <v>0</v>
      </c>
      <c r="H146" s="81">
        <f>VLOOKUP($C146,[1]Sheet1!$B$1:$Z$65536,6,0)</f>
        <v>0</v>
      </c>
      <c r="I146" s="81">
        <f>VLOOKUP($C146,[1]Sheet1!$B$1:$Z$65536,7,0)</f>
        <v>0</v>
      </c>
      <c r="J146" s="81">
        <f>VLOOKUP($C146,[1]Sheet1!$B$1:$Z$65536,8,0)</f>
        <v>0</v>
      </c>
      <c r="K146" s="81">
        <f>VLOOKUP($C146,[1]Sheet1!$B$1:$Z$65536,9,0)</f>
        <v>0</v>
      </c>
      <c r="L146" s="81">
        <f>VLOOKUP($C146,[1]Sheet1!$B$1:$Z$65536,10,0)</f>
        <v>0</v>
      </c>
      <c r="M146" s="81">
        <f>VLOOKUP($C146,[1]Sheet1!$B$1:$Z$65536,11,0)</f>
        <v>0</v>
      </c>
      <c r="N146" s="81">
        <f>VLOOKUP($C146,[1]Sheet1!$B$1:$Z$65536,12,0)</f>
        <v>0</v>
      </c>
      <c r="O146" s="81">
        <f>VLOOKUP($C146,[1]Sheet1!$B$1:$Z$65536,13,0)</f>
        <v>0</v>
      </c>
      <c r="P146" s="81">
        <f>VLOOKUP($C146,[1]Sheet1!$B$1:$Z$65536,14,0)</f>
        <v>0</v>
      </c>
      <c r="Q146" s="81">
        <f>VLOOKUP($C146,[1]Sheet1!$B$1:$Z$65536,15,0)</f>
        <v>0</v>
      </c>
      <c r="R146" s="81">
        <f>VLOOKUP($C146,[1]Sheet1!$B$1:$Z$65536,16,0)</f>
        <v>0</v>
      </c>
      <c r="S146" s="81">
        <f>VLOOKUP($C146,[1]Sheet1!$B$1:$Z$65536,17,0)</f>
        <v>0</v>
      </c>
      <c r="T146" s="81">
        <f>VLOOKUP($C146,[1]Sheet1!$B$1:$Z$65536,18,0)</f>
        <v>0</v>
      </c>
      <c r="U146" s="81">
        <f>VLOOKUP($C146,[1]Sheet1!$B$1:$Z$65536,19,0)</f>
        <v>0</v>
      </c>
      <c r="V146" s="81">
        <f>VLOOKUP($C146,[1]Sheet1!$B$1:$Z$65536,20,0)</f>
        <v>0</v>
      </c>
      <c r="W146" s="81">
        <f>VLOOKUP($C146,[1]Sheet1!$B$1:$Z$65536,21,0)</f>
        <v>0</v>
      </c>
      <c r="X146" s="81">
        <f>VLOOKUP($C146,[1]Sheet1!$B$1:$Z$65536,22,0)</f>
        <v>0</v>
      </c>
      <c r="Y146" s="81">
        <f>VLOOKUP($C146,[1]Sheet1!$B$1:$Z$65536,23,0)</f>
        <v>0</v>
      </c>
      <c r="Z146" s="81">
        <f>VLOOKUP($C146,[1]Sheet1!$B$1:$Z$65536,24,0)</f>
        <v>0</v>
      </c>
      <c r="AA146" s="81">
        <f>VLOOKUP($C146,[1]Sheet1!$B$1:$Z$65536,25,0)</f>
        <v>0</v>
      </c>
      <c r="AB146" s="81">
        <f>VLOOKUP($C146,[1]Sheet1!$B$1:$AA$65536,26,0)</f>
        <v>0</v>
      </c>
      <c r="AC146" s="112">
        <f t="shared" si="26"/>
        <v>12263.73</v>
      </c>
      <c r="AD146" s="113">
        <f t="shared" si="29"/>
        <v>12263.73</v>
      </c>
      <c r="AE146" s="115">
        <f t="shared" si="27"/>
        <v>0</v>
      </c>
      <c r="AF146" s="115">
        <f t="shared" si="28"/>
        <v>0</v>
      </c>
      <c r="AG146" s="130"/>
      <c r="AH146" s="132"/>
      <c r="AI146" s="132"/>
      <c r="AJ146" s="132"/>
      <c r="AK146" s="132"/>
      <c r="AL146" s="132" t="s">
        <v>46</v>
      </c>
      <c r="AM146" s="133"/>
      <c r="AN146" s="150"/>
    </row>
    <row r="147" spans="1:40" s="61" customFormat="1" ht="28.05" customHeight="1">
      <c r="A147" s="58"/>
      <c r="B147" s="388"/>
      <c r="C147" s="82" t="s">
        <v>323</v>
      </c>
      <c r="D147" s="90" t="s">
        <v>324</v>
      </c>
      <c r="E147" s="84">
        <v>90</v>
      </c>
      <c r="F147" s="81">
        <f>VLOOKUP(C147,[1]Sheet1!B$1:E$65536,4,0)</f>
        <v>0</v>
      </c>
      <c r="G147" s="81">
        <f>VLOOKUP(C147,[1]Sheet1!B$1:F$65536,5,0)</f>
        <v>0</v>
      </c>
      <c r="H147" s="81">
        <f>VLOOKUP($C147,[1]Sheet1!$B$1:$Z$65536,6,0)</f>
        <v>0</v>
      </c>
      <c r="I147" s="81">
        <f>VLOOKUP($C147,[1]Sheet1!$B$1:$Z$65536,7,0)</f>
        <v>0</v>
      </c>
      <c r="J147" s="81">
        <f>VLOOKUP($C147,[1]Sheet1!$B$1:$Z$65536,8,0)</f>
        <v>0</v>
      </c>
      <c r="K147" s="81">
        <f>VLOOKUP($C147,[1]Sheet1!$B$1:$Z$65536,9,0)</f>
        <v>0</v>
      </c>
      <c r="L147" s="81">
        <f>VLOOKUP($C147,[1]Sheet1!$B$1:$Z$65536,10,0)</f>
        <v>0</v>
      </c>
      <c r="M147" s="81">
        <f>VLOOKUP($C147,[1]Sheet1!$B$1:$Z$65536,11,0)</f>
        <v>0</v>
      </c>
      <c r="N147" s="81">
        <f>VLOOKUP($C147,[1]Sheet1!$B$1:$Z$65536,12,0)</f>
        <v>0</v>
      </c>
      <c r="O147" s="81">
        <f>VLOOKUP($C147,[1]Sheet1!$B$1:$Z$65536,13,0)</f>
        <v>0</v>
      </c>
      <c r="P147" s="81">
        <f>VLOOKUP($C147,[1]Sheet1!$B$1:$Z$65536,14,0)</f>
        <v>0</v>
      </c>
      <c r="Q147" s="81">
        <f>VLOOKUP($C147,[1]Sheet1!$B$1:$Z$65536,15,0)</f>
        <v>0</v>
      </c>
      <c r="R147" s="81">
        <f>VLOOKUP($C147,[1]Sheet1!$B$1:$Z$65536,16,0)</f>
        <v>0</v>
      </c>
      <c r="S147" s="81">
        <f>VLOOKUP($C147,[1]Sheet1!$B$1:$Z$65536,17,0)</f>
        <v>0</v>
      </c>
      <c r="T147" s="81">
        <f>VLOOKUP($C147,[1]Sheet1!$B$1:$Z$65536,18,0)</f>
        <v>0</v>
      </c>
      <c r="U147" s="81">
        <f>VLOOKUP($C147,[1]Sheet1!$B$1:$Z$65536,19,0)</f>
        <v>0</v>
      </c>
      <c r="V147" s="81">
        <f>VLOOKUP($C147,[1]Sheet1!$B$1:$Z$65536,20,0)</f>
        <v>0</v>
      </c>
      <c r="W147" s="81">
        <f>VLOOKUP($C147,[1]Sheet1!$B$1:$Z$65536,21,0)</f>
        <v>0</v>
      </c>
      <c r="X147" s="81">
        <f>VLOOKUP($C147,[1]Sheet1!$B$1:$Z$65536,22,0)</f>
        <v>0</v>
      </c>
      <c r="Y147" s="81">
        <f>VLOOKUP($C147,[1]Sheet1!$B$1:$Z$65536,23,0)</f>
        <v>16334.740000000002</v>
      </c>
      <c r="Z147" s="81">
        <f>VLOOKUP($C147,[1]Sheet1!$B$1:$Z$65536,24,0)</f>
        <v>0</v>
      </c>
      <c r="AA147" s="81">
        <f>VLOOKUP($C147,[1]Sheet1!$B$1:$Z$65536,25,0)</f>
        <v>10005.65</v>
      </c>
      <c r="AB147" s="81">
        <f>VLOOKUP($C147,[1]Sheet1!$B$1:$AA$65536,26,0)</f>
        <v>0</v>
      </c>
      <c r="AC147" s="112">
        <f t="shared" si="26"/>
        <v>26340.39</v>
      </c>
      <c r="AD147" s="113">
        <f>AC147-AB147</f>
        <v>26340.39</v>
      </c>
      <c r="AE147" s="115">
        <f t="shared" si="27"/>
        <v>0</v>
      </c>
      <c r="AF147" s="115">
        <f t="shared" si="28"/>
        <v>0</v>
      </c>
      <c r="AG147" s="130"/>
      <c r="AH147" s="132">
        <f>AD147</f>
        <v>26340.39</v>
      </c>
      <c r="AI147" s="132"/>
      <c r="AJ147" s="132"/>
      <c r="AK147" s="132"/>
      <c r="AL147" s="132" t="s">
        <v>46</v>
      </c>
      <c r="AM147" s="133"/>
      <c r="AN147" s="150"/>
    </row>
    <row r="148" spans="1:40" s="61" customFormat="1" ht="28.05" customHeight="1">
      <c r="A148" s="58"/>
      <c r="B148" s="388"/>
      <c r="C148" s="82" t="s">
        <v>325</v>
      </c>
      <c r="D148" s="83" t="s">
        <v>326</v>
      </c>
      <c r="E148" s="84">
        <v>90</v>
      </c>
      <c r="F148" s="81">
        <f>VLOOKUP(C148,[1]Sheet1!B$1:E$65536,4,0)</f>
        <v>0</v>
      </c>
      <c r="G148" s="81">
        <f>VLOOKUP(C148,[1]Sheet1!B$1:F$65536,5,0)</f>
        <v>0</v>
      </c>
      <c r="H148" s="81">
        <f>VLOOKUP($C148,[1]Sheet1!$B$1:$Z$65536,6,0)</f>
        <v>0</v>
      </c>
      <c r="I148" s="81">
        <f>VLOOKUP($C148,[1]Sheet1!$B$1:$Z$65536,7,0)</f>
        <v>0</v>
      </c>
      <c r="J148" s="81">
        <f>VLOOKUP($C148,[1]Sheet1!$B$1:$Z$65536,8,0)</f>
        <v>0</v>
      </c>
      <c r="K148" s="81">
        <f>VLOOKUP($C148,[1]Sheet1!$B$1:$Z$65536,9,0)</f>
        <v>0</v>
      </c>
      <c r="L148" s="81">
        <f>VLOOKUP($C148,[1]Sheet1!$B$1:$Z$65536,10,0)</f>
        <v>0</v>
      </c>
      <c r="M148" s="81">
        <f>VLOOKUP($C148,[1]Sheet1!$B$1:$Z$65536,11,0)</f>
        <v>0</v>
      </c>
      <c r="N148" s="81">
        <f>VLOOKUP($C148,[1]Sheet1!$B$1:$Z$65536,12,0)</f>
        <v>0</v>
      </c>
      <c r="O148" s="81">
        <f>VLOOKUP($C148,[1]Sheet1!$B$1:$Z$65536,13,0)</f>
        <v>0</v>
      </c>
      <c r="P148" s="81">
        <f>VLOOKUP($C148,[1]Sheet1!$B$1:$Z$65536,14,0)</f>
        <v>0</v>
      </c>
      <c r="Q148" s="81">
        <f>VLOOKUP($C148,[1]Sheet1!$B$1:$Z$65536,15,0)</f>
        <v>0</v>
      </c>
      <c r="R148" s="81">
        <f>VLOOKUP($C148,[1]Sheet1!$B$1:$Z$65536,16,0)</f>
        <v>4500</v>
      </c>
      <c r="S148" s="81">
        <f>VLOOKUP($C148,[1]Sheet1!$B$1:$Z$65536,17,0)</f>
        <v>0</v>
      </c>
      <c r="T148" s="81">
        <f>VLOOKUP($C148,[1]Sheet1!$B$1:$Z$65536,18,0)</f>
        <v>0</v>
      </c>
      <c r="U148" s="81">
        <f>VLOOKUP($C148,[1]Sheet1!$B$1:$Z$65536,19,0)</f>
        <v>0</v>
      </c>
      <c r="V148" s="81">
        <f>VLOOKUP($C148,[1]Sheet1!$B$1:$Z$65536,20,0)</f>
        <v>0</v>
      </c>
      <c r="W148" s="81">
        <f>VLOOKUP($C148,[1]Sheet1!$B$1:$Z$65536,21,0)</f>
        <v>0</v>
      </c>
      <c r="X148" s="81">
        <f>VLOOKUP($C148,[1]Sheet1!$B$1:$Z$65536,22,0)</f>
        <v>0</v>
      </c>
      <c r="Y148" s="81">
        <f>VLOOKUP($C148,[1]Sheet1!$B$1:$Z$65536,23,0)</f>
        <v>0</v>
      </c>
      <c r="Z148" s="81">
        <f>VLOOKUP($C148,[1]Sheet1!$B$1:$Z$65536,24,0)</f>
        <v>0</v>
      </c>
      <c r="AA148" s="81">
        <f>VLOOKUP($C148,[1]Sheet1!$B$1:$Z$65536,25,0)</f>
        <v>0</v>
      </c>
      <c r="AB148" s="81">
        <f>VLOOKUP($C148,[1]Sheet1!$B$1:$AA$65536,26,0)</f>
        <v>0</v>
      </c>
      <c r="AC148" s="112">
        <f t="shared" si="26"/>
        <v>4500</v>
      </c>
      <c r="AD148" s="113">
        <f t="shared" si="29"/>
        <v>4500</v>
      </c>
      <c r="AE148" s="115">
        <f t="shared" si="27"/>
        <v>750</v>
      </c>
      <c r="AF148" s="115">
        <f t="shared" si="28"/>
        <v>0</v>
      </c>
      <c r="AG148" s="130"/>
      <c r="AH148" s="132"/>
      <c r="AI148" s="132"/>
      <c r="AJ148" s="132"/>
      <c r="AK148" s="132"/>
      <c r="AL148" s="132" t="s">
        <v>46</v>
      </c>
      <c r="AM148" s="133"/>
      <c r="AN148" s="150"/>
    </row>
    <row r="149" spans="1:40" s="61" customFormat="1" ht="28.05" customHeight="1">
      <c r="A149" s="58"/>
      <c r="B149" s="388"/>
      <c r="C149" s="82" t="s">
        <v>327</v>
      </c>
      <c r="D149" s="83" t="s">
        <v>328</v>
      </c>
      <c r="E149" s="84">
        <v>90</v>
      </c>
      <c r="F149" s="81">
        <f>VLOOKUP(C149,[1]Sheet1!B$1:E$65536,4,0)</f>
        <v>3374.75</v>
      </c>
      <c r="G149" s="81">
        <f>VLOOKUP(C149,[1]Sheet1!B$1:F$65536,5,0)</f>
        <v>0</v>
      </c>
      <c r="H149" s="81">
        <f>VLOOKUP($C149,[1]Sheet1!$B$1:$Z$65536,6,0)</f>
        <v>0</v>
      </c>
      <c r="I149" s="81">
        <f>VLOOKUP($C149,[1]Sheet1!$B$1:$Z$65536,7,0)</f>
        <v>0</v>
      </c>
      <c r="J149" s="81">
        <f>VLOOKUP($C149,[1]Sheet1!$B$1:$Z$65536,8,0)</f>
        <v>0</v>
      </c>
      <c r="K149" s="81">
        <f>VLOOKUP($C149,[1]Sheet1!$B$1:$Z$65536,9,0)</f>
        <v>0</v>
      </c>
      <c r="L149" s="81">
        <f>VLOOKUP($C149,[1]Sheet1!$B$1:$Z$65536,10,0)</f>
        <v>0</v>
      </c>
      <c r="M149" s="81">
        <f>VLOOKUP($C149,[1]Sheet1!$B$1:$Z$65536,11,0)</f>
        <v>0</v>
      </c>
      <c r="N149" s="81">
        <f>VLOOKUP($C149,[1]Sheet1!$B$1:$Z$65536,12,0)</f>
        <v>0</v>
      </c>
      <c r="O149" s="81">
        <f>VLOOKUP($C149,[1]Sheet1!$B$1:$Z$65536,13,0)</f>
        <v>0</v>
      </c>
      <c r="P149" s="81">
        <f>VLOOKUP($C149,[1]Sheet1!$B$1:$Z$65536,14,0)</f>
        <v>0</v>
      </c>
      <c r="Q149" s="81">
        <f>VLOOKUP($C149,[1]Sheet1!$B$1:$Z$65536,15,0)</f>
        <v>0</v>
      </c>
      <c r="R149" s="81">
        <f>VLOOKUP($C149,[1]Sheet1!$B$1:$Z$65536,16,0)</f>
        <v>0</v>
      </c>
      <c r="S149" s="81">
        <f>VLOOKUP($C149,[1]Sheet1!$B$1:$Z$65536,17,0)</f>
        <v>0</v>
      </c>
      <c r="T149" s="81">
        <f>VLOOKUP($C149,[1]Sheet1!$B$1:$Z$65536,18,0)</f>
        <v>0</v>
      </c>
      <c r="U149" s="81">
        <f>VLOOKUP($C149,[1]Sheet1!$B$1:$Z$65536,19,0)</f>
        <v>0</v>
      </c>
      <c r="V149" s="81">
        <f>VLOOKUP($C149,[1]Sheet1!$B$1:$Z$65536,20,0)</f>
        <v>0</v>
      </c>
      <c r="W149" s="81">
        <f>VLOOKUP($C149,[1]Sheet1!$B$1:$Z$65536,21,0)</f>
        <v>0</v>
      </c>
      <c r="X149" s="81">
        <f>VLOOKUP($C149,[1]Sheet1!$B$1:$Z$65536,22,0)</f>
        <v>0</v>
      </c>
      <c r="Y149" s="81">
        <f>VLOOKUP($C149,[1]Sheet1!$B$1:$Z$65536,23,0)</f>
        <v>0</v>
      </c>
      <c r="Z149" s="81">
        <f>VLOOKUP($C149,[1]Sheet1!$B$1:$Z$65536,24,0)</f>
        <v>0</v>
      </c>
      <c r="AA149" s="81">
        <f>VLOOKUP($C149,[1]Sheet1!$B$1:$Z$65536,25,0)</f>
        <v>0</v>
      </c>
      <c r="AB149" s="81">
        <f>VLOOKUP($C149,[1]Sheet1!$B$1:$AA$65536,26,0)</f>
        <v>0</v>
      </c>
      <c r="AC149" s="112">
        <f t="shared" si="26"/>
        <v>3374.75</v>
      </c>
      <c r="AD149" s="113">
        <f t="shared" si="29"/>
        <v>3374.75</v>
      </c>
      <c r="AE149" s="115">
        <f t="shared" si="27"/>
        <v>0</v>
      </c>
      <c r="AF149" s="115">
        <f t="shared" si="28"/>
        <v>0</v>
      </c>
      <c r="AG149" s="130"/>
      <c r="AH149" s="132"/>
      <c r="AI149" s="132"/>
      <c r="AJ149" s="132"/>
      <c r="AK149" s="132" t="s">
        <v>46</v>
      </c>
      <c r="AL149" s="132"/>
      <c r="AM149" s="133"/>
      <c r="AN149" s="150"/>
    </row>
    <row r="150" spans="1:40" s="61" customFormat="1" ht="28.05" customHeight="1">
      <c r="A150" s="58"/>
      <c r="B150" s="388"/>
      <c r="C150" s="82" t="s">
        <v>329</v>
      </c>
      <c r="D150" s="83" t="s">
        <v>330</v>
      </c>
      <c r="E150" s="84">
        <v>90</v>
      </c>
      <c r="F150" s="81">
        <f>VLOOKUP(C150,[1]Sheet1!B$1:E$65536,4,0)</f>
        <v>0</v>
      </c>
      <c r="G150" s="81">
        <f>VLOOKUP(C150,[1]Sheet1!B$1:F$65536,5,0)</f>
        <v>0</v>
      </c>
      <c r="H150" s="81">
        <f>VLOOKUP($C150,[1]Sheet1!$B$1:$Z$65536,6,0)</f>
        <v>0</v>
      </c>
      <c r="I150" s="81">
        <f>VLOOKUP($C150,[1]Sheet1!$B$1:$Z$65536,7,0)</f>
        <v>0</v>
      </c>
      <c r="J150" s="81">
        <f>VLOOKUP($C150,[1]Sheet1!$B$1:$Z$65536,8,0)</f>
        <v>0</v>
      </c>
      <c r="K150" s="81">
        <f>VLOOKUP($C150,[1]Sheet1!$B$1:$Z$65536,9,0)</f>
        <v>0</v>
      </c>
      <c r="L150" s="81">
        <f>VLOOKUP($C150,[1]Sheet1!$B$1:$Z$65536,10,0)</f>
        <v>0</v>
      </c>
      <c r="M150" s="81">
        <f>VLOOKUP($C150,[1]Sheet1!$B$1:$Z$65536,11,0)</f>
        <v>0</v>
      </c>
      <c r="N150" s="81">
        <f>VLOOKUP($C150,[1]Sheet1!$B$1:$Z$65536,12,0)</f>
        <v>0</v>
      </c>
      <c r="O150" s="81">
        <f>VLOOKUP($C150,[1]Sheet1!$B$1:$Z$65536,13,0)</f>
        <v>0</v>
      </c>
      <c r="P150" s="81">
        <f>VLOOKUP($C150,[1]Sheet1!$B$1:$Z$65536,14,0)</f>
        <v>0</v>
      </c>
      <c r="Q150" s="81">
        <f>VLOOKUP($C150,[1]Sheet1!$B$1:$Z$65536,15,0)</f>
        <v>0</v>
      </c>
      <c r="R150" s="81">
        <f>VLOOKUP($C150,[1]Sheet1!$B$1:$Z$65536,16,0)</f>
        <v>0</v>
      </c>
      <c r="S150" s="81">
        <f>VLOOKUP($C150,[1]Sheet1!$B$1:$Z$65536,17,0)</f>
        <v>0</v>
      </c>
      <c r="T150" s="81">
        <f>VLOOKUP($C150,[1]Sheet1!$B$1:$Z$65536,18,0)</f>
        <v>0</v>
      </c>
      <c r="U150" s="81">
        <f>VLOOKUP($C150,[1]Sheet1!$B$1:$Z$65536,19,0)</f>
        <v>0</v>
      </c>
      <c r="V150" s="81">
        <f>VLOOKUP($C150,[1]Sheet1!$B$1:$Z$65536,20,0)</f>
        <v>3335</v>
      </c>
      <c r="W150" s="81">
        <f>VLOOKUP($C150,[1]Sheet1!$B$1:$Z$65536,21,0)</f>
        <v>0</v>
      </c>
      <c r="X150" s="81">
        <f>VLOOKUP($C150,[1]Sheet1!$B$1:$Z$65536,22,0)</f>
        <v>0</v>
      </c>
      <c r="Y150" s="81">
        <f>VLOOKUP($C150,[1]Sheet1!$B$1:$Z$65536,23,0)</f>
        <v>12231.12</v>
      </c>
      <c r="Z150" s="81">
        <f>VLOOKUP($C150,[1]Sheet1!$B$1:$Z$65536,24,0)</f>
        <v>0</v>
      </c>
      <c r="AA150" s="81">
        <f>VLOOKUP($C150,[1]Sheet1!$B$1:$Z$65536,25,0)</f>
        <v>0</v>
      </c>
      <c r="AB150" s="81">
        <f>VLOOKUP($C150,[1]Sheet1!$B$1:$AA$65536,26,0)</f>
        <v>4429.6000000000004</v>
      </c>
      <c r="AC150" s="112">
        <f t="shared" si="26"/>
        <v>19995.72</v>
      </c>
      <c r="AD150" s="113">
        <f t="shared" si="29"/>
        <v>15566.12</v>
      </c>
      <c r="AE150" s="115">
        <f t="shared" si="27"/>
        <v>555.83333333333337</v>
      </c>
      <c r="AF150" s="115">
        <f t="shared" si="28"/>
        <v>3335</v>
      </c>
      <c r="AG150" s="130"/>
      <c r="AH150" s="132">
        <f>AD150</f>
        <v>15566.12</v>
      </c>
      <c r="AI150" s="132"/>
      <c r="AJ150" s="132"/>
      <c r="AK150" s="132"/>
      <c r="AL150" s="132" t="s">
        <v>46</v>
      </c>
      <c r="AM150" s="133"/>
      <c r="AN150" s="150"/>
    </row>
    <row r="151" spans="1:40" s="61" customFormat="1" ht="28.05" customHeight="1">
      <c r="A151" s="58"/>
      <c r="B151" s="388"/>
      <c r="C151" s="82" t="s">
        <v>331</v>
      </c>
      <c r="D151" s="83" t="s">
        <v>332</v>
      </c>
      <c r="E151" s="84">
        <v>90</v>
      </c>
      <c r="F151" s="81">
        <f>VLOOKUP(C151,[1]Sheet1!B$1:E$65536,4,0)</f>
        <v>2450</v>
      </c>
      <c r="G151" s="81">
        <f>VLOOKUP(C151,[1]Sheet1!B$1:F$65536,5,0)</f>
        <v>0</v>
      </c>
      <c r="H151" s="81">
        <f>VLOOKUP($C151,[1]Sheet1!$B$1:$Z$65536,6,0)</f>
        <v>0</v>
      </c>
      <c r="I151" s="81">
        <f>VLOOKUP($C151,[1]Sheet1!$B$1:$Z$65536,7,0)</f>
        <v>0</v>
      </c>
      <c r="J151" s="81">
        <f>VLOOKUP($C151,[1]Sheet1!$B$1:$Z$65536,8,0)</f>
        <v>0</v>
      </c>
      <c r="K151" s="81">
        <f>VLOOKUP($C151,[1]Sheet1!$B$1:$Z$65536,9,0)</f>
        <v>0</v>
      </c>
      <c r="L151" s="81">
        <f>VLOOKUP($C151,[1]Sheet1!$B$1:$Z$65536,10,0)</f>
        <v>0</v>
      </c>
      <c r="M151" s="81">
        <f>VLOOKUP($C151,[1]Sheet1!$B$1:$Z$65536,11,0)</f>
        <v>0</v>
      </c>
      <c r="N151" s="81">
        <f>VLOOKUP($C151,[1]Sheet1!$B$1:$Z$65536,12,0)</f>
        <v>0</v>
      </c>
      <c r="O151" s="81">
        <f>VLOOKUP($C151,[1]Sheet1!$B$1:$Z$65536,13,0)</f>
        <v>0</v>
      </c>
      <c r="P151" s="81">
        <f>VLOOKUP($C151,[1]Sheet1!$B$1:$Z$65536,14,0)</f>
        <v>0</v>
      </c>
      <c r="Q151" s="81">
        <f>VLOOKUP($C151,[1]Sheet1!$B$1:$Z$65536,15,0)</f>
        <v>0</v>
      </c>
      <c r="R151" s="81">
        <f>VLOOKUP($C151,[1]Sheet1!$B$1:$Z$65536,16,0)</f>
        <v>0</v>
      </c>
      <c r="S151" s="81">
        <f>VLOOKUP($C151,[1]Sheet1!$B$1:$Z$65536,17,0)</f>
        <v>0</v>
      </c>
      <c r="T151" s="81">
        <f>VLOOKUP($C151,[1]Sheet1!$B$1:$Z$65536,18,0)</f>
        <v>0</v>
      </c>
      <c r="U151" s="81">
        <f>VLOOKUP($C151,[1]Sheet1!$B$1:$Z$65536,19,0)</f>
        <v>0</v>
      </c>
      <c r="V151" s="81">
        <f>VLOOKUP($C151,[1]Sheet1!$B$1:$Z$65536,20,0)</f>
        <v>0</v>
      </c>
      <c r="W151" s="81">
        <f>VLOOKUP($C151,[1]Sheet1!$B$1:$Z$65536,21,0)</f>
        <v>0</v>
      </c>
      <c r="X151" s="81">
        <f>VLOOKUP($C151,[1]Sheet1!$B$1:$Z$65536,22,0)</f>
        <v>0</v>
      </c>
      <c r="Y151" s="81">
        <f>VLOOKUP($C151,[1]Sheet1!$B$1:$Z$65536,23,0)</f>
        <v>0</v>
      </c>
      <c r="Z151" s="81">
        <f>VLOOKUP($C151,[1]Sheet1!$B$1:$Z$65536,24,0)</f>
        <v>0</v>
      </c>
      <c r="AA151" s="81">
        <f>VLOOKUP($C151,[1]Sheet1!$B$1:$Z$65536,25,0)</f>
        <v>0</v>
      </c>
      <c r="AB151" s="81">
        <f>VLOOKUP($C151,[1]Sheet1!$B$1:$AA$65536,26,0)</f>
        <v>0</v>
      </c>
      <c r="AC151" s="112">
        <f t="shared" si="26"/>
        <v>2450</v>
      </c>
      <c r="AD151" s="113">
        <f t="shared" si="29"/>
        <v>2450</v>
      </c>
      <c r="AE151" s="115">
        <f t="shared" si="27"/>
        <v>0</v>
      </c>
      <c r="AF151" s="115">
        <f t="shared" si="28"/>
        <v>0</v>
      </c>
      <c r="AG151" s="130"/>
      <c r="AH151" s="132"/>
      <c r="AI151" s="132"/>
      <c r="AJ151" s="132"/>
      <c r="AK151" s="132"/>
      <c r="AL151" s="132"/>
      <c r="AM151" s="133"/>
      <c r="AN151" s="150"/>
    </row>
    <row r="152" spans="1:40" s="61" customFormat="1" ht="28.05" customHeight="1">
      <c r="A152" s="58"/>
      <c r="B152" s="388"/>
      <c r="C152" s="82" t="s">
        <v>333</v>
      </c>
      <c r="D152" s="83" t="s">
        <v>334</v>
      </c>
      <c r="E152" s="84">
        <v>90</v>
      </c>
      <c r="F152" s="81">
        <f>VLOOKUP(C152,[1]Sheet1!B$1:E$65536,4,0)</f>
        <v>0</v>
      </c>
      <c r="G152" s="81">
        <f>VLOOKUP(C152,[1]Sheet1!B$1:F$65536,5,0)</f>
        <v>0</v>
      </c>
      <c r="H152" s="81">
        <f>VLOOKUP($C152,[1]Sheet1!$B$1:$Z$65536,6,0)</f>
        <v>0</v>
      </c>
      <c r="I152" s="81">
        <f>VLOOKUP($C152,[1]Sheet1!$B$1:$Z$65536,7,0)</f>
        <v>0</v>
      </c>
      <c r="J152" s="81">
        <f>VLOOKUP($C152,[1]Sheet1!$B$1:$Z$65536,8,0)</f>
        <v>0</v>
      </c>
      <c r="K152" s="81">
        <f>VLOOKUP($C152,[1]Sheet1!$B$1:$Z$65536,9,0)</f>
        <v>0</v>
      </c>
      <c r="L152" s="81">
        <f>VLOOKUP($C152,[1]Sheet1!$B$1:$Z$65536,10,0)</f>
        <v>0</v>
      </c>
      <c r="M152" s="81">
        <f>VLOOKUP($C152,[1]Sheet1!$B$1:$Z$65536,11,0)</f>
        <v>0</v>
      </c>
      <c r="N152" s="81">
        <f>VLOOKUP($C152,[1]Sheet1!$B$1:$Z$65536,12,0)</f>
        <v>0</v>
      </c>
      <c r="O152" s="81">
        <f>VLOOKUP($C152,[1]Sheet1!$B$1:$Z$65536,13,0)</f>
        <v>0</v>
      </c>
      <c r="P152" s="81">
        <f>VLOOKUP($C152,[1]Sheet1!$B$1:$Z$65536,14,0)</f>
        <v>0</v>
      </c>
      <c r="Q152" s="81">
        <f>VLOOKUP($C152,[1]Sheet1!$B$1:$Z$65536,15,0)</f>
        <v>0</v>
      </c>
      <c r="R152" s="81">
        <f>VLOOKUP($C152,[1]Sheet1!$B$1:$Z$65536,16,0)</f>
        <v>2411.77</v>
      </c>
      <c r="S152" s="81">
        <f>VLOOKUP($C152,[1]Sheet1!$B$1:$Z$65536,17,0)</f>
        <v>0</v>
      </c>
      <c r="T152" s="81">
        <f>VLOOKUP($C152,[1]Sheet1!$B$1:$Z$65536,18,0)</f>
        <v>0</v>
      </c>
      <c r="U152" s="81">
        <f>VLOOKUP($C152,[1]Sheet1!$B$1:$Z$65536,19,0)</f>
        <v>0</v>
      </c>
      <c r="V152" s="81">
        <f>VLOOKUP($C152,[1]Sheet1!$B$1:$Z$65536,20,0)</f>
        <v>0</v>
      </c>
      <c r="W152" s="81">
        <f>VLOOKUP($C152,[1]Sheet1!$B$1:$Z$65536,21,0)</f>
        <v>0</v>
      </c>
      <c r="X152" s="81">
        <f>VLOOKUP($C152,[1]Sheet1!$B$1:$Z$65536,22,0)</f>
        <v>0</v>
      </c>
      <c r="Y152" s="81">
        <f>VLOOKUP($C152,[1]Sheet1!$B$1:$Z$65536,23,0)</f>
        <v>0</v>
      </c>
      <c r="Z152" s="81">
        <f>VLOOKUP($C152,[1]Sheet1!$B$1:$Z$65536,24,0)</f>
        <v>0</v>
      </c>
      <c r="AA152" s="81">
        <f>VLOOKUP($C152,[1]Sheet1!$B$1:$Z$65536,25,0)</f>
        <v>0</v>
      </c>
      <c r="AB152" s="81">
        <f>VLOOKUP($C152,[1]Sheet1!$B$1:$AA$65536,26,0)</f>
        <v>0</v>
      </c>
      <c r="AC152" s="112">
        <f t="shared" si="26"/>
        <v>2411.77</v>
      </c>
      <c r="AD152" s="113">
        <f t="shared" si="29"/>
        <v>2411.77</v>
      </c>
      <c r="AE152" s="115">
        <f t="shared" si="27"/>
        <v>401.96166666666664</v>
      </c>
      <c r="AF152" s="115">
        <f t="shared" si="28"/>
        <v>0</v>
      </c>
      <c r="AG152" s="130"/>
      <c r="AH152" s="132"/>
      <c r="AI152" s="132"/>
      <c r="AJ152" s="132" t="s">
        <v>46</v>
      </c>
      <c r="AK152" s="132"/>
      <c r="AL152" s="132"/>
      <c r="AM152" s="133"/>
      <c r="AN152" s="150"/>
    </row>
    <row r="153" spans="1:40" s="61" customFormat="1" ht="28.05" customHeight="1">
      <c r="A153" s="58"/>
      <c r="B153" s="388"/>
      <c r="C153" s="82" t="s">
        <v>335</v>
      </c>
      <c r="D153" s="83" t="s">
        <v>336</v>
      </c>
      <c r="E153" s="84">
        <v>90</v>
      </c>
      <c r="F153" s="81">
        <f>VLOOKUP(C153,[1]Sheet1!B$1:E$65536,4,0)</f>
        <v>0</v>
      </c>
      <c r="G153" s="81">
        <f>VLOOKUP(C153,[1]Sheet1!B$1:F$65536,5,0)</f>
        <v>0</v>
      </c>
      <c r="H153" s="81">
        <f>VLOOKUP($C153,[1]Sheet1!$B$1:$Z$65536,6,0)</f>
        <v>0</v>
      </c>
      <c r="I153" s="81">
        <f>VLOOKUP($C153,[1]Sheet1!$B$1:$Z$65536,7,0)</f>
        <v>0</v>
      </c>
      <c r="J153" s="81">
        <f>VLOOKUP($C153,[1]Sheet1!$B$1:$Z$65536,8,0)</f>
        <v>0</v>
      </c>
      <c r="K153" s="81">
        <f>VLOOKUP($C153,[1]Sheet1!$B$1:$Z$65536,9,0)</f>
        <v>0</v>
      </c>
      <c r="L153" s="81">
        <f>VLOOKUP($C153,[1]Sheet1!$B$1:$Z$65536,10,0)</f>
        <v>0</v>
      </c>
      <c r="M153" s="81">
        <f>VLOOKUP($C153,[1]Sheet1!$B$1:$Z$65536,11,0)</f>
        <v>0</v>
      </c>
      <c r="N153" s="81">
        <f>VLOOKUP($C153,[1]Sheet1!$B$1:$Z$65536,12,0)</f>
        <v>0</v>
      </c>
      <c r="O153" s="81">
        <f>VLOOKUP($C153,[1]Sheet1!$B$1:$Z$65536,13,0)</f>
        <v>0</v>
      </c>
      <c r="P153" s="81">
        <f>VLOOKUP($C153,[1]Sheet1!$B$1:$Z$65536,14,0)</f>
        <v>0</v>
      </c>
      <c r="Q153" s="81">
        <f>VLOOKUP($C153,[1]Sheet1!$B$1:$Z$65536,15,0)</f>
        <v>0</v>
      </c>
      <c r="R153" s="81">
        <f>VLOOKUP($C153,[1]Sheet1!$B$1:$Z$65536,16,0)</f>
        <v>0</v>
      </c>
      <c r="S153" s="81">
        <f>VLOOKUP($C153,[1]Sheet1!$B$1:$Z$65536,17,0)</f>
        <v>0</v>
      </c>
      <c r="T153" s="81">
        <f>VLOOKUP($C153,[1]Sheet1!$B$1:$Z$65536,18,0)</f>
        <v>0</v>
      </c>
      <c r="U153" s="81">
        <f>VLOOKUP($C153,[1]Sheet1!$B$1:$Z$65536,19,0)</f>
        <v>0</v>
      </c>
      <c r="V153" s="81">
        <f>VLOOKUP($C153,[1]Sheet1!$B$1:$Z$65536,20,0)</f>
        <v>0</v>
      </c>
      <c r="W153" s="81">
        <f>VLOOKUP($C153,[1]Sheet1!$B$1:$Z$65536,21,0)</f>
        <v>0</v>
      </c>
      <c r="X153" s="81">
        <f>VLOOKUP($C153,[1]Sheet1!$B$1:$Z$65536,22,0)</f>
        <v>0</v>
      </c>
      <c r="Y153" s="81">
        <f>VLOOKUP($C153,[1]Sheet1!$B$1:$Z$65536,23,0)</f>
        <v>0</v>
      </c>
      <c r="Z153" s="81">
        <f>VLOOKUP($C153,[1]Sheet1!$B$1:$Z$65536,24,0)</f>
        <v>0</v>
      </c>
      <c r="AA153" s="81">
        <f>VLOOKUP($C153,[1]Sheet1!$B$1:$Z$65536,25,0)</f>
        <v>0</v>
      </c>
      <c r="AB153" s="81">
        <f>VLOOKUP($C153,[1]Sheet1!$B$1:$AA$65536,26,0)</f>
        <v>0</v>
      </c>
      <c r="AC153" s="112">
        <f t="shared" si="26"/>
        <v>0</v>
      </c>
      <c r="AD153" s="113">
        <f t="shared" si="29"/>
        <v>0</v>
      </c>
      <c r="AE153" s="115">
        <f t="shared" si="27"/>
        <v>0</v>
      </c>
      <c r="AF153" s="115">
        <f t="shared" si="28"/>
        <v>0</v>
      </c>
      <c r="AG153" s="130"/>
      <c r="AH153" s="132"/>
      <c r="AI153" s="132"/>
      <c r="AJ153" s="132"/>
      <c r="AK153" s="132"/>
      <c r="AL153" s="132" t="s">
        <v>46</v>
      </c>
      <c r="AM153" s="133"/>
      <c r="AN153" s="150"/>
    </row>
    <row r="154" spans="1:40" s="61" customFormat="1" ht="28.05" customHeight="1">
      <c r="A154" s="58"/>
      <c r="B154" s="388"/>
      <c r="C154" s="82" t="s">
        <v>337</v>
      </c>
      <c r="D154" s="83" t="s">
        <v>338</v>
      </c>
      <c r="E154" s="84">
        <v>90</v>
      </c>
      <c r="F154" s="81">
        <f>VLOOKUP(C154,[1]Sheet1!B$1:E$65536,4,0)</f>
        <v>0</v>
      </c>
      <c r="G154" s="81">
        <f>VLOOKUP(C154,[1]Sheet1!B$1:F$65536,5,0)</f>
        <v>0</v>
      </c>
      <c r="H154" s="81">
        <f>VLOOKUP($C154,[1]Sheet1!$B$1:$Z$65536,6,0)</f>
        <v>0</v>
      </c>
      <c r="I154" s="81">
        <f>VLOOKUP($C154,[1]Sheet1!$B$1:$Z$65536,7,0)</f>
        <v>0</v>
      </c>
      <c r="J154" s="81">
        <f>VLOOKUP($C154,[1]Sheet1!$B$1:$Z$65536,8,0)</f>
        <v>0</v>
      </c>
      <c r="K154" s="81">
        <f>VLOOKUP($C154,[1]Sheet1!$B$1:$Z$65536,9,0)</f>
        <v>0</v>
      </c>
      <c r="L154" s="81">
        <f>VLOOKUP($C154,[1]Sheet1!$B$1:$Z$65536,10,0)</f>
        <v>0</v>
      </c>
      <c r="M154" s="81">
        <f>VLOOKUP($C154,[1]Sheet1!$B$1:$Z$65536,11,0)</f>
        <v>0</v>
      </c>
      <c r="N154" s="81">
        <f>VLOOKUP($C154,[1]Sheet1!$B$1:$Z$65536,12,0)</f>
        <v>0</v>
      </c>
      <c r="O154" s="81">
        <f>VLOOKUP($C154,[1]Sheet1!$B$1:$Z$65536,13,0)</f>
        <v>0</v>
      </c>
      <c r="P154" s="81">
        <f>VLOOKUP($C154,[1]Sheet1!$B$1:$Z$65536,14,0)</f>
        <v>0</v>
      </c>
      <c r="Q154" s="81">
        <f>VLOOKUP($C154,[1]Sheet1!$B$1:$Z$65536,15,0)</f>
        <v>0</v>
      </c>
      <c r="R154" s="81">
        <f>VLOOKUP($C154,[1]Sheet1!$B$1:$Z$65536,16,0)</f>
        <v>0</v>
      </c>
      <c r="S154" s="81">
        <f>VLOOKUP($C154,[1]Sheet1!$B$1:$Z$65536,17,0)</f>
        <v>0</v>
      </c>
      <c r="T154" s="81">
        <f>VLOOKUP($C154,[1]Sheet1!$B$1:$Z$65536,18,0)</f>
        <v>0</v>
      </c>
      <c r="U154" s="81">
        <f>VLOOKUP($C154,[1]Sheet1!$B$1:$Z$65536,19,0)</f>
        <v>0</v>
      </c>
      <c r="V154" s="81">
        <f>VLOOKUP($C154,[1]Sheet1!$B$1:$Z$65536,20,0)</f>
        <v>0</v>
      </c>
      <c r="W154" s="81">
        <f>VLOOKUP($C154,[1]Sheet1!$B$1:$Z$65536,21,0)</f>
        <v>0</v>
      </c>
      <c r="X154" s="81">
        <f>VLOOKUP($C154,[1]Sheet1!$B$1:$Z$65536,22,0)</f>
        <v>0</v>
      </c>
      <c r="Y154" s="81">
        <f>VLOOKUP($C154,[1]Sheet1!$B$1:$Z$65536,23,0)</f>
        <v>0</v>
      </c>
      <c r="Z154" s="81">
        <f>VLOOKUP($C154,[1]Sheet1!$B$1:$Z$65536,24,0)</f>
        <v>0</v>
      </c>
      <c r="AA154" s="81">
        <f>VLOOKUP($C154,[1]Sheet1!$B$1:$Z$65536,25,0)</f>
        <v>0.04</v>
      </c>
      <c r="AB154" s="81">
        <f>VLOOKUP($C154,[1]Sheet1!$B$1:$AA$65536,26,0)</f>
        <v>0</v>
      </c>
      <c r="AC154" s="112">
        <f t="shared" si="26"/>
        <v>0.04</v>
      </c>
      <c r="AD154" s="113">
        <f t="shared" si="29"/>
        <v>0</v>
      </c>
      <c r="AE154" s="115">
        <f t="shared" si="27"/>
        <v>0</v>
      </c>
      <c r="AF154" s="115">
        <f t="shared" si="28"/>
        <v>0</v>
      </c>
      <c r="AG154" s="130"/>
      <c r="AH154" s="132"/>
      <c r="AI154" s="132"/>
      <c r="AJ154" s="132"/>
      <c r="AK154" s="132"/>
      <c r="AL154" s="132" t="s">
        <v>46</v>
      </c>
      <c r="AM154" s="133"/>
      <c r="AN154" s="150"/>
    </row>
    <row r="155" spans="1:40" s="61" customFormat="1" ht="28.05" customHeight="1">
      <c r="A155" s="58"/>
      <c r="B155" s="388"/>
      <c r="C155" s="82" t="s">
        <v>339</v>
      </c>
      <c r="D155" s="83" t="s">
        <v>340</v>
      </c>
      <c r="E155" s="84">
        <v>90</v>
      </c>
      <c r="F155" s="81">
        <f>VLOOKUP(C155,[1]Sheet1!B$1:E$65536,4,0)</f>
        <v>0</v>
      </c>
      <c r="G155" s="81">
        <f>VLOOKUP(C155,[1]Sheet1!B$1:F$65536,5,0)</f>
        <v>0</v>
      </c>
      <c r="H155" s="81">
        <f>VLOOKUP($C155,[1]Sheet1!$B$1:$Z$65536,6,0)</f>
        <v>0</v>
      </c>
      <c r="I155" s="81">
        <f>VLOOKUP($C155,[1]Sheet1!$B$1:$Z$65536,7,0)</f>
        <v>0</v>
      </c>
      <c r="J155" s="81">
        <f>VLOOKUP($C155,[1]Sheet1!$B$1:$Z$65536,8,0)</f>
        <v>0</v>
      </c>
      <c r="K155" s="81">
        <f>VLOOKUP($C155,[1]Sheet1!$B$1:$Z$65536,9,0)</f>
        <v>0</v>
      </c>
      <c r="L155" s="81">
        <f>VLOOKUP($C155,[1]Sheet1!$B$1:$Z$65536,10,0)</f>
        <v>0</v>
      </c>
      <c r="M155" s="81">
        <f>VLOOKUP($C155,[1]Sheet1!$B$1:$Z$65536,11,0)</f>
        <v>0</v>
      </c>
      <c r="N155" s="81">
        <f>VLOOKUP($C155,[1]Sheet1!$B$1:$Z$65536,12,0)</f>
        <v>0</v>
      </c>
      <c r="O155" s="81">
        <f>VLOOKUP($C155,[1]Sheet1!$B$1:$Z$65536,13,0)</f>
        <v>0</v>
      </c>
      <c r="P155" s="81">
        <f>VLOOKUP($C155,[1]Sheet1!$B$1:$Z$65536,14,0)</f>
        <v>0</v>
      </c>
      <c r="Q155" s="81">
        <f>VLOOKUP($C155,[1]Sheet1!$B$1:$Z$65536,15,0)</f>
        <v>0</v>
      </c>
      <c r="R155" s="81">
        <f>VLOOKUP($C155,[1]Sheet1!$B$1:$Z$65536,16,0)</f>
        <v>0</v>
      </c>
      <c r="S155" s="81">
        <f>VLOOKUP($C155,[1]Sheet1!$B$1:$Z$65536,17,0)</f>
        <v>0</v>
      </c>
      <c r="T155" s="81">
        <f>VLOOKUP($C155,[1]Sheet1!$B$1:$Z$65536,18,0)</f>
        <v>1386.48</v>
      </c>
      <c r="U155" s="81">
        <f>VLOOKUP($C155,[1]Sheet1!$B$1:$Z$65536,19,0)</f>
        <v>0</v>
      </c>
      <c r="V155" s="81">
        <f>VLOOKUP($C155,[1]Sheet1!$B$1:$Z$65536,20,0)</f>
        <v>0</v>
      </c>
      <c r="W155" s="81">
        <f>VLOOKUP($C155,[1]Sheet1!$B$1:$Z$65536,21,0)</f>
        <v>0</v>
      </c>
      <c r="X155" s="81">
        <f>VLOOKUP($C155,[1]Sheet1!$B$1:$Z$65536,22,0)</f>
        <v>0</v>
      </c>
      <c r="Y155" s="81">
        <f>VLOOKUP($C155,[1]Sheet1!$B$1:$Z$65536,23,0)</f>
        <v>0</v>
      </c>
      <c r="Z155" s="81">
        <f>VLOOKUP($C155,[1]Sheet1!$B$1:$Z$65536,24,0)</f>
        <v>0</v>
      </c>
      <c r="AA155" s="81">
        <f>VLOOKUP($C155,[1]Sheet1!$B$1:$Z$65536,25,0)</f>
        <v>0</v>
      </c>
      <c r="AB155" s="81">
        <f>VLOOKUP($C155,[1]Sheet1!$B$1:$AA$65536,26,0)</f>
        <v>0</v>
      </c>
      <c r="AC155" s="112">
        <f t="shared" si="26"/>
        <v>1386.48</v>
      </c>
      <c r="AD155" s="113">
        <f t="shared" si="29"/>
        <v>1386.48</v>
      </c>
      <c r="AE155" s="115">
        <f t="shared" si="27"/>
        <v>231.08</v>
      </c>
      <c r="AF155" s="115">
        <f t="shared" si="28"/>
        <v>0</v>
      </c>
      <c r="AG155" s="130"/>
      <c r="AH155" s="132"/>
      <c r="AI155" s="132"/>
      <c r="AJ155" s="132" t="s">
        <v>46</v>
      </c>
      <c r="AK155" s="132"/>
      <c r="AL155" s="132"/>
      <c r="AM155" s="133"/>
      <c r="AN155" s="150"/>
    </row>
    <row r="156" spans="1:40" s="61" customFormat="1" ht="28.05" customHeight="1">
      <c r="A156" s="58"/>
      <c r="B156" s="388"/>
      <c r="C156" s="82" t="s">
        <v>341</v>
      </c>
      <c r="D156" s="83" t="s">
        <v>342</v>
      </c>
      <c r="E156" s="84">
        <v>90</v>
      </c>
      <c r="F156" s="81">
        <f>VLOOKUP(C156,[1]Sheet1!B$1:E$65536,4,0)</f>
        <v>0</v>
      </c>
      <c r="G156" s="81">
        <f>VLOOKUP(C156,[1]Sheet1!B$1:F$65536,5,0)</f>
        <v>0</v>
      </c>
      <c r="H156" s="81">
        <f>VLOOKUP($C156,[1]Sheet1!$B$1:$Z$65536,6,0)</f>
        <v>0</v>
      </c>
      <c r="I156" s="81">
        <f>VLOOKUP($C156,[1]Sheet1!$B$1:$Z$65536,7,0)</f>
        <v>0</v>
      </c>
      <c r="J156" s="81">
        <f>VLOOKUP($C156,[1]Sheet1!$B$1:$Z$65536,8,0)</f>
        <v>0</v>
      </c>
      <c r="K156" s="81">
        <f>VLOOKUP($C156,[1]Sheet1!$B$1:$Z$65536,9,0)</f>
        <v>1161.21</v>
      </c>
      <c r="L156" s="81">
        <f>VLOOKUP($C156,[1]Sheet1!$B$1:$Z$65536,10,0)</f>
        <v>0</v>
      </c>
      <c r="M156" s="81">
        <f>VLOOKUP($C156,[1]Sheet1!$B$1:$Z$65536,11,0)</f>
        <v>0</v>
      </c>
      <c r="N156" s="81">
        <f>VLOOKUP($C156,[1]Sheet1!$B$1:$Z$65536,12,0)</f>
        <v>0</v>
      </c>
      <c r="O156" s="81">
        <f>VLOOKUP($C156,[1]Sheet1!$B$1:$Z$65536,13,0)</f>
        <v>0</v>
      </c>
      <c r="P156" s="81">
        <f>VLOOKUP($C156,[1]Sheet1!$B$1:$Z$65536,14,0)</f>
        <v>0</v>
      </c>
      <c r="Q156" s="81">
        <f>VLOOKUP($C156,[1]Sheet1!$B$1:$Z$65536,15,0)</f>
        <v>0</v>
      </c>
      <c r="R156" s="81">
        <f>VLOOKUP($C156,[1]Sheet1!$B$1:$Z$65536,16,0)</f>
        <v>0</v>
      </c>
      <c r="S156" s="81">
        <f>VLOOKUP($C156,[1]Sheet1!$B$1:$Z$65536,17,0)</f>
        <v>0</v>
      </c>
      <c r="T156" s="81">
        <f>VLOOKUP($C156,[1]Sheet1!$B$1:$Z$65536,18,0)</f>
        <v>0</v>
      </c>
      <c r="U156" s="81">
        <f>VLOOKUP($C156,[1]Sheet1!$B$1:$Z$65536,19,0)</f>
        <v>0</v>
      </c>
      <c r="V156" s="81">
        <f>VLOOKUP($C156,[1]Sheet1!$B$1:$Z$65536,20,0)</f>
        <v>0</v>
      </c>
      <c r="W156" s="81">
        <f>VLOOKUP($C156,[1]Sheet1!$B$1:$Z$65536,21,0)</f>
        <v>0</v>
      </c>
      <c r="X156" s="81">
        <f>VLOOKUP($C156,[1]Sheet1!$B$1:$Z$65536,22,0)</f>
        <v>0</v>
      </c>
      <c r="Y156" s="81">
        <f>VLOOKUP($C156,[1]Sheet1!$B$1:$Z$65536,23,0)</f>
        <v>0</v>
      </c>
      <c r="Z156" s="81">
        <f>VLOOKUP($C156,[1]Sheet1!$B$1:$Z$65536,24,0)</f>
        <v>0</v>
      </c>
      <c r="AA156" s="81">
        <f>VLOOKUP($C156,[1]Sheet1!$B$1:$Z$65536,25,0)</f>
        <v>0</v>
      </c>
      <c r="AB156" s="81">
        <f>VLOOKUP($C156,[1]Sheet1!$B$1:$AA$65536,26,0)</f>
        <v>0</v>
      </c>
      <c r="AC156" s="112">
        <f t="shared" si="26"/>
        <v>1161.21</v>
      </c>
      <c r="AD156" s="113">
        <f t="shared" si="29"/>
        <v>1161.21</v>
      </c>
      <c r="AE156" s="115">
        <f t="shared" si="27"/>
        <v>0</v>
      </c>
      <c r="AF156" s="115">
        <f t="shared" si="28"/>
        <v>0</v>
      </c>
      <c r="AG156" s="130"/>
      <c r="AH156" s="132"/>
      <c r="AI156" s="132"/>
      <c r="AJ156" s="132" t="s">
        <v>46</v>
      </c>
      <c r="AK156" s="132"/>
      <c r="AL156" s="132"/>
      <c r="AM156" s="133"/>
      <c r="AN156" s="150"/>
    </row>
    <row r="157" spans="1:40" s="61" customFormat="1" ht="28.05" customHeight="1">
      <c r="A157" s="58"/>
      <c r="B157" s="388"/>
      <c r="C157" s="82" t="s">
        <v>343</v>
      </c>
      <c r="D157" s="83" t="s">
        <v>344</v>
      </c>
      <c r="E157" s="84">
        <v>90</v>
      </c>
      <c r="F157" s="81">
        <f>VLOOKUP(C157,[1]Sheet1!B$1:E$65536,4,0)</f>
        <v>1000</v>
      </c>
      <c r="G157" s="81">
        <f>VLOOKUP(C157,[1]Sheet1!B$1:F$65536,5,0)</f>
        <v>0</v>
      </c>
      <c r="H157" s="81">
        <f>VLOOKUP($C157,[1]Sheet1!$B$1:$Z$65536,6,0)</f>
        <v>0</v>
      </c>
      <c r="I157" s="81">
        <f>VLOOKUP($C157,[1]Sheet1!$B$1:$Z$65536,7,0)</f>
        <v>0</v>
      </c>
      <c r="J157" s="81">
        <f>VLOOKUP($C157,[1]Sheet1!$B$1:$Z$65536,8,0)</f>
        <v>0</v>
      </c>
      <c r="K157" s="81">
        <f>VLOOKUP($C157,[1]Sheet1!$B$1:$Z$65536,9,0)</f>
        <v>0</v>
      </c>
      <c r="L157" s="81">
        <f>VLOOKUP($C157,[1]Sheet1!$B$1:$Z$65536,10,0)</f>
        <v>0</v>
      </c>
      <c r="M157" s="81">
        <f>VLOOKUP($C157,[1]Sheet1!$B$1:$Z$65536,11,0)</f>
        <v>0</v>
      </c>
      <c r="N157" s="81">
        <f>VLOOKUP($C157,[1]Sheet1!$B$1:$Z$65536,12,0)</f>
        <v>0</v>
      </c>
      <c r="O157" s="81">
        <f>VLOOKUP($C157,[1]Sheet1!$B$1:$Z$65536,13,0)</f>
        <v>0</v>
      </c>
      <c r="P157" s="81">
        <f>VLOOKUP($C157,[1]Sheet1!$B$1:$Z$65536,14,0)</f>
        <v>0</v>
      </c>
      <c r="Q157" s="81">
        <f>VLOOKUP($C157,[1]Sheet1!$B$1:$Z$65536,15,0)</f>
        <v>0</v>
      </c>
      <c r="R157" s="81">
        <f>VLOOKUP($C157,[1]Sheet1!$B$1:$Z$65536,16,0)</f>
        <v>0</v>
      </c>
      <c r="S157" s="81">
        <f>VLOOKUP($C157,[1]Sheet1!$B$1:$Z$65536,17,0)</f>
        <v>0</v>
      </c>
      <c r="T157" s="81">
        <f>VLOOKUP($C157,[1]Sheet1!$B$1:$Z$65536,18,0)</f>
        <v>0</v>
      </c>
      <c r="U157" s="81">
        <f>VLOOKUP($C157,[1]Sheet1!$B$1:$Z$65536,19,0)</f>
        <v>0</v>
      </c>
      <c r="V157" s="81">
        <f>VLOOKUP($C157,[1]Sheet1!$B$1:$Z$65536,20,0)</f>
        <v>0</v>
      </c>
      <c r="W157" s="81">
        <f>VLOOKUP($C157,[1]Sheet1!$B$1:$Z$65536,21,0)</f>
        <v>0</v>
      </c>
      <c r="X157" s="81">
        <f>VLOOKUP($C157,[1]Sheet1!$B$1:$Z$65536,22,0)</f>
        <v>0</v>
      </c>
      <c r="Y157" s="81">
        <f>VLOOKUP($C157,[1]Sheet1!$B$1:$Z$65536,23,0)</f>
        <v>0</v>
      </c>
      <c r="Z157" s="81">
        <f>VLOOKUP($C157,[1]Sheet1!$B$1:$Z$65536,24,0)</f>
        <v>0</v>
      </c>
      <c r="AA157" s="81">
        <f>VLOOKUP($C157,[1]Sheet1!$B$1:$Z$65536,25,0)</f>
        <v>0</v>
      </c>
      <c r="AB157" s="81">
        <f>VLOOKUP($C157,[1]Sheet1!$B$1:$AA$65536,26,0)</f>
        <v>0</v>
      </c>
      <c r="AC157" s="112">
        <f t="shared" si="26"/>
        <v>1000</v>
      </c>
      <c r="AD157" s="113">
        <f t="shared" si="29"/>
        <v>1000</v>
      </c>
      <c r="AE157" s="115">
        <f t="shared" si="27"/>
        <v>0</v>
      </c>
      <c r="AF157" s="115">
        <f t="shared" si="28"/>
        <v>0</v>
      </c>
      <c r="AG157" s="130"/>
      <c r="AH157" s="132"/>
      <c r="AI157" s="132"/>
      <c r="AJ157" s="132"/>
      <c r="AK157" s="132"/>
      <c r="AL157" s="132" t="s">
        <v>46</v>
      </c>
      <c r="AM157" s="133"/>
      <c r="AN157" s="150"/>
    </row>
    <row r="158" spans="1:40" s="61" customFormat="1" ht="28.05" customHeight="1">
      <c r="A158" s="58"/>
      <c r="B158" s="388"/>
      <c r="C158" s="82" t="s">
        <v>345</v>
      </c>
      <c r="D158" s="83" t="s">
        <v>346</v>
      </c>
      <c r="E158" s="84">
        <v>90</v>
      </c>
      <c r="F158" s="81">
        <f>VLOOKUP(C158,[1]Sheet1!B$1:E$65536,4,0)</f>
        <v>0</v>
      </c>
      <c r="G158" s="81">
        <f>VLOOKUP(C158,[1]Sheet1!B$1:F$65536,5,0)</f>
        <v>0</v>
      </c>
      <c r="H158" s="81">
        <f>VLOOKUP($C158,[1]Sheet1!$B$1:$Z$65536,6,0)</f>
        <v>0</v>
      </c>
      <c r="I158" s="81">
        <f>VLOOKUP($C158,[1]Sheet1!$B$1:$Z$65536,7,0)</f>
        <v>0</v>
      </c>
      <c r="J158" s="81">
        <f>VLOOKUP($C158,[1]Sheet1!$B$1:$Z$65536,8,0)</f>
        <v>0</v>
      </c>
      <c r="K158" s="81">
        <f>VLOOKUP($C158,[1]Sheet1!$B$1:$Z$65536,9,0)</f>
        <v>0</v>
      </c>
      <c r="L158" s="81">
        <f>VLOOKUP($C158,[1]Sheet1!$B$1:$Z$65536,10,0)</f>
        <v>0</v>
      </c>
      <c r="M158" s="81">
        <f>VLOOKUP($C158,[1]Sheet1!$B$1:$Z$65536,11,0)</f>
        <v>0</v>
      </c>
      <c r="N158" s="81">
        <f>VLOOKUP($C158,[1]Sheet1!$B$1:$Z$65536,12,0)</f>
        <v>0</v>
      </c>
      <c r="O158" s="81">
        <f>VLOOKUP($C158,[1]Sheet1!$B$1:$Z$65536,13,0)</f>
        <v>0</v>
      </c>
      <c r="P158" s="81">
        <f>VLOOKUP($C158,[1]Sheet1!$B$1:$Z$65536,14,0)</f>
        <v>678.73</v>
      </c>
      <c r="Q158" s="81">
        <f>VLOOKUP($C158,[1]Sheet1!$B$1:$Z$65536,15,0)</f>
        <v>0</v>
      </c>
      <c r="R158" s="81">
        <f>VLOOKUP($C158,[1]Sheet1!$B$1:$Z$65536,16,0)</f>
        <v>0</v>
      </c>
      <c r="S158" s="81">
        <f>VLOOKUP($C158,[1]Sheet1!$B$1:$Z$65536,17,0)</f>
        <v>0</v>
      </c>
      <c r="T158" s="81">
        <f>VLOOKUP($C158,[1]Sheet1!$B$1:$Z$65536,18,0)</f>
        <v>0</v>
      </c>
      <c r="U158" s="81">
        <f>VLOOKUP($C158,[1]Sheet1!$B$1:$Z$65536,19,0)</f>
        <v>0</v>
      </c>
      <c r="V158" s="81">
        <f>VLOOKUP($C158,[1]Sheet1!$B$1:$Z$65536,20,0)</f>
        <v>0</v>
      </c>
      <c r="W158" s="81">
        <f>VLOOKUP($C158,[1]Sheet1!$B$1:$Z$65536,21,0)</f>
        <v>0</v>
      </c>
      <c r="X158" s="81">
        <f>VLOOKUP($C158,[1]Sheet1!$B$1:$Z$65536,22,0)</f>
        <v>0</v>
      </c>
      <c r="Y158" s="81">
        <f>VLOOKUP($C158,[1]Sheet1!$B$1:$Z$65536,23,0)</f>
        <v>0</v>
      </c>
      <c r="Z158" s="81">
        <f>VLOOKUP($C158,[1]Sheet1!$B$1:$Z$65536,24,0)</f>
        <v>0</v>
      </c>
      <c r="AA158" s="81">
        <f>VLOOKUP($C158,[1]Sheet1!$B$1:$Z$65536,25,0)</f>
        <v>0</v>
      </c>
      <c r="AB158" s="81">
        <f>VLOOKUP($C158,[1]Sheet1!$B$1:$AA$65536,26,0)</f>
        <v>0</v>
      </c>
      <c r="AC158" s="112">
        <f t="shared" si="26"/>
        <v>678.73</v>
      </c>
      <c r="AD158" s="113">
        <f t="shared" si="29"/>
        <v>678.73</v>
      </c>
      <c r="AE158" s="115">
        <f t="shared" si="27"/>
        <v>0</v>
      </c>
      <c r="AF158" s="115">
        <f t="shared" si="28"/>
        <v>0</v>
      </c>
      <c r="AG158" s="130"/>
      <c r="AH158" s="132"/>
      <c r="AI158" s="132"/>
      <c r="AJ158" s="132"/>
      <c r="AK158" s="132"/>
      <c r="AL158" s="132"/>
      <c r="AM158" s="133"/>
      <c r="AN158" s="150"/>
    </row>
    <row r="159" spans="1:40" s="61" customFormat="1" ht="28.05" customHeight="1">
      <c r="A159" s="58"/>
      <c r="B159" s="388"/>
      <c r="C159" s="82" t="s">
        <v>347</v>
      </c>
      <c r="D159" s="83" t="s">
        <v>348</v>
      </c>
      <c r="E159" s="84">
        <v>90</v>
      </c>
      <c r="F159" s="81">
        <f>VLOOKUP(C159,[1]Sheet1!B$1:E$65536,4,0)</f>
        <v>314.60000000000002</v>
      </c>
      <c r="G159" s="81">
        <f>VLOOKUP(C159,[1]Sheet1!B$1:F$65536,5,0)</f>
        <v>0</v>
      </c>
      <c r="H159" s="81">
        <f>VLOOKUP($C159,[1]Sheet1!$B$1:$Z$65536,6,0)</f>
        <v>0</v>
      </c>
      <c r="I159" s="81">
        <f>VLOOKUP($C159,[1]Sheet1!$B$1:$Z$65536,7,0)</f>
        <v>0</v>
      </c>
      <c r="J159" s="81">
        <f>VLOOKUP($C159,[1]Sheet1!$B$1:$Z$65536,8,0)</f>
        <v>0</v>
      </c>
      <c r="K159" s="81">
        <f>VLOOKUP($C159,[1]Sheet1!$B$1:$Z$65536,9,0)</f>
        <v>0</v>
      </c>
      <c r="L159" s="81">
        <f>VLOOKUP($C159,[1]Sheet1!$B$1:$Z$65536,10,0)</f>
        <v>0</v>
      </c>
      <c r="M159" s="81">
        <f>VLOOKUP($C159,[1]Sheet1!$B$1:$Z$65536,11,0)</f>
        <v>0</v>
      </c>
      <c r="N159" s="81">
        <f>VLOOKUP($C159,[1]Sheet1!$B$1:$Z$65536,12,0)</f>
        <v>0</v>
      </c>
      <c r="O159" s="81">
        <f>VLOOKUP($C159,[1]Sheet1!$B$1:$Z$65536,13,0)</f>
        <v>0</v>
      </c>
      <c r="P159" s="81">
        <f>VLOOKUP($C159,[1]Sheet1!$B$1:$Z$65536,14,0)</f>
        <v>0</v>
      </c>
      <c r="Q159" s="81">
        <f>VLOOKUP($C159,[1]Sheet1!$B$1:$Z$65536,15,0)</f>
        <v>0</v>
      </c>
      <c r="R159" s="81">
        <f>VLOOKUP($C159,[1]Sheet1!$B$1:$Z$65536,16,0)</f>
        <v>0</v>
      </c>
      <c r="S159" s="81">
        <f>VLOOKUP($C159,[1]Sheet1!$B$1:$Z$65536,17,0)</f>
        <v>0</v>
      </c>
      <c r="T159" s="81">
        <f>VLOOKUP($C159,[1]Sheet1!$B$1:$Z$65536,18,0)</f>
        <v>0</v>
      </c>
      <c r="U159" s="81">
        <f>VLOOKUP($C159,[1]Sheet1!$B$1:$Z$65536,19,0)</f>
        <v>0</v>
      </c>
      <c r="V159" s="81">
        <f>VLOOKUP($C159,[1]Sheet1!$B$1:$Z$65536,20,0)</f>
        <v>0</v>
      </c>
      <c r="W159" s="81">
        <f>VLOOKUP($C159,[1]Sheet1!$B$1:$Z$65536,21,0)</f>
        <v>0</v>
      </c>
      <c r="X159" s="81">
        <f>VLOOKUP($C159,[1]Sheet1!$B$1:$Z$65536,22,0)</f>
        <v>0</v>
      </c>
      <c r="Y159" s="81">
        <f>VLOOKUP($C159,[1]Sheet1!$B$1:$Z$65536,23,0)</f>
        <v>0</v>
      </c>
      <c r="Z159" s="81">
        <f>VLOOKUP($C159,[1]Sheet1!$B$1:$Z$65536,24,0)</f>
        <v>0</v>
      </c>
      <c r="AA159" s="81">
        <f>VLOOKUP($C159,[1]Sheet1!$B$1:$Z$65536,25,0)</f>
        <v>0</v>
      </c>
      <c r="AB159" s="81">
        <f>VLOOKUP($C159,[1]Sheet1!$B$1:$AA$65536,26,0)</f>
        <v>0</v>
      </c>
      <c r="AC159" s="112">
        <f t="shared" si="26"/>
        <v>314.60000000000002</v>
      </c>
      <c r="AD159" s="113">
        <f t="shared" si="29"/>
        <v>314.60000000000002</v>
      </c>
      <c r="AE159" s="115">
        <f t="shared" si="27"/>
        <v>0</v>
      </c>
      <c r="AF159" s="115">
        <f t="shared" si="28"/>
        <v>0</v>
      </c>
      <c r="AG159" s="130"/>
      <c r="AH159" s="132"/>
      <c r="AI159" s="132"/>
      <c r="AJ159" s="132"/>
      <c r="AK159" s="132"/>
      <c r="AL159" s="132"/>
      <c r="AM159" s="133"/>
      <c r="AN159" s="150"/>
    </row>
    <row r="160" spans="1:40" s="61" customFormat="1" ht="28.05" customHeight="1">
      <c r="A160" s="58"/>
      <c r="B160" s="388"/>
      <c r="C160" s="82" t="s">
        <v>349</v>
      </c>
      <c r="D160" s="83" t="s">
        <v>350</v>
      </c>
      <c r="E160" s="84">
        <v>90</v>
      </c>
      <c r="F160" s="81">
        <f>VLOOKUP(C160,[1]Sheet1!B$1:E$65536,4,0)</f>
        <v>0</v>
      </c>
      <c r="G160" s="81">
        <f>VLOOKUP(C160,[1]Sheet1!B$1:F$65536,5,0)</f>
        <v>0</v>
      </c>
      <c r="H160" s="81">
        <f>VLOOKUP($C160,[1]Sheet1!$B$1:$Z$65536,6,0)</f>
        <v>0</v>
      </c>
      <c r="I160" s="81">
        <f>VLOOKUP($C160,[1]Sheet1!$B$1:$Z$65536,7,0)</f>
        <v>0</v>
      </c>
      <c r="J160" s="81">
        <f>VLOOKUP($C160,[1]Sheet1!$B$1:$Z$65536,8,0)</f>
        <v>0</v>
      </c>
      <c r="K160" s="81">
        <f>VLOOKUP($C160,[1]Sheet1!$B$1:$Z$65536,9,0)</f>
        <v>0</v>
      </c>
      <c r="L160" s="81">
        <f>VLOOKUP($C160,[1]Sheet1!$B$1:$Z$65536,10,0)</f>
        <v>0</v>
      </c>
      <c r="M160" s="81">
        <f>VLOOKUP($C160,[1]Sheet1!$B$1:$Z$65536,11,0)</f>
        <v>0</v>
      </c>
      <c r="N160" s="81">
        <f>VLOOKUP($C160,[1]Sheet1!$B$1:$Z$65536,12,0)</f>
        <v>0</v>
      </c>
      <c r="O160" s="81">
        <f>VLOOKUP($C160,[1]Sheet1!$B$1:$Z$65536,13,0)</f>
        <v>0</v>
      </c>
      <c r="P160" s="81">
        <f>VLOOKUP($C160,[1]Sheet1!$B$1:$Z$65536,14,0)</f>
        <v>0</v>
      </c>
      <c r="Q160" s="81">
        <f>VLOOKUP($C160,[1]Sheet1!$B$1:$Z$65536,15,0)</f>
        <v>0</v>
      </c>
      <c r="R160" s="81">
        <f>VLOOKUP($C160,[1]Sheet1!$B$1:$Z$65536,16,0)</f>
        <v>0</v>
      </c>
      <c r="S160" s="81">
        <f>VLOOKUP($C160,[1]Sheet1!$B$1:$Z$65536,17,0)</f>
        <v>0</v>
      </c>
      <c r="T160" s="81">
        <f>VLOOKUP($C160,[1]Sheet1!$B$1:$Z$65536,18,0)</f>
        <v>0</v>
      </c>
      <c r="U160" s="81">
        <f>VLOOKUP($C160,[1]Sheet1!$B$1:$Z$65536,19,0)</f>
        <v>0</v>
      </c>
      <c r="V160" s="81">
        <f>VLOOKUP($C160,[1]Sheet1!$B$1:$Z$65536,20,0)</f>
        <v>0</v>
      </c>
      <c r="W160" s="81">
        <f>VLOOKUP($C160,[1]Sheet1!$B$1:$Z$65536,21,0)</f>
        <v>0</v>
      </c>
      <c r="X160" s="81">
        <f>VLOOKUP($C160,[1]Sheet1!$B$1:$Z$65536,22,0)</f>
        <v>0</v>
      </c>
      <c r="Y160" s="81">
        <f>VLOOKUP($C160,[1]Sheet1!$B$1:$Z$65536,23,0)</f>
        <v>151.69999999999999</v>
      </c>
      <c r="Z160" s="81">
        <f>VLOOKUP($C160,[1]Sheet1!$B$1:$Z$65536,24,0)</f>
        <v>0</v>
      </c>
      <c r="AA160" s="81">
        <f>VLOOKUP($C160,[1]Sheet1!$B$1:$Z$65536,25,0)</f>
        <v>0</v>
      </c>
      <c r="AB160" s="81">
        <f>VLOOKUP($C160,[1]Sheet1!$B$1:$AA$65536,26,0)</f>
        <v>0</v>
      </c>
      <c r="AC160" s="112">
        <f t="shared" si="26"/>
        <v>151.69999999999999</v>
      </c>
      <c r="AD160" s="113">
        <f t="shared" si="29"/>
        <v>151.69999999999999</v>
      </c>
      <c r="AE160" s="115">
        <f t="shared" si="27"/>
        <v>0</v>
      </c>
      <c r="AF160" s="115">
        <f t="shared" si="28"/>
        <v>0</v>
      </c>
      <c r="AG160" s="130"/>
      <c r="AH160" s="132"/>
      <c r="AI160" s="132"/>
      <c r="AJ160" s="132"/>
      <c r="AK160" s="132"/>
      <c r="AL160" s="132"/>
      <c r="AM160" s="133"/>
      <c r="AN160" s="150"/>
    </row>
    <row r="161" spans="1:40" s="61" customFormat="1" ht="28.05" customHeight="1">
      <c r="A161" s="58"/>
      <c r="B161" s="388"/>
      <c r="C161" s="82" t="s">
        <v>351</v>
      </c>
      <c r="D161" s="83" t="s">
        <v>352</v>
      </c>
      <c r="E161" s="84">
        <v>90</v>
      </c>
      <c r="F161" s="81">
        <f>VLOOKUP(C161,[1]Sheet1!B$1:E$65536,4,0)</f>
        <v>0</v>
      </c>
      <c r="G161" s="81">
        <f>VLOOKUP(C161,[1]Sheet1!B$1:F$65536,5,0)</f>
        <v>0</v>
      </c>
      <c r="H161" s="81">
        <f>VLOOKUP($C161,[1]Sheet1!$B$1:$Z$65536,6,0)</f>
        <v>0</v>
      </c>
      <c r="I161" s="81">
        <f>VLOOKUP($C161,[1]Sheet1!$B$1:$Z$65536,7,0)</f>
        <v>0</v>
      </c>
      <c r="J161" s="81">
        <f>VLOOKUP($C161,[1]Sheet1!$B$1:$Z$65536,8,0)</f>
        <v>0</v>
      </c>
      <c r="K161" s="81">
        <f>VLOOKUP($C161,[1]Sheet1!$B$1:$Z$65536,9,0)</f>
        <v>0</v>
      </c>
      <c r="L161" s="81">
        <f>VLOOKUP($C161,[1]Sheet1!$B$1:$Z$65536,10,0)</f>
        <v>0</v>
      </c>
      <c r="M161" s="81">
        <f>VLOOKUP($C161,[1]Sheet1!$B$1:$Z$65536,11,0)</f>
        <v>0</v>
      </c>
      <c r="N161" s="81">
        <f>VLOOKUP($C161,[1]Sheet1!$B$1:$Z$65536,12,0)</f>
        <v>0</v>
      </c>
      <c r="O161" s="81">
        <f>VLOOKUP($C161,[1]Sheet1!$B$1:$Z$65536,13,0)</f>
        <v>0</v>
      </c>
      <c r="P161" s="81">
        <f>VLOOKUP($C161,[1]Sheet1!$B$1:$Z$65536,14,0)</f>
        <v>0</v>
      </c>
      <c r="Q161" s="81">
        <f>VLOOKUP($C161,[1]Sheet1!$B$1:$Z$65536,15,0)</f>
        <v>0</v>
      </c>
      <c r="R161" s="81">
        <f>VLOOKUP($C161,[1]Sheet1!$B$1:$Z$65536,16,0)</f>
        <v>0</v>
      </c>
      <c r="S161" s="81">
        <f>VLOOKUP($C161,[1]Sheet1!$B$1:$Z$65536,17,0)</f>
        <v>0</v>
      </c>
      <c r="T161" s="81">
        <f>VLOOKUP($C161,[1]Sheet1!$B$1:$Z$65536,18,0)</f>
        <v>0</v>
      </c>
      <c r="U161" s="81">
        <f>VLOOKUP($C161,[1]Sheet1!$B$1:$Z$65536,19,0)</f>
        <v>0</v>
      </c>
      <c r="V161" s="81">
        <f>VLOOKUP($C161,[1]Sheet1!$B$1:$Z$65536,20,0)</f>
        <v>0</v>
      </c>
      <c r="W161" s="81">
        <f>VLOOKUP($C161,[1]Sheet1!$B$1:$Z$65536,21,0)</f>
        <v>0</v>
      </c>
      <c r="X161" s="81">
        <f>VLOOKUP($C161,[1]Sheet1!$B$1:$Z$65536,22,0)</f>
        <v>0</v>
      </c>
      <c r="Y161" s="81">
        <f>VLOOKUP($C161,[1]Sheet1!$B$1:$Z$65536,23,0)</f>
        <v>0</v>
      </c>
      <c r="Z161" s="81">
        <f>VLOOKUP($C161,[1]Sheet1!$B$1:$Z$65536,24,0)</f>
        <v>0</v>
      </c>
      <c r="AA161" s="81">
        <f>VLOOKUP($C161,[1]Sheet1!$B$1:$Z$65536,25,0)</f>
        <v>0</v>
      </c>
      <c r="AB161" s="81">
        <f>VLOOKUP($C161,[1]Sheet1!$B$1:$AA$65536,26,0)</f>
        <v>0</v>
      </c>
      <c r="AC161" s="112">
        <f t="shared" si="26"/>
        <v>0</v>
      </c>
      <c r="AD161" s="113">
        <f t="shared" si="29"/>
        <v>0</v>
      </c>
      <c r="AE161" s="115">
        <f t="shared" si="27"/>
        <v>0</v>
      </c>
      <c r="AF161" s="115">
        <f t="shared" si="28"/>
        <v>0</v>
      </c>
      <c r="AG161" s="130"/>
      <c r="AH161" s="132"/>
      <c r="AI161" s="132"/>
      <c r="AJ161" s="132"/>
      <c r="AK161" s="132"/>
      <c r="AL161" s="132"/>
      <c r="AM161" s="133"/>
      <c r="AN161" s="150"/>
    </row>
    <row r="162" spans="1:40" s="61" customFormat="1" ht="28.05" customHeight="1">
      <c r="A162" s="58"/>
      <c r="B162" s="388"/>
      <c r="C162" s="82" t="s">
        <v>353</v>
      </c>
      <c r="D162" s="83" t="s">
        <v>354</v>
      </c>
      <c r="E162" s="84">
        <v>120</v>
      </c>
      <c r="F162" s="81">
        <f>VLOOKUP(C162,[1]Sheet1!B$1:E$65536,4,0)</f>
        <v>31381.81</v>
      </c>
      <c r="G162" s="81">
        <f>VLOOKUP(C162,[1]Sheet1!B$1:F$65536,5,0)</f>
        <v>0</v>
      </c>
      <c r="H162" s="81">
        <f>VLOOKUP($C162,[1]Sheet1!$B$1:$Z$65536,6,0)</f>
        <v>147426.87</v>
      </c>
      <c r="I162" s="81">
        <f>VLOOKUP($C162,[1]Sheet1!$B$1:$Z$65536,7,0)</f>
        <v>0</v>
      </c>
      <c r="J162" s="81">
        <f>VLOOKUP($C162,[1]Sheet1!$B$1:$Z$65536,8,0)</f>
        <v>67211.700000000012</v>
      </c>
      <c r="K162" s="81">
        <f>VLOOKUP($C162,[1]Sheet1!$B$1:$Z$65536,9,0)</f>
        <v>0</v>
      </c>
      <c r="L162" s="81">
        <f>VLOOKUP($C162,[1]Sheet1!$B$1:$Z$65536,10,0)</f>
        <v>0</v>
      </c>
      <c r="M162" s="81">
        <f>VLOOKUP($C162,[1]Sheet1!$B$1:$Z$65536,11,0)</f>
        <v>0</v>
      </c>
      <c r="N162" s="81">
        <f>VLOOKUP($C162,[1]Sheet1!$B$1:$Z$65536,12,0)</f>
        <v>0</v>
      </c>
      <c r="O162" s="81">
        <f>VLOOKUP($C162,[1]Sheet1!$B$1:$Z$65536,13,0)</f>
        <v>0</v>
      </c>
      <c r="P162" s="81">
        <f>VLOOKUP($C162,[1]Sheet1!$B$1:$Z$65536,14,0)</f>
        <v>0</v>
      </c>
      <c r="Q162" s="81">
        <f>VLOOKUP($C162,[1]Sheet1!$B$1:$Z$65536,15,0)</f>
        <v>0</v>
      </c>
      <c r="R162" s="81">
        <f>VLOOKUP($C162,[1]Sheet1!$B$1:$Z$65536,16,0)</f>
        <v>0</v>
      </c>
      <c r="S162" s="81">
        <f>VLOOKUP($C162,[1]Sheet1!$B$1:$Z$65536,17,0)</f>
        <v>0</v>
      </c>
      <c r="T162" s="81">
        <f>VLOOKUP($C162,[1]Sheet1!$B$1:$Z$65536,18,0)</f>
        <v>0</v>
      </c>
      <c r="U162" s="81">
        <f>VLOOKUP($C162,[1]Sheet1!$B$1:$Z$65536,19,0)</f>
        <v>0</v>
      </c>
      <c r="V162" s="81">
        <f>VLOOKUP($C162,[1]Sheet1!$B$1:$Z$65536,20,0)</f>
        <v>0</v>
      </c>
      <c r="W162" s="81">
        <f>VLOOKUP($C162,[1]Sheet1!$B$1:$Z$65536,21,0)</f>
        <v>0</v>
      </c>
      <c r="X162" s="81">
        <f>VLOOKUP($C162,[1]Sheet1!$B$1:$Z$65536,22,0)</f>
        <v>0</v>
      </c>
      <c r="Y162" s="81">
        <f>VLOOKUP($C162,[1]Sheet1!$B$1:$Z$65536,23,0)</f>
        <v>0</v>
      </c>
      <c r="Z162" s="81">
        <f>VLOOKUP($C162,[1]Sheet1!$B$1:$Z$65536,24,0)</f>
        <v>0</v>
      </c>
      <c r="AA162" s="81">
        <f>VLOOKUP($C162,[1]Sheet1!$B$1:$Z$65536,25,0)</f>
        <v>0</v>
      </c>
      <c r="AB162" s="81">
        <f>VLOOKUP($C162,[1]Sheet1!$B$1:$AA$65536,26,0)</f>
        <v>0</v>
      </c>
      <c r="AC162" s="112">
        <f t="shared" si="26"/>
        <v>246020.38</v>
      </c>
      <c r="AD162" s="114">
        <f t="shared" ref="AD162:AD176" si="30">AC162-AB162-AA162-Z162-Y162</f>
        <v>246020.38</v>
      </c>
      <c r="AE162" s="115">
        <f t="shared" si="27"/>
        <v>0</v>
      </c>
      <c r="AF162" s="115">
        <f t="shared" si="28"/>
        <v>0</v>
      </c>
      <c r="AG162" s="130"/>
      <c r="AH162" s="132"/>
      <c r="AI162" s="132"/>
      <c r="AJ162" s="132" t="s">
        <v>46</v>
      </c>
      <c r="AK162" s="132"/>
      <c r="AL162" s="132"/>
      <c r="AM162" s="133"/>
      <c r="AN162" s="150"/>
    </row>
    <row r="163" spans="1:40" s="61" customFormat="1" ht="28.05" customHeight="1">
      <c r="A163" s="58"/>
      <c r="B163" s="388"/>
      <c r="C163" s="82" t="s">
        <v>355</v>
      </c>
      <c r="D163" s="88" t="s">
        <v>356</v>
      </c>
      <c r="E163" s="84">
        <v>120</v>
      </c>
      <c r="F163" s="81">
        <f>VLOOKUP(C163,[1]Sheet1!B$1:E$65536,4,0)</f>
        <v>248042.77</v>
      </c>
      <c r="G163" s="81">
        <f>VLOOKUP(C163,[1]Sheet1!B$1:F$65536,5,0)</f>
        <v>0</v>
      </c>
      <c r="H163" s="81">
        <f>VLOOKUP($C163,[1]Sheet1!$B$1:$Z$65536,6,0)</f>
        <v>0</v>
      </c>
      <c r="I163" s="81">
        <f>VLOOKUP($C163,[1]Sheet1!$B$1:$Z$65536,7,0)</f>
        <v>0</v>
      </c>
      <c r="J163" s="81">
        <f>VLOOKUP($C163,[1]Sheet1!$B$1:$Z$65536,8,0)</f>
        <v>0</v>
      </c>
      <c r="K163" s="81">
        <f>VLOOKUP($C163,[1]Sheet1!$B$1:$Z$65536,9,0)</f>
        <v>0</v>
      </c>
      <c r="L163" s="81">
        <f>VLOOKUP($C163,[1]Sheet1!$B$1:$Z$65536,10,0)</f>
        <v>0</v>
      </c>
      <c r="M163" s="81">
        <f>VLOOKUP($C163,[1]Sheet1!$B$1:$Z$65536,11,0)</f>
        <v>0</v>
      </c>
      <c r="N163" s="81">
        <f>VLOOKUP($C163,[1]Sheet1!$B$1:$Z$65536,12,0)</f>
        <v>0</v>
      </c>
      <c r="O163" s="81">
        <f>VLOOKUP($C163,[1]Sheet1!$B$1:$Z$65536,13,0)</f>
        <v>0</v>
      </c>
      <c r="P163" s="81">
        <f>VLOOKUP($C163,[1]Sheet1!$B$1:$Z$65536,14,0)</f>
        <v>0</v>
      </c>
      <c r="Q163" s="81">
        <f>VLOOKUP($C163,[1]Sheet1!$B$1:$Z$65536,15,0)</f>
        <v>0</v>
      </c>
      <c r="R163" s="81">
        <f>VLOOKUP($C163,[1]Sheet1!$B$1:$Z$65536,16,0)</f>
        <v>0</v>
      </c>
      <c r="S163" s="81">
        <f>VLOOKUP($C163,[1]Sheet1!$B$1:$Z$65536,17,0)</f>
        <v>0</v>
      </c>
      <c r="T163" s="81">
        <f>VLOOKUP($C163,[1]Sheet1!$B$1:$Z$65536,18,0)</f>
        <v>0</v>
      </c>
      <c r="U163" s="81">
        <f>VLOOKUP($C163,[1]Sheet1!$B$1:$Z$65536,19,0)</f>
        <v>0</v>
      </c>
      <c r="V163" s="81">
        <f>VLOOKUP($C163,[1]Sheet1!$B$1:$Z$65536,20,0)</f>
        <v>0</v>
      </c>
      <c r="W163" s="81">
        <f>VLOOKUP($C163,[1]Sheet1!$B$1:$Z$65536,21,0)</f>
        <v>0</v>
      </c>
      <c r="X163" s="81">
        <f>VLOOKUP($C163,[1]Sheet1!$B$1:$Z$65536,22,0)</f>
        <v>0</v>
      </c>
      <c r="Y163" s="81">
        <f>VLOOKUP($C163,[1]Sheet1!$B$1:$Z$65536,23,0)</f>
        <v>0</v>
      </c>
      <c r="Z163" s="81">
        <f>VLOOKUP($C163,[1]Sheet1!$B$1:$Z$65536,24,0)</f>
        <v>0</v>
      </c>
      <c r="AA163" s="81">
        <f>VLOOKUP($C163,[1]Sheet1!$B$1:$Z$65536,25,0)</f>
        <v>0</v>
      </c>
      <c r="AB163" s="81">
        <f>VLOOKUP($C163,[1]Sheet1!$B$1:$AA$65536,26,0)</f>
        <v>0</v>
      </c>
      <c r="AC163" s="112">
        <f t="shared" si="26"/>
        <v>248042.77</v>
      </c>
      <c r="AD163" s="114">
        <f t="shared" si="30"/>
        <v>248042.77</v>
      </c>
      <c r="AE163" s="115">
        <f t="shared" si="27"/>
        <v>0</v>
      </c>
      <c r="AF163" s="115">
        <f t="shared" si="28"/>
        <v>0</v>
      </c>
      <c r="AG163" s="130"/>
      <c r="AH163" s="131">
        <v>100000</v>
      </c>
      <c r="AI163" s="132"/>
      <c r="AJ163" s="132"/>
      <c r="AK163" s="132" t="s">
        <v>46</v>
      </c>
      <c r="AL163" s="132"/>
      <c r="AM163" s="133"/>
      <c r="AN163" s="150"/>
    </row>
    <row r="164" spans="1:40" s="61" customFormat="1" ht="28.05" customHeight="1">
      <c r="A164" s="58"/>
      <c r="B164" s="388"/>
      <c r="C164" s="82" t="s">
        <v>357</v>
      </c>
      <c r="D164" s="83" t="s">
        <v>358</v>
      </c>
      <c r="E164" s="84">
        <v>120</v>
      </c>
      <c r="F164" s="81">
        <f>VLOOKUP(C164,[1]Sheet1!B$1:E$65536,4,0)</f>
        <v>206313.27</v>
      </c>
      <c r="G164" s="81">
        <f>VLOOKUP(C164,[1]Sheet1!B$1:F$65536,5,0)</f>
        <v>0</v>
      </c>
      <c r="H164" s="81">
        <f>VLOOKUP($C164,[1]Sheet1!$B$1:$Z$65536,6,0)</f>
        <v>0</v>
      </c>
      <c r="I164" s="81">
        <f>VLOOKUP($C164,[1]Sheet1!$B$1:$Z$65536,7,0)</f>
        <v>0</v>
      </c>
      <c r="J164" s="81">
        <f>VLOOKUP($C164,[1]Sheet1!$B$1:$Z$65536,8,0)</f>
        <v>0</v>
      </c>
      <c r="K164" s="81">
        <f>VLOOKUP($C164,[1]Sheet1!$B$1:$Z$65536,9,0)</f>
        <v>0</v>
      </c>
      <c r="L164" s="81">
        <f>VLOOKUP($C164,[1]Sheet1!$B$1:$Z$65536,10,0)</f>
        <v>0</v>
      </c>
      <c r="M164" s="81">
        <f>VLOOKUP($C164,[1]Sheet1!$B$1:$Z$65536,11,0)</f>
        <v>0</v>
      </c>
      <c r="N164" s="81">
        <f>VLOOKUP($C164,[1]Sheet1!$B$1:$Z$65536,12,0)</f>
        <v>0</v>
      </c>
      <c r="O164" s="81">
        <f>VLOOKUP($C164,[1]Sheet1!$B$1:$Z$65536,13,0)</f>
        <v>0</v>
      </c>
      <c r="P164" s="81">
        <f>VLOOKUP($C164,[1]Sheet1!$B$1:$Z$65536,14,0)</f>
        <v>0</v>
      </c>
      <c r="Q164" s="81">
        <f>VLOOKUP($C164,[1]Sheet1!$B$1:$Z$65536,15,0)</f>
        <v>0</v>
      </c>
      <c r="R164" s="81">
        <f>VLOOKUP($C164,[1]Sheet1!$B$1:$Z$65536,16,0)</f>
        <v>0</v>
      </c>
      <c r="S164" s="81">
        <f>VLOOKUP($C164,[1]Sheet1!$B$1:$Z$65536,17,0)</f>
        <v>0</v>
      </c>
      <c r="T164" s="81">
        <f>VLOOKUP($C164,[1]Sheet1!$B$1:$Z$65536,18,0)</f>
        <v>0</v>
      </c>
      <c r="U164" s="81">
        <f>VLOOKUP($C164,[1]Sheet1!$B$1:$Z$65536,19,0)</f>
        <v>0</v>
      </c>
      <c r="V164" s="81">
        <f>VLOOKUP($C164,[1]Sheet1!$B$1:$Z$65536,20,0)</f>
        <v>0</v>
      </c>
      <c r="W164" s="81">
        <f>VLOOKUP($C164,[1]Sheet1!$B$1:$Z$65536,21,0)</f>
        <v>0</v>
      </c>
      <c r="X164" s="81">
        <f>VLOOKUP($C164,[1]Sheet1!$B$1:$Z$65536,22,0)</f>
        <v>0</v>
      </c>
      <c r="Y164" s="81">
        <f>VLOOKUP($C164,[1]Sheet1!$B$1:$Z$65536,23,0)</f>
        <v>0</v>
      </c>
      <c r="Z164" s="81">
        <f>VLOOKUP($C164,[1]Sheet1!$B$1:$Z$65536,24,0)</f>
        <v>0</v>
      </c>
      <c r="AA164" s="81">
        <f>VLOOKUP($C164,[1]Sheet1!$B$1:$Z$65536,25,0)</f>
        <v>0</v>
      </c>
      <c r="AB164" s="81">
        <f>VLOOKUP($C164,[1]Sheet1!$B$1:$AA$65536,26,0)</f>
        <v>0</v>
      </c>
      <c r="AC164" s="112">
        <f t="shared" si="26"/>
        <v>206313.27</v>
      </c>
      <c r="AD164" s="114">
        <f t="shared" si="30"/>
        <v>206313.27</v>
      </c>
      <c r="AE164" s="115">
        <f t="shared" si="27"/>
        <v>0</v>
      </c>
      <c r="AF164" s="115">
        <f t="shared" si="28"/>
        <v>0</v>
      </c>
      <c r="AG164" s="130"/>
      <c r="AH164" s="132"/>
      <c r="AI164" s="132"/>
      <c r="AJ164" s="132"/>
      <c r="AK164" s="132"/>
      <c r="AL164" s="132"/>
      <c r="AM164" s="133"/>
      <c r="AN164" s="150"/>
    </row>
    <row r="165" spans="1:40" s="61" customFormat="1" ht="28.05" customHeight="1">
      <c r="A165" s="58"/>
      <c r="B165" s="388"/>
      <c r="C165" s="82" t="s">
        <v>359</v>
      </c>
      <c r="D165" s="83" t="s">
        <v>360</v>
      </c>
      <c r="E165" s="84">
        <v>120</v>
      </c>
      <c r="F165" s="81">
        <f>VLOOKUP(C165,[1]Sheet1!B$1:E$65536,4,0)</f>
        <v>62319</v>
      </c>
      <c r="G165" s="81">
        <f>VLOOKUP(C165,[1]Sheet1!B$1:F$65536,5,0)</f>
        <v>0</v>
      </c>
      <c r="H165" s="81">
        <f>VLOOKUP($C165,[1]Sheet1!$B$1:$Z$65536,6,0)</f>
        <v>0</v>
      </c>
      <c r="I165" s="81">
        <f>VLOOKUP($C165,[1]Sheet1!$B$1:$Z$65536,7,0)</f>
        <v>0</v>
      </c>
      <c r="J165" s="81">
        <f>VLOOKUP($C165,[1]Sheet1!$B$1:$Z$65536,8,0)</f>
        <v>0</v>
      </c>
      <c r="K165" s="81">
        <f>VLOOKUP($C165,[1]Sheet1!$B$1:$Z$65536,9,0)</f>
        <v>0</v>
      </c>
      <c r="L165" s="81">
        <f>VLOOKUP($C165,[1]Sheet1!$B$1:$Z$65536,10,0)</f>
        <v>0</v>
      </c>
      <c r="M165" s="81">
        <f>VLOOKUP($C165,[1]Sheet1!$B$1:$Z$65536,11,0)</f>
        <v>0</v>
      </c>
      <c r="N165" s="81">
        <f>VLOOKUP($C165,[1]Sheet1!$B$1:$Z$65536,12,0)</f>
        <v>0</v>
      </c>
      <c r="O165" s="81">
        <f>VLOOKUP($C165,[1]Sheet1!$B$1:$Z$65536,13,0)</f>
        <v>0</v>
      </c>
      <c r="P165" s="81">
        <f>VLOOKUP($C165,[1]Sheet1!$B$1:$Z$65536,14,0)</f>
        <v>0</v>
      </c>
      <c r="Q165" s="81">
        <f>VLOOKUP($C165,[1]Sheet1!$B$1:$Z$65536,15,0)</f>
        <v>0</v>
      </c>
      <c r="R165" s="81">
        <f>VLOOKUP($C165,[1]Sheet1!$B$1:$Z$65536,16,0)</f>
        <v>0</v>
      </c>
      <c r="S165" s="81">
        <f>VLOOKUP($C165,[1]Sheet1!$B$1:$Z$65536,17,0)</f>
        <v>0</v>
      </c>
      <c r="T165" s="81">
        <f>VLOOKUP($C165,[1]Sheet1!$B$1:$Z$65536,18,0)</f>
        <v>0</v>
      </c>
      <c r="U165" s="81">
        <f>VLOOKUP($C165,[1]Sheet1!$B$1:$Z$65536,19,0)</f>
        <v>0</v>
      </c>
      <c r="V165" s="81">
        <f>VLOOKUP($C165,[1]Sheet1!$B$1:$Z$65536,20,0)</f>
        <v>0</v>
      </c>
      <c r="W165" s="81">
        <f>VLOOKUP($C165,[1]Sheet1!$B$1:$Z$65536,21,0)</f>
        <v>0</v>
      </c>
      <c r="X165" s="81">
        <f>VLOOKUP($C165,[1]Sheet1!$B$1:$Z$65536,22,0)</f>
        <v>0</v>
      </c>
      <c r="Y165" s="81">
        <f>VLOOKUP($C165,[1]Sheet1!$B$1:$Z$65536,23,0)</f>
        <v>0</v>
      </c>
      <c r="Z165" s="81">
        <f>VLOOKUP($C165,[1]Sheet1!$B$1:$Z$65536,24,0)</f>
        <v>0</v>
      </c>
      <c r="AA165" s="81">
        <f>VLOOKUP($C165,[1]Sheet1!$B$1:$Z$65536,25,0)</f>
        <v>0</v>
      </c>
      <c r="AB165" s="81">
        <f>VLOOKUP($C165,[1]Sheet1!$B$1:$AA$65536,26,0)</f>
        <v>0</v>
      </c>
      <c r="AC165" s="112">
        <f t="shared" si="26"/>
        <v>62319</v>
      </c>
      <c r="AD165" s="114">
        <f t="shared" si="30"/>
        <v>62319</v>
      </c>
      <c r="AE165" s="115">
        <f t="shared" si="27"/>
        <v>0</v>
      </c>
      <c r="AF165" s="115">
        <f t="shared" si="28"/>
        <v>0</v>
      </c>
      <c r="AG165" s="130"/>
      <c r="AH165" s="132"/>
      <c r="AI165" s="132"/>
      <c r="AJ165" s="132"/>
      <c r="AK165" s="132"/>
      <c r="AL165" s="132"/>
      <c r="AM165" s="133"/>
      <c r="AN165" s="150"/>
    </row>
    <row r="166" spans="1:40" s="61" customFormat="1" ht="28.05" customHeight="1">
      <c r="A166" s="58"/>
      <c r="B166" s="388"/>
      <c r="C166" s="82" t="s">
        <v>361</v>
      </c>
      <c r="D166" s="83" t="s">
        <v>362</v>
      </c>
      <c r="E166" s="84">
        <v>120</v>
      </c>
      <c r="F166" s="81">
        <f>VLOOKUP(C166,[1]Sheet1!B$1:E$65536,4,0)</f>
        <v>0</v>
      </c>
      <c r="G166" s="81">
        <f>VLOOKUP(C166,[1]Sheet1!B$1:F$65536,5,0)</f>
        <v>0</v>
      </c>
      <c r="H166" s="81">
        <f>VLOOKUP($C166,[1]Sheet1!$B$1:$Z$65536,6,0)</f>
        <v>0</v>
      </c>
      <c r="I166" s="81">
        <f>VLOOKUP($C166,[1]Sheet1!$B$1:$Z$65536,7,0)</f>
        <v>1571.6399999999994</v>
      </c>
      <c r="J166" s="81">
        <f>VLOOKUP($C166,[1]Sheet1!$B$1:$Z$65536,8,0)</f>
        <v>96738.65</v>
      </c>
      <c r="K166" s="81">
        <f>VLOOKUP($C166,[1]Sheet1!$B$1:$Z$65536,9,0)</f>
        <v>18373.64</v>
      </c>
      <c r="L166" s="81">
        <f>VLOOKUP($C166,[1]Sheet1!$B$1:$Z$65536,10,0)</f>
        <v>0</v>
      </c>
      <c r="M166" s="81">
        <f>VLOOKUP($C166,[1]Sheet1!$B$1:$Z$65536,11,0)</f>
        <v>0</v>
      </c>
      <c r="N166" s="81">
        <f>VLOOKUP($C166,[1]Sheet1!$B$1:$Z$65536,12,0)</f>
        <v>0</v>
      </c>
      <c r="O166" s="81">
        <f>VLOOKUP($C166,[1]Sheet1!$B$1:$Z$65536,13,0)</f>
        <v>0</v>
      </c>
      <c r="P166" s="81">
        <f>VLOOKUP($C166,[1]Sheet1!$B$1:$Z$65536,14,0)</f>
        <v>0</v>
      </c>
      <c r="Q166" s="81">
        <f>VLOOKUP($C166,[1]Sheet1!$B$1:$Z$65536,15,0)</f>
        <v>0</v>
      </c>
      <c r="R166" s="81">
        <f>VLOOKUP($C166,[1]Sheet1!$B$1:$Z$65536,16,0)</f>
        <v>0</v>
      </c>
      <c r="S166" s="81">
        <f>VLOOKUP($C166,[1]Sheet1!$B$1:$Z$65536,17,0)</f>
        <v>0</v>
      </c>
      <c r="T166" s="81">
        <f>VLOOKUP($C166,[1]Sheet1!$B$1:$Z$65536,18,0)</f>
        <v>0</v>
      </c>
      <c r="U166" s="81">
        <f>VLOOKUP($C166,[1]Sheet1!$B$1:$Z$65536,19,0)</f>
        <v>0</v>
      </c>
      <c r="V166" s="81">
        <f>VLOOKUP($C166,[1]Sheet1!$B$1:$Z$65536,20,0)</f>
        <v>0</v>
      </c>
      <c r="W166" s="81">
        <f>VLOOKUP($C166,[1]Sheet1!$B$1:$Z$65536,21,0)</f>
        <v>0</v>
      </c>
      <c r="X166" s="81">
        <f>VLOOKUP($C166,[1]Sheet1!$B$1:$Z$65536,22,0)</f>
        <v>0</v>
      </c>
      <c r="Y166" s="81">
        <f>VLOOKUP($C166,[1]Sheet1!$B$1:$Z$65536,23,0)</f>
        <v>0</v>
      </c>
      <c r="Z166" s="81">
        <f>VLOOKUP($C166,[1]Sheet1!$B$1:$Z$65536,24,0)</f>
        <v>0</v>
      </c>
      <c r="AA166" s="81">
        <f>VLOOKUP($C166,[1]Sheet1!$B$1:$Z$65536,25,0)</f>
        <v>0</v>
      </c>
      <c r="AB166" s="81">
        <f>VLOOKUP($C166,[1]Sheet1!$B$1:$AA$65536,26,0)</f>
        <v>0</v>
      </c>
      <c r="AC166" s="112">
        <f t="shared" si="26"/>
        <v>116683.93</v>
      </c>
      <c r="AD166" s="114">
        <f t="shared" si="30"/>
        <v>116683.93</v>
      </c>
      <c r="AE166" s="115">
        <f t="shared" si="27"/>
        <v>0</v>
      </c>
      <c r="AF166" s="115">
        <f t="shared" si="28"/>
        <v>0</v>
      </c>
      <c r="AG166" s="130"/>
      <c r="AH166" s="132"/>
      <c r="AI166" s="132"/>
      <c r="AJ166" s="132" t="s">
        <v>46</v>
      </c>
      <c r="AK166" s="132"/>
      <c r="AL166" s="132"/>
      <c r="AM166" s="133"/>
      <c r="AN166" s="150"/>
    </row>
    <row r="167" spans="1:40" s="61" customFormat="1" ht="28.05" customHeight="1">
      <c r="A167" s="58"/>
      <c r="B167" s="388"/>
      <c r="C167" s="82" t="s">
        <v>363</v>
      </c>
      <c r="D167" s="83" t="s">
        <v>364</v>
      </c>
      <c r="E167" s="84">
        <v>120</v>
      </c>
      <c r="F167" s="81">
        <f>VLOOKUP(C167,[1]Sheet1!B$1:E$65536,4,0)</f>
        <v>0</v>
      </c>
      <c r="G167" s="81">
        <f>VLOOKUP(C167,[1]Sheet1!B$1:F$65536,5,0)</f>
        <v>0</v>
      </c>
      <c r="H167" s="81">
        <f>VLOOKUP($C167,[1]Sheet1!$B$1:$Z$65536,6,0)</f>
        <v>0</v>
      </c>
      <c r="I167" s="81">
        <f>VLOOKUP($C167,[1]Sheet1!$B$1:$Z$65536,7,0)</f>
        <v>0</v>
      </c>
      <c r="J167" s="81">
        <f>VLOOKUP($C167,[1]Sheet1!$B$1:$Z$65536,8,0)</f>
        <v>0</v>
      </c>
      <c r="K167" s="81">
        <f>VLOOKUP($C167,[1]Sheet1!$B$1:$Z$65536,9,0)</f>
        <v>0</v>
      </c>
      <c r="L167" s="81">
        <f>VLOOKUP($C167,[1]Sheet1!$B$1:$Z$65536,10,0)</f>
        <v>0</v>
      </c>
      <c r="M167" s="81">
        <f>VLOOKUP($C167,[1]Sheet1!$B$1:$Z$65536,11,0)</f>
        <v>0</v>
      </c>
      <c r="N167" s="81">
        <f>VLOOKUP($C167,[1]Sheet1!$B$1:$Z$65536,12,0)</f>
        <v>0</v>
      </c>
      <c r="O167" s="81">
        <f>VLOOKUP($C167,[1]Sheet1!$B$1:$Z$65536,13,0)</f>
        <v>0</v>
      </c>
      <c r="P167" s="81">
        <f>VLOOKUP($C167,[1]Sheet1!$B$1:$Z$65536,14,0)</f>
        <v>0</v>
      </c>
      <c r="Q167" s="81">
        <f>VLOOKUP($C167,[1]Sheet1!$B$1:$Z$65536,15,0)</f>
        <v>0</v>
      </c>
      <c r="R167" s="81">
        <f>VLOOKUP($C167,[1]Sheet1!$B$1:$Z$65536,16,0)</f>
        <v>0</v>
      </c>
      <c r="S167" s="81">
        <f>VLOOKUP($C167,[1]Sheet1!$B$1:$Z$65536,17,0)</f>
        <v>0</v>
      </c>
      <c r="T167" s="81">
        <f>VLOOKUP($C167,[1]Sheet1!$B$1:$Z$65536,18,0)</f>
        <v>0</v>
      </c>
      <c r="U167" s="81">
        <f>VLOOKUP($C167,[1]Sheet1!$B$1:$Z$65536,19,0)</f>
        <v>0</v>
      </c>
      <c r="V167" s="81">
        <f>VLOOKUP($C167,[1]Sheet1!$B$1:$Z$65536,20,0)</f>
        <v>0</v>
      </c>
      <c r="W167" s="81">
        <f>VLOOKUP($C167,[1]Sheet1!$B$1:$Z$65536,21,0)</f>
        <v>0</v>
      </c>
      <c r="X167" s="81">
        <f>VLOOKUP($C167,[1]Sheet1!$B$1:$Z$65536,22,0)</f>
        <v>0</v>
      </c>
      <c r="Y167" s="81">
        <f>VLOOKUP($C167,[1]Sheet1!$B$1:$Z$65536,23,0)</f>
        <v>0</v>
      </c>
      <c r="Z167" s="81">
        <f>VLOOKUP($C167,[1]Sheet1!$B$1:$Z$65536,24,0)</f>
        <v>0</v>
      </c>
      <c r="AA167" s="81">
        <f>VLOOKUP($C167,[1]Sheet1!$B$1:$Z$65536,25,0)</f>
        <v>0</v>
      </c>
      <c r="AB167" s="81">
        <f>VLOOKUP($C167,[1]Sheet1!$B$1:$AA$65536,26,0)</f>
        <v>0</v>
      </c>
      <c r="AC167" s="112">
        <f t="shared" si="26"/>
        <v>0</v>
      </c>
      <c r="AD167" s="114">
        <f t="shared" si="30"/>
        <v>0</v>
      </c>
      <c r="AE167" s="115">
        <f t="shared" si="27"/>
        <v>0</v>
      </c>
      <c r="AF167" s="115">
        <f t="shared" si="28"/>
        <v>0</v>
      </c>
      <c r="AG167" s="130"/>
      <c r="AH167" s="156"/>
      <c r="AI167" s="132">
        <v>10000</v>
      </c>
      <c r="AJ167" s="132" t="s">
        <v>46</v>
      </c>
      <c r="AK167" s="132"/>
      <c r="AL167" s="132"/>
      <c r="AM167" s="133"/>
      <c r="AN167" s="150"/>
    </row>
    <row r="168" spans="1:40" s="61" customFormat="1" ht="28.05" customHeight="1">
      <c r="A168" s="58"/>
      <c r="B168" s="388"/>
      <c r="C168" s="82" t="s">
        <v>365</v>
      </c>
      <c r="D168" s="83" t="s">
        <v>366</v>
      </c>
      <c r="E168" s="84">
        <v>120</v>
      </c>
      <c r="F168" s="81">
        <f>VLOOKUP(C168,[1]Sheet1!B$1:E$65536,4,0)</f>
        <v>0</v>
      </c>
      <c r="G168" s="81">
        <f>VLOOKUP(C168,[1]Sheet1!B$1:F$65536,5,0)</f>
        <v>0</v>
      </c>
      <c r="H168" s="81">
        <f>VLOOKUP($C168,[1]Sheet1!$B$1:$Z$65536,6,0)</f>
        <v>0</v>
      </c>
      <c r="I168" s="81">
        <f>VLOOKUP($C168,[1]Sheet1!$B$1:$Z$65536,7,0)</f>
        <v>0</v>
      </c>
      <c r="J168" s="81">
        <f>VLOOKUP($C168,[1]Sheet1!$B$1:$Z$65536,8,0)</f>
        <v>75884.62</v>
      </c>
      <c r="K168" s="81">
        <f>VLOOKUP($C168,[1]Sheet1!$B$1:$Z$65536,9,0)</f>
        <v>0</v>
      </c>
      <c r="L168" s="81">
        <f>VLOOKUP($C168,[1]Sheet1!$B$1:$Z$65536,10,0)</f>
        <v>0</v>
      </c>
      <c r="M168" s="81">
        <f>VLOOKUP($C168,[1]Sheet1!$B$1:$Z$65536,11,0)</f>
        <v>0</v>
      </c>
      <c r="N168" s="81">
        <f>VLOOKUP($C168,[1]Sheet1!$B$1:$Z$65536,12,0)</f>
        <v>0</v>
      </c>
      <c r="O168" s="81">
        <f>VLOOKUP($C168,[1]Sheet1!$B$1:$Z$65536,13,0)</f>
        <v>0</v>
      </c>
      <c r="P168" s="81">
        <f>VLOOKUP($C168,[1]Sheet1!$B$1:$Z$65536,14,0)</f>
        <v>0</v>
      </c>
      <c r="Q168" s="81">
        <f>VLOOKUP($C168,[1]Sheet1!$B$1:$Z$65536,15,0)</f>
        <v>0</v>
      </c>
      <c r="R168" s="81">
        <f>VLOOKUP($C168,[1]Sheet1!$B$1:$Z$65536,16,0)</f>
        <v>0</v>
      </c>
      <c r="S168" s="81">
        <f>VLOOKUP($C168,[1]Sheet1!$B$1:$Z$65536,17,0)</f>
        <v>0</v>
      </c>
      <c r="T168" s="81">
        <f>VLOOKUP($C168,[1]Sheet1!$B$1:$Z$65536,18,0)</f>
        <v>0</v>
      </c>
      <c r="U168" s="81">
        <f>VLOOKUP($C168,[1]Sheet1!$B$1:$Z$65536,19,0)</f>
        <v>0</v>
      </c>
      <c r="V168" s="81">
        <f>VLOOKUP($C168,[1]Sheet1!$B$1:$Z$65536,20,0)</f>
        <v>0</v>
      </c>
      <c r="W168" s="81">
        <f>VLOOKUP($C168,[1]Sheet1!$B$1:$Z$65536,21,0)</f>
        <v>0</v>
      </c>
      <c r="X168" s="81">
        <f>VLOOKUP($C168,[1]Sheet1!$B$1:$Z$65536,22,0)</f>
        <v>0</v>
      </c>
      <c r="Y168" s="81">
        <f>VLOOKUP($C168,[1]Sheet1!$B$1:$Z$65536,23,0)</f>
        <v>0</v>
      </c>
      <c r="Z168" s="81">
        <f>VLOOKUP($C168,[1]Sheet1!$B$1:$Z$65536,24,0)</f>
        <v>0</v>
      </c>
      <c r="AA168" s="81">
        <f>VLOOKUP($C168,[1]Sheet1!$B$1:$Z$65536,25,0)</f>
        <v>0</v>
      </c>
      <c r="AB168" s="81">
        <f>VLOOKUP($C168,[1]Sheet1!$B$1:$AA$65536,26,0)</f>
        <v>0</v>
      </c>
      <c r="AC168" s="112">
        <f t="shared" si="26"/>
        <v>75884.62</v>
      </c>
      <c r="AD168" s="114">
        <f t="shared" si="30"/>
        <v>75884.62</v>
      </c>
      <c r="AE168" s="115">
        <f t="shared" si="27"/>
        <v>0</v>
      </c>
      <c r="AF168" s="115">
        <f t="shared" si="28"/>
        <v>0</v>
      </c>
      <c r="AG168" s="130"/>
      <c r="AH168" s="132"/>
      <c r="AI168" s="132"/>
      <c r="AJ168" s="132"/>
      <c r="AK168" s="132" t="s">
        <v>46</v>
      </c>
      <c r="AL168" s="132"/>
      <c r="AM168" s="133"/>
      <c r="AN168" s="150"/>
    </row>
    <row r="169" spans="1:40" s="61" customFormat="1" ht="28.05" customHeight="1">
      <c r="A169" s="58"/>
      <c r="B169" s="388"/>
      <c r="C169" s="82" t="s">
        <v>367</v>
      </c>
      <c r="D169" s="83" t="s">
        <v>368</v>
      </c>
      <c r="E169" s="84">
        <v>120</v>
      </c>
      <c r="F169" s="81">
        <f>VLOOKUP(C169,[1]Sheet1!B$1:E$65536,4,0)</f>
        <v>0</v>
      </c>
      <c r="G169" s="81">
        <f>VLOOKUP(C169,[1]Sheet1!B$1:F$65536,5,0)</f>
        <v>0</v>
      </c>
      <c r="H169" s="81">
        <f>VLOOKUP($C169,[1]Sheet1!$B$1:$Z$65536,6,0)</f>
        <v>0</v>
      </c>
      <c r="I169" s="81">
        <f>VLOOKUP($C169,[1]Sheet1!$B$1:$Z$65536,7,0)</f>
        <v>0</v>
      </c>
      <c r="J169" s="81">
        <f>VLOOKUP($C169,[1]Sheet1!$B$1:$Z$65536,8,0)</f>
        <v>0</v>
      </c>
      <c r="K169" s="81">
        <f>VLOOKUP($C169,[1]Sheet1!$B$1:$Z$65536,9,0)</f>
        <v>8870.25</v>
      </c>
      <c r="L169" s="81">
        <f>VLOOKUP($C169,[1]Sheet1!$B$1:$Z$65536,10,0)</f>
        <v>0</v>
      </c>
      <c r="M169" s="81">
        <f>VLOOKUP($C169,[1]Sheet1!$B$1:$Z$65536,11,0)</f>
        <v>0</v>
      </c>
      <c r="N169" s="81">
        <f>VLOOKUP($C169,[1]Sheet1!$B$1:$Z$65536,12,0)</f>
        <v>0</v>
      </c>
      <c r="O169" s="81">
        <f>VLOOKUP($C169,[1]Sheet1!$B$1:$Z$65536,13,0)</f>
        <v>0</v>
      </c>
      <c r="P169" s="81">
        <f>VLOOKUP($C169,[1]Sheet1!$B$1:$Z$65536,14,0)</f>
        <v>0</v>
      </c>
      <c r="Q169" s="81">
        <f>VLOOKUP($C169,[1]Sheet1!$B$1:$Z$65536,15,0)</f>
        <v>0</v>
      </c>
      <c r="R169" s="81">
        <f>VLOOKUP($C169,[1]Sheet1!$B$1:$Z$65536,16,0)</f>
        <v>0</v>
      </c>
      <c r="S169" s="81">
        <f>VLOOKUP($C169,[1]Sheet1!$B$1:$Z$65536,17,0)</f>
        <v>0</v>
      </c>
      <c r="T169" s="81">
        <f>VLOOKUP($C169,[1]Sheet1!$B$1:$Z$65536,18,0)</f>
        <v>22490</v>
      </c>
      <c r="U169" s="81">
        <f>VLOOKUP($C169,[1]Sheet1!$B$1:$Z$65536,19,0)</f>
        <v>0</v>
      </c>
      <c r="V169" s="81">
        <f>VLOOKUP($C169,[1]Sheet1!$B$1:$Z$65536,20,0)</f>
        <v>0</v>
      </c>
      <c r="W169" s="81">
        <f>VLOOKUP($C169,[1]Sheet1!$B$1:$Z$65536,21,0)</f>
        <v>0</v>
      </c>
      <c r="X169" s="81">
        <f>VLOOKUP($C169,[1]Sheet1!$B$1:$Z$65536,22,0)</f>
        <v>0</v>
      </c>
      <c r="Y169" s="81">
        <f>VLOOKUP($C169,[1]Sheet1!$B$1:$Z$65536,23,0)</f>
        <v>0</v>
      </c>
      <c r="Z169" s="81">
        <f>VLOOKUP($C169,[1]Sheet1!$B$1:$Z$65536,24,0)</f>
        <v>0</v>
      </c>
      <c r="AA169" s="81">
        <f>VLOOKUP($C169,[1]Sheet1!$B$1:$Z$65536,25,0)</f>
        <v>23355</v>
      </c>
      <c r="AB169" s="81">
        <f>VLOOKUP($C169,[1]Sheet1!$B$1:$AA$65536,26,0)</f>
        <v>0</v>
      </c>
      <c r="AC169" s="112">
        <f t="shared" si="26"/>
        <v>54715.25</v>
      </c>
      <c r="AD169" s="114">
        <f t="shared" si="30"/>
        <v>31360.25</v>
      </c>
      <c r="AE169" s="115">
        <f t="shared" si="27"/>
        <v>3748.3333333333335</v>
      </c>
      <c r="AF169" s="115">
        <f t="shared" si="28"/>
        <v>0</v>
      </c>
      <c r="AG169" s="130">
        <v>20000</v>
      </c>
      <c r="AH169" s="132"/>
      <c r="AI169" s="132"/>
      <c r="AJ169" s="132" t="s">
        <v>46</v>
      </c>
      <c r="AK169" s="132"/>
      <c r="AL169" s="132"/>
      <c r="AM169" s="133"/>
      <c r="AN169" s="150"/>
    </row>
    <row r="170" spans="1:40" s="61" customFormat="1" ht="28.05" customHeight="1">
      <c r="A170" s="58"/>
      <c r="B170" s="388"/>
      <c r="C170" s="82" t="s">
        <v>369</v>
      </c>
      <c r="D170" s="83" t="s">
        <v>370</v>
      </c>
      <c r="E170" s="84">
        <v>120</v>
      </c>
      <c r="F170" s="81">
        <f>VLOOKUP(C170,[1]Sheet1!B$1:E$65536,4,0)</f>
        <v>60833.38</v>
      </c>
      <c r="G170" s="81">
        <f>VLOOKUP(C170,[1]Sheet1!B$1:F$65536,5,0)</f>
        <v>0</v>
      </c>
      <c r="H170" s="81">
        <f>VLOOKUP($C170,[1]Sheet1!$B$1:$Z$65536,6,0)</f>
        <v>0</v>
      </c>
      <c r="I170" s="81">
        <f>VLOOKUP($C170,[1]Sheet1!$B$1:$Z$65536,7,0)</f>
        <v>0</v>
      </c>
      <c r="J170" s="81">
        <f>VLOOKUP($C170,[1]Sheet1!$B$1:$Z$65536,8,0)</f>
        <v>0</v>
      </c>
      <c r="K170" s="81">
        <f>VLOOKUP($C170,[1]Sheet1!$B$1:$Z$65536,9,0)</f>
        <v>0</v>
      </c>
      <c r="L170" s="81">
        <f>VLOOKUP($C170,[1]Sheet1!$B$1:$Z$65536,10,0)</f>
        <v>0</v>
      </c>
      <c r="M170" s="81">
        <f>VLOOKUP($C170,[1]Sheet1!$B$1:$Z$65536,11,0)</f>
        <v>0</v>
      </c>
      <c r="N170" s="81">
        <f>VLOOKUP($C170,[1]Sheet1!$B$1:$Z$65536,12,0)</f>
        <v>0</v>
      </c>
      <c r="O170" s="81">
        <f>VLOOKUP($C170,[1]Sheet1!$B$1:$Z$65536,13,0)</f>
        <v>0</v>
      </c>
      <c r="P170" s="81">
        <f>VLOOKUP($C170,[1]Sheet1!$B$1:$Z$65536,14,0)</f>
        <v>0</v>
      </c>
      <c r="Q170" s="81">
        <f>VLOOKUP($C170,[1]Sheet1!$B$1:$Z$65536,15,0)</f>
        <v>0</v>
      </c>
      <c r="R170" s="81">
        <f>VLOOKUP($C170,[1]Sheet1!$B$1:$Z$65536,16,0)</f>
        <v>0</v>
      </c>
      <c r="S170" s="81">
        <f>VLOOKUP($C170,[1]Sheet1!$B$1:$Z$65536,17,0)</f>
        <v>0</v>
      </c>
      <c r="T170" s="81">
        <f>VLOOKUP($C170,[1]Sheet1!$B$1:$Z$65536,18,0)</f>
        <v>0</v>
      </c>
      <c r="U170" s="81">
        <f>VLOOKUP($C170,[1]Sheet1!$B$1:$Z$65536,19,0)</f>
        <v>0</v>
      </c>
      <c r="V170" s="81">
        <f>VLOOKUP($C170,[1]Sheet1!$B$1:$Z$65536,20,0)</f>
        <v>0</v>
      </c>
      <c r="W170" s="81">
        <f>VLOOKUP($C170,[1]Sheet1!$B$1:$Z$65536,21,0)</f>
        <v>0</v>
      </c>
      <c r="X170" s="81">
        <f>VLOOKUP($C170,[1]Sheet1!$B$1:$Z$65536,22,0)</f>
        <v>0</v>
      </c>
      <c r="Y170" s="81">
        <f>VLOOKUP($C170,[1]Sheet1!$B$1:$Z$65536,23,0)</f>
        <v>0</v>
      </c>
      <c r="Z170" s="81">
        <f>VLOOKUP($C170,[1]Sheet1!$B$1:$Z$65536,24,0)</f>
        <v>0</v>
      </c>
      <c r="AA170" s="81">
        <f>VLOOKUP($C170,[1]Sheet1!$B$1:$Z$65536,25,0)</f>
        <v>0</v>
      </c>
      <c r="AB170" s="81">
        <f>VLOOKUP($C170,[1]Sheet1!$B$1:$AA$65536,26,0)</f>
        <v>0</v>
      </c>
      <c r="AC170" s="112">
        <f t="shared" si="26"/>
        <v>60833.38</v>
      </c>
      <c r="AD170" s="114">
        <f t="shared" si="30"/>
        <v>60833.38</v>
      </c>
      <c r="AE170" s="115">
        <f t="shared" si="27"/>
        <v>0</v>
      </c>
      <c r="AF170" s="115">
        <f t="shared" si="28"/>
        <v>0</v>
      </c>
      <c r="AG170" s="130"/>
      <c r="AH170" s="132"/>
      <c r="AI170" s="132"/>
      <c r="AJ170" s="132"/>
      <c r="AK170" s="132"/>
      <c r="AL170" s="132"/>
      <c r="AM170" s="133"/>
      <c r="AN170" s="150"/>
    </row>
    <row r="171" spans="1:40" s="61" customFormat="1" ht="28.05" customHeight="1">
      <c r="A171" s="58"/>
      <c r="B171" s="388"/>
      <c r="C171" s="82" t="s">
        <v>371</v>
      </c>
      <c r="D171" s="83" t="s">
        <v>372</v>
      </c>
      <c r="E171" s="84">
        <v>120</v>
      </c>
      <c r="F171" s="81">
        <f>VLOOKUP(C171,[1]Sheet1!B$1:E$65536,4,0)</f>
        <v>0</v>
      </c>
      <c r="G171" s="81">
        <f>VLOOKUP(C171,[1]Sheet1!B$1:F$65536,5,0)</f>
        <v>0</v>
      </c>
      <c r="H171" s="81">
        <f>VLOOKUP($C171,[1]Sheet1!$B$1:$Z$65536,6,0)</f>
        <v>0</v>
      </c>
      <c r="I171" s="81">
        <f>VLOOKUP($C171,[1]Sheet1!$B$1:$Z$65536,7,0)</f>
        <v>0</v>
      </c>
      <c r="J171" s="81">
        <f>VLOOKUP($C171,[1]Sheet1!$B$1:$Z$65536,8,0)</f>
        <v>0</v>
      </c>
      <c r="K171" s="81">
        <f>VLOOKUP($C171,[1]Sheet1!$B$1:$Z$65536,9,0)</f>
        <v>0</v>
      </c>
      <c r="L171" s="81">
        <f>VLOOKUP($C171,[1]Sheet1!$B$1:$Z$65536,10,0)</f>
        <v>0</v>
      </c>
      <c r="M171" s="81">
        <f>VLOOKUP($C171,[1]Sheet1!$B$1:$Z$65536,11,0)</f>
        <v>0</v>
      </c>
      <c r="N171" s="81">
        <f>VLOOKUP($C171,[1]Sheet1!$B$1:$Z$65536,12,0)</f>
        <v>0</v>
      </c>
      <c r="O171" s="81">
        <f>VLOOKUP($C171,[1]Sheet1!$B$1:$Z$65536,13,0)</f>
        <v>0</v>
      </c>
      <c r="P171" s="81">
        <f>VLOOKUP($C171,[1]Sheet1!$B$1:$Z$65536,14,0)</f>
        <v>0</v>
      </c>
      <c r="Q171" s="81">
        <f>VLOOKUP($C171,[1]Sheet1!$B$1:$Z$65536,15,0)</f>
        <v>0</v>
      </c>
      <c r="R171" s="81">
        <f>VLOOKUP($C171,[1]Sheet1!$B$1:$Z$65536,16,0)</f>
        <v>0</v>
      </c>
      <c r="S171" s="81">
        <f>VLOOKUP($C171,[1]Sheet1!$B$1:$Z$65536,17,0)</f>
        <v>0</v>
      </c>
      <c r="T171" s="81">
        <f>VLOOKUP($C171,[1]Sheet1!$B$1:$Z$65536,18,0)</f>
        <v>0</v>
      </c>
      <c r="U171" s="81">
        <f>VLOOKUP($C171,[1]Sheet1!$B$1:$Z$65536,19,0)</f>
        <v>0</v>
      </c>
      <c r="V171" s="81">
        <f>VLOOKUP($C171,[1]Sheet1!$B$1:$Z$65536,20,0)</f>
        <v>0</v>
      </c>
      <c r="W171" s="81">
        <f>VLOOKUP($C171,[1]Sheet1!$B$1:$Z$65536,21,0)</f>
        <v>0</v>
      </c>
      <c r="X171" s="81">
        <f>VLOOKUP($C171,[1]Sheet1!$B$1:$Z$65536,22,0)</f>
        <v>0</v>
      </c>
      <c r="Y171" s="81">
        <f>VLOOKUP($C171,[1]Sheet1!$B$1:$Z$65536,23,0)</f>
        <v>119443.5</v>
      </c>
      <c r="Z171" s="81">
        <f>VLOOKUP($C171,[1]Sheet1!$B$1:$Z$65536,24,0)</f>
        <v>0</v>
      </c>
      <c r="AA171" s="81">
        <f>VLOOKUP($C171,[1]Sheet1!$B$1:$Z$65536,25,0)</f>
        <v>0</v>
      </c>
      <c r="AB171" s="81">
        <f>VLOOKUP($C171,[1]Sheet1!$B$1:$AA$65536,26,0)</f>
        <v>0</v>
      </c>
      <c r="AC171" s="112">
        <f t="shared" si="26"/>
        <v>119443.5</v>
      </c>
      <c r="AD171" s="114">
        <f t="shared" si="30"/>
        <v>0</v>
      </c>
      <c r="AE171" s="115">
        <f t="shared" si="27"/>
        <v>0</v>
      </c>
      <c r="AF171" s="115">
        <f t="shared" si="28"/>
        <v>0</v>
      </c>
      <c r="AG171" s="130"/>
      <c r="AH171" s="132"/>
      <c r="AI171" s="132"/>
      <c r="AJ171" s="132"/>
      <c r="AK171" s="132"/>
      <c r="AL171" s="132" t="s">
        <v>46</v>
      </c>
      <c r="AM171" s="133"/>
      <c r="AN171" s="150"/>
    </row>
    <row r="172" spans="1:40" s="61" customFormat="1" ht="28.05" customHeight="1">
      <c r="A172" s="58"/>
      <c r="B172" s="388"/>
      <c r="C172" s="82" t="s">
        <v>373</v>
      </c>
      <c r="D172" s="83" t="s">
        <v>374</v>
      </c>
      <c r="E172" s="84">
        <v>120</v>
      </c>
      <c r="F172" s="81">
        <f>VLOOKUP(C172,[1]Sheet1!B$1:E$65536,4,0)</f>
        <v>0</v>
      </c>
      <c r="G172" s="81">
        <f>VLOOKUP(C172,[1]Sheet1!B$1:F$65536,5,0)</f>
        <v>0</v>
      </c>
      <c r="H172" s="81">
        <f>VLOOKUP($C172,[1]Sheet1!$B$1:$Z$65536,6,0)</f>
        <v>0</v>
      </c>
      <c r="I172" s="81">
        <f>VLOOKUP($C172,[1]Sheet1!$B$1:$Z$65536,7,0)</f>
        <v>0</v>
      </c>
      <c r="J172" s="81">
        <f>VLOOKUP($C172,[1]Sheet1!$B$1:$Z$65536,8,0)</f>
        <v>28205.9</v>
      </c>
      <c r="K172" s="81">
        <f>VLOOKUP($C172,[1]Sheet1!$B$1:$Z$65536,9,0)</f>
        <v>11652.919999999998</v>
      </c>
      <c r="L172" s="81">
        <f>VLOOKUP($C172,[1]Sheet1!$B$1:$Z$65536,10,0)</f>
        <v>8207.3700000000026</v>
      </c>
      <c r="M172" s="81">
        <f>VLOOKUP($C172,[1]Sheet1!$B$1:$Z$65536,11,0)</f>
        <v>0</v>
      </c>
      <c r="N172" s="81">
        <f>VLOOKUP($C172,[1]Sheet1!$B$1:$Z$65536,12,0)</f>
        <v>0</v>
      </c>
      <c r="O172" s="81">
        <f>VLOOKUP($C172,[1]Sheet1!$B$1:$Z$65536,13,0)</f>
        <v>0</v>
      </c>
      <c r="P172" s="81">
        <f>VLOOKUP($C172,[1]Sheet1!$B$1:$Z$65536,14,0)</f>
        <v>0</v>
      </c>
      <c r="Q172" s="81">
        <f>VLOOKUP($C172,[1]Sheet1!$B$1:$Z$65536,15,0)</f>
        <v>0</v>
      </c>
      <c r="R172" s="81">
        <f>VLOOKUP($C172,[1]Sheet1!$B$1:$Z$65536,16,0)</f>
        <v>0</v>
      </c>
      <c r="S172" s="81">
        <f>VLOOKUP($C172,[1]Sheet1!$B$1:$Z$65536,17,0)</f>
        <v>0</v>
      </c>
      <c r="T172" s="81">
        <f>VLOOKUP($C172,[1]Sheet1!$B$1:$Z$65536,18,0)</f>
        <v>0</v>
      </c>
      <c r="U172" s="81">
        <f>VLOOKUP($C172,[1]Sheet1!$B$1:$Z$65536,19,0)</f>
        <v>0</v>
      </c>
      <c r="V172" s="81">
        <f>VLOOKUP($C172,[1]Sheet1!$B$1:$Z$65536,20,0)</f>
        <v>0</v>
      </c>
      <c r="W172" s="81">
        <f>VLOOKUP($C172,[1]Sheet1!$B$1:$Z$65536,21,0)</f>
        <v>0</v>
      </c>
      <c r="X172" s="81">
        <f>VLOOKUP($C172,[1]Sheet1!$B$1:$Z$65536,22,0)</f>
        <v>0</v>
      </c>
      <c r="Y172" s="81">
        <f>VLOOKUP($C172,[1]Sheet1!$B$1:$Z$65536,23,0)</f>
        <v>0</v>
      </c>
      <c r="Z172" s="81">
        <f>VLOOKUP($C172,[1]Sheet1!$B$1:$Z$65536,24,0)</f>
        <v>0</v>
      </c>
      <c r="AA172" s="81">
        <f>VLOOKUP($C172,[1]Sheet1!$B$1:$Z$65536,25,0)</f>
        <v>0</v>
      </c>
      <c r="AB172" s="81">
        <f>VLOOKUP($C172,[1]Sheet1!$B$1:$AA$65536,26,0)</f>
        <v>0</v>
      </c>
      <c r="AC172" s="112">
        <f t="shared" si="26"/>
        <v>48066.19</v>
      </c>
      <c r="AD172" s="114">
        <f t="shared" si="30"/>
        <v>48066.19</v>
      </c>
      <c r="AE172" s="115">
        <f t="shared" si="27"/>
        <v>0</v>
      </c>
      <c r="AF172" s="115">
        <f t="shared" si="28"/>
        <v>0</v>
      </c>
      <c r="AG172" s="130">
        <v>20000</v>
      </c>
      <c r="AH172" s="132"/>
      <c r="AI172" s="132"/>
      <c r="AJ172" s="132" t="s">
        <v>46</v>
      </c>
      <c r="AK172" s="132"/>
      <c r="AL172" s="132"/>
      <c r="AM172" s="133"/>
      <c r="AN172" s="150"/>
    </row>
    <row r="173" spans="1:40" s="61" customFormat="1" ht="28.05" customHeight="1">
      <c r="A173" s="58"/>
      <c r="B173" s="388"/>
      <c r="C173" s="82" t="s">
        <v>375</v>
      </c>
      <c r="D173" s="83" t="s">
        <v>376</v>
      </c>
      <c r="E173" s="84">
        <v>120</v>
      </c>
      <c r="F173" s="81">
        <f>VLOOKUP(C173,[1]Sheet1!B$1:E$65536,4,0)</f>
        <v>58519.74</v>
      </c>
      <c r="G173" s="81">
        <f>VLOOKUP(C173,[1]Sheet1!B$1:F$65536,5,0)</f>
        <v>0</v>
      </c>
      <c r="H173" s="81">
        <f>VLOOKUP($C173,[1]Sheet1!$B$1:$Z$65536,6,0)</f>
        <v>0</v>
      </c>
      <c r="I173" s="81">
        <f>VLOOKUP($C173,[1]Sheet1!$B$1:$Z$65536,7,0)</f>
        <v>0</v>
      </c>
      <c r="J173" s="81">
        <f>VLOOKUP($C173,[1]Sheet1!$B$1:$Z$65536,8,0)</f>
        <v>0</v>
      </c>
      <c r="K173" s="81">
        <f>VLOOKUP($C173,[1]Sheet1!$B$1:$Z$65536,9,0)</f>
        <v>0</v>
      </c>
      <c r="L173" s="81">
        <f>VLOOKUP($C173,[1]Sheet1!$B$1:$Z$65536,10,0)</f>
        <v>0</v>
      </c>
      <c r="M173" s="81">
        <f>VLOOKUP($C173,[1]Sheet1!$B$1:$Z$65536,11,0)</f>
        <v>0</v>
      </c>
      <c r="N173" s="81">
        <f>VLOOKUP($C173,[1]Sheet1!$B$1:$Z$65536,12,0)</f>
        <v>0</v>
      </c>
      <c r="O173" s="81">
        <f>VLOOKUP($C173,[1]Sheet1!$B$1:$Z$65536,13,0)</f>
        <v>0</v>
      </c>
      <c r="P173" s="81">
        <f>VLOOKUP($C173,[1]Sheet1!$B$1:$Z$65536,14,0)</f>
        <v>0</v>
      </c>
      <c r="Q173" s="81">
        <f>VLOOKUP($C173,[1]Sheet1!$B$1:$Z$65536,15,0)</f>
        <v>0</v>
      </c>
      <c r="R173" s="81">
        <f>VLOOKUP($C173,[1]Sheet1!$B$1:$Z$65536,16,0)</f>
        <v>0</v>
      </c>
      <c r="S173" s="81">
        <f>VLOOKUP($C173,[1]Sheet1!$B$1:$Z$65536,17,0)</f>
        <v>0</v>
      </c>
      <c r="T173" s="81">
        <f>VLOOKUP($C173,[1]Sheet1!$B$1:$Z$65536,18,0)</f>
        <v>0</v>
      </c>
      <c r="U173" s="81">
        <f>VLOOKUP($C173,[1]Sheet1!$B$1:$Z$65536,19,0)</f>
        <v>0</v>
      </c>
      <c r="V173" s="81">
        <f>VLOOKUP($C173,[1]Sheet1!$B$1:$Z$65536,20,0)</f>
        <v>0</v>
      </c>
      <c r="W173" s="81">
        <f>VLOOKUP($C173,[1]Sheet1!$B$1:$Z$65536,21,0)</f>
        <v>0</v>
      </c>
      <c r="X173" s="81">
        <f>VLOOKUP($C173,[1]Sheet1!$B$1:$Z$65536,22,0)</f>
        <v>0</v>
      </c>
      <c r="Y173" s="81">
        <f>VLOOKUP($C173,[1]Sheet1!$B$1:$Z$65536,23,0)</f>
        <v>0</v>
      </c>
      <c r="Z173" s="81">
        <f>VLOOKUP($C173,[1]Sheet1!$B$1:$Z$65536,24,0)</f>
        <v>0</v>
      </c>
      <c r="AA173" s="81">
        <f>VLOOKUP($C173,[1]Sheet1!$B$1:$Z$65536,25,0)</f>
        <v>0</v>
      </c>
      <c r="AB173" s="81">
        <f>VLOOKUP($C173,[1]Sheet1!$B$1:$AA$65536,26,0)</f>
        <v>0</v>
      </c>
      <c r="AC173" s="112">
        <f t="shared" si="26"/>
        <v>58519.74</v>
      </c>
      <c r="AD173" s="114">
        <f t="shared" si="30"/>
        <v>58519.74</v>
      </c>
      <c r="AE173" s="115">
        <f t="shared" si="27"/>
        <v>0</v>
      </c>
      <c r="AF173" s="115">
        <f t="shared" si="28"/>
        <v>0</v>
      </c>
      <c r="AG173" s="130"/>
      <c r="AH173" s="132"/>
      <c r="AI173" s="132"/>
      <c r="AJ173" s="132"/>
      <c r="AK173" s="132"/>
      <c r="AL173" s="132"/>
      <c r="AM173" s="133"/>
      <c r="AN173" s="150"/>
    </row>
    <row r="174" spans="1:40" s="61" customFormat="1" ht="28.05" customHeight="1">
      <c r="A174" s="58"/>
      <c r="B174" s="388"/>
      <c r="C174" s="82" t="s">
        <v>377</v>
      </c>
      <c r="D174" s="83" t="s">
        <v>378</v>
      </c>
      <c r="E174" s="84">
        <v>120</v>
      </c>
      <c r="F174" s="81">
        <f>VLOOKUP(C174,[1]Sheet1!B$1:E$65536,4,0)</f>
        <v>0</v>
      </c>
      <c r="G174" s="81">
        <f>VLOOKUP(C174,[1]Sheet1!B$1:F$65536,5,0)</f>
        <v>0</v>
      </c>
      <c r="H174" s="81">
        <f>VLOOKUP($C174,[1]Sheet1!$B$1:$Z$65536,6,0)</f>
        <v>0</v>
      </c>
      <c r="I174" s="81">
        <f>VLOOKUP($C174,[1]Sheet1!$B$1:$Z$65536,7,0)</f>
        <v>0</v>
      </c>
      <c r="J174" s="81">
        <f>VLOOKUP($C174,[1]Sheet1!$B$1:$Z$65536,8,0)</f>
        <v>0</v>
      </c>
      <c r="K174" s="81">
        <f>VLOOKUP($C174,[1]Sheet1!$B$1:$Z$65536,9,0)</f>
        <v>0</v>
      </c>
      <c r="L174" s="81">
        <f>VLOOKUP($C174,[1]Sheet1!$B$1:$Z$65536,10,0)</f>
        <v>51725.38</v>
      </c>
      <c r="M174" s="81">
        <f>VLOOKUP($C174,[1]Sheet1!$B$1:$Z$65536,11,0)</f>
        <v>0</v>
      </c>
      <c r="N174" s="81">
        <f>VLOOKUP($C174,[1]Sheet1!$B$1:$Z$65536,12,0)</f>
        <v>0</v>
      </c>
      <c r="O174" s="81">
        <f>VLOOKUP($C174,[1]Sheet1!$B$1:$Z$65536,13,0)</f>
        <v>0</v>
      </c>
      <c r="P174" s="81">
        <f>VLOOKUP($C174,[1]Sheet1!$B$1:$Z$65536,14,0)</f>
        <v>0</v>
      </c>
      <c r="Q174" s="81">
        <f>VLOOKUP($C174,[1]Sheet1!$B$1:$Z$65536,15,0)</f>
        <v>0</v>
      </c>
      <c r="R174" s="81">
        <f>VLOOKUP($C174,[1]Sheet1!$B$1:$Z$65536,16,0)</f>
        <v>0</v>
      </c>
      <c r="S174" s="81">
        <f>VLOOKUP($C174,[1]Sheet1!$B$1:$Z$65536,17,0)</f>
        <v>0</v>
      </c>
      <c r="T174" s="81">
        <f>VLOOKUP($C174,[1]Sheet1!$B$1:$Z$65536,18,0)</f>
        <v>0</v>
      </c>
      <c r="U174" s="81">
        <f>VLOOKUP($C174,[1]Sheet1!$B$1:$Z$65536,19,0)</f>
        <v>0</v>
      </c>
      <c r="V174" s="81">
        <f>VLOOKUP($C174,[1]Sheet1!$B$1:$Z$65536,20,0)</f>
        <v>0</v>
      </c>
      <c r="W174" s="81">
        <f>VLOOKUP($C174,[1]Sheet1!$B$1:$Z$65536,21,0)</f>
        <v>0</v>
      </c>
      <c r="X174" s="81">
        <f>VLOOKUP($C174,[1]Sheet1!$B$1:$Z$65536,22,0)</f>
        <v>0</v>
      </c>
      <c r="Y174" s="81">
        <f>VLOOKUP($C174,[1]Sheet1!$B$1:$Z$65536,23,0)</f>
        <v>0</v>
      </c>
      <c r="Z174" s="81">
        <f>VLOOKUP($C174,[1]Sheet1!$B$1:$Z$65536,24,0)</f>
        <v>0</v>
      </c>
      <c r="AA174" s="81">
        <f>VLOOKUP($C174,[1]Sheet1!$B$1:$Z$65536,25,0)</f>
        <v>0</v>
      </c>
      <c r="AB174" s="81">
        <f>VLOOKUP($C174,[1]Sheet1!$B$1:$AA$65536,26,0)</f>
        <v>0</v>
      </c>
      <c r="AC174" s="112">
        <f t="shared" si="26"/>
        <v>51725.38</v>
      </c>
      <c r="AD174" s="114">
        <f t="shared" si="30"/>
        <v>51725.38</v>
      </c>
      <c r="AE174" s="115">
        <f t="shared" si="27"/>
        <v>0</v>
      </c>
      <c r="AF174" s="115">
        <f t="shared" si="28"/>
        <v>0</v>
      </c>
      <c r="AG174" s="139">
        <f>AD174</f>
        <v>51725.38</v>
      </c>
      <c r="AH174" s="132"/>
      <c r="AI174" s="132"/>
      <c r="AJ174" s="132"/>
      <c r="AK174" s="132" t="s">
        <v>46</v>
      </c>
      <c r="AL174" s="132"/>
      <c r="AM174" s="133"/>
      <c r="AN174" s="150"/>
    </row>
    <row r="175" spans="1:40" s="61" customFormat="1" ht="28.05" customHeight="1">
      <c r="A175" s="58"/>
      <c r="B175" s="388"/>
      <c r="C175" s="82" t="s">
        <v>379</v>
      </c>
      <c r="D175" s="83" t="s">
        <v>380</v>
      </c>
      <c r="E175" s="84">
        <v>120</v>
      </c>
      <c r="F175" s="81">
        <f>VLOOKUP(C175,[1]Sheet1!B$1:E$65536,4,0)</f>
        <v>0</v>
      </c>
      <c r="G175" s="81">
        <f>VLOOKUP(C175,[1]Sheet1!B$1:F$65536,5,0)</f>
        <v>0</v>
      </c>
      <c r="H175" s="81">
        <f>VLOOKUP($C175,[1]Sheet1!$B$1:$Z$65536,6,0)</f>
        <v>0</v>
      </c>
      <c r="I175" s="81">
        <f>VLOOKUP($C175,[1]Sheet1!$B$1:$Z$65536,7,0)</f>
        <v>43423.23</v>
      </c>
      <c r="J175" s="81">
        <f>VLOOKUP($C175,[1]Sheet1!$B$1:$Z$65536,8,0)</f>
        <v>0</v>
      </c>
      <c r="K175" s="81">
        <f>VLOOKUP($C175,[1]Sheet1!$B$1:$Z$65536,9,0)</f>
        <v>0</v>
      </c>
      <c r="L175" s="81">
        <f>VLOOKUP($C175,[1]Sheet1!$B$1:$Z$65536,10,0)</f>
        <v>0</v>
      </c>
      <c r="M175" s="81">
        <f>VLOOKUP($C175,[1]Sheet1!$B$1:$Z$65536,11,0)</f>
        <v>0</v>
      </c>
      <c r="N175" s="81">
        <f>VLOOKUP($C175,[1]Sheet1!$B$1:$Z$65536,12,0)</f>
        <v>3471.82</v>
      </c>
      <c r="O175" s="81">
        <f>VLOOKUP($C175,[1]Sheet1!$B$1:$Z$65536,13,0)</f>
        <v>0</v>
      </c>
      <c r="P175" s="81">
        <f>VLOOKUP($C175,[1]Sheet1!$B$1:$Z$65536,14,0)</f>
        <v>0</v>
      </c>
      <c r="Q175" s="81">
        <f>VLOOKUP($C175,[1]Sheet1!$B$1:$Z$65536,15,0)</f>
        <v>0</v>
      </c>
      <c r="R175" s="81">
        <f>VLOOKUP($C175,[1]Sheet1!$B$1:$Z$65536,16,0)</f>
        <v>0</v>
      </c>
      <c r="S175" s="81">
        <f>VLOOKUP($C175,[1]Sheet1!$B$1:$Z$65536,17,0)</f>
        <v>0</v>
      </c>
      <c r="T175" s="81">
        <f>VLOOKUP($C175,[1]Sheet1!$B$1:$Z$65536,18,0)</f>
        <v>0</v>
      </c>
      <c r="U175" s="81">
        <f>VLOOKUP($C175,[1]Sheet1!$B$1:$Z$65536,19,0)</f>
        <v>0</v>
      </c>
      <c r="V175" s="81">
        <f>VLOOKUP($C175,[1]Sheet1!$B$1:$Z$65536,20,0)</f>
        <v>0</v>
      </c>
      <c r="W175" s="81">
        <f>VLOOKUP($C175,[1]Sheet1!$B$1:$Z$65536,21,0)</f>
        <v>0</v>
      </c>
      <c r="X175" s="81">
        <f>VLOOKUP($C175,[1]Sheet1!$B$1:$Z$65536,22,0)</f>
        <v>0</v>
      </c>
      <c r="Y175" s="81">
        <f>VLOOKUP($C175,[1]Sheet1!$B$1:$Z$65536,23,0)</f>
        <v>0</v>
      </c>
      <c r="Z175" s="81">
        <f>VLOOKUP($C175,[1]Sheet1!$B$1:$Z$65536,24,0)</f>
        <v>0</v>
      </c>
      <c r="AA175" s="81">
        <f>VLOOKUP($C175,[1]Sheet1!$B$1:$Z$65536,25,0)</f>
        <v>0</v>
      </c>
      <c r="AB175" s="81">
        <f>VLOOKUP($C175,[1]Sheet1!$B$1:$AA$65536,26,0)</f>
        <v>0</v>
      </c>
      <c r="AC175" s="112">
        <f t="shared" si="26"/>
        <v>46895.05</v>
      </c>
      <c r="AD175" s="114">
        <f t="shared" si="30"/>
        <v>46895.05</v>
      </c>
      <c r="AE175" s="115">
        <f t="shared" si="27"/>
        <v>0</v>
      </c>
      <c r="AF175" s="115">
        <f t="shared" si="28"/>
        <v>0</v>
      </c>
      <c r="AG175" s="130"/>
      <c r="AH175" s="132"/>
      <c r="AI175" s="132"/>
      <c r="AJ175" s="132"/>
      <c r="AK175" s="132"/>
      <c r="AL175" s="132"/>
      <c r="AM175" s="133"/>
      <c r="AN175" s="150"/>
    </row>
    <row r="176" spans="1:40" s="61" customFormat="1" ht="28.05" customHeight="1">
      <c r="A176" s="58"/>
      <c r="B176" s="389"/>
      <c r="C176" s="104" t="s">
        <v>381</v>
      </c>
      <c r="D176" s="105" t="s">
        <v>382</v>
      </c>
      <c r="E176" s="106">
        <v>120</v>
      </c>
      <c r="F176" s="81">
        <f>VLOOKUP(C176,[1]Sheet1!B$1:E$65536,4,0)</f>
        <v>0</v>
      </c>
      <c r="G176" s="81">
        <f>VLOOKUP(C176,[1]Sheet1!B$1:F$65536,5,0)</f>
        <v>0</v>
      </c>
      <c r="H176" s="81">
        <f>VLOOKUP($C176,[1]Sheet1!$B$1:$Z$65536,6,0)</f>
        <v>0</v>
      </c>
      <c r="I176" s="81">
        <f>VLOOKUP($C176,[1]Sheet1!$B$1:$Z$65536,7,0)</f>
        <v>0</v>
      </c>
      <c r="J176" s="81">
        <f>VLOOKUP($C176,[1]Sheet1!$B$1:$Z$65536,8,0)</f>
        <v>0</v>
      </c>
      <c r="K176" s="81">
        <f>VLOOKUP($C176,[1]Sheet1!$B$1:$Z$65536,9,0)</f>
        <v>0</v>
      </c>
      <c r="L176" s="81">
        <f>VLOOKUP($C176,[1]Sheet1!$B$1:$Z$65536,10,0)</f>
        <v>0</v>
      </c>
      <c r="M176" s="81">
        <f>VLOOKUP($C176,[1]Sheet1!$B$1:$Z$65536,11,0)</f>
        <v>0</v>
      </c>
      <c r="N176" s="81">
        <f>VLOOKUP($C176,[1]Sheet1!$B$1:$Z$65536,12,0)</f>
        <v>0</v>
      </c>
      <c r="O176" s="81">
        <f>VLOOKUP($C176,[1]Sheet1!$B$1:$Z$65536,13,0)</f>
        <v>0</v>
      </c>
      <c r="P176" s="81">
        <f>VLOOKUP($C176,[1]Sheet1!$B$1:$Z$65536,14,0)</f>
        <v>0</v>
      </c>
      <c r="Q176" s="81">
        <f>VLOOKUP($C176,[1]Sheet1!$B$1:$Z$65536,15,0)</f>
        <v>0</v>
      </c>
      <c r="R176" s="81">
        <f>VLOOKUP($C176,[1]Sheet1!$B$1:$Z$65536,16,0)</f>
        <v>0</v>
      </c>
      <c r="S176" s="81">
        <f>VLOOKUP($C176,[1]Sheet1!$B$1:$Z$65536,17,0)</f>
        <v>0</v>
      </c>
      <c r="T176" s="81">
        <f>VLOOKUP($C176,[1]Sheet1!$B$1:$Z$65536,18,0)</f>
        <v>0</v>
      </c>
      <c r="U176" s="81">
        <f>VLOOKUP($C176,[1]Sheet1!$B$1:$Z$65536,19,0)</f>
        <v>0</v>
      </c>
      <c r="V176" s="81">
        <f>VLOOKUP($C176,[1]Sheet1!$B$1:$Z$65536,20,0)</f>
        <v>17.11</v>
      </c>
      <c r="W176" s="81">
        <f>VLOOKUP($C176,[1]Sheet1!$B$1:$Z$65536,21,0)</f>
        <v>0</v>
      </c>
      <c r="X176" s="81">
        <f>VLOOKUP($C176,[1]Sheet1!$B$1:$Z$65536,22,0)</f>
        <v>0</v>
      </c>
      <c r="Y176" s="81">
        <f>VLOOKUP($C176,[1]Sheet1!$B$1:$Z$65536,23,0)</f>
        <v>0</v>
      </c>
      <c r="Z176" s="81">
        <f>VLOOKUP($C176,[1]Sheet1!$B$1:$Z$65536,24,0)</f>
        <v>0</v>
      </c>
      <c r="AA176" s="81">
        <f>VLOOKUP($C176,[1]Sheet1!$B$1:$Z$65536,25,0)</f>
        <v>0</v>
      </c>
      <c r="AB176" s="81">
        <f>VLOOKUP($C176,[1]Sheet1!$B$1:$AA$65536,26,0)</f>
        <v>0</v>
      </c>
      <c r="AC176" s="112">
        <f t="shared" si="26"/>
        <v>17.11</v>
      </c>
      <c r="AD176" s="114">
        <f t="shared" si="30"/>
        <v>17.11</v>
      </c>
      <c r="AE176" s="121">
        <f t="shared" si="27"/>
        <v>2.8516666666666666</v>
      </c>
      <c r="AF176" s="121">
        <f t="shared" si="28"/>
        <v>17.11</v>
      </c>
      <c r="AG176" s="180"/>
      <c r="AH176" s="148"/>
      <c r="AI176" s="148"/>
      <c r="AJ176" s="148"/>
      <c r="AK176" s="148"/>
      <c r="AL176" s="148"/>
      <c r="AM176" s="158"/>
      <c r="AN176" s="150"/>
    </row>
    <row r="177" spans="1:52" s="59" customFormat="1" ht="31.95" customHeight="1">
      <c r="C177" s="99" t="s">
        <v>95</v>
      </c>
      <c r="D177" s="100"/>
      <c r="E177" s="187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  <c r="R177" s="100"/>
      <c r="S177" s="100"/>
      <c r="T177" s="100"/>
      <c r="U177" s="100"/>
      <c r="V177" s="100"/>
      <c r="W177" s="100"/>
      <c r="X177" s="100"/>
      <c r="Y177" s="100"/>
      <c r="Z177" s="100"/>
      <c r="AA177" s="100"/>
      <c r="AB177" s="100"/>
      <c r="AC177" s="100"/>
      <c r="AD177" s="118"/>
      <c r="AE177" s="119" t="s">
        <v>96</v>
      </c>
      <c r="AF177" s="120"/>
      <c r="AG177" s="120"/>
      <c r="AH177" s="151"/>
      <c r="AI177" s="152"/>
      <c r="AJ177" s="152"/>
      <c r="AK177" s="152"/>
      <c r="AL177" s="152"/>
      <c r="AM177" s="153"/>
      <c r="AN177" s="154"/>
      <c r="AO177" s="153"/>
      <c r="AP177" s="153"/>
      <c r="AQ177" s="153"/>
      <c r="AR177" s="153"/>
      <c r="AS177" s="153"/>
      <c r="AT177" s="153"/>
      <c r="AU177" s="153"/>
      <c r="AV177" s="153"/>
      <c r="AW177" s="153"/>
      <c r="AX177" s="153"/>
      <c r="AY177" s="153"/>
      <c r="AZ177" s="153"/>
    </row>
    <row r="178" spans="1:52" s="61" customFormat="1" ht="25.95" customHeight="1">
      <c r="A178" s="58"/>
      <c r="B178" s="387" t="s">
        <v>314</v>
      </c>
      <c r="C178" s="78" t="s">
        <v>383</v>
      </c>
      <c r="D178" s="79" t="s">
        <v>384</v>
      </c>
      <c r="E178" s="80">
        <v>120</v>
      </c>
      <c r="F178" s="81">
        <f>VLOOKUP(C178,[1]Sheet1!B$1:E$65536,4,0)</f>
        <v>0</v>
      </c>
      <c r="G178" s="81">
        <f>VLOOKUP(C178,[1]Sheet1!B$1:F$65536,5,0)</f>
        <v>0</v>
      </c>
      <c r="H178" s="81">
        <f>VLOOKUP($C178,[1]Sheet1!$B$1:$Z$65536,6,0)</f>
        <v>0</v>
      </c>
      <c r="I178" s="81">
        <f>VLOOKUP($C178,[1]Sheet1!$B$1:$Z$65536,7,0)</f>
        <v>0</v>
      </c>
      <c r="J178" s="81">
        <f>VLOOKUP($C178,[1]Sheet1!$B$1:$Z$65536,8,0)</f>
        <v>0</v>
      </c>
      <c r="K178" s="81">
        <f>VLOOKUP($C178,[1]Sheet1!$B$1:$Z$65536,9,0)</f>
        <v>0</v>
      </c>
      <c r="L178" s="81">
        <f>VLOOKUP($C178,[1]Sheet1!$B$1:$Z$65536,10,0)</f>
        <v>0</v>
      </c>
      <c r="M178" s="81">
        <f>VLOOKUP($C178,[1]Sheet1!$B$1:$Z$65536,11,0)</f>
        <v>0</v>
      </c>
      <c r="N178" s="81">
        <f>VLOOKUP($C178,[1]Sheet1!$B$1:$Z$65536,12,0)</f>
        <v>0</v>
      </c>
      <c r="O178" s="81">
        <f>VLOOKUP($C178,[1]Sheet1!$B$1:$Z$65536,13,0)</f>
        <v>0</v>
      </c>
      <c r="P178" s="81">
        <f>VLOOKUP($C178,[1]Sheet1!$B$1:$Z$65536,14,0)</f>
        <v>0</v>
      </c>
      <c r="Q178" s="81">
        <f>VLOOKUP($C178,[1]Sheet1!$B$1:$Z$65536,15,0)</f>
        <v>0</v>
      </c>
      <c r="R178" s="81">
        <f>VLOOKUP($C178,[1]Sheet1!$B$1:$Z$65536,16,0)</f>
        <v>0</v>
      </c>
      <c r="S178" s="81">
        <f>VLOOKUP($C178,[1]Sheet1!$B$1:$Z$65536,17,0)</f>
        <v>0</v>
      </c>
      <c r="T178" s="81">
        <f>VLOOKUP($C178,[1]Sheet1!$B$1:$Z$65536,18,0)</f>
        <v>0</v>
      </c>
      <c r="U178" s="81">
        <f>VLOOKUP($C178,[1]Sheet1!$B$1:$Z$65536,19,0)</f>
        <v>16711.88</v>
      </c>
      <c r="V178" s="81">
        <f>VLOOKUP($C178,[1]Sheet1!$B$1:$Z$65536,20,0)</f>
        <v>0</v>
      </c>
      <c r="W178" s="81">
        <f>VLOOKUP($C178,[1]Sheet1!$B$1:$Z$65536,21,0)</f>
        <v>0</v>
      </c>
      <c r="X178" s="81">
        <f>VLOOKUP($C178,[1]Sheet1!$B$1:$Z$65536,22,0)</f>
        <v>63900</v>
      </c>
      <c r="Y178" s="81">
        <f>VLOOKUP($C178,[1]Sheet1!$B$1:$Z$65536,23,0)</f>
        <v>182286</v>
      </c>
      <c r="Z178" s="81">
        <f>VLOOKUP($C178,[1]Sheet1!$B$1:$Z$65536,24,0)</f>
        <v>31950</v>
      </c>
      <c r="AA178" s="81">
        <f>VLOOKUP($C178,[1]Sheet1!$B$1:$Z$65536,25,0)</f>
        <v>11630</v>
      </c>
      <c r="AB178" s="81">
        <f>VLOOKUP($C178,[1]Sheet1!$B$1:$AA$65536,26,0)</f>
        <v>0</v>
      </c>
      <c r="AC178" s="112">
        <f t="shared" ref="AC178:AC215" si="31">SUM(F178:AB178)</f>
        <v>306477.88</v>
      </c>
      <c r="AD178" s="114">
        <f t="shared" ref="AD178:AD215" si="32">AC178-AB178-AA178-Z178-Y178</f>
        <v>80611.88</v>
      </c>
      <c r="AE178" s="112">
        <f t="shared" ref="AE178:AE215" si="33">(V178+U178+T178+S178+R178+Q178)/6</f>
        <v>2785.3133333333335</v>
      </c>
      <c r="AF178" s="112">
        <f t="shared" ref="AF178:AF215" si="34">V178</f>
        <v>0</v>
      </c>
      <c r="AG178" s="126">
        <v>70000</v>
      </c>
      <c r="AH178" s="128"/>
      <c r="AI178" s="128"/>
      <c r="AJ178" s="128"/>
      <c r="AK178" s="128"/>
      <c r="AL178" s="128" t="s">
        <v>46</v>
      </c>
      <c r="AM178" s="129"/>
      <c r="AN178" s="150"/>
    </row>
    <row r="179" spans="1:52" s="61" customFormat="1" ht="25.95" customHeight="1">
      <c r="A179" s="58"/>
      <c r="B179" s="388"/>
      <c r="C179" s="82" t="s">
        <v>385</v>
      </c>
      <c r="D179" s="83" t="s">
        <v>386</v>
      </c>
      <c r="E179" s="84">
        <v>120</v>
      </c>
      <c r="F179" s="81">
        <f>VLOOKUP(C179,[1]Sheet1!B$1:E$65536,4,0)</f>
        <v>6813.98</v>
      </c>
      <c r="G179" s="81">
        <f>VLOOKUP(C179,[1]Sheet1!B$1:F$65536,5,0)</f>
        <v>0</v>
      </c>
      <c r="H179" s="81">
        <f>VLOOKUP($C179,[1]Sheet1!$B$1:$Z$65536,6,0)</f>
        <v>0</v>
      </c>
      <c r="I179" s="81">
        <f>VLOOKUP($C179,[1]Sheet1!$B$1:$Z$65536,7,0)</f>
        <v>0</v>
      </c>
      <c r="J179" s="81">
        <f>VLOOKUP($C179,[1]Sheet1!$B$1:$Z$65536,8,0)</f>
        <v>0</v>
      </c>
      <c r="K179" s="81">
        <f>VLOOKUP($C179,[1]Sheet1!$B$1:$Z$65536,9,0)</f>
        <v>0</v>
      </c>
      <c r="L179" s="81">
        <f>VLOOKUP($C179,[1]Sheet1!$B$1:$Z$65536,10,0)</f>
        <v>0</v>
      </c>
      <c r="M179" s="81">
        <f>VLOOKUP($C179,[1]Sheet1!$B$1:$Z$65536,11,0)</f>
        <v>0</v>
      </c>
      <c r="N179" s="81">
        <f>VLOOKUP($C179,[1]Sheet1!$B$1:$Z$65536,12,0)</f>
        <v>0</v>
      </c>
      <c r="O179" s="81">
        <f>VLOOKUP($C179,[1]Sheet1!$B$1:$Z$65536,13,0)</f>
        <v>0</v>
      </c>
      <c r="P179" s="81">
        <f>VLOOKUP($C179,[1]Sheet1!$B$1:$Z$65536,14,0)</f>
        <v>0</v>
      </c>
      <c r="Q179" s="81">
        <f>VLOOKUP($C179,[1]Sheet1!$B$1:$Z$65536,15,0)</f>
        <v>0</v>
      </c>
      <c r="R179" s="81">
        <f>VLOOKUP($C179,[1]Sheet1!$B$1:$Z$65536,16,0)</f>
        <v>0</v>
      </c>
      <c r="S179" s="81">
        <f>VLOOKUP($C179,[1]Sheet1!$B$1:$Z$65536,17,0)</f>
        <v>0</v>
      </c>
      <c r="T179" s="81">
        <f>VLOOKUP($C179,[1]Sheet1!$B$1:$Z$65536,18,0)</f>
        <v>0</v>
      </c>
      <c r="U179" s="81">
        <f>VLOOKUP($C179,[1]Sheet1!$B$1:$Z$65536,19,0)</f>
        <v>0</v>
      </c>
      <c r="V179" s="81">
        <f>VLOOKUP($C179,[1]Sheet1!$B$1:$Z$65536,20,0)</f>
        <v>0</v>
      </c>
      <c r="W179" s="81">
        <f>VLOOKUP($C179,[1]Sheet1!$B$1:$Z$65536,21,0)</f>
        <v>0</v>
      </c>
      <c r="X179" s="81">
        <f>VLOOKUP($C179,[1]Sheet1!$B$1:$Z$65536,22,0)</f>
        <v>0</v>
      </c>
      <c r="Y179" s="81">
        <f>VLOOKUP($C179,[1]Sheet1!$B$1:$Z$65536,23,0)</f>
        <v>0</v>
      </c>
      <c r="Z179" s="81">
        <f>VLOOKUP($C179,[1]Sheet1!$B$1:$Z$65536,24,0)</f>
        <v>0</v>
      </c>
      <c r="AA179" s="81">
        <f>VLOOKUP($C179,[1]Sheet1!$B$1:$Z$65536,25,0)</f>
        <v>0</v>
      </c>
      <c r="AB179" s="81">
        <f>VLOOKUP($C179,[1]Sheet1!$B$1:$AA$65536,26,0)</f>
        <v>0</v>
      </c>
      <c r="AC179" s="112">
        <f t="shared" si="31"/>
        <v>6813.98</v>
      </c>
      <c r="AD179" s="114">
        <f t="shared" si="32"/>
        <v>6813.98</v>
      </c>
      <c r="AE179" s="115">
        <f t="shared" si="33"/>
        <v>0</v>
      </c>
      <c r="AF179" s="115">
        <f t="shared" si="34"/>
        <v>0</v>
      </c>
      <c r="AG179" s="130"/>
      <c r="AH179" s="132"/>
      <c r="AI179" s="132"/>
      <c r="AJ179" s="132"/>
      <c r="AK179" s="132"/>
      <c r="AL179" s="132"/>
      <c r="AM179" s="133"/>
      <c r="AN179" s="150"/>
    </row>
    <row r="180" spans="1:52" s="61" customFormat="1" ht="25.95" customHeight="1">
      <c r="A180" s="58"/>
      <c r="B180" s="388"/>
      <c r="C180" s="82" t="s">
        <v>387</v>
      </c>
      <c r="D180" s="83" t="s">
        <v>388</v>
      </c>
      <c r="E180" s="84">
        <v>120</v>
      </c>
      <c r="F180" s="81">
        <f>VLOOKUP(C180,[1]Sheet1!B$1:E$65536,4,0)</f>
        <v>5600</v>
      </c>
      <c r="G180" s="81">
        <f>VLOOKUP(C180,[1]Sheet1!B$1:F$65536,5,0)</f>
        <v>0</v>
      </c>
      <c r="H180" s="81">
        <f>VLOOKUP($C180,[1]Sheet1!$B$1:$Z$65536,6,0)</f>
        <v>0</v>
      </c>
      <c r="I180" s="81">
        <f>VLOOKUP($C180,[1]Sheet1!$B$1:$Z$65536,7,0)</f>
        <v>0</v>
      </c>
      <c r="J180" s="81">
        <f>VLOOKUP($C180,[1]Sheet1!$B$1:$Z$65536,8,0)</f>
        <v>0</v>
      </c>
      <c r="K180" s="81">
        <f>VLOOKUP($C180,[1]Sheet1!$B$1:$Z$65536,9,0)</f>
        <v>0</v>
      </c>
      <c r="L180" s="81">
        <f>VLOOKUP($C180,[1]Sheet1!$B$1:$Z$65536,10,0)</f>
        <v>0</v>
      </c>
      <c r="M180" s="81">
        <f>VLOOKUP($C180,[1]Sheet1!$B$1:$Z$65536,11,0)</f>
        <v>0</v>
      </c>
      <c r="N180" s="81">
        <f>VLOOKUP($C180,[1]Sheet1!$B$1:$Z$65536,12,0)</f>
        <v>0</v>
      </c>
      <c r="O180" s="81">
        <f>VLOOKUP($C180,[1]Sheet1!$B$1:$Z$65536,13,0)</f>
        <v>0</v>
      </c>
      <c r="P180" s="81">
        <f>VLOOKUP($C180,[1]Sheet1!$B$1:$Z$65536,14,0)</f>
        <v>0</v>
      </c>
      <c r="Q180" s="81">
        <f>VLOOKUP($C180,[1]Sheet1!$B$1:$Z$65536,15,0)</f>
        <v>0</v>
      </c>
      <c r="R180" s="81">
        <f>VLOOKUP($C180,[1]Sheet1!$B$1:$Z$65536,16,0)</f>
        <v>0</v>
      </c>
      <c r="S180" s="81">
        <f>VLOOKUP($C180,[1]Sheet1!$B$1:$Z$65536,17,0)</f>
        <v>0</v>
      </c>
      <c r="T180" s="81">
        <f>VLOOKUP($C180,[1]Sheet1!$B$1:$Z$65536,18,0)</f>
        <v>0</v>
      </c>
      <c r="U180" s="81">
        <f>VLOOKUP($C180,[1]Sheet1!$B$1:$Z$65536,19,0)</f>
        <v>0</v>
      </c>
      <c r="V180" s="81">
        <f>VLOOKUP($C180,[1]Sheet1!$B$1:$Z$65536,20,0)</f>
        <v>0</v>
      </c>
      <c r="W180" s="81">
        <f>VLOOKUP($C180,[1]Sheet1!$B$1:$Z$65536,21,0)</f>
        <v>0</v>
      </c>
      <c r="X180" s="81">
        <f>VLOOKUP($C180,[1]Sheet1!$B$1:$Z$65536,22,0)</f>
        <v>0</v>
      </c>
      <c r="Y180" s="81">
        <f>VLOOKUP($C180,[1]Sheet1!$B$1:$Z$65536,23,0)</f>
        <v>0</v>
      </c>
      <c r="Z180" s="81">
        <f>VLOOKUP($C180,[1]Sheet1!$B$1:$Z$65536,24,0)</f>
        <v>0</v>
      </c>
      <c r="AA180" s="81">
        <f>VLOOKUP($C180,[1]Sheet1!$B$1:$Z$65536,25,0)</f>
        <v>0</v>
      </c>
      <c r="AB180" s="81">
        <f>VLOOKUP($C180,[1]Sheet1!$B$1:$AA$65536,26,0)</f>
        <v>0</v>
      </c>
      <c r="AC180" s="112">
        <f t="shared" si="31"/>
        <v>5600</v>
      </c>
      <c r="AD180" s="114">
        <f t="shared" si="32"/>
        <v>5600</v>
      </c>
      <c r="AE180" s="115">
        <f t="shared" si="33"/>
        <v>0</v>
      </c>
      <c r="AF180" s="115">
        <f t="shared" si="34"/>
        <v>0</v>
      </c>
      <c r="AG180" s="130"/>
      <c r="AH180" s="132"/>
      <c r="AI180" s="132"/>
      <c r="AJ180" s="132"/>
      <c r="AK180" s="132"/>
      <c r="AL180" s="132"/>
      <c r="AM180" s="133"/>
      <c r="AN180" s="150"/>
    </row>
    <row r="181" spans="1:52" s="61" customFormat="1" ht="25.95" customHeight="1">
      <c r="A181" s="58"/>
      <c r="B181" s="388"/>
      <c r="C181" s="82" t="s">
        <v>389</v>
      </c>
      <c r="D181" s="83" t="s">
        <v>390</v>
      </c>
      <c r="E181" s="84">
        <v>120</v>
      </c>
      <c r="F181" s="81">
        <f>VLOOKUP(C181,[1]Sheet1!B$1:E$65536,4,0)</f>
        <v>5579.03</v>
      </c>
      <c r="G181" s="81">
        <f>VLOOKUP(C181,[1]Sheet1!B$1:F$65536,5,0)</f>
        <v>0</v>
      </c>
      <c r="H181" s="81">
        <f>VLOOKUP($C181,[1]Sheet1!$B$1:$Z$65536,6,0)</f>
        <v>0</v>
      </c>
      <c r="I181" s="81">
        <f>VLOOKUP($C181,[1]Sheet1!$B$1:$Z$65536,7,0)</f>
        <v>0</v>
      </c>
      <c r="J181" s="81">
        <f>VLOOKUP($C181,[1]Sheet1!$B$1:$Z$65536,8,0)</f>
        <v>0</v>
      </c>
      <c r="K181" s="81">
        <f>VLOOKUP($C181,[1]Sheet1!$B$1:$Z$65536,9,0)</f>
        <v>0</v>
      </c>
      <c r="L181" s="81">
        <f>VLOOKUP($C181,[1]Sheet1!$B$1:$Z$65536,10,0)</f>
        <v>0</v>
      </c>
      <c r="M181" s="81">
        <f>VLOOKUP($C181,[1]Sheet1!$B$1:$Z$65536,11,0)</f>
        <v>0</v>
      </c>
      <c r="N181" s="81">
        <f>VLOOKUP($C181,[1]Sheet1!$B$1:$Z$65536,12,0)</f>
        <v>0</v>
      </c>
      <c r="O181" s="81">
        <f>VLOOKUP($C181,[1]Sheet1!$B$1:$Z$65536,13,0)</f>
        <v>0</v>
      </c>
      <c r="P181" s="81">
        <f>VLOOKUP($C181,[1]Sheet1!$B$1:$Z$65536,14,0)</f>
        <v>0</v>
      </c>
      <c r="Q181" s="81">
        <f>VLOOKUP($C181,[1]Sheet1!$B$1:$Z$65536,15,0)</f>
        <v>0</v>
      </c>
      <c r="R181" s="81">
        <f>VLOOKUP($C181,[1]Sheet1!$B$1:$Z$65536,16,0)</f>
        <v>0</v>
      </c>
      <c r="S181" s="81">
        <f>VLOOKUP($C181,[1]Sheet1!$B$1:$Z$65536,17,0)</f>
        <v>0</v>
      </c>
      <c r="T181" s="81">
        <f>VLOOKUP($C181,[1]Sheet1!$B$1:$Z$65536,18,0)</f>
        <v>0</v>
      </c>
      <c r="U181" s="81">
        <f>VLOOKUP($C181,[1]Sheet1!$B$1:$Z$65536,19,0)</f>
        <v>0</v>
      </c>
      <c r="V181" s="81">
        <f>VLOOKUP($C181,[1]Sheet1!$B$1:$Z$65536,20,0)</f>
        <v>0</v>
      </c>
      <c r="W181" s="81">
        <f>VLOOKUP($C181,[1]Sheet1!$B$1:$Z$65536,21,0)</f>
        <v>0</v>
      </c>
      <c r="X181" s="81">
        <f>VLOOKUP($C181,[1]Sheet1!$B$1:$Z$65536,22,0)</f>
        <v>0</v>
      </c>
      <c r="Y181" s="81">
        <f>VLOOKUP($C181,[1]Sheet1!$B$1:$Z$65536,23,0)</f>
        <v>0</v>
      </c>
      <c r="Z181" s="81">
        <f>VLOOKUP($C181,[1]Sheet1!$B$1:$Z$65536,24,0)</f>
        <v>0</v>
      </c>
      <c r="AA181" s="81">
        <f>VLOOKUP($C181,[1]Sheet1!$B$1:$Z$65536,25,0)</f>
        <v>0</v>
      </c>
      <c r="AB181" s="81">
        <f>VLOOKUP($C181,[1]Sheet1!$B$1:$AA$65536,26,0)</f>
        <v>0</v>
      </c>
      <c r="AC181" s="112">
        <f t="shared" si="31"/>
        <v>5579.03</v>
      </c>
      <c r="AD181" s="114">
        <f t="shared" si="32"/>
        <v>5579.03</v>
      </c>
      <c r="AE181" s="115">
        <f t="shared" si="33"/>
        <v>0</v>
      </c>
      <c r="AF181" s="115">
        <f t="shared" si="34"/>
        <v>0</v>
      </c>
      <c r="AG181" s="130"/>
      <c r="AH181" s="132"/>
      <c r="AI181" s="132"/>
      <c r="AJ181" s="132"/>
      <c r="AK181" s="132"/>
      <c r="AL181" s="132"/>
      <c r="AM181" s="133"/>
      <c r="AN181" s="150"/>
    </row>
    <row r="182" spans="1:52" s="61" customFormat="1" ht="25.95" customHeight="1">
      <c r="A182" s="58"/>
      <c r="B182" s="388"/>
      <c r="C182" s="82" t="s">
        <v>391</v>
      </c>
      <c r="D182" s="83" t="s">
        <v>392</v>
      </c>
      <c r="E182" s="84">
        <v>120</v>
      </c>
      <c r="F182" s="81">
        <f>VLOOKUP(C182,[1]Sheet1!B$1:E$65536,4,0)</f>
        <v>5100</v>
      </c>
      <c r="G182" s="81">
        <f>VLOOKUP(C182,[1]Sheet1!B$1:F$65536,5,0)</f>
        <v>0</v>
      </c>
      <c r="H182" s="81">
        <f>VLOOKUP($C182,[1]Sheet1!$B$1:$Z$65536,6,0)</f>
        <v>0</v>
      </c>
      <c r="I182" s="81">
        <f>VLOOKUP($C182,[1]Sheet1!$B$1:$Z$65536,7,0)</f>
        <v>0</v>
      </c>
      <c r="J182" s="81">
        <f>VLOOKUP($C182,[1]Sheet1!$B$1:$Z$65536,8,0)</f>
        <v>0</v>
      </c>
      <c r="K182" s="81">
        <f>VLOOKUP($C182,[1]Sheet1!$B$1:$Z$65536,9,0)</f>
        <v>0</v>
      </c>
      <c r="L182" s="81">
        <f>VLOOKUP($C182,[1]Sheet1!$B$1:$Z$65536,10,0)</f>
        <v>0</v>
      </c>
      <c r="M182" s="81">
        <f>VLOOKUP($C182,[1]Sheet1!$B$1:$Z$65536,11,0)</f>
        <v>0</v>
      </c>
      <c r="N182" s="81">
        <f>VLOOKUP($C182,[1]Sheet1!$B$1:$Z$65536,12,0)</f>
        <v>0</v>
      </c>
      <c r="O182" s="81">
        <f>VLOOKUP($C182,[1]Sheet1!$B$1:$Z$65536,13,0)</f>
        <v>0</v>
      </c>
      <c r="P182" s="81">
        <f>VLOOKUP($C182,[1]Sheet1!$B$1:$Z$65536,14,0)</f>
        <v>0</v>
      </c>
      <c r="Q182" s="81">
        <f>VLOOKUP($C182,[1]Sheet1!$B$1:$Z$65536,15,0)</f>
        <v>0</v>
      </c>
      <c r="R182" s="81">
        <f>VLOOKUP($C182,[1]Sheet1!$B$1:$Z$65536,16,0)</f>
        <v>0</v>
      </c>
      <c r="S182" s="81">
        <f>VLOOKUP($C182,[1]Sheet1!$B$1:$Z$65536,17,0)</f>
        <v>0</v>
      </c>
      <c r="T182" s="81">
        <f>VLOOKUP($C182,[1]Sheet1!$B$1:$Z$65536,18,0)</f>
        <v>0</v>
      </c>
      <c r="U182" s="81">
        <f>VLOOKUP($C182,[1]Sheet1!$B$1:$Z$65536,19,0)</f>
        <v>0</v>
      </c>
      <c r="V182" s="81">
        <f>VLOOKUP($C182,[1]Sheet1!$B$1:$Z$65536,20,0)</f>
        <v>0</v>
      </c>
      <c r="W182" s="81">
        <f>VLOOKUP($C182,[1]Sheet1!$B$1:$Z$65536,21,0)</f>
        <v>0</v>
      </c>
      <c r="X182" s="81">
        <f>VLOOKUP($C182,[1]Sheet1!$B$1:$Z$65536,22,0)</f>
        <v>0</v>
      </c>
      <c r="Y182" s="81">
        <f>VLOOKUP($C182,[1]Sheet1!$B$1:$Z$65536,23,0)</f>
        <v>0</v>
      </c>
      <c r="Z182" s="81">
        <f>VLOOKUP($C182,[1]Sheet1!$B$1:$Z$65536,24,0)</f>
        <v>0</v>
      </c>
      <c r="AA182" s="81">
        <f>VLOOKUP($C182,[1]Sheet1!$B$1:$Z$65536,25,0)</f>
        <v>0</v>
      </c>
      <c r="AB182" s="81">
        <f>VLOOKUP($C182,[1]Sheet1!$B$1:$AA$65536,26,0)</f>
        <v>0</v>
      </c>
      <c r="AC182" s="112">
        <f t="shared" si="31"/>
        <v>5100</v>
      </c>
      <c r="AD182" s="114">
        <f t="shared" si="32"/>
        <v>5100</v>
      </c>
      <c r="AE182" s="115">
        <f t="shared" si="33"/>
        <v>0</v>
      </c>
      <c r="AF182" s="115">
        <f t="shared" si="34"/>
        <v>0</v>
      </c>
      <c r="AG182" s="130"/>
      <c r="AH182" s="132"/>
      <c r="AI182" s="132"/>
      <c r="AJ182" s="132"/>
      <c r="AK182" s="132"/>
      <c r="AL182" s="132"/>
      <c r="AM182" s="133"/>
      <c r="AN182" s="150"/>
    </row>
    <row r="183" spans="1:52" s="61" customFormat="1" ht="25.95" customHeight="1">
      <c r="A183" s="58"/>
      <c r="B183" s="388"/>
      <c r="C183" s="82" t="s">
        <v>393</v>
      </c>
      <c r="D183" s="83" t="s">
        <v>394</v>
      </c>
      <c r="E183" s="84">
        <v>120</v>
      </c>
      <c r="F183" s="81">
        <f>VLOOKUP(C183,[1]Sheet1!B$1:E$65536,4,0)</f>
        <v>4053.14</v>
      </c>
      <c r="G183" s="81">
        <f>VLOOKUP(C183,[1]Sheet1!B$1:F$65536,5,0)</f>
        <v>0</v>
      </c>
      <c r="H183" s="81">
        <f>VLOOKUP($C183,[1]Sheet1!$B$1:$Z$65536,6,0)</f>
        <v>0</v>
      </c>
      <c r="I183" s="81">
        <f>VLOOKUP($C183,[1]Sheet1!$B$1:$Z$65536,7,0)</f>
        <v>0</v>
      </c>
      <c r="J183" s="81">
        <f>VLOOKUP($C183,[1]Sheet1!$B$1:$Z$65536,8,0)</f>
        <v>0</v>
      </c>
      <c r="K183" s="81">
        <f>VLOOKUP($C183,[1]Sheet1!$B$1:$Z$65536,9,0)</f>
        <v>0</v>
      </c>
      <c r="L183" s="81">
        <f>VLOOKUP($C183,[1]Sheet1!$B$1:$Z$65536,10,0)</f>
        <v>0</v>
      </c>
      <c r="M183" s="81">
        <f>VLOOKUP($C183,[1]Sheet1!$B$1:$Z$65536,11,0)</f>
        <v>0</v>
      </c>
      <c r="N183" s="81">
        <f>VLOOKUP($C183,[1]Sheet1!$B$1:$Z$65536,12,0)</f>
        <v>0</v>
      </c>
      <c r="O183" s="81">
        <f>VLOOKUP($C183,[1]Sheet1!$B$1:$Z$65536,13,0)</f>
        <v>0</v>
      </c>
      <c r="P183" s="81">
        <f>VLOOKUP($C183,[1]Sheet1!$B$1:$Z$65536,14,0)</f>
        <v>0</v>
      </c>
      <c r="Q183" s="81">
        <f>VLOOKUP($C183,[1]Sheet1!$B$1:$Z$65536,15,0)</f>
        <v>0</v>
      </c>
      <c r="R183" s="81">
        <f>VLOOKUP($C183,[1]Sheet1!$B$1:$Z$65536,16,0)</f>
        <v>0</v>
      </c>
      <c r="S183" s="81">
        <f>VLOOKUP($C183,[1]Sheet1!$B$1:$Z$65536,17,0)</f>
        <v>0</v>
      </c>
      <c r="T183" s="81">
        <f>VLOOKUP($C183,[1]Sheet1!$B$1:$Z$65536,18,0)</f>
        <v>0</v>
      </c>
      <c r="U183" s="81">
        <f>VLOOKUP($C183,[1]Sheet1!$B$1:$Z$65536,19,0)</f>
        <v>0</v>
      </c>
      <c r="V183" s="81">
        <f>VLOOKUP($C183,[1]Sheet1!$B$1:$Z$65536,20,0)</f>
        <v>0</v>
      </c>
      <c r="W183" s="81">
        <f>VLOOKUP($C183,[1]Sheet1!$B$1:$Z$65536,21,0)</f>
        <v>0</v>
      </c>
      <c r="X183" s="81">
        <f>VLOOKUP($C183,[1]Sheet1!$B$1:$Z$65536,22,0)</f>
        <v>0</v>
      </c>
      <c r="Y183" s="81">
        <f>VLOOKUP($C183,[1]Sheet1!$B$1:$Z$65536,23,0)</f>
        <v>0</v>
      </c>
      <c r="Z183" s="81">
        <f>VLOOKUP($C183,[1]Sheet1!$B$1:$Z$65536,24,0)</f>
        <v>0</v>
      </c>
      <c r="AA183" s="81">
        <f>VLOOKUP($C183,[1]Sheet1!$B$1:$Z$65536,25,0)</f>
        <v>0</v>
      </c>
      <c r="AB183" s="81">
        <f>VLOOKUP($C183,[1]Sheet1!$B$1:$AA$65536,26,0)</f>
        <v>0</v>
      </c>
      <c r="AC183" s="112">
        <f t="shared" si="31"/>
        <v>4053.14</v>
      </c>
      <c r="AD183" s="114">
        <f t="shared" si="32"/>
        <v>4053.14</v>
      </c>
      <c r="AE183" s="115">
        <f t="shared" si="33"/>
        <v>0</v>
      </c>
      <c r="AF183" s="115">
        <f t="shared" si="34"/>
        <v>0</v>
      </c>
      <c r="AG183" s="130"/>
      <c r="AH183" s="132"/>
      <c r="AI183" s="132"/>
      <c r="AJ183" s="132"/>
      <c r="AK183" s="132"/>
      <c r="AL183" s="132"/>
      <c r="AM183" s="133"/>
      <c r="AN183" s="150"/>
    </row>
    <row r="184" spans="1:52" s="61" customFormat="1" ht="25.95" customHeight="1">
      <c r="A184" s="58"/>
      <c r="B184" s="388"/>
      <c r="C184" s="82" t="s">
        <v>395</v>
      </c>
      <c r="D184" s="83" t="s">
        <v>396</v>
      </c>
      <c r="E184" s="84">
        <v>120</v>
      </c>
      <c r="F184" s="81">
        <f>VLOOKUP(C184,[1]Sheet1!B$1:E$65536,4,0)</f>
        <v>3646.55</v>
      </c>
      <c r="G184" s="81">
        <f>VLOOKUP(C184,[1]Sheet1!B$1:F$65536,5,0)</f>
        <v>0</v>
      </c>
      <c r="H184" s="81">
        <f>VLOOKUP($C184,[1]Sheet1!$B$1:$Z$65536,6,0)</f>
        <v>0</v>
      </c>
      <c r="I184" s="81">
        <f>VLOOKUP($C184,[1]Sheet1!$B$1:$Z$65536,7,0)</f>
        <v>0</v>
      </c>
      <c r="J184" s="81">
        <f>VLOOKUP($C184,[1]Sheet1!$B$1:$Z$65536,8,0)</f>
        <v>0</v>
      </c>
      <c r="K184" s="81">
        <f>VLOOKUP($C184,[1]Sheet1!$B$1:$Z$65536,9,0)</f>
        <v>0</v>
      </c>
      <c r="L184" s="81">
        <f>VLOOKUP($C184,[1]Sheet1!$B$1:$Z$65536,10,0)</f>
        <v>0</v>
      </c>
      <c r="M184" s="81">
        <f>VLOOKUP($C184,[1]Sheet1!$B$1:$Z$65536,11,0)</f>
        <v>0</v>
      </c>
      <c r="N184" s="81">
        <f>VLOOKUP($C184,[1]Sheet1!$B$1:$Z$65536,12,0)</f>
        <v>0</v>
      </c>
      <c r="O184" s="81">
        <f>VLOOKUP($C184,[1]Sheet1!$B$1:$Z$65536,13,0)</f>
        <v>0</v>
      </c>
      <c r="P184" s="81">
        <f>VLOOKUP($C184,[1]Sheet1!$B$1:$Z$65536,14,0)</f>
        <v>0</v>
      </c>
      <c r="Q184" s="81">
        <f>VLOOKUP($C184,[1]Sheet1!$B$1:$Z$65536,15,0)</f>
        <v>0</v>
      </c>
      <c r="R184" s="81">
        <f>VLOOKUP($C184,[1]Sheet1!$B$1:$Z$65536,16,0)</f>
        <v>0</v>
      </c>
      <c r="S184" s="81">
        <f>VLOOKUP($C184,[1]Sheet1!$B$1:$Z$65536,17,0)</f>
        <v>0</v>
      </c>
      <c r="T184" s="81">
        <f>VLOOKUP($C184,[1]Sheet1!$B$1:$Z$65536,18,0)</f>
        <v>0</v>
      </c>
      <c r="U184" s="81">
        <f>VLOOKUP($C184,[1]Sheet1!$B$1:$Z$65536,19,0)</f>
        <v>0</v>
      </c>
      <c r="V184" s="81">
        <f>VLOOKUP($C184,[1]Sheet1!$B$1:$Z$65536,20,0)</f>
        <v>0</v>
      </c>
      <c r="W184" s="81">
        <f>VLOOKUP($C184,[1]Sheet1!$B$1:$Z$65536,21,0)</f>
        <v>0</v>
      </c>
      <c r="X184" s="81">
        <f>VLOOKUP($C184,[1]Sheet1!$B$1:$Z$65536,22,0)</f>
        <v>0</v>
      </c>
      <c r="Y184" s="81">
        <f>VLOOKUP($C184,[1]Sheet1!$B$1:$Z$65536,23,0)</f>
        <v>0</v>
      </c>
      <c r="Z184" s="81">
        <f>VLOOKUP($C184,[1]Sheet1!$B$1:$Z$65536,24,0)</f>
        <v>0</v>
      </c>
      <c r="AA184" s="81">
        <f>VLOOKUP($C184,[1]Sheet1!$B$1:$Z$65536,25,0)</f>
        <v>0</v>
      </c>
      <c r="AB184" s="81">
        <f>VLOOKUP($C184,[1]Sheet1!$B$1:$AA$65536,26,0)</f>
        <v>0</v>
      </c>
      <c r="AC184" s="112">
        <f t="shared" si="31"/>
        <v>3646.55</v>
      </c>
      <c r="AD184" s="114">
        <f t="shared" si="32"/>
        <v>3646.55</v>
      </c>
      <c r="AE184" s="115">
        <f t="shared" si="33"/>
        <v>0</v>
      </c>
      <c r="AF184" s="115">
        <f t="shared" si="34"/>
        <v>0</v>
      </c>
      <c r="AG184" s="130"/>
      <c r="AH184" s="132"/>
      <c r="AI184" s="132"/>
      <c r="AJ184" s="132"/>
      <c r="AK184" s="132"/>
      <c r="AL184" s="132"/>
      <c r="AM184" s="133"/>
      <c r="AN184" s="150"/>
    </row>
    <row r="185" spans="1:52" s="61" customFormat="1" ht="25.95" customHeight="1">
      <c r="A185" s="58"/>
      <c r="B185" s="388"/>
      <c r="C185" s="82" t="s">
        <v>397</v>
      </c>
      <c r="D185" s="83" t="s">
        <v>398</v>
      </c>
      <c r="E185" s="84">
        <v>120</v>
      </c>
      <c r="F185" s="81">
        <f>VLOOKUP(C185,[1]Sheet1!B$1:E$65536,4,0)</f>
        <v>3200</v>
      </c>
      <c r="G185" s="81">
        <f>VLOOKUP(C185,[1]Sheet1!B$1:F$65536,5,0)</f>
        <v>0</v>
      </c>
      <c r="H185" s="81">
        <f>VLOOKUP($C185,[1]Sheet1!$B$1:$Z$65536,6,0)</f>
        <v>0</v>
      </c>
      <c r="I185" s="81">
        <f>VLOOKUP($C185,[1]Sheet1!$B$1:$Z$65536,7,0)</f>
        <v>0</v>
      </c>
      <c r="J185" s="81">
        <f>VLOOKUP($C185,[1]Sheet1!$B$1:$Z$65536,8,0)</f>
        <v>0</v>
      </c>
      <c r="K185" s="81">
        <f>VLOOKUP($C185,[1]Sheet1!$B$1:$Z$65536,9,0)</f>
        <v>0</v>
      </c>
      <c r="L185" s="81">
        <f>VLOOKUP($C185,[1]Sheet1!$B$1:$Z$65536,10,0)</f>
        <v>0</v>
      </c>
      <c r="M185" s="81">
        <f>VLOOKUP($C185,[1]Sheet1!$B$1:$Z$65536,11,0)</f>
        <v>0</v>
      </c>
      <c r="N185" s="81">
        <f>VLOOKUP($C185,[1]Sheet1!$B$1:$Z$65536,12,0)</f>
        <v>0</v>
      </c>
      <c r="O185" s="81">
        <f>VLOOKUP($C185,[1]Sheet1!$B$1:$Z$65536,13,0)</f>
        <v>0</v>
      </c>
      <c r="P185" s="81">
        <f>VLOOKUP($C185,[1]Sheet1!$B$1:$Z$65536,14,0)</f>
        <v>0</v>
      </c>
      <c r="Q185" s="81">
        <f>VLOOKUP($C185,[1]Sheet1!$B$1:$Z$65536,15,0)</f>
        <v>0</v>
      </c>
      <c r="R185" s="81">
        <f>VLOOKUP($C185,[1]Sheet1!$B$1:$Z$65536,16,0)</f>
        <v>0</v>
      </c>
      <c r="S185" s="81">
        <f>VLOOKUP($C185,[1]Sheet1!$B$1:$Z$65536,17,0)</f>
        <v>0</v>
      </c>
      <c r="T185" s="81">
        <f>VLOOKUP($C185,[1]Sheet1!$B$1:$Z$65536,18,0)</f>
        <v>0</v>
      </c>
      <c r="U185" s="81">
        <f>VLOOKUP($C185,[1]Sheet1!$B$1:$Z$65536,19,0)</f>
        <v>0</v>
      </c>
      <c r="V185" s="81">
        <f>VLOOKUP($C185,[1]Sheet1!$B$1:$Z$65536,20,0)</f>
        <v>0</v>
      </c>
      <c r="W185" s="81">
        <f>VLOOKUP($C185,[1]Sheet1!$B$1:$Z$65536,21,0)</f>
        <v>0</v>
      </c>
      <c r="X185" s="81">
        <f>VLOOKUP($C185,[1]Sheet1!$B$1:$Z$65536,22,0)</f>
        <v>0</v>
      </c>
      <c r="Y185" s="81">
        <f>VLOOKUP($C185,[1]Sheet1!$B$1:$Z$65536,23,0)</f>
        <v>0</v>
      </c>
      <c r="Z185" s="81">
        <f>VLOOKUP($C185,[1]Sheet1!$B$1:$Z$65536,24,0)</f>
        <v>0</v>
      </c>
      <c r="AA185" s="81">
        <f>VLOOKUP($C185,[1]Sheet1!$B$1:$Z$65536,25,0)</f>
        <v>0</v>
      </c>
      <c r="AB185" s="81">
        <f>VLOOKUP($C185,[1]Sheet1!$B$1:$AA$65536,26,0)</f>
        <v>0</v>
      </c>
      <c r="AC185" s="112">
        <f t="shared" si="31"/>
        <v>3200</v>
      </c>
      <c r="AD185" s="114">
        <f t="shared" si="32"/>
        <v>3200</v>
      </c>
      <c r="AE185" s="115">
        <f t="shared" si="33"/>
        <v>0</v>
      </c>
      <c r="AF185" s="115">
        <f t="shared" si="34"/>
        <v>0</v>
      </c>
      <c r="AG185" s="130"/>
      <c r="AH185" s="132"/>
      <c r="AI185" s="132"/>
      <c r="AJ185" s="132"/>
      <c r="AK185" s="132"/>
      <c r="AL185" s="132"/>
      <c r="AM185" s="133"/>
      <c r="AN185" s="150"/>
    </row>
    <row r="186" spans="1:52" s="61" customFormat="1" ht="25.95" customHeight="1">
      <c r="A186" s="58"/>
      <c r="B186" s="388"/>
      <c r="C186" s="82" t="s">
        <v>399</v>
      </c>
      <c r="D186" s="83" t="s">
        <v>400</v>
      </c>
      <c r="E186" s="84">
        <v>120</v>
      </c>
      <c r="F186" s="81">
        <f>VLOOKUP(C186,[1]Sheet1!B$1:E$65536,4,0)</f>
        <v>2369.86</v>
      </c>
      <c r="G186" s="81">
        <f>VLOOKUP(C186,[1]Sheet1!B$1:F$65536,5,0)</f>
        <v>0</v>
      </c>
      <c r="H186" s="81">
        <f>VLOOKUP($C186,[1]Sheet1!$B$1:$Z$65536,6,0)</f>
        <v>0</v>
      </c>
      <c r="I186" s="81">
        <f>VLOOKUP($C186,[1]Sheet1!$B$1:$Z$65536,7,0)</f>
        <v>0</v>
      </c>
      <c r="J186" s="81">
        <f>VLOOKUP($C186,[1]Sheet1!$B$1:$Z$65536,8,0)</f>
        <v>0</v>
      </c>
      <c r="K186" s="81">
        <f>VLOOKUP($C186,[1]Sheet1!$B$1:$Z$65536,9,0)</f>
        <v>0</v>
      </c>
      <c r="L186" s="81">
        <f>VLOOKUP($C186,[1]Sheet1!$B$1:$Z$65536,10,0)</f>
        <v>0</v>
      </c>
      <c r="M186" s="81">
        <f>VLOOKUP($C186,[1]Sheet1!$B$1:$Z$65536,11,0)</f>
        <v>0</v>
      </c>
      <c r="N186" s="81">
        <f>VLOOKUP($C186,[1]Sheet1!$B$1:$Z$65536,12,0)</f>
        <v>0</v>
      </c>
      <c r="O186" s="81">
        <f>VLOOKUP($C186,[1]Sheet1!$B$1:$Z$65536,13,0)</f>
        <v>0</v>
      </c>
      <c r="P186" s="81">
        <f>VLOOKUP($C186,[1]Sheet1!$B$1:$Z$65536,14,0)</f>
        <v>0</v>
      </c>
      <c r="Q186" s="81">
        <f>VLOOKUP($C186,[1]Sheet1!$B$1:$Z$65536,15,0)</f>
        <v>0</v>
      </c>
      <c r="R186" s="81">
        <f>VLOOKUP($C186,[1]Sheet1!$B$1:$Z$65536,16,0)</f>
        <v>0</v>
      </c>
      <c r="S186" s="81">
        <f>VLOOKUP($C186,[1]Sheet1!$B$1:$Z$65536,17,0)</f>
        <v>0</v>
      </c>
      <c r="T186" s="81">
        <f>VLOOKUP($C186,[1]Sheet1!$B$1:$Z$65536,18,0)</f>
        <v>0</v>
      </c>
      <c r="U186" s="81">
        <f>VLOOKUP($C186,[1]Sheet1!$B$1:$Z$65536,19,0)</f>
        <v>0</v>
      </c>
      <c r="V186" s="81">
        <f>VLOOKUP($C186,[1]Sheet1!$B$1:$Z$65536,20,0)</f>
        <v>0</v>
      </c>
      <c r="W186" s="81">
        <f>VLOOKUP($C186,[1]Sheet1!$B$1:$Z$65536,21,0)</f>
        <v>0</v>
      </c>
      <c r="X186" s="81">
        <f>VLOOKUP($C186,[1]Sheet1!$B$1:$Z$65536,22,0)</f>
        <v>0</v>
      </c>
      <c r="Y186" s="81">
        <f>VLOOKUP($C186,[1]Sheet1!$B$1:$Z$65536,23,0)</f>
        <v>0</v>
      </c>
      <c r="Z186" s="81">
        <f>VLOOKUP($C186,[1]Sheet1!$B$1:$Z$65536,24,0)</f>
        <v>0</v>
      </c>
      <c r="AA186" s="81">
        <f>VLOOKUP($C186,[1]Sheet1!$B$1:$Z$65536,25,0)</f>
        <v>0</v>
      </c>
      <c r="AB186" s="81">
        <f>VLOOKUP($C186,[1]Sheet1!$B$1:$AA$65536,26,0)</f>
        <v>0</v>
      </c>
      <c r="AC186" s="112">
        <f t="shared" si="31"/>
        <v>2369.86</v>
      </c>
      <c r="AD186" s="114">
        <f t="shared" si="32"/>
        <v>2369.86</v>
      </c>
      <c r="AE186" s="115">
        <f t="shared" si="33"/>
        <v>0</v>
      </c>
      <c r="AF186" s="115">
        <f t="shared" si="34"/>
        <v>0</v>
      </c>
      <c r="AG186" s="130"/>
      <c r="AH186" s="132"/>
      <c r="AI186" s="132"/>
      <c r="AJ186" s="132"/>
      <c r="AK186" s="132"/>
      <c r="AL186" s="132"/>
      <c r="AM186" s="133"/>
      <c r="AN186" s="150"/>
    </row>
    <row r="187" spans="1:52" s="61" customFormat="1" ht="25.95" customHeight="1">
      <c r="A187" s="58"/>
      <c r="B187" s="388"/>
      <c r="C187" s="82" t="s">
        <v>401</v>
      </c>
      <c r="D187" s="83" t="s">
        <v>402</v>
      </c>
      <c r="E187" s="84">
        <v>120</v>
      </c>
      <c r="F187" s="81">
        <f>VLOOKUP(C187,[1]Sheet1!B$1:E$65536,4,0)</f>
        <v>562</v>
      </c>
      <c r="G187" s="81">
        <f>VLOOKUP(C187,[1]Sheet1!B$1:F$65536,5,0)</f>
        <v>0</v>
      </c>
      <c r="H187" s="81">
        <f>VLOOKUP($C187,[1]Sheet1!$B$1:$Z$65536,6,0)</f>
        <v>0</v>
      </c>
      <c r="I187" s="81">
        <f>VLOOKUP($C187,[1]Sheet1!$B$1:$Z$65536,7,0)</f>
        <v>0</v>
      </c>
      <c r="J187" s="81">
        <f>VLOOKUP($C187,[1]Sheet1!$B$1:$Z$65536,8,0)</f>
        <v>0</v>
      </c>
      <c r="K187" s="81">
        <f>VLOOKUP($C187,[1]Sheet1!$B$1:$Z$65536,9,0)</f>
        <v>0</v>
      </c>
      <c r="L187" s="81">
        <f>VLOOKUP($C187,[1]Sheet1!$B$1:$Z$65536,10,0)</f>
        <v>0</v>
      </c>
      <c r="M187" s="81">
        <f>VLOOKUP($C187,[1]Sheet1!$B$1:$Z$65536,11,0)</f>
        <v>0</v>
      </c>
      <c r="N187" s="81">
        <f>VLOOKUP($C187,[1]Sheet1!$B$1:$Z$65536,12,0)</f>
        <v>0</v>
      </c>
      <c r="O187" s="81">
        <f>VLOOKUP($C187,[1]Sheet1!$B$1:$Z$65536,13,0)</f>
        <v>0</v>
      </c>
      <c r="P187" s="81">
        <f>VLOOKUP($C187,[1]Sheet1!$B$1:$Z$65536,14,0)</f>
        <v>0</v>
      </c>
      <c r="Q187" s="81">
        <f>VLOOKUP($C187,[1]Sheet1!$B$1:$Z$65536,15,0)</f>
        <v>0</v>
      </c>
      <c r="R187" s="81">
        <f>VLOOKUP($C187,[1]Sheet1!$B$1:$Z$65536,16,0)</f>
        <v>0</v>
      </c>
      <c r="S187" s="81">
        <f>VLOOKUP($C187,[1]Sheet1!$B$1:$Z$65536,17,0)</f>
        <v>0</v>
      </c>
      <c r="T187" s="81">
        <f>VLOOKUP($C187,[1]Sheet1!$B$1:$Z$65536,18,0)</f>
        <v>0</v>
      </c>
      <c r="U187" s="81">
        <f>VLOOKUP($C187,[1]Sheet1!$B$1:$Z$65536,19,0)</f>
        <v>0</v>
      </c>
      <c r="V187" s="81">
        <f>VLOOKUP($C187,[1]Sheet1!$B$1:$Z$65536,20,0)</f>
        <v>0</v>
      </c>
      <c r="W187" s="81">
        <f>VLOOKUP($C187,[1]Sheet1!$B$1:$Z$65536,21,0)</f>
        <v>0</v>
      </c>
      <c r="X187" s="81">
        <f>VLOOKUP($C187,[1]Sheet1!$B$1:$Z$65536,22,0)</f>
        <v>0</v>
      </c>
      <c r="Y187" s="81">
        <f>VLOOKUP($C187,[1]Sheet1!$B$1:$Z$65536,23,0)</f>
        <v>1638</v>
      </c>
      <c r="Z187" s="81">
        <f>VLOOKUP($C187,[1]Sheet1!$B$1:$Z$65536,24,0)</f>
        <v>0</v>
      </c>
      <c r="AA187" s="81">
        <f>VLOOKUP($C187,[1]Sheet1!$B$1:$Z$65536,25,0)</f>
        <v>0</v>
      </c>
      <c r="AB187" s="81">
        <f>VLOOKUP($C187,[1]Sheet1!$B$1:$AA$65536,26,0)</f>
        <v>0</v>
      </c>
      <c r="AC187" s="112">
        <f t="shared" si="31"/>
        <v>2200</v>
      </c>
      <c r="AD187" s="114">
        <f t="shared" si="32"/>
        <v>562</v>
      </c>
      <c r="AE187" s="115">
        <f t="shared" si="33"/>
        <v>0</v>
      </c>
      <c r="AF187" s="115">
        <f t="shared" si="34"/>
        <v>0</v>
      </c>
      <c r="AG187" s="130"/>
      <c r="AH187" s="132"/>
      <c r="AI187" s="132"/>
      <c r="AJ187" s="132"/>
      <c r="AK187" s="132"/>
      <c r="AL187" s="132"/>
      <c r="AM187" s="133"/>
      <c r="AN187" s="150"/>
    </row>
    <row r="188" spans="1:52" s="61" customFormat="1" ht="25.95" customHeight="1">
      <c r="A188" s="58"/>
      <c r="B188" s="388"/>
      <c r="C188" s="82" t="s">
        <v>403</v>
      </c>
      <c r="D188" s="83" t="s">
        <v>404</v>
      </c>
      <c r="E188" s="84">
        <v>120</v>
      </c>
      <c r="F188" s="81">
        <f>VLOOKUP(C188,[1]Sheet1!B$1:E$65536,4,0)</f>
        <v>1497.75</v>
      </c>
      <c r="G188" s="81">
        <f>VLOOKUP(C188,[1]Sheet1!B$1:F$65536,5,0)</f>
        <v>0</v>
      </c>
      <c r="H188" s="81">
        <f>VLOOKUP($C188,[1]Sheet1!$B$1:$Z$65536,6,0)</f>
        <v>0</v>
      </c>
      <c r="I188" s="81">
        <f>VLOOKUP($C188,[1]Sheet1!$B$1:$Z$65536,7,0)</f>
        <v>0</v>
      </c>
      <c r="J188" s="81">
        <f>VLOOKUP($C188,[1]Sheet1!$B$1:$Z$65536,8,0)</f>
        <v>0</v>
      </c>
      <c r="K188" s="81">
        <f>VLOOKUP($C188,[1]Sheet1!$B$1:$Z$65536,9,0)</f>
        <v>0</v>
      </c>
      <c r="L188" s="81">
        <f>VLOOKUP($C188,[1]Sheet1!$B$1:$Z$65536,10,0)</f>
        <v>0</v>
      </c>
      <c r="M188" s="81">
        <f>VLOOKUP($C188,[1]Sheet1!$B$1:$Z$65536,11,0)</f>
        <v>0</v>
      </c>
      <c r="N188" s="81">
        <f>VLOOKUP($C188,[1]Sheet1!$B$1:$Z$65536,12,0)</f>
        <v>0</v>
      </c>
      <c r="O188" s="81">
        <f>VLOOKUP($C188,[1]Sheet1!$B$1:$Z$65536,13,0)</f>
        <v>0</v>
      </c>
      <c r="P188" s="81">
        <f>VLOOKUP($C188,[1]Sheet1!$B$1:$Z$65536,14,0)</f>
        <v>0</v>
      </c>
      <c r="Q188" s="81">
        <f>VLOOKUP($C188,[1]Sheet1!$B$1:$Z$65536,15,0)</f>
        <v>0</v>
      </c>
      <c r="R188" s="81">
        <f>VLOOKUP($C188,[1]Sheet1!$B$1:$Z$65536,16,0)</f>
        <v>0</v>
      </c>
      <c r="S188" s="81">
        <f>VLOOKUP($C188,[1]Sheet1!$B$1:$Z$65536,17,0)</f>
        <v>0</v>
      </c>
      <c r="T188" s="81">
        <f>VLOOKUP($C188,[1]Sheet1!$B$1:$Z$65536,18,0)</f>
        <v>0</v>
      </c>
      <c r="U188" s="81">
        <f>VLOOKUP($C188,[1]Sheet1!$B$1:$Z$65536,19,0)</f>
        <v>0</v>
      </c>
      <c r="V188" s="81">
        <f>VLOOKUP($C188,[1]Sheet1!$B$1:$Z$65536,20,0)</f>
        <v>0</v>
      </c>
      <c r="W188" s="81">
        <f>VLOOKUP($C188,[1]Sheet1!$B$1:$Z$65536,21,0)</f>
        <v>0</v>
      </c>
      <c r="X188" s="81">
        <f>VLOOKUP($C188,[1]Sheet1!$B$1:$Z$65536,22,0)</f>
        <v>0</v>
      </c>
      <c r="Y188" s="81">
        <f>VLOOKUP($C188,[1]Sheet1!$B$1:$Z$65536,23,0)</f>
        <v>0</v>
      </c>
      <c r="Z188" s="81">
        <f>VLOOKUP($C188,[1]Sheet1!$B$1:$Z$65536,24,0)</f>
        <v>0</v>
      </c>
      <c r="AA188" s="81">
        <f>VLOOKUP($C188,[1]Sheet1!$B$1:$Z$65536,25,0)</f>
        <v>0</v>
      </c>
      <c r="AB188" s="81">
        <f>VLOOKUP($C188,[1]Sheet1!$B$1:$AA$65536,26,0)</f>
        <v>0</v>
      </c>
      <c r="AC188" s="112">
        <f t="shared" si="31"/>
        <v>1497.75</v>
      </c>
      <c r="AD188" s="114">
        <f t="shared" si="32"/>
        <v>1497.75</v>
      </c>
      <c r="AE188" s="115">
        <f t="shared" si="33"/>
        <v>0</v>
      </c>
      <c r="AF188" s="115">
        <f t="shared" si="34"/>
        <v>0</v>
      </c>
      <c r="AG188" s="130"/>
      <c r="AH188" s="132"/>
      <c r="AI188" s="132"/>
      <c r="AJ188" s="132"/>
      <c r="AK188" s="132"/>
      <c r="AL188" s="132"/>
      <c r="AM188" s="133"/>
      <c r="AN188" s="150"/>
    </row>
    <row r="189" spans="1:52" s="61" customFormat="1" ht="25.95" customHeight="1">
      <c r="A189" s="58"/>
      <c r="B189" s="388"/>
      <c r="C189" s="82" t="s">
        <v>405</v>
      </c>
      <c r="D189" s="83" t="s">
        <v>406</v>
      </c>
      <c r="E189" s="84">
        <v>120</v>
      </c>
      <c r="F189" s="81">
        <f>VLOOKUP(C189,[1]Sheet1!B$1:E$65536,4,0)</f>
        <v>900</v>
      </c>
      <c r="G189" s="81">
        <f>VLOOKUP(C189,[1]Sheet1!B$1:F$65536,5,0)</f>
        <v>0</v>
      </c>
      <c r="H189" s="81">
        <f>VLOOKUP($C189,[1]Sheet1!$B$1:$Z$65536,6,0)</f>
        <v>0</v>
      </c>
      <c r="I189" s="81">
        <f>VLOOKUP($C189,[1]Sheet1!$B$1:$Z$65536,7,0)</f>
        <v>0</v>
      </c>
      <c r="J189" s="81">
        <f>VLOOKUP($C189,[1]Sheet1!$B$1:$Z$65536,8,0)</f>
        <v>0</v>
      </c>
      <c r="K189" s="81">
        <f>VLOOKUP($C189,[1]Sheet1!$B$1:$Z$65536,9,0)</f>
        <v>0</v>
      </c>
      <c r="L189" s="81">
        <f>VLOOKUP($C189,[1]Sheet1!$B$1:$Z$65536,10,0)</f>
        <v>0</v>
      </c>
      <c r="M189" s="81">
        <f>VLOOKUP($C189,[1]Sheet1!$B$1:$Z$65536,11,0)</f>
        <v>0</v>
      </c>
      <c r="N189" s="81">
        <f>VLOOKUP($C189,[1]Sheet1!$B$1:$Z$65536,12,0)</f>
        <v>0</v>
      </c>
      <c r="O189" s="81">
        <f>VLOOKUP($C189,[1]Sheet1!$B$1:$Z$65536,13,0)</f>
        <v>0</v>
      </c>
      <c r="P189" s="81">
        <f>VLOOKUP($C189,[1]Sheet1!$B$1:$Z$65536,14,0)</f>
        <v>0</v>
      </c>
      <c r="Q189" s="81">
        <f>VLOOKUP($C189,[1]Sheet1!$B$1:$Z$65536,15,0)</f>
        <v>0</v>
      </c>
      <c r="R189" s="81">
        <f>VLOOKUP($C189,[1]Sheet1!$B$1:$Z$65536,16,0)</f>
        <v>0</v>
      </c>
      <c r="S189" s="81">
        <f>VLOOKUP($C189,[1]Sheet1!$B$1:$Z$65536,17,0)</f>
        <v>0</v>
      </c>
      <c r="T189" s="81">
        <f>VLOOKUP($C189,[1]Sheet1!$B$1:$Z$65536,18,0)</f>
        <v>0</v>
      </c>
      <c r="U189" s="81">
        <f>VLOOKUP($C189,[1]Sheet1!$B$1:$Z$65536,19,0)</f>
        <v>0</v>
      </c>
      <c r="V189" s="81">
        <f>VLOOKUP($C189,[1]Sheet1!$B$1:$Z$65536,20,0)</f>
        <v>0</v>
      </c>
      <c r="W189" s="81">
        <f>VLOOKUP($C189,[1]Sheet1!$B$1:$Z$65536,21,0)</f>
        <v>0</v>
      </c>
      <c r="X189" s="81">
        <f>VLOOKUP($C189,[1]Sheet1!$B$1:$Z$65536,22,0)</f>
        <v>0</v>
      </c>
      <c r="Y189" s="81">
        <f>VLOOKUP($C189,[1]Sheet1!$B$1:$Z$65536,23,0)</f>
        <v>0</v>
      </c>
      <c r="Z189" s="81">
        <f>VLOOKUP($C189,[1]Sheet1!$B$1:$Z$65536,24,0)</f>
        <v>0</v>
      </c>
      <c r="AA189" s="81">
        <f>VLOOKUP($C189,[1]Sheet1!$B$1:$Z$65536,25,0)</f>
        <v>0</v>
      </c>
      <c r="AB189" s="81">
        <f>VLOOKUP($C189,[1]Sheet1!$B$1:$AA$65536,26,0)</f>
        <v>0</v>
      </c>
      <c r="AC189" s="112">
        <f t="shared" si="31"/>
        <v>900</v>
      </c>
      <c r="AD189" s="114">
        <f t="shared" si="32"/>
        <v>900</v>
      </c>
      <c r="AE189" s="115">
        <f t="shared" si="33"/>
        <v>0</v>
      </c>
      <c r="AF189" s="115">
        <f t="shared" si="34"/>
        <v>0</v>
      </c>
      <c r="AG189" s="130"/>
      <c r="AH189" s="132"/>
      <c r="AI189" s="132"/>
      <c r="AJ189" s="132"/>
      <c r="AK189" s="132"/>
      <c r="AL189" s="132"/>
      <c r="AM189" s="133"/>
      <c r="AN189" s="150"/>
    </row>
    <row r="190" spans="1:52" s="61" customFormat="1" ht="25.95" customHeight="1">
      <c r="A190" s="58"/>
      <c r="B190" s="388"/>
      <c r="C190" s="82" t="s">
        <v>407</v>
      </c>
      <c r="D190" s="83" t="s">
        <v>408</v>
      </c>
      <c r="E190" s="84">
        <v>120</v>
      </c>
      <c r="F190" s="81">
        <f>VLOOKUP(C190,[1]Sheet1!B$1:E$65536,4,0)</f>
        <v>900</v>
      </c>
      <c r="G190" s="81">
        <f>VLOOKUP(C190,[1]Sheet1!B$1:F$65536,5,0)</f>
        <v>0</v>
      </c>
      <c r="H190" s="81">
        <f>VLOOKUP($C190,[1]Sheet1!$B$1:$Z$65536,6,0)</f>
        <v>0</v>
      </c>
      <c r="I190" s="81">
        <f>VLOOKUP($C190,[1]Sheet1!$B$1:$Z$65536,7,0)</f>
        <v>0</v>
      </c>
      <c r="J190" s="81">
        <f>VLOOKUP($C190,[1]Sheet1!$B$1:$Z$65536,8,0)</f>
        <v>0</v>
      </c>
      <c r="K190" s="81">
        <f>VLOOKUP($C190,[1]Sheet1!$B$1:$Z$65536,9,0)</f>
        <v>0</v>
      </c>
      <c r="L190" s="81">
        <f>VLOOKUP($C190,[1]Sheet1!$B$1:$Z$65536,10,0)</f>
        <v>0</v>
      </c>
      <c r="M190" s="81">
        <f>VLOOKUP($C190,[1]Sheet1!$B$1:$Z$65536,11,0)</f>
        <v>0</v>
      </c>
      <c r="N190" s="81">
        <f>VLOOKUP($C190,[1]Sheet1!$B$1:$Z$65536,12,0)</f>
        <v>0</v>
      </c>
      <c r="O190" s="81">
        <f>VLOOKUP($C190,[1]Sheet1!$B$1:$Z$65536,13,0)</f>
        <v>0</v>
      </c>
      <c r="P190" s="81">
        <f>VLOOKUP($C190,[1]Sheet1!$B$1:$Z$65536,14,0)</f>
        <v>0</v>
      </c>
      <c r="Q190" s="81">
        <f>VLOOKUP($C190,[1]Sheet1!$B$1:$Z$65536,15,0)</f>
        <v>0</v>
      </c>
      <c r="R190" s="81">
        <f>VLOOKUP($C190,[1]Sheet1!$B$1:$Z$65536,16,0)</f>
        <v>0</v>
      </c>
      <c r="S190" s="81">
        <f>VLOOKUP($C190,[1]Sheet1!$B$1:$Z$65536,17,0)</f>
        <v>0</v>
      </c>
      <c r="T190" s="81">
        <f>VLOOKUP($C190,[1]Sheet1!$B$1:$Z$65536,18,0)</f>
        <v>0</v>
      </c>
      <c r="U190" s="81">
        <f>VLOOKUP($C190,[1]Sheet1!$B$1:$Z$65536,19,0)</f>
        <v>0</v>
      </c>
      <c r="V190" s="81">
        <f>VLOOKUP($C190,[1]Sheet1!$B$1:$Z$65536,20,0)</f>
        <v>0</v>
      </c>
      <c r="W190" s="81">
        <f>VLOOKUP($C190,[1]Sheet1!$B$1:$Z$65536,21,0)</f>
        <v>0</v>
      </c>
      <c r="X190" s="81">
        <f>VLOOKUP($C190,[1]Sheet1!$B$1:$Z$65536,22,0)</f>
        <v>0</v>
      </c>
      <c r="Y190" s="81">
        <f>VLOOKUP($C190,[1]Sheet1!$B$1:$Z$65536,23,0)</f>
        <v>0</v>
      </c>
      <c r="Z190" s="81">
        <f>VLOOKUP($C190,[1]Sheet1!$B$1:$Z$65536,24,0)</f>
        <v>0</v>
      </c>
      <c r="AA190" s="81">
        <f>VLOOKUP($C190,[1]Sheet1!$B$1:$Z$65536,25,0)</f>
        <v>0</v>
      </c>
      <c r="AB190" s="81">
        <f>VLOOKUP($C190,[1]Sheet1!$B$1:$AA$65536,26,0)</f>
        <v>0</v>
      </c>
      <c r="AC190" s="112">
        <f t="shared" si="31"/>
        <v>900</v>
      </c>
      <c r="AD190" s="114">
        <f t="shared" si="32"/>
        <v>900</v>
      </c>
      <c r="AE190" s="115">
        <f t="shared" si="33"/>
        <v>0</v>
      </c>
      <c r="AF190" s="115">
        <f t="shared" si="34"/>
        <v>0</v>
      </c>
      <c r="AG190" s="130"/>
      <c r="AH190" s="132"/>
      <c r="AI190" s="132"/>
      <c r="AJ190" s="132"/>
      <c r="AK190" s="132"/>
      <c r="AL190" s="132"/>
      <c r="AM190" s="133"/>
      <c r="AN190" s="150"/>
    </row>
    <row r="191" spans="1:52" s="61" customFormat="1" ht="25.95" customHeight="1">
      <c r="A191" s="58"/>
      <c r="B191" s="388"/>
      <c r="C191" s="82" t="s">
        <v>409</v>
      </c>
      <c r="D191" s="83" t="s">
        <v>410</v>
      </c>
      <c r="E191" s="84">
        <v>120</v>
      </c>
      <c r="F191" s="81">
        <f>VLOOKUP(C191,[1]Sheet1!B$1:E$65536,4,0)</f>
        <v>0</v>
      </c>
      <c r="G191" s="81">
        <f>VLOOKUP(C191,[1]Sheet1!B$1:F$65536,5,0)</f>
        <v>0</v>
      </c>
      <c r="H191" s="81">
        <f>VLOOKUP($C191,[1]Sheet1!$B$1:$Z$65536,6,0)</f>
        <v>0</v>
      </c>
      <c r="I191" s="81">
        <f>VLOOKUP($C191,[1]Sheet1!$B$1:$Z$65536,7,0)</f>
        <v>0</v>
      </c>
      <c r="J191" s="81">
        <f>VLOOKUP($C191,[1]Sheet1!$B$1:$Z$65536,8,0)</f>
        <v>0</v>
      </c>
      <c r="K191" s="81">
        <f>VLOOKUP($C191,[1]Sheet1!$B$1:$Z$65536,9,0)</f>
        <v>0</v>
      </c>
      <c r="L191" s="81">
        <f>VLOOKUP($C191,[1]Sheet1!$B$1:$Z$65536,10,0)</f>
        <v>0</v>
      </c>
      <c r="M191" s="81">
        <f>VLOOKUP($C191,[1]Sheet1!$B$1:$Z$65536,11,0)</f>
        <v>0</v>
      </c>
      <c r="N191" s="81">
        <f>VLOOKUP($C191,[1]Sheet1!$B$1:$Z$65536,12,0)</f>
        <v>0</v>
      </c>
      <c r="O191" s="81">
        <f>VLOOKUP($C191,[1]Sheet1!$B$1:$Z$65536,13,0)</f>
        <v>0</v>
      </c>
      <c r="P191" s="81">
        <f>VLOOKUP($C191,[1]Sheet1!$B$1:$Z$65536,14,0)</f>
        <v>0</v>
      </c>
      <c r="Q191" s="81">
        <f>VLOOKUP($C191,[1]Sheet1!$B$1:$Z$65536,15,0)</f>
        <v>0</v>
      </c>
      <c r="R191" s="81">
        <f>VLOOKUP($C191,[1]Sheet1!$B$1:$Z$65536,16,0)</f>
        <v>0</v>
      </c>
      <c r="S191" s="81">
        <f>VLOOKUP($C191,[1]Sheet1!$B$1:$Z$65536,17,0)</f>
        <v>0</v>
      </c>
      <c r="T191" s="81">
        <f>VLOOKUP($C191,[1]Sheet1!$B$1:$Z$65536,18,0)</f>
        <v>60</v>
      </c>
      <c r="U191" s="81">
        <f>VLOOKUP($C191,[1]Sheet1!$B$1:$Z$65536,19,0)</f>
        <v>0</v>
      </c>
      <c r="V191" s="81">
        <f>VLOOKUP($C191,[1]Sheet1!$B$1:$Z$65536,20,0)</f>
        <v>0</v>
      </c>
      <c r="W191" s="81">
        <f>VLOOKUP($C191,[1]Sheet1!$B$1:$Z$65536,21,0)</f>
        <v>0</v>
      </c>
      <c r="X191" s="81">
        <f>VLOOKUP($C191,[1]Sheet1!$B$1:$Z$65536,22,0)</f>
        <v>0</v>
      </c>
      <c r="Y191" s="81">
        <f>VLOOKUP($C191,[1]Sheet1!$B$1:$Z$65536,23,0)</f>
        <v>0</v>
      </c>
      <c r="Z191" s="81">
        <f>VLOOKUP($C191,[1]Sheet1!$B$1:$Z$65536,24,0)</f>
        <v>660</v>
      </c>
      <c r="AA191" s="81">
        <f>VLOOKUP($C191,[1]Sheet1!$B$1:$Z$65536,25,0)</f>
        <v>0</v>
      </c>
      <c r="AB191" s="81">
        <f>VLOOKUP($C191,[1]Sheet1!$B$1:$AA$65536,26,0)</f>
        <v>0</v>
      </c>
      <c r="AC191" s="112">
        <f t="shared" si="31"/>
        <v>720</v>
      </c>
      <c r="AD191" s="114">
        <f t="shared" si="32"/>
        <v>60</v>
      </c>
      <c r="AE191" s="115">
        <f t="shared" si="33"/>
        <v>10</v>
      </c>
      <c r="AF191" s="115">
        <f t="shared" si="34"/>
        <v>0</v>
      </c>
      <c r="AG191" s="130"/>
      <c r="AH191" s="132"/>
      <c r="AI191" s="132"/>
      <c r="AJ191" s="132"/>
      <c r="AK191" s="132"/>
      <c r="AL191" s="132"/>
      <c r="AM191" s="133"/>
      <c r="AN191" s="150"/>
    </row>
    <row r="192" spans="1:52" s="61" customFormat="1" ht="25.95" customHeight="1">
      <c r="A192" s="58"/>
      <c r="B192" s="388"/>
      <c r="C192" s="82" t="s">
        <v>411</v>
      </c>
      <c r="D192" s="83" t="s">
        <v>412</v>
      </c>
      <c r="E192" s="84">
        <v>120</v>
      </c>
      <c r="F192" s="81">
        <f>VLOOKUP(C192,[1]Sheet1!B$1:E$65536,4,0)</f>
        <v>0</v>
      </c>
      <c r="G192" s="81">
        <f>VLOOKUP(C192,[1]Sheet1!B$1:F$65536,5,0)</f>
        <v>0</v>
      </c>
      <c r="H192" s="81">
        <f>VLOOKUP($C192,[1]Sheet1!$B$1:$Z$65536,6,0)</f>
        <v>0</v>
      </c>
      <c r="I192" s="81">
        <f>VLOOKUP($C192,[1]Sheet1!$B$1:$Z$65536,7,0)</f>
        <v>0</v>
      </c>
      <c r="J192" s="81">
        <f>VLOOKUP($C192,[1]Sheet1!$B$1:$Z$65536,8,0)</f>
        <v>0</v>
      </c>
      <c r="K192" s="81">
        <f>VLOOKUP($C192,[1]Sheet1!$B$1:$Z$65536,9,0)</f>
        <v>426</v>
      </c>
      <c r="L192" s="81">
        <f>VLOOKUP($C192,[1]Sheet1!$B$1:$Z$65536,10,0)</f>
        <v>0</v>
      </c>
      <c r="M192" s="81">
        <f>VLOOKUP($C192,[1]Sheet1!$B$1:$Z$65536,11,0)</f>
        <v>0</v>
      </c>
      <c r="N192" s="81">
        <f>VLOOKUP($C192,[1]Sheet1!$B$1:$Z$65536,12,0)</f>
        <v>0</v>
      </c>
      <c r="O192" s="81">
        <f>VLOOKUP($C192,[1]Sheet1!$B$1:$Z$65536,13,0)</f>
        <v>0</v>
      </c>
      <c r="P192" s="81">
        <f>VLOOKUP($C192,[1]Sheet1!$B$1:$Z$65536,14,0)</f>
        <v>0</v>
      </c>
      <c r="Q192" s="81">
        <f>VLOOKUP($C192,[1]Sheet1!$B$1:$Z$65536,15,0)</f>
        <v>0</v>
      </c>
      <c r="R192" s="81">
        <f>VLOOKUP($C192,[1]Sheet1!$B$1:$Z$65536,16,0)</f>
        <v>0</v>
      </c>
      <c r="S192" s="81">
        <f>VLOOKUP($C192,[1]Sheet1!$B$1:$Z$65536,17,0)</f>
        <v>0</v>
      </c>
      <c r="T192" s="81">
        <f>VLOOKUP($C192,[1]Sheet1!$B$1:$Z$65536,18,0)</f>
        <v>0</v>
      </c>
      <c r="U192" s="81">
        <f>VLOOKUP($C192,[1]Sheet1!$B$1:$Z$65536,19,0)</f>
        <v>0</v>
      </c>
      <c r="V192" s="81">
        <f>VLOOKUP($C192,[1]Sheet1!$B$1:$Z$65536,20,0)</f>
        <v>0</v>
      </c>
      <c r="W192" s="81">
        <f>VLOOKUP($C192,[1]Sheet1!$B$1:$Z$65536,21,0)</f>
        <v>0</v>
      </c>
      <c r="X192" s="81">
        <f>VLOOKUP($C192,[1]Sheet1!$B$1:$Z$65536,22,0)</f>
        <v>0</v>
      </c>
      <c r="Y192" s="81">
        <f>VLOOKUP($C192,[1]Sheet1!$B$1:$Z$65536,23,0)</f>
        <v>0</v>
      </c>
      <c r="Z192" s="81">
        <f>VLOOKUP($C192,[1]Sheet1!$B$1:$Z$65536,24,0)</f>
        <v>0</v>
      </c>
      <c r="AA192" s="81">
        <f>VLOOKUP($C192,[1]Sheet1!$B$1:$Z$65536,25,0)</f>
        <v>0</v>
      </c>
      <c r="AB192" s="81">
        <f>VLOOKUP($C192,[1]Sheet1!$B$1:$AA$65536,26,0)</f>
        <v>0</v>
      </c>
      <c r="AC192" s="112">
        <f t="shared" si="31"/>
        <v>426</v>
      </c>
      <c r="AD192" s="114">
        <f t="shared" si="32"/>
        <v>426</v>
      </c>
      <c r="AE192" s="115">
        <f t="shared" si="33"/>
        <v>0</v>
      </c>
      <c r="AF192" s="115">
        <f t="shared" si="34"/>
        <v>0</v>
      </c>
      <c r="AG192" s="130"/>
      <c r="AH192" s="132"/>
      <c r="AI192" s="132"/>
      <c r="AJ192" s="132"/>
      <c r="AK192" s="132"/>
      <c r="AL192" s="132"/>
      <c r="AM192" s="133"/>
      <c r="AN192" s="150"/>
    </row>
    <row r="193" spans="1:40" s="61" customFormat="1" ht="25.95" customHeight="1">
      <c r="A193" s="58"/>
      <c r="B193" s="388"/>
      <c r="C193" s="82" t="s">
        <v>413</v>
      </c>
      <c r="D193" s="83" t="s">
        <v>414</v>
      </c>
      <c r="E193" s="84">
        <v>120</v>
      </c>
      <c r="F193" s="81">
        <f>VLOOKUP(C193,[1]Sheet1!B$1:E$65536,4,0)</f>
        <v>214</v>
      </c>
      <c r="G193" s="81">
        <f>VLOOKUP(C193,[1]Sheet1!B$1:F$65536,5,0)</f>
        <v>0</v>
      </c>
      <c r="H193" s="81">
        <f>VLOOKUP($C193,[1]Sheet1!$B$1:$Z$65536,6,0)</f>
        <v>0</v>
      </c>
      <c r="I193" s="81">
        <f>VLOOKUP($C193,[1]Sheet1!$B$1:$Z$65536,7,0)</f>
        <v>0</v>
      </c>
      <c r="J193" s="81">
        <f>VLOOKUP($C193,[1]Sheet1!$B$1:$Z$65536,8,0)</f>
        <v>0</v>
      </c>
      <c r="K193" s="81">
        <f>VLOOKUP($C193,[1]Sheet1!$B$1:$Z$65536,9,0)</f>
        <v>0</v>
      </c>
      <c r="L193" s="81">
        <f>VLOOKUP($C193,[1]Sheet1!$B$1:$Z$65536,10,0)</f>
        <v>0</v>
      </c>
      <c r="M193" s="81">
        <f>VLOOKUP($C193,[1]Sheet1!$B$1:$Z$65536,11,0)</f>
        <v>0</v>
      </c>
      <c r="N193" s="81">
        <f>VLOOKUP($C193,[1]Sheet1!$B$1:$Z$65536,12,0)</f>
        <v>0</v>
      </c>
      <c r="O193" s="81">
        <f>VLOOKUP($C193,[1]Sheet1!$B$1:$Z$65536,13,0)</f>
        <v>0</v>
      </c>
      <c r="P193" s="81">
        <f>VLOOKUP($C193,[1]Sheet1!$B$1:$Z$65536,14,0)</f>
        <v>0</v>
      </c>
      <c r="Q193" s="81">
        <f>VLOOKUP($C193,[1]Sheet1!$B$1:$Z$65536,15,0)</f>
        <v>0</v>
      </c>
      <c r="R193" s="81">
        <f>VLOOKUP($C193,[1]Sheet1!$B$1:$Z$65536,16,0)</f>
        <v>0</v>
      </c>
      <c r="S193" s="81">
        <f>VLOOKUP($C193,[1]Sheet1!$B$1:$Z$65536,17,0)</f>
        <v>0</v>
      </c>
      <c r="T193" s="81">
        <f>VLOOKUP($C193,[1]Sheet1!$B$1:$Z$65536,18,0)</f>
        <v>0</v>
      </c>
      <c r="U193" s="81">
        <f>VLOOKUP($C193,[1]Sheet1!$B$1:$Z$65536,19,0)</f>
        <v>0</v>
      </c>
      <c r="V193" s="81">
        <f>VLOOKUP($C193,[1]Sheet1!$B$1:$Z$65536,20,0)</f>
        <v>0</v>
      </c>
      <c r="W193" s="81">
        <f>VLOOKUP($C193,[1]Sheet1!$B$1:$Z$65536,21,0)</f>
        <v>0</v>
      </c>
      <c r="X193" s="81">
        <f>VLOOKUP($C193,[1]Sheet1!$B$1:$Z$65536,22,0)</f>
        <v>0</v>
      </c>
      <c r="Y193" s="81">
        <f>VLOOKUP($C193,[1]Sheet1!$B$1:$Z$65536,23,0)</f>
        <v>0</v>
      </c>
      <c r="Z193" s="81">
        <f>VLOOKUP($C193,[1]Sheet1!$B$1:$Z$65536,24,0)</f>
        <v>0</v>
      </c>
      <c r="AA193" s="81">
        <f>VLOOKUP($C193,[1]Sheet1!$B$1:$Z$65536,25,0)</f>
        <v>0</v>
      </c>
      <c r="AB193" s="81">
        <f>VLOOKUP($C193,[1]Sheet1!$B$1:$AA$65536,26,0)</f>
        <v>0</v>
      </c>
      <c r="AC193" s="112">
        <f t="shared" si="31"/>
        <v>214</v>
      </c>
      <c r="AD193" s="114">
        <f t="shared" si="32"/>
        <v>214</v>
      </c>
      <c r="AE193" s="115">
        <f t="shared" si="33"/>
        <v>0</v>
      </c>
      <c r="AF193" s="115">
        <f t="shared" si="34"/>
        <v>0</v>
      </c>
      <c r="AG193" s="130"/>
      <c r="AH193" s="132"/>
      <c r="AI193" s="132"/>
      <c r="AJ193" s="132"/>
      <c r="AK193" s="132"/>
      <c r="AL193" s="132"/>
      <c r="AM193" s="133"/>
      <c r="AN193" s="150"/>
    </row>
    <row r="194" spans="1:40" s="61" customFormat="1" ht="25.95" customHeight="1">
      <c r="A194" s="58"/>
      <c r="B194" s="388"/>
      <c r="C194" s="82" t="s">
        <v>415</v>
      </c>
      <c r="D194" s="83" t="s">
        <v>416</v>
      </c>
      <c r="E194" s="84">
        <v>120</v>
      </c>
      <c r="F194" s="81">
        <f>VLOOKUP(C194,[1]Sheet1!B$1:E$65536,4,0)</f>
        <v>0</v>
      </c>
      <c r="G194" s="81">
        <f>VLOOKUP(C194,[1]Sheet1!B$1:F$65536,5,0)</f>
        <v>0</v>
      </c>
      <c r="H194" s="81">
        <f>VLOOKUP($C194,[1]Sheet1!$B$1:$Z$65536,6,0)</f>
        <v>0</v>
      </c>
      <c r="I194" s="81">
        <f>VLOOKUP($C194,[1]Sheet1!$B$1:$Z$65536,7,0)</f>
        <v>0</v>
      </c>
      <c r="J194" s="81">
        <f>VLOOKUP($C194,[1]Sheet1!$B$1:$Z$65536,8,0)</f>
        <v>0</v>
      </c>
      <c r="K194" s="81">
        <f>VLOOKUP($C194,[1]Sheet1!$B$1:$Z$65536,9,0)</f>
        <v>0</v>
      </c>
      <c r="L194" s="81">
        <f>VLOOKUP($C194,[1]Sheet1!$B$1:$Z$65536,10,0)</f>
        <v>0</v>
      </c>
      <c r="M194" s="81">
        <f>VLOOKUP($C194,[1]Sheet1!$B$1:$Z$65536,11,0)</f>
        <v>0</v>
      </c>
      <c r="N194" s="81">
        <f>VLOOKUP($C194,[1]Sheet1!$B$1:$Z$65536,12,0)</f>
        <v>202.36</v>
      </c>
      <c r="O194" s="81">
        <f>VLOOKUP($C194,[1]Sheet1!$B$1:$Z$65536,13,0)</f>
        <v>0</v>
      </c>
      <c r="P194" s="81">
        <f>VLOOKUP($C194,[1]Sheet1!$B$1:$Z$65536,14,0)</f>
        <v>0</v>
      </c>
      <c r="Q194" s="81">
        <f>VLOOKUP($C194,[1]Sheet1!$B$1:$Z$65536,15,0)</f>
        <v>0</v>
      </c>
      <c r="R194" s="81">
        <f>VLOOKUP($C194,[1]Sheet1!$B$1:$Z$65536,16,0)</f>
        <v>0</v>
      </c>
      <c r="S194" s="81">
        <f>VLOOKUP($C194,[1]Sheet1!$B$1:$Z$65536,17,0)</f>
        <v>0</v>
      </c>
      <c r="T194" s="81">
        <f>VLOOKUP($C194,[1]Sheet1!$B$1:$Z$65536,18,0)</f>
        <v>0</v>
      </c>
      <c r="U194" s="81">
        <f>VLOOKUP($C194,[1]Sheet1!$B$1:$Z$65536,19,0)</f>
        <v>0</v>
      </c>
      <c r="V194" s="81">
        <f>VLOOKUP($C194,[1]Sheet1!$B$1:$Z$65536,20,0)</f>
        <v>0</v>
      </c>
      <c r="W194" s="81">
        <f>VLOOKUP($C194,[1]Sheet1!$B$1:$Z$65536,21,0)</f>
        <v>0</v>
      </c>
      <c r="X194" s="81">
        <f>VLOOKUP($C194,[1]Sheet1!$B$1:$Z$65536,22,0)</f>
        <v>0</v>
      </c>
      <c r="Y194" s="81">
        <f>VLOOKUP($C194,[1]Sheet1!$B$1:$Z$65536,23,0)</f>
        <v>0</v>
      </c>
      <c r="Z194" s="81">
        <f>VLOOKUP($C194,[1]Sheet1!$B$1:$Z$65536,24,0)</f>
        <v>0</v>
      </c>
      <c r="AA194" s="81">
        <f>VLOOKUP($C194,[1]Sheet1!$B$1:$Z$65536,25,0)</f>
        <v>0</v>
      </c>
      <c r="AB194" s="81">
        <f>VLOOKUP($C194,[1]Sheet1!$B$1:$AA$65536,26,0)</f>
        <v>0</v>
      </c>
      <c r="AC194" s="112">
        <f t="shared" si="31"/>
        <v>202.36</v>
      </c>
      <c r="AD194" s="114">
        <f t="shared" si="32"/>
        <v>202.36</v>
      </c>
      <c r="AE194" s="115">
        <f t="shared" si="33"/>
        <v>0</v>
      </c>
      <c r="AF194" s="115">
        <f t="shared" si="34"/>
        <v>0</v>
      </c>
      <c r="AG194" s="130"/>
      <c r="AH194" s="132"/>
      <c r="AI194" s="132"/>
      <c r="AJ194" s="132"/>
      <c r="AK194" s="132"/>
      <c r="AL194" s="132"/>
      <c r="AM194" s="133"/>
      <c r="AN194" s="150"/>
    </row>
    <row r="195" spans="1:40" s="61" customFormat="1" ht="25.95" customHeight="1">
      <c r="A195" s="58"/>
      <c r="B195" s="388"/>
      <c r="C195" s="82" t="s">
        <v>417</v>
      </c>
      <c r="D195" s="83" t="s">
        <v>418</v>
      </c>
      <c r="E195" s="84">
        <v>120</v>
      </c>
      <c r="F195" s="81">
        <f>VLOOKUP(C195,[1]Sheet1!B$1:E$65536,4,0)</f>
        <v>0</v>
      </c>
      <c r="G195" s="81">
        <f>VLOOKUP(C195,[1]Sheet1!B$1:F$65536,5,0)</f>
        <v>0</v>
      </c>
      <c r="H195" s="81">
        <f>VLOOKUP($C195,[1]Sheet1!$B$1:$Z$65536,6,0)</f>
        <v>0</v>
      </c>
      <c r="I195" s="81">
        <f>VLOOKUP($C195,[1]Sheet1!$B$1:$Z$65536,7,0)</f>
        <v>0</v>
      </c>
      <c r="J195" s="81">
        <f>VLOOKUP($C195,[1]Sheet1!$B$1:$Z$65536,8,0)</f>
        <v>0</v>
      </c>
      <c r="K195" s="81">
        <f>VLOOKUP($C195,[1]Sheet1!$B$1:$Z$65536,9,0)</f>
        <v>0</v>
      </c>
      <c r="L195" s="81">
        <f>VLOOKUP($C195,[1]Sheet1!$B$1:$Z$65536,10,0)</f>
        <v>0</v>
      </c>
      <c r="M195" s="81">
        <f>VLOOKUP($C195,[1]Sheet1!$B$1:$Z$65536,11,0)</f>
        <v>0</v>
      </c>
      <c r="N195" s="81">
        <f>VLOOKUP($C195,[1]Sheet1!$B$1:$Z$65536,12,0)</f>
        <v>65.09</v>
      </c>
      <c r="O195" s="81">
        <f>VLOOKUP($C195,[1]Sheet1!$B$1:$Z$65536,13,0)</f>
        <v>0</v>
      </c>
      <c r="P195" s="81">
        <f>VLOOKUP($C195,[1]Sheet1!$B$1:$Z$65536,14,0)</f>
        <v>0</v>
      </c>
      <c r="Q195" s="81">
        <f>VLOOKUP($C195,[1]Sheet1!$B$1:$Z$65536,15,0)</f>
        <v>0</v>
      </c>
      <c r="R195" s="81">
        <f>VLOOKUP($C195,[1]Sheet1!$B$1:$Z$65536,16,0)</f>
        <v>0</v>
      </c>
      <c r="S195" s="81">
        <f>VLOOKUP($C195,[1]Sheet1!$B$1:$Z$65536,17,0)</f>
        <v>0</v>
      </c>
      <c r="T195" s="81">
        <f>VLOOKUP($C195,[1]Sheet1!$B$1:$Z$65536,18,0)</f>
        <v>0</v>
      </c>
      <c r="U195" s="81">
        <f>VLOOKUP($C195,[1]Sheet1!$B$1:$Z$65536,19,0)</f>
        <v>0</v>
      </c>
      <c r="V195" s="81">
        <f>VLOOKUP($C195,[1]Sheet1!$B$1:$Z$65536,20,0)</f>
        <v>0</v>
      </c>
      <c r="W195" s="81">
        <f>VLOOKUP($C195,[1]Sheet1!$B$1:$Z$65536,21,0)</f>
        <v>0</v>
      </c>
      <c r="X195" s="81">
        <f>VLOOKUP($C195,[1]Sheet1!$B$1:$Z$65536,22,0)</f>
        <v>0</v>
      </c>
      <c r="Y195" s="81">
        <f>VLOOKUP($C195,[1]Sheet1!$B$1:$Z$65536,23,0)</f>
        <v>0</v>
      </c>
      <c r="Z195" s="81">
        <f>VLOOKUP($C195,[1]Sheet1!$B$1:$Z$65536,24,0)</f>
        <v>0</v>
      </c>
      <c r="AA195" s="81">
        <f>VLOOKUP($C195,[1]Sheet1!$B$1:$Z$65536,25,0)</f>
        <v>0</v>
      </c>
      <c r="AB195" s="81">
        <f>VLOOKUP($C195,[1]Sheet1!$B$1:$AA$65536,26,0)</f>
        <v>0</v>
      </c>
      <c r="AC195" s="112">
        <f t="shared" si="31"/>
        <v>65.09</v>
      </c>
      <c r="AD195" s="114">
        <f t="shared" si="32"/>
        <v>65.09</v>
      </c>
      <c r="AE195" s="115">
        <f t="shared" si="33"/>
        <v>0</v>
      </c>
      <c r="AF195" s="115">
        <f t="shared" si="34"/>
        <v>0</v>
      </c>
      <c r="AG195" s="130"/>
      <c r="AH195" s="132"/>
      <c r="AI195" s="132"/>
      <c r="AJ195" s="132"/>
      <c r="AK195" s="132"/>
      <c r="AL195" s="132"/>
      <c r="AM195" s="133"/>
      <c r="AN195" s="150"/>
    </row>
    <row r="196" spans="1:40" s="61" customFormat="1" ht="25.95" customHeight="1">
      <c r="A196" s="58"/>
      <c r="B196" s="388"/>
      <c r="C196" s="82" t="s">
        <v>419</v>
      </c>
      <c r="D196" s="83" t="s">
        <v>420</v>
      </c>
      <c r="E196" s="84">
        <v>120</v>
      </c>
      <c r="F196" s="81">
        <f>VLOOKUP(C196,[1]Sheet1!B$1:E$65536,4,0)</f>
        <v>0</v>
      </c>
      <c r="G196" s="81">
        <f>VLOOKUP(C196,[1]Sheet1!B$1:F$65536,5,0)</f>
        <v>0</v>
      </c>
      <c r="H196" s="81">
        <f>VLOOKUP($C196,[1]Sheet1!$B$1:$Z$65536,6,0)</f>
        <v>0</v>
      </c>
      <c r="I196" s="81">
        <f>VLOOKUP($C196,[1]Sheet1!$B$1:$Z$65536,7,0)</f>
        <v>0</v>
      </c>
      <c r="J196" s="81">
        <f>VLOOKUP($C196,[1]Sheet1!$B$1:$Z$65536,8,0)</f>
        <v>0</v>
      </c>
      <c r="K196" s="81">
        <f>VLOOKUP($C196,[1]Sheet1!$B$1:$Z$65536,9,0)</f>
        <v>0</v>
      </c>
      <c r="L196" s="81">
        <f>VLOOKUP($C196,[1]Sheet1!$B$1:$Z$65536,10,0)</f>
        <v>0</v>
      </c>
      <c r="M196" s="81">
        <f>VLOOKUP($C196,[1]Sheet1!$B$1:$Z$65536,11,0)</f>
        <v>0</v>
      </c>
      <c r="N196" s="81">
        <f>VLOOKUP($C196,[1]Sheet1!$B$1:$Z$65536,12,0)</f>
        <v>0</v>
      </c>
      <c r="O196" s="81">
        <f>VLOOKUP($C196,[1]Sheet1!$B$1:$Z$65536,13,0)</f>
        <v>0</v>
      </c>
      <c r="P196" s="81">
        <f>VLOOKUP($C196,[1]Sheet1!$B$1:$Z$65536,14,0)</f>
        <v>0</v>
      </c>
      <c r="Q196" s="81">
        <f>VLOOKUP($C196,[1]Sheet1!$B$1:$Z$65536,15,0)</f>
        <v>0</v>
      </c>
      <c r="R196" s="81">
        <f>VLOOKUP($C196,[1]Sheet1!$B$1:$Z$65536,16,0)</f>
        <v>0</v>
      </c>
      <c r="S196" s="81">
        <f>VLOOKUP($C196,[1]Sheet1!$B$1:$Z$65536,17,0)</f>
        <v>0</v>
      </c>
      <c r="T196" s="81">
        <f>VLOOKUP($C196,[1]Sheet1!$B$1:$Z$65536,18,0)</f>
        <v>0</v>
      </c>
      <c r="U196" s="81">
        <f>VLOOKUP($C196,[1]Sheet1!$B$1:$Z$65536,19,0)</f>
        <v>0</v>
      </c>
      <c r="V196" s="81">
        <f>VLOOKUP($C196,[1]Sheet1!$B$1:$Z$65536,20,0)</f>
        <v>0</v>
      </c>
      <c r="W196" s="81">
        <f>VLOOKUP($C196,[1]Sheet1!$B$1:$Z$65536,21,0)</f>
        <v>0</v>
      </c>
      <c r="X196" s="81">
        <f>VLOOKUP($C196,[1]Sheet1!$B$1:$Z$65536,22,0)</f>
        <v>0</v>
      </c>
      <c r="Y196" s="81">
        <f>VLOOKUP($C196,[1]Sheet1!$B$1:$Z$65536,23,0)</f>
        <v>0</v>
      </c>
      <c r="Z196" s="81">
        <f>VLOOKUP($C196,[1]Sheet1!$B$1:$Z$65536,24,0)</f>
        <v>0</v>
      </c>
      <c r="AA196" s="81">
        <f>VLOOKUP($C196,[1]Sheet1!$B$1:$Z$65536,25,0)</f>
        <v>0</v>
      </c>
      <c r="AB196" s="81">
        <f>VLOOKUP($C196,[1]Sheet1!$B$1:$AA$65536,26,0)</f>
        <v>0</v>
      </c>
      <c r="AC196" s="112">
        <f t="shared" si="31"/>
        <v>0</v>
      </c>
      <c r="AD196" s="114">
        <f t="shared" si="32"/>
        <v>0</v>
      </c>
      <c r="AE196" s="115">
        <f t="shared" si="33"/>
        <v>0</v>
      </c>
      <c r="AF196" s="115">
        <f t="shared" si="34"/>
        <v>0</v>
      </c>
      <c r="AG196" s="130"/>
      <c r="AH196" s="132"/>
      <c r="AI196" s="132"/>
      <c r="AJ196" s="132"/>
      <c r="AK196" s="132"/>
      <c r="AL196" s="132"/>
      <c r="AM196" s="133"/>
      <c r="AN196" s="150"/>
    </row>
    <row r="197" spans="1:40" s="61" customFormat="1" ht="25.95" customHeight="1">
      <c r="A197" s="58"/>
      <c r="B197" s="388"/>
      <c r="C197" s="82" t="s">
        <v>421</v>
      </c>
      <c r="D197" s="83" t="s">
        <v>422</v>
      </c>
      <c r="E197" s="84">
        <v>120</v>
      </c>
      <c r="F197" s="81">
        <f>VLOOKUP(C197,[1]Sheet1!B$1:E$65536,4,0)</f>
        <v>0.01</v>
      </c>
      <c r="G197" s="81">
        <f>VLOOKUP(C197,[1]Sheet1!B$1:F$65536,5,0)</f>
        <v>0</v>
      </c>
      <c r="H197" s="81">
        <f>VLOOKUP($C197,[1]Sheet1!$B$1:$Z$65536,6,0)</f>
        <v>0</v>
      </c>
      <c r="I197" s="81">
        <f>VLOOKUP($C197,[1]Sheet1!$B$1:$Z$65536,7,0)</f>
        <v>0</v>
      </c>
      <c r="J197" s="81">
        <f>VLOOKUP($C197,[1]Sheet1!$B$1:$Z$65536,8,0)</f>
        <v>0</v>
      </c>
      <c r="K197" s="81">
        <f>VLOOKUP($C197,[1]Sheet1!$B$1:$Z$65536,9,0)</f>
        <v>0.01</v>
      </c>
      <c r="L197" s="81">
        <f>VLOOKUP($C197,[1]Sheet1!$B$1:$Z$65536,10,0)</f>
        <v>0</v>
      </c>
      <c r="M197" s="81">
        <f>VLOOKUP($C197,[1]Sheet1!$B$1:$Z$65536,11,0)</f>
        <v>0</v>
      </c>
      <c r="N197" s="81">
        <f>VLOOKUP($C197,[1]Sheet1!$B$1:$Z$65536,12,0)</f>
        <v>0</v>
      </c>
      <c r="O197" s="81">
        <f>VLOOKUP($C197,[1]Sheet1!$B$1:$Z$65536,13,0)</f>
        <v>0</v>
      </c>
      <c r="P197" s="81">
        <f>VLOOKUP($C197,[1]Sheet1!$B$1:$Z$65536,14,0)</f>
        <v>0</v>
      </c>
      <c r="Q197" s="81">
        <f>VLOOKUP($C197,[1]Sheet1!$B$1:$Z$65536,15,0)</f>
        <v>0</v>
      </c>
      <c r="R197" s="81">
        <f>VLOOKUP($C197,[1]Sheet1!$B$1:$Z$65536,16,0)</f>
        <v>0</v>
      </c>
      <c r="S197" s="81">
        <f>VLOOKUP($C197,[1]Sheet1!$B$1:$Z$65536,17,0)</f>
        <v>0</v>
      </c>
      <c r="T197" s="81">
        <f>VLOOKUP($C197,[1]Sheet1!$B$1:$Z$65536,18,0)</f>
        <v>0</v>
      </c>
      <c r="U197" s="81">
        <f>VLOOKUP($C197,[1]Sheet1!$B$1:$Z$65536,19,0)</f>
        <v>0</v>
      </c>
      <c r="V197" s="81">
        <f>VLOOKUP($C197,[1]Sheet1!$B$1:$Z$65536,20,0)</f>
        <v>0</v>
      </c>
      <c r="W197" s="81">
        <f>VLOOKUP($C197,[1]Sheet1!$B$1:$Z$65536,21,0)</f>
        <v>0</v>
      </c>
      <c r="X197" s="81">
        <f>VLOOKUP($C197,[1]Sheet1!$B$1:$Z$65536,22,0)</f>
        <v>0</v>
      </c>
      <c r="Y197" s="81">
        <f>VLOOKUP($C197,[1]Sheet1!$B$1:$Z$65536,23,0)</f>
        <v>0</v>
      </c>
      <c r="Z197" s="81">
        <f>VLOOKUP($C197,[1]Sheet1!$B$1:$Z$65536,24,0)</f>
        <v>0</v>
      </c>
      <c r="AA197" s="81">
        <f>VLOOKUP($C197,[1]Sheet1!$B$1:$Z$65536,25,0)</f>
        <v>0</v>
      </c>
      <c r="AB197" s="81">
        <f>VLOOKUP($C197,[1]Sheet1!$B$1:$AA$65536,26,0)</f>
        <v>0</v>
      </c>
      <c r="AC197" s="112">
        <f t="shared" si="31"/>
        <v>0.02</v>
      </c>
      <c r="AD197" s="114">
        <f t="shared" si="32"/>
        <v>0.02</v>
      </c>
      <c r="AE197" s="115">
        <f t="shared" si="33"/>
        <v>0</v>
      </c>
      <c r="AF197" s="115">
        <f t="shared" si="34"/>
        <v>0</v>
      </c>
      <c r="AG197" s="130"/>
      <c r="AH197" s="132"/>
      <c r="AI197" s="132"/>
      <c r="AJ197" s="132"/>
      <c r="AK197" s="132"/>
      <c r="AL197" s="132"/>
      <c r="AM197" s="133"/>
      <c r="AN197" s="150"/>
    </row>
    <row r="198" spans="1:40" s="61" customFormat="1" ht="25.95" customHeight="1">
      <c r="A198" s="58"/>
      <c r="B198" s="388"/>
      <c r="C198" s="82" t="s">
        <v>423</v>
      </c>
      <c r="D198" s="83" t="s">
        <v>424</v>
      </c>
      <c r="E198" s="84">
        <v>120</v>
      </c>
      <c r="F198" s="81">
        <f>VLOOKUP(C198,[1]Sheet1!B$1:E$65536,4,0)</f>
        <v>0</v>
      </c>
      <c r="G198" s="81">
        <f>VLOOKUP(C198,[1]Sheet1!B$1:F$65536,5,0)</f>
        <v>0</v>
      </c>
      <c r="H198" s="81">
        <f>VLOOKUP($C198,[1]Sheet1!$B$1:$Z$65536,6,0)</f>
        <v>0</v>
      </c>
      <c r="I198" s="81">
        <f>VLOOKUP($C198,[1]Sheet1!$B$1:$Z$65536,7,0)</f>
        <v>0</v>
      </c>
      <c r="J198" s="81">
        <f>VLOOKUP($C198,[1]Sheet1!$B$1:$Z$65536,8,0)</f>
        <v>0</v>
      </c>
      <c r="K198" s="81">
        <f>VLOOKUP($C198,[1]Sheet1!$B$1:$Z$65536,9,0)</f>
        <v>0</v>
      </c>
      <c r="L198" s="81">
        <f>VLOOKUP($C198,[1]Sheet1!$B$1:$Z$65536,10,0)</f>
        <v>0</v>
      </c>
      <c r="M198" s="81">
        <f>VLOOKUP($C198,[1]Sheet1!$B$1:$Z$65536,11,0)</f>
        <v>0</v>
      </c>
      <c r="N198" s="81">
        <f>VLOOKUP($C198,[1]Sheet1!$B$1:$Z$65536,12,0)</f>
        <v>0</v>
      </c>
      <c r="O198" s="81">
        <f>VLOOKUP($C198,[1]Sheet1!$B$1:$Z$65536,13,0)</f>
        <v>0</v>
      </c>
      <c r="P198" s="81">
        <f>VLOOKUP($C198,[1]Sheet1!$B$1:$Z$65536,14,0)</f>
        <v>0</v>
      </c>
      <c r="Q198" s="81">
        <f>VLOOKUP($C198,[1]Sheet1!$B$1:$Z$65536,15,0)</f>
        <v>0</v>
      </c>
      <c r="R198" s="81">
        <f>VLOOKUP($C198,[1]Sheet1!$B$1:$Z$65536,16,0)</f>
        <v>0</v>
      </c>
      <c r="S198" s="81">
        <f>VLOOKUP($C198,[1]Sheet1!$B$1:$Z$65536,17,0)</f>
        <v>0</v>
      </c>
      <c r="T198" s="81">
        <f>VLOOKUP($C198,[1]Sheet1!$B$1:$Z$65536,18,0)</f>
        <v>15642.190000000002</v>
      </c>
      <c r="U198" s="81">
        <f>VLOOKUP($C198,[1]Sheet1!$B$1:$Z$65536,19,0)</f>
        <v>0</v>
      </c>
      <c r="V198" s="81">
        <f>VLOOKUP($C198,[1]Sheet1!$B$1:$Z$65536,20,0)</f>
        <v>0</v>
      </c>
      <c r="W198" s="81">
        <f>VLOOKUP($C198,[1]Sheet1!$B$1:$Z$65536,21,0)</f>
        <v>0</v>
      </c>
      <c r="X198" s="81">
        <f>VLOOKUP($C198,[1]Sheet1!$B$1:$Z$65536,22,0)</f>
        <v>0</v>
      </c>
      <c r="Y198" s="81">
        <f>VLOOKUP($C198,[1]Sheet1!$B$1:$Z$65536,23,0)</f>
        <v>0</v>
      </c>
      <c r="Z198" s="81">
        <f>VLOOKUP($C198,[1]Sheet1!$B$1:$Z$65536,24,0)</f>
        <v>15593.43</v>
      </c>
      <c r="AA198" s="81">
        <f>VLOOKUP($C198,[1]Sheet1!$B$1:$Z$65536,25,0)</f>
        <v>0</v>
      </c>
      <c r="AB198" s="81">
        <f>VLOOKUP($C198,[1]Sheet1!$B$1:$AA$65536,26,0)</f>
        <v>0</v>
      </c>
      <c r="AC198" s="112">
        <f t="shared" si="31"/>
        <v>31235.620000000003</v>
      </c>
      <c r="AD198" s="114">
        <f t="shared" si="32"/>
        <v>15642.190000000002</v>
      </c>
      <c r="AE198" s="115">
        <f t="shared" si="33"/>
        <v>2607.0316666666672</v>
      </c>
      <c r="AF198" s="115">
        <f t="shared" si="34"/>
        <v>0</v>
      </c>
      <c r="AG198" s="130"/>
      <c r="AH198" s="132"/>
      <c r="AI198" s="132"/>
      <c r="AJ198" s="132" t="s">
        <v>46</v>
      </c>
      <c r="AK198" s="132"/>
      <c r="AL198" s="132"/>
      <c r="AM198" s="133"/>
      <c r="AN198" s="150"/>
    </row>
    <row r="199" spans="1:40" s="61" customFormat="1" ht="25.95" customHeight="1">
      <c r="A199" s="58"/>
      <c r="B199" s="388"/>
      <c r="C199" s="82" t="s">
        <v>425</v>
      </c>
      <c r="D199" s="83" t="s">
        <v>426</v>
      </c>
      <c r="E199" s="84">
        <v>120</v>
      </c>
      <c r="F199" s="81">
        <f>VLOOKUP(C199,[1]Sheet1!B$1:E$65536,4,0)</f>
        <v>29924.39</v>
      </c>
      <c r="G199" s="81">
        <f>VLOOKUP(C199,[1]Sheet1!B$1:F$65536,5,0)</f>
        <v>0</v>
      </c>
      <c r="H199" s="81">
        <f>VLOOKUP($C199,[1]Sheet1!$B$1:$Z$65536,6,0)</f>
        <v>0</v>
      </c>
      <c r="I199" s="81">
        <f>VLOOKUP($C199,[1]Sheet1!$B$1:$Z$65536,7,0)</f>
        <v>0</v>
      </c>
      <c r="J199" s="81">
        <f>VLOOKUP($C199,[1]Sheet1!$B$1:$Z$65536,8,0)</f>
        <v>0</v>
      </c>
      <c r="K199" s="81">
        <f>VLOOKUP($C199,[1]Sheet1!$B$1:$Z$65536,9,0)</f>
        <v>0</v>
      </c>
      <c r="L199" s="81">
        <f>VLOOKUP($C199,[1]Sheet1!$B$1:$Z$65536,10,0)</f>
        <v>0</v>
      </c>
      <c r="M199" s="81">
        <f>VLOOKUP($C199,[1]Sheet1!$B$1:$Z$65536,11,0)</f>
        <v>0</v>
      </c>
      <c r="N199" s="81">
        <f>VLOOKUP($C199,[1]Sheet1!$B$1:$Z$65536,12,0)</f>
        <v>0</v>
      </c>
      <c r="O199" s="81">
        <f>VLOOKUP($C199,[1]Sheet1!$B$1:$Z$65536,13,0)</f>
        <v>0</v>
      </c>
      <c r="P199" s="81">
        <f>VLOOKUP($C199,[1]Sheet1!$B$1:$Z$65536,14,0)</f>
        <v>0</v>
      </c>
      <c r="Q199" s="81">
        <f>VLOOKUP($C199,[1]Sheet1!$B$1:$Z$65536,15,0)</f>
        <v>0</v>
      </c>
      <c r="R199" s="81">
        <f>VLOOKUP($C199,[1]Sheet1!$B$1:$Z$65536,16,0)</f>
        <v>0</v>
      </c>
      <c r="S199" s="81">
        <f>VLOOKUP($C199,[1]Sheet1!$B$1:$Z$65536,17,0)</f>
        <v>0</v>
      </c>
      <c r="T199" s="81">
        <f>VLOOKUP($C199,[1]Sheet1!$B$1:$Z$65536,18,0)</f>
        <v>0</v>
      </c>
      <c r="U199" s="81">
        <f>VLOOKUP($C199,[1]Sheet1!$B$1:$Z$65536,19,0)</f>
        <v>0</v>
      </c>
      <c r="V199" s="81">
        <f>VLOOKUP($C199,[1]Sheet1!$B$1:$Z$65536,20,0)</f>
        <v>0</v>
      </c>
      <c r="W199" s="81">
        <f>VLOOKUP($C199,[1]Sheet1!$B$1:$Z$65536,21,0)</f>
        <v>0</v>
      </c>
      <c r="X199" s="81">
        <f>VLOOKUP($C199,[1]Sheet1!$B$1:$Z$65536,22,0)</f>
        <v>0</v>
      </c>
      <c r="Y199" s="81">
        <f>VLOOKUP($C199,[1]Sheet1!$B$1:$Z$65536,23,0)</f>
        <v>0</v>
      </c>
      <c r="Z199" s="81">
        <f>VLOOKUP($C199,[1]Sheet1!$B$1:$Z$65536,24,0)</f>
        <v>0</v>
      </c>
      <c r="AA199" s="81">
        <f>VLOOKUP($C199,[1]Sheet1!$B$1:$Z$65536,25,0)</f>
        <v>0</v>
      </c>
      <c r="AB199" s="81">
        <f>VLOOKUP($C199,[1]Sheet1!$B$1:$AA$65536,26,0)</f>
        <v>0</v>
      </c>
      <c r="AC199" s="112">
        <f t="shared" si="31"/>
        <v>29924.39</v>
      </c>
      <c r="AD199" s="114">
        <f t="shared" si="32"/>
        <v>29924.39</v>
      </c>
      <c r="AE199" s="115">
        <f t="shared" si="33"/>
        <v>0</v>
      </c>
      <c r="AF199" s="115">
        <f t="shared" si="34"/>
        <v>0</v>
      </c>
      <c r="AG199" s="130"/>
      <c r="AH199" s="132"/>
      <c r="AI199" s="132"/>
      <c r="AJ199" s="132"/>
      <c r="AK199" s="132"/>
      <c r="AL199" s="132" t="s">
        <v>46</v>
      </c>
      <c r="AM199" s="133"/>
      <c r="AN199" s="150"/>
    </row>
    <row r="200" spans="1:40" s="61" customFormat="1" ht="25.95" customHeight="1">
      <c r="A200" s="58"/>
      <c r="B200" s="388"/>
      <c r="C200" s="82" t="s">
        <v>427</v>
      </c>
      <c r="D200" s="83" t="s">
        <v>428</v>
      </c>
      <c r="E200" s="84">
        <v>120</v>
      </c>
      <c r="F200" s="81">
        <f>VLOOKUP(C200,[1]Sheet1!B$1:E$65536,4,0)</f>
        <v>0</v>
      </c>
      <c r="G200" s="81">
        <f>VLOOKUP(C200,[1]Sheet1!B$1:F$65536,5,0)</f>
        <v>0</v>
      </c>
      <c r="H200" s="81">
        <f>VLOOKUP($C200,[1]Sheet1!$B$1:$Z$65536,6,0)</f>
        <v>0</v>
      </c>
      <c r="I200" s="81">
        <f>VLOOKUP($C200,[1]Sheet1!$B$1:$Z$65536,7,0)</f>
        <v>0</v>
      </c>
      <c r="J200" s="81">
        <f>VLOOKUP($C200,[1]Sheet1!$B$1:$Z$65536,8,0)</f>
        <v>0</v>
      </c>
      <c r="K200" s="81">
        <f>VLOOKUP($C200,[1]Sheet1!$B$1:$Z$65536,9,0)</f>
        <v>0</v>
      </c>
      <c r="L200" s="81">
        <f>VLOOKUP($C200,[1]Sheet1!$B$1:$Z$65536,10,0)</f>
        <v>0</v>
      </c>
      <c r="M200" s="81">
        <f>VLOOKUP($C200,[1]Sheet1!$B$1:$Z$65536,11,0)</f>
        <v>0</v>
      </c>
      <c r="N200" s="81">
        <f>VLOOKUP($C200,[1]Sheet1!$B$1:$Z$65536,12,0)</f>
        <v>0</v>
      </c>
      <c r="O200" s="81">
        <f>VLOOKUP($C200,[1]Sheet1!$B$1:$Z$65536,13,0)</f>
        <v>0</v>
      </c>
      <c r="P200" s="81">
        <f>VLOOKUP($C200,[1]Sheet1!$B$1:$Z$65536,14,0)</f>
        <v>0</v>
      </c>
      <c r="Q200" s="81">
        <f>VLOOKUP($C200,[1]Sheet1!$B$1:$Z$65536,15,0)</f>
        <v>0</v>
      </c>
      <c r="R200" s="81">
        <f>VLOOKUP($C200,[1]Sheet1!$B$1:$Z$65536,16,0)</f>
        <v>1295.3299999999945</v>
      </c>
      <c r="S200" s="81">
        <f>VLOOKUP($C200,[1]Sheet1!$B$1:$Z$65536,17,0)</f>
        <v>0</v>
      </c>
      <c r="T200" s="81">
        <f>VLOOKUP($C200,[1]Sheet1!$B$1:$Z$65536,18,0)</f>
        <v>3013.3499999999985</v>
      </c>
      <c r="U200" s="81">
        <f>VLOOKUP($C200,[1]Sheet1!$B$1:$Z$65536,19,0)</f>
        <v>0</v>
      </c>
      <c r="V200" s="81">
        <f>VLOOKUP($C200,[1]Sheet1!$B$1:$Z$65536,20,0)</f>
        <v>15716.370000000003</v>
      </c>
      <c r="W200" s="81">
        <f>VLOOKUP($C200,[1]Sheet1!$B$1:$Z$65536,21,0)</f>
        <v>2237.75</v>
      </c>
      <c r="X200" s="81">
        <f>VLOOKUP($C200,[1]Sheet1!$B$1:$Z$65536,22,0)</f>
        <v>7272.0500000000029</v>
      </c>
      <c r="Y200" s="81">
        <f>VLOOKUP($C200,[1]Sheet1!$B$1:$Z$65536,23,0)</f>
        <v>10942.24</v>
      </c>
      <c r="Z200" s="81">
        <f>VLOOKUP($C200,[1]Sheet1!$B$1:$Z$65536,24,0)</f>
        <v>18784.61</v>
      </c>
      <c r="AA200" s="81">
        <f>VLOOKUP($C200,[1]Sheet1!$B$1:$Z$65536,25,0)</f>
        <v>11612.45</v>
      </c>
      <c r="AB200" s="81">
        <f>VLOOKUP($C200,[1]Sheet1!$B$1:$AA$65536,26,0)</f>
        <v>9750.7800000000007</v>
      </c>
      <c r="AC200" s="112">
        <f t="shared" si="31"/>
        <v>80624.929999999993</v>
      </c>
      <c r="AD200" s="114">
        <f>AC200-AB200-AA200-Z200</f>
        <v>40477.089999999997</v>
      </c>
      <c r="AE200" s="115">
        <f t="shared" si="33"/>
        <v>3337.5083333333328</v>
      </c>
      <c r="AF200" s="115">
        <f t="shared" si="34"/>
        <v>15716.370000000003</v>
      </c>
      <c r="AG200" s="130">
        <v>30000</v>
      </c>
      <c r="AH200" s="132"/>
      <c r="AI200" s="132"/>
      <c r="AJ200" s="132"/>
      <c r="AK200" s="132"/>
      <c r="AL200" s="132"/>
      <c r="AM200" s="133"/>
      <c r="AN200" s="150"/>
    </row>
    <row r="201" spans="1:40" s="61" customFormat="1" ht="25.95" customHeight="1">
      <c r="A201" s="58"/>
      <c r="B201" s="388"/>
      <c r="C201" s="82" t="s">
        <v>429</v>
      </c>
      <c r="D201" s="83" t="s">
        <v>430</v>
      </c>
      <c r="E201" s="84">
        <v>120</v>
      </c>
      <c r="F201" s="81">
        <f>VLOOKUP(C201,[1]Sheet1!B$1:E$65536,4,0)</f>
        <v>28888.81</v>
      </c>
      <c r="G201" s="81">
        <f>VLOOKUP(C201,[1]Sheet1!B$1:F$65536,5,0)</f>
        <v>0</v>
      </c>
      <c r="H201" s="81">
        <f>VLOOKUP($C201,[1]Sheet1!$B$1:$Z$65536,6,0)</f>
        <v>0</v>
      </c>
      <c r="I201" s="81">
        <f>VLOOKUP($C201,[1]Sheet1!$B$1:$Z$65536,7,0)</f>
        <v>0</v>
      </c>
      <c r="J201" s="81">
        <f>VLOOKUP($C201,[1]Sheet1!$B$1:$Z$65536,8,0)</f>
        <v>0</v>
      </c>
      <c r="K201" s="81">
        <f>VLOOKUP($C201,[1]Sheet1!$B$1:$Z$65536,9,0)</f>
        <v>0</v>
      </c>
      <c r="L201" s="81">
        <f>VLOOKUP($C201,[1]Sheet1!$B$1:$Z$65536,10,0)</f>
        <v>0</v>
      </c>
      <c r="M201" s="81">
        <f>VLOOKUP($C201,[1]Sheet1!$B$1:$Z$65536,11,0)</f>
        <v>0</v>
      </c>
      <c r="N201" s="81">
        <f>VLOOKUP($C201,[1]Sheet1!$B$1:$Z$65536,12,0)</f>
        <v>0</v>
      </c>
      <c r="O201" s="81">
        <f>VLOOKUP($C201,[1]Sheet1!$B$1:$Z$65536,13,0)</f>
        <v>0</v>
      </c>
      <c r="P201" s="81">
        <f>VLOOKUP($C201,[1]Sheet1!$B$1:$Z$65536,14,0)</f>
        <v>0</v>
      </c>
      <c r="Q201" s="81">
        <f>VLOOKUP($C201,[1]Sheet1!$B$1:$Z$65536,15,0)</f>
        <v>0</v>
      </c>
      <c r="R201" s="81">
        <f>VLOOKUP($C201,[1]Sheet1!$B$1:$Z$65536,16,0)</f>
        <v>0</v>
      </c>
      <c r="S201" s="81">
        <f>VLOOKUP($C201,[1]Sheet1!$B$1:$Z$65536,17,0)</f>
        <v>0</v>
      </c>
      <c r="T201" s="81">
        <f>VLOOKUP($C201,[1]Sheet1!$B$1:$Z$65536,18,0)</f>
        <v>0</v>
      </c>
      <c r="U201" s="81">
        <f>VLOOKUP($C201,[1]Sheet1!$B$1:$Z$65536,19,0)</f>
        <v>0</v>
      </c>
      <c r="V201" s="81">
        <f>VLOOKUP($C201,[1]Sheet1!$B$1:$Z$65536,20,0)</f>
        <v>0</v>
      </c>
      <c r="W201" s="81">
        <f>VLOOKUP($C201,[1]Sheet1!$B$1:$Z$65536,21,0)</f>
        <v>0</v>
      </c>
      <c r="X201" s="81">
        <f>VLOOKUP($C201,[1]Sheet1!$B$1:$Z$65536,22,0)</f>
        <v>0</v>
      </c>
      <c r="Y201" s="81">
        <f>VLOOKUP($C201,[1]Sheet1!$B$1:$Z$65536,23,0)</f>
        <v>0</v>
      </c>
      <c r="Z201" s="81">
        <f>VLOOKUP($C201,[1]Sheet1!$B$1:$Z$65536,24,0)</f>
        <v>0</v>
      </c>
      <c r="AA201" s="81">
        <f>VLOOKUP($C201,[1]Sheet1!$B$1:$Z$65536,25,0)</f>
        <v>0</v>
      </c>
      <c r="AB201" s="81">
        <f>VLOOKUP($C201,[1]Sheet1!$B$1:$AA$65536,26,0)</f>
        <v>0</v>
      </c>
      <c r="AC201" s="112">
        <f t="shared" si="31"/>
        <v>28888.81</v>
      </c>
      <c r="AD201" s="114">
        <f t="shared" si="32"/>
        <v>28888.81</v>
      </c>
      <c r="AE201" s="115">
        <f t="shared" si="33"/>
        <v>0</v>
      </c>
      <c r="AF201" s="115">
        <f t="shared" si="34"/>
        <v>0</v>
      </c>
      <c r="AG201" s="130"/>
      <c r="AH201" s="132"/>
      <c r="AI201" s="132"/>
      <c r="AJ201" s="132"/>
      <c r="AK201" s="132"/>
      <c r="AL201" s="132"/>
      <c r="AM201" s="133"/>
      <c r="AN201" s="150"/>
    </row>
    <row r="202" spans="1:40" s="61" customFormat="1" ht="25.95" customHeight="1">
      <c r="A202" s="58"/>
      <c r="B202" s="388"/>
      <c r="C202" s="82" t="s">
        <v>431</v>
      </c>
      <c r="D202" s="83" t="s">
        <v>432</v>
      </c>
      <c r="E202" s="84">
        <v>120</v>
      </c>
      <c r="F202" s="81">
        <f>VLOOKUP(C202,[1]Sheet1!B$1:E$65536,4,0)</f>
        <v>19045</v>
      </c>
      <c r="G202" s="81">
        <f>VLOOKUP(C202,[1]Sheet1!B$1:F$65536,5,0)</f>
        <v>0</v>
      </c>
      <c r="H202" s="81">
        <f>VLOOKUP($C202,[1]Sheet1!$B$1:$Z$65536,6,0)</f>
        <v>0</v>
      </c>
      <c r="I202" s="81">
        <f>VLOOKUP($C202,[1]Sheet1!$B$1:$Z$65536,7,0)</f>
        <v>0</v>
      </c>
      <c r="J202" s="81">
        <f>VLOOKUP($C202,[1]Sheet1!$B$1:$Z$65536,8,0)</f>
        <v>0</v>
      </c>
      <c r="K202" s="81">
        <f>VLOOKUP($C202,[1]Sheet1!$B$1:$Z$65536,9,0)</f>
        <v>0</v>
      </c>
      <c r="L202" s="81">
        <f>VLOOKUP($C202,[1]Sheet1!$B$1:$Z$65536,10,0)</f>
        <v>0</v>
      </c>
      <c r="M202" s="81">
        <f>VLOOKUP($C202,[1]Sheet1!$B$1:$Z$65536,11,0)</f>
        <v>0</v>
      </c>
      <c r="N202" s="81">
        <f>VLOOKUP($C202,[1]Sheet1!$B$1:$Z$65536,12,0)</f>
        <v>0</v>
      </c>
      <c r="O202" s="81">
        <f>VLOOKUP($C202,[1]Sheet1!$B$1:$Z$65536,13,0)</f>
        <v>0</v>
      </c>
      <c r="P202" s="81">
        <f>VLOOKUP($C202,[1]Sheet1!$B$1:$Z$65536,14,0)</f>
        <v>0</v>
      </c>
      <c r="Q202" s="81">
        <f>VLOOKUP($C202,[1]Sheet1!$B$1:$Z$65536,15,0)</f>
        <v>0</v>
      </c>
      <c r="R202" s="81">
        <f>VLOOKUP($C202,[1]Sheet1!$B$1:$Z$65536,16,0)</f>
        <v>0</v>
      </c>
      <c r="S202" s="81">
        <f>VLOOKUP($C202,[1]Sheet1!$B$1:$Z$65536,17,0)</f>
        <v>0</v>
      </c>
      <c r="T202" s="81">
        <f>VLOOKUP($C202,[1]Sheet1!$B$1:$Z$65536,18,0)</f>
        <v>0</v>
      </c>
      <c r="U202" s="81">
        <f>VLOOKUP($C202,[1]Sheet1!$B$1:$Z$65536,19,0)</f>
        <v>0</v>
      </c>
      <c r="V202" s="81">
        <f>VLOOKUP($C202,[1]Sheet1!$B$1:$Z$65536,20,0)</f>
        <v>0</v>
      </c>
      <c r="W202" s="81">
        <f>VLOOKUP($C202,[1]Sheet1!$B$1:$Z$65536,21,0)</f>
        <v>0</v>
      </c>
      <c r="X202" s="81">
        <f>VLOOKUP($C202,[1]Sheet1!$B$1:$Z$65536,22,0)</f>
        <v>0</v>
      </c>
      <c r="Y202" s="81">
        <f>VLOOKUP($C202,[1]Sheet1!$B$1:$Z$65536,23,0)</f>
        <v>0</v>
      </c>
      <c r="Z202" s="81">
        <f>VLOOKUP($C202,[1]Sheet1!$B$1:$Z$65536,24,0)</f>
        <v>0</v>
      </c>
      <c r="AA202" s="81">
        <f>VLOOKUP($C202,[1]Sheet1!$B$1:$Z$65536,25,0)</f>
        <v>0</v>
      </c>
      <c r="AB202" s="81">
        <f>VLOOKUP($C202,[1]Sheet1!$B$1:$AA$65536,26,0)</f>
        <v>0</v>
      </c>
      <c r="AC202" s="112">
        <f t="shared" si="31"/>
        <v>19045</v>
      </c>
      <c r="AD202" s="114">
        <f t="shared" si="32"/>
        <v>19045</v>
      </c>
      <c r="AE202" s="115">
        <f t="shared" si="33"/>
        <v>0</v>
      </c>
      <c r="AF202" s="115">
        <f t="shared" si="34"/>
        <v>0</v>
      </c>
      <c r="AG202" s="130"/>
      <c r="AH202" s="132"/>
      <c r="AI202" s="132"/>
      <c r="AJ202" s="132"/>
      <c r="AK202" s="132"/>
      <c r="AL202" s="132"/>
      <c r="AM202" s="133"/>
      <c r="AN202" s="150"/>
    </row>
    <row r="203" spans="1:40" s="61" customFormat="1" ht="25.95" customHeight="1">
      <c r="A203" s="58"/>
      <c r="B203" s="388"/>
      <c r="C203" s="82" t="s">
        <v>433</v>
      </c>
      <c r="D203" s="83" t="s">
        <v>434</v>
      </c>
      <c r="E203" s="84">
        <v>120</v>
      </c>
      <c r="F203" s="81">
        <f>VLOOKUP(C203,[1]Sheet1!B$1:E$65536,4,0)</f>
        <v>18714.75</v>
      </c>
      <c r="G203" s="81">
        <f>VLOOKUP(C203,[1]Sheet1!B$1:F$65536,5,0)</f>
        <v>0</v>
      </c>
      <c r="H203" s="81">
        <f>VLOOKUP($C203,[1]Sheet1!$B$1:$Z$65536,6,0)</f>
        <v>0</v>
      </c>
      <c r="I203" s="81">
        <f>VLOOKUP($C203,[1]Sheet1!$B$1:$Z$65536,7,0)</f>
        <v>0</v>
      </c>
      <c r="J203" s="81">
        <f>VLOOKUP($C203,[1]Sheet1!$B$1:$Z$65536,8,0)</f>
        <v>0</v>
      </c>
      <c r="K203" s="81">
        <f>VLOOKUP($C203,[1]Sheet1!$B$1:$Z$65536,9,0)</f>
        <v>0</v>
      </c>
      <c r="L203" s="81">
        <f>VLOOKUP($C203,[1]Sheet1!$B$1:$Z$65536,10,0)</f>
        <v>0</v>
      </c>
      <c r="M203" s="81">
        <f>VLOOKUP($C203,[1]Sheet1!$B$1:$Z$65536,11,0)</f>
        <v>0</v>
      </c>
      <c r="N203" s="81">
        <f>VLOOKUP($C203,[1]Sheet1!$B$1:$Z$65536,12,0)</f>
        <v>0</v>
      </c>
      <c r="O203" s="81">
        <f>VLOOKUP($C203,[1]Sheet1!$B$1:$Z$65536,13,0)</f>
        <v>0</v>
      </c>
      <c r="P203" s="81">
        <f>VLOOKUP($C203,[1]Sheet1!$B$1:$Z$65536,14,0)</f>
        <v>0</v>
      </c>
      <c r="Q203" s="81">
        <f>VLOOKUP($C203,[1]Sheet1!$B$1:$Z$65536,15,0)</f>
        <v>0</v>
      </c>
      <c r="R203" s="81">
        <f>VLOOKUP($C203,[1]Sheet1!$B$1:$Z$65536,16,0)</f>
        <v>0</v>
      </c>
      <c r="S203" s="81">
        <f>VLOOKUP($C203,[1]Sheet1!$B$1:$Z$65536,17,0)</f>
        <v>0</v>
      </c>
      <c r="T203" s="81">
        <f>VLOOKUP($C203,[1]Sheet1!$B$1:$Z$65536,18,0)</f>
        <v>0</v>
      </c>
      <c r="U203" s="81">
        <f>VLOOKUP($C203,[1]Sheet1!$B$1:$Z$65536,19,0)</f>
        <v>0</v>
      </c>
      <c r="V203" s="81">
        <f>VLOOKUP($C203,[1]Sheet1!$B$1:$Z$65536,20,0)</f>
        <v>0</v>
      </c>
      <c r="W203" s="81">
        <f>VLOOKUP($C203,[1]Sheet1!$B$1:$Z$65536,21,0)</f>
        <v>0</v>
      </c>
      <c r="X203" s="81">
        <f>VLOOKUP($C203,[1]Sheet1!$B$1:$Z$65536,22,0)</f>
        <v>0</v>
      </c>
      <c r="Y203" s="81">
        <f>VLOOKUP($C203,[1]Sheet1!$B$1:$Z$65536,23,0)</f>
        <v>0</v>
      </c>
      <c r="Z203" s="81">
        <f>VLOOKUP($C203,[1]Sheet1!$B$1:$Z$65536,24,0)</f>
        <v>0</v>
      </c>
      <c r="AA203" s="81">
        <f>VLOOKUP($C203,[1]Sheet1!$B$1:$Z$65536,25,0)</f>
        <v>0</v>
      </c>
      <c r="AB203" s="81">
        <f>VLOOKUP($C203,[1]Sheet1!$B$1:$AA$65536,26,0)</f>
        <v>0</v>
      </c>
      <c r="AC203" s="112">
        <f t="shared" si="31"/>
        <v>18714.75</v>
      </c>
      <c r="AD203" s="114">
        <f t="shared" si="32"/>
        <v>18714.75</v>
      </c>
      <c r="AE203" s="115">
        <f t="shared" si="33"/>
        <v>0</v>
      </c>
      <c r="AF203" s="115">
        <f t="shared" si="34"/>
        <v>0</v>
      </c>
      <c r="AG203" s="130"/>
      <c r="AH203" s="132"/>
      <c r="AI203" s="132"/>
      <c r="AJ203" s="132"/>
      <c r="AK203" s="132"/>
      <c r="AL203" s="132"/>
      <c r="AM203" s="133"/>
      <c r="AN203" s="150"/>
    </row>
    <row r="204" spans="1:40" s="61" customFormat="1" ht="25.95" customHeight="1">
      <c r="A204" s="58"/>
      <c r="B204" s="388"/>
      <c r="C204" s="82" t="s">
        <v>435</v>
      </c>
      <c r="D204" s="83" t="s">
        <v>436</v>
      </c>
      <c r="E204" s="84">
        <v>120</v>
      </c>
      <c r="F204" s="81">
        <f>VLOOKUP(C204,[1]Sheet1!B$1:E$65536,4,0)</f>
        <v>17243.919999999998</v>
      </c>
      <c r="G204" s="81">
        <f>VLOOKUP(C204,[1]Sheet1!B$1:F$65536,5,0)</f>
        <v>0</v>
      </c>
      <c r="H204" s="81">
        <f>VLOOKUP($C204,[1]Sheet1!$B$1:$Z$65536,6,0)</f>
        <v>0</v>
      </c>
      <c r="I204" s="81">
        <f>VLOOKUP($C204,[1]Sheet1!$B$1:$Z$65536,7,0)</f>
        <v>0</v>
      </c>
      <c r="J204" s="81">
        <f>VLOOKUP($C204,[1]Sheet1!$B$1:$Z$65536,8,0)</f>
        <v>0</v>
      </c>
      <c r="K204" s="81">
        <f>VLOOKUP($C204,[1]Sheet1!$B$1:$Z$65536,9,0)</f>
        <v>0</v>
      </c>
      <c r="L204" s="81">
        <f>VLOOKUP($C204,[1]Sheet1!$B$1:$Z$65536,10,0)</f>
        <v>0</v>
      </c>
      <c r="M204" s="81">
        <f>VLOOKUP($C204,[1]Sheet1!$B$1:$Z$65536,11,0)</f>
        <v>0</v>
      </c>
      <c r="N204" s="81">
        <f>VLOOKUP($C204,[1]Sheet1!$B$1:$Z$65536,12,0)</f>
        <v>0</v>
      </c>
      <c r="O204" s="81">
        <f>VLOOKUP($C204,[1]Sheet1!$B$1:$Z$65536,13,0)</f>
        <v>0</v>
      </c>
      <c r="P204" s="81">
        <f>VLOOKUP($C204,[1]Sheet1!$B$1:$Z$65536,14,0)</f>
        <v>0</v>
      </c>
      <c r="Q204" s="81">
        <f>VLOOKUP($C204,[1]Sheet1!$B$1:$Z$65536,15,0)</f>
        <v>0</v>
      </c>
      <c r="R204" s="81">
        <f>VLOOKUP($C204,[1]Sheet1!$B$1:$Z$65536,16,0)</f>
        <v>0</v>
      </c>
      <c r="S204" s="81">
        <f>VLOOKUP($C204,[1]Sheet1!$B$1:$Z$65536,17,0)</f>
        <v>0</v>
      </c>
      <c r="T204" s="81">
        <f>VLOOKUP($C204,[1]Sheet1!$B$1:$Z$65536,18,0)</f>
        <v>0</v>
      </c>
      <c r="U204" s="81">
        <f>VLOOKUP($C204,[1]Sheet1!$B$1:$Z$65536,19,0)</f>
        <v>0</v>
      </c>
      <c r="V204" s="81">
        <f>VLOOKUP($C204,[1]Sheet1!$B$1:$Z$65536,20,0)</f>
        <v>0</v>
      </c>
      <c r="W204" s="81">
        <f>VLOOKUP($C204,[1]Sheet1!$B$1:$Z$65536,21,0)</f>
        <v>0</v>
      </c>
      <c r="X204" s="81">
        <f>VLOOKUP($C204,[1]Sheet1!$B$1:$Z$65536,22,0)</f>
        <v>0</v>
      </c>
      <c r="Y204" s="81">
        <f>VLOOKUP($C204,[1]Sheet1!$B$1:$Z$65536,23,0)</f>
        <v>0</v>
      </c>
      <c r="Z204" s="81">
        <f>VLOOKUP($C204,[1]Sheet1!$B$1:$Z$65536,24,0)</f>
        <v>0</v>
      </c>
      <c r="AA204" s="81">
        <f>VLOOKUP($C204,[1]Sheet1!$B$1:$Z$65536,25,0)</f>
        <v>0</v>
      </c>
      <c r="AB204" s="81">
        <f>VLOOKUP($C204,[1]Sheet1!$B$1:$AA$65536,26,0)</f>
        <v>0</v>
      </c>
      <c r="AC204" s="112">
        <f t="shared" si="31"/>
        <v>17243.919999999998</v>
      </c>
      <c r="AD204" s="114">
        <f t="shared" si="32"/>
        <v>17243.919999999998</v>
      </c>
      <c r="AE204" s="115">
        <f t="shared" si="33"/>
        <v>0</v>
      </c>
      <c r="AF204" s="115">
        <f t="shared" si="34"/>
        <v>0</v>
      </c>
      <c r="AG204" s="130"/>
      <c r="AH204" s="132"/>
      <c r="AI204" s="132"/>
      <c r="AJ204" s="132"/>
      <c r="AK204" s="132"/>
      <c r="AL204" s="132"/>
      <c r="AM204" s="133"/>
      <c r="AN204" s="150"/>
    </row>
    <row r="205" spans="1:40" s="61" customFormat="1" ht="25.95" customHeight="1">
      <c r="A205" s="58"/>
      <c r="B205" s="388"/>
      <c r="C205" s="82" t="s">
        <v>437</v>
      </c>
      <c r="D205" s="83" t="s">
        <v>438</v>
      </c>
      <c r="E205" s="84">
        <v>120</v>
      </c>
      <c r="F205" s="81">
        <f>VLOOKUP(C205,[1]Sheet1!B$1:E$65536,4,0)</f>
        <v>16470.66</v>
      </c>
      <c r="G205" s="81">
        <f>VLOOKUP(C205,[1]Sheet1!B$1:F$65536,5,0)</f>
        <v>0</v>
      </c>
      <c r="H205" s="81">
        <f>VLOOKUP($C205,[1]Sheet1!$B$1:$Z$65536,6,0)</f>
        <v>0</v>
      </c>
      <c r="I205" s="81">
        <f>VLOOKUP($C205,[1]Sheet1!$B$1:$Z$65536,7,0)</f>
        <v>0</v>
      </c>
      <c r="J205" s="81">
        <f>VLOOKUP($C205,[1]Sheet1!$B$1:$Z$65536,8,0)</f>
        <v>0</v>
      </c>
      <c r="K205" s="81">
        <f>VLOOKUP($C205,[1]Sheet1!$B$1:$Z$65536,9,0)</f>
        <v>0</v>
      </c>
      <c r="L205" s="81">
        <f>VLOOKUP($C205,[1]Sheet1!$B$1:$Z$65536,10,0)</f>
        <v>0</v>
      </c>
      <c r="M205" s="81">
        <f>VLOOKUP($C205,[1]Sheet1!$B$1:$Z$65536,11,0)</f>
        <v>0</v>
      </c>
      <c r="N205" s="81">
        <f>VLOOKUP($C205,[1]Sheet1!$B$1:$Z$65536,12,0)</f>
        <v>0</v>
      </c>
      <c r="O205" s="81">
        <f>VLOOKUP($C205,[1]Sheet1!$B$1:$Z$65536,13,0)</f>
        <v>0</v>
      </c>
      <c r="P205" s="81">
        <f>VLOOKUP($C205,[1]Sheet1!$B$1:$Z$65536,14,0)</f>
        <v>0</v>
      </c>
      <c r="Q205" s="81">
        <f>VLOOKUP($C205,[1]Sheet1!$B$1:$Z$65536,15,0)</f>
        <v>0</v>
      </c>
      <c r="R205" s="81">
        <f>VLOOKUP($C205,[1]Sheet1!$B$1:$Z$65536,16,0)</f>
        <v>0</v>
      </c>
      <c r="S205" s="81">
        <f>VLOOKUP($C205,[1]Sheet1!$B$1:$Z$65536,17,0)</f>
        <v>0</v>
      </c>
      <c r="T205" s="81">
        <f>VLOOKUP($C205,[1]Sheet1!$B$1:$Z$65536,18,0)</f>
        <v>0</v>
      </c>
      <c r="U205" s="81">
        <f>VLOOKUP($C205,[1]Sheet1!$B$1:$Z$65536,19,0)</f>
        <v>0</v>
      </c>
      <c r="V205" s="81">
        <f>VLOOKUP($C205,[1]Sheet1!$B$1:$Z$65536,20,0)</f>
        <v>0</v>
      </c>
      <c r="W205" s="81">
        <f>VLOOKUP($C205,[1]Sheet1!$B$1:$Z$65536,21,0)</f>
        <v>0</v>
      </c>
      <c r="X205" s="81">
        <f>VLOOKUP($C205,[1]Sheet1!$B$1:$Z$65536,22,0)</f>
        <v>0</v>
      </c>
      <c r="Y205" s="81">
        <f>VLOOKUP($C205,[1]Sheet1!$B$1:$Z$65536,23,0)</f>
        <v>0</v>
      </c>
      <c r="Z205" s="81">
        <f>VLOOKUP($C205,[1]Sheet1!$B$1:$Z$65536,24,0)</f>
        <v>0</v>
      </c>
      <c r="AA205" s="81">
        <f>VLOOKUP($C205,[1]Sheet1!$B$1:$Z$65536,25,0)</f>
        <v>0</v>
      </c>
      <c r="AB205" s="81">
        <f>VLOOKUP($C205,[1]Sheet1!$B$1:$AA$65536,26,0)</f>
        <v>0</v>
      </c>
      <c r="AC205" s="112">
        <f t="shared" si="31"/>
        <v>16470.66</v>
      </c>
      <c r="AD205" s="114">
        <f t="shared" si="32"/>
        <v>16470.66</v>
      </c>
      <c r="AE205" s="115">
        <f t="shared" si="33"/>
        <v>0</v>
      </c>
      <c r="AF205" s="115">
        <f t="shared" si="34"/>
        <v>0</v>
      </c>
      <c r="AG205" s="130"/>
      <c r="AH205" s="132"/>
      <c r="AI205" s="132"/>
      <c r="AJ205" s="132"/>
      <c r="AK205" s="132"/>
      <c r="AL205" s="132"/>
      <c r="AM205" s="133"/>
      <c r="AN205" s="150"/>
    </row>
    <row r="206" spans="1:40" s="61" customFormat="1" ht="25.95" customHeight="1">
      <c r="A206" s="58"/>
      <c r="B206" s="388"/>
      <c r="C206" s="82" t="s">
        <v>439</v>
      </c>
      <c r="D206" s="83" t="s">
        <v>440</v>
      </c>
      <c r="E206" s="84">
        <v>120</v>
      </c>
      <c r="F206" s="81">
        <f>VLOOKUP(C206,[1]Sheet1!B$1:E$65536,4,0)</f>
        <v>0</v>
      </c>
      <c r="G206" s="81">
        <f>VLOOKUP(C206,[1]Sheet1!B$1:F$65536,5,0)</f>
        <v>0</v>
      </c>
      <c r="H206" s="81">
        <f>VLOOKUP($C206,[1]Sheet1!$B$1:$Z$65536,6,0)</f>
        <v>0</v>
      </c>
      <c r="I206" s="81">
        <f>VLOOKUP($C206,[1]Sheet1!$B$1:$Z$65536,7,0)</f>
        <v>0</v>
      </c>
      <c r="J206" s="81">
        <f>VLOOKUP($C206,[1]Sheet1!$B$1:$Z$65536,8,0)</f>
        <v>0</v>
      </c>
      <c r="K206" s="81">
        <f>VLOOKUP($C206,[1]Sheet1!$B$1:$Z$65536,9,0)</f>
        <v>0</v>
      </c>
      <c r="L206" s="81">
        <f>VLOOKUP($C206,[1]Sheet1!$B$1:$Z$65536,10,0)</f>
        <v>0</v>
      </c>
      <c r="M206" s="81">
        <f>VLOOKUP($C206,[1]Sheet1!$B$1:$Z$65536,11,0)</f>
        <v>0</v>
      </c>
      <c r="N206" s="81">
        <f>VLOOKUP($C206,[1]Sheet1!$B$1:$Z$65536,12,0)</f>
        <v>0</v>
      </c>
      <c r="O206" s="81">
        <f>VLOOKUP($C206,[1]Sheet1!$B$1:$Z$65536,13,0)</f>
        <v>0</v>
      </c>
      <c r="P206" s="81">
        <f>VLOOKUP($C206,[1]Sheet1!$B$1:$Z$65536,14,0)</f>
        <v>12646.54</v>
      </c>
      <c r="Q206" s="81">
        <f>VLOOKUP($C206,[1]Sheet1!$B$1:$Z$65536,15,0)</f>
        <v>0</v>
      </c>
      <c r="R206" s="81">
        <f>VLOOKUP($C206,[1]Sheet1!$B$1:$Z$65536,16,0)</f>
        <v>0</v>
      </c>
      <c r="S206" s="81">
        <f>VLOOKUP($C206,[1]Sheet1!$B$1:$Z$65536,17,0)</f>
        <v>0</v>
      </c>
      <c r="T206" s="81">
        <f>VLOOKUP($C206,[1]Sheet1!$B$1:$Z$65536,18,0)</f>
        <v>0</v>
      </c>
      <c r="U206" s="81">
        <f>VLOOKUP($C206,[1]Sheet1!$B$1:$Z$65536,19,0)</f>
        <v>0</v>
      </c>
      <c r="V206" s="81">
        <f>VLOOKUP($C206,[1]Sheet1!$B$1:$Z$65536,20,0)</f>
        <v>0</v>
      </c>
      <c r="W206" s="81">
        <f>VLOOKUP($C206,[1]Sheet1!$B$1:$Z$65536,21,0)</f>
        <v>0</v>
      </c>
      <c r="X206" s="81">
        <f>VLOOKUP($C206,[1]Sheet1!$B$1:$Z$65536,22,0)</f>
        <v>0</v>
      </c>
      <c r="Y206" s="81">
        <f>VLOOKUP($C206,[1]Sheet1!$B$1:$Z$65536,23,0)</f>
        <v>0</v>
      </c>
      <c r="Z206" s="81">
        <f>VLOOKUP($C206,[1]Sheet1!$B$1:$Z$65536,24,0)</f>
        <v>0</v>
      </c>
      <c r="AA206" s="81">
        <f>VLOOKUP($C206,[1]Sheet1!$B$1:$Z$65536,25,0)</f>
        <v>0</v>
      </c>
      <c r="AB206" s="81">
        <f>VLOOKUP($C206,[1]Sheet1!$B$1:$AA$65536,26,0)</f>
        <v>0</v>
      </c>
      <c r="AC206" s="112">
        <f t="shared" si="31"/>
        <v>12646.54</v>
      </c>
      <c r="AD206" s="114">
        <f t="shared" si="32"/>
        <v>12646.54</v>
      </c>
      <c r="AE206" s="115">
        <f t="shared" si="33"/>
        <v>0</v>
      </c>
      <c r="AF206" s="115">
        <f t="shared" si="34"/>
        <v>0</v>
      </c>
      <c r="AG206" s="130"/>
      <c r="AH206" s="132"/>
      <c r="AI206" s="132"/>
      <c r="AJ206" s="132"/>
      <c r="AK206" s="132"/>
      <c r="AL206" s="132"/>
      <c r="AM206" s="133"/>
      <c r="AN206" s="150"/>
    </row>
    <row r="207" spans="1:40" s="61" customFormat="1" ht="25.95" customHeight="1">
      <c r="A207" s="58"/>
      <c r="B207" s="388"/>
      <c r="C207" s="82" t="s">
        <v>441</v>
      </c>
      <c r="D207" s="83" t="s">
        <v>442</v>
      </c>
      <c r="E207" s="84">
        <v>120</v>
      </c>
      <c r="F207" s="81">
        <f>VLOOKUP(C207,[1]Sheet1!B$1:E$65536,4,0)</f>
        <v>11220.07</v>
      </c>
      <c r="G207" s="81">
        <f>VLOOKUP(C207,[1]Sheet1!B$1:F$65536,5,0)</f>
        <v>0</v>
      </c>
      <c r="H207" s="81">
        <f>VLOOKUP($C207,[1]Sheet1!$B$1:$Z$65536,6,0)</f>
        <v>0</v>
      </c>
      <c r="I207" s="81">
        <f>VLOOKUP($C207,[1]Sheet1!$B$1:$Z$65536,7,0)</f>
        <v>0</v>
      </c>
      <c r="J207" s="81">
        <f>VLOOKUP($C207,[1]Sheet1!$B$1:$Z$65536,8,0)</f>
        <v>0</v>
      </c>
      <c r="K207" s="81">
        <f>VLOOKUP($C207,[1]Sheet1!$B$1:$Z$65536,9,0)</f>
        <v>0</v>
      </c>
      <c r="L207" s="81">
        <f>VLOOKUP($C207,[1]Sheet1!$B$1:$Z$65536,10,0)</f>
        <v>0</v>
      </c>
      <c r="M207" s="81">
        <f>VLOOKUP($C207,[1]Sheet1!$B$1:$Z$65536,11,0)</f>
        <v>0</v>
      </c>
      <c r="N207" s="81">
        <f>VLOOKUP($C207,[1]Sheet1!$B$1:$Z$65536,12,0)</f>
        <v>0</v>
      </c>
      <c r="O207" s="81">
        <f>VLOOKUP($C207,[1]Sheet1!$B$1:$Z$65536,13,0)</f>
        <v>0</v>
      </c>
      <c r="P207" s="81">
        <f>VLOOKUP($C207,[1]Sheet1!$B$1:$Z$65536,14,0)</f>
        <v>0</v>
      </c>
      <c r="Q207" s="81">
        <f>VLOOKUP($C207,[1]Sheet1!$B$1:$Z$65536,15,0)</f>
        <v>0</v>
      </c>
      <c r="R207" s="81">
        <f>VLOOKUP($C207,[1]Sheet1!$B$1:$Z$65536,16,0)</f>
        <v>0</v>
      </c>
      <c r="S207" s="81">
        <f>VLOOKUP($C207,[1]Sheet1!$B$1:$Z$65536,17,0)</f>
        <v>0</v>
      </c>
      <c r="T207" s="81">
        <f>VLOOKUP($C207,[1]Sheet1!$B$1:$Z$65536,18,0)</f>
        <v>0</v>
      </c>
      <c r="U207" s="81">
        <f>VLOOKUP($C207,[1]Sheet1!$B$1:$Z$65536,19,0)</f>
        <v>0</v>
      </c>
      <c r="V207" s="81">
        <f>VLOOKUP($C207,[1]Sheet1!$B$1:$Z$65536,20,0)</f>
        <v>0</v>
      </c>
      <c r="W207" s="81">
        <f>VLOOKUP($C207,[1]Sheet1!$B$1:$Z$65536,21,0)</f>
        <v>0</v>
      </c>
      <c r="X207" s="81">
        <f>VLOOKUP($C207,[1]Sheet1!$B$1:$Z$65536,22,0)</f>
        <v>0</v>
      </c>
      <c r="Y207" s="81">
        <f>VLOOKUP($C207,[1]Sheet1!$B$1:$Z$65536,23,0)</f>
        <v>0</v>
      </c>
      <c r="Z207" s="81">
        <f>VLOOKUP($C207,[1]Sheet1!$B$1:$Z$65536,24,0)</f>
        <v>0</v>
      </c>
      <c r="AA207" s="81">
        <f>VLOOKUP($C207,[1]Sheet1!$B$1:$Z$65536,25,0)</f>
        <v>0</v>
      </c>
      <c r="AB207" s="81">
        <f>VLOOKUP($C207,[1]Sheet1!$B$1:$AA$65536,26,0)</f>
        <v>0</v>
      </c>
      <c r="AC207" s="112">
        <f t="shared" si="31"/>
        <v>11220.07</v>
      </c>
      <c r="AD207" s="114">
        <f t="shared" si="32"/>
        <v>11220.07</v>
      </c>
      <c r="AE207" s="115">
        <f t="shared" si="33"/>
        <v>0</v>
      </c>
      <c r="AF207" s="115">
        <f t="shared" si="34"/>
        <v>0</v>
      </c>
      <c r="AG207" s="130"/>
      <c r="AH207" s="132"/>
      <c r="AI207" s="132"/>
      <c r="AJ207" s="132"/>
      <c r="AK207" s="132"/>
      <c r="AL207" s="132"/>
      <c r="AM207" s="133"/>
      <c r="AN207" s="150"/>
    </row>
    <row r="208" spans="1:40" s="61" customFormat="1" ht="25.95" customHeight="1">
      <c r="A208" s="58"/>
      <c r="B208" s="388"/>
      <c r="C208" s="82" t="s">
        <v>443</v>
      </c>
      <c r="D208" s="83" t="s">
        <v>444</v>
      </c>
      <c r="E208" s="84">
        <v>120</v>
      </c>
      <c r="F208" s="81">
        <f>VLOOKUP(C208,[1]Sheet1!B$1:E$65536,4,0)</f>
        <v>0</v>
      </c>
      <c r="G208" s="81">
        <f>VLOOKUP(C208,[1]Sheet1!B$1:F$65536,5,0)</f>
        <v>0</v>
      </c>
      <c r="H208" s="81">
        <f>VLOOKUP($C208,[1]Sheet1!$B$1:$Z$65536,6,0)</f>
        <v>0</v>
      </c>
      <c r="I208" s="81">
        <f>VLOOKUP($C208,[1]Sheet1!$B$1:$Z$65536,7,0)</f>
        <v>0</v>
      </c>
      <c r="J208" s="81">
        <f>VLOOKUP($C208,[1]Sheet1!$B$1:$Z$65536,8,0)</f>
        <v>0</v>
      </c>
      <c r="K208" s="81">
        <f>VLOOKUP($C208,[1]Sheet1!$B$1:$Z$65536,9,0)</f>
        <v>0</v>
      </c>
      <c r="L208" s="81">
        <f>VLOOKUP($C208,[1]Sheet1!$B$1:$Z$65536,10,0)</f>
        <v>0</v>
      </c>
      <c r="M208" s="81">
        <f>VLOOKUP($C208,[1]Sheet1!$B$1:$Z$65536,11,0)</f>
        <v>0</v>
      </c>
      <c r="N208" s="81">
        <f>VLOOKUP($C208,[1]Sheet1!$B$1:$Z$65536,12,0)</f>
        <v>0</v>
      </c>
      <c r="O208" s="81">
        <f>VLOOKUP($C208,[1]Sheet1!$B$1:$Z$65536,13,0)</f>
        <v>0</v>
      </c>
      <c r="P208" s="81">
        <f>VLOOKUP($C208,[1]Sheet1!$B$1:$Z$65536,14,0)</f>
        <v>0</v>
      </c>
      <c r="Q208" s="81">
        <f>VLOOKUP($C208,[1]Sheet1!$B$1:$Z$65536,15,0)</f>
        <v>0</v>
      </c>
      <c r="R208" s="81">
        <f>VLOOKUP($C208,[1]Sheet1!$B$1:$Z$65536,16,0)</f>
        <v>0</v>
      </c>
      <c r="S208" s="81">
        <f>VLOOKUP($C208,[1]Sheet1!$B$1:$Z$65536,17,0)</f>
        <v>0</v>
      </c>
      <c r="T208" s="81">
        <f>VLOOKUP($C208,[1]Sheet1!$B$1:$Z$65536,18,0)</f>
        <v>0</v>
      </c>
      <c r="U208" s="81">
        <f>VLOOKUP($C208,[1]Sheet1!$B$1:$Z$65536,19,0)</f>
        <v>1050.1600000000008</v>
      </c>
      <c r="V208" s="81">
        <f>VLOOKUP($C208,[1]Sheet1!$B$1:$Z$65536,20,0)</f>
        <v>1820.42</v>
      </c>
      <c r="W208" s="81">
        <f>VLOOKUP($C208,[1]Sheet1!$B$1:$Z$65536,21,0)</f>
        <v>1284.1199999999999</v>
      </c>
      <c r="X208" s="81">
        <f>VLOOKUP($C208,[1]Sheet1!$B$1:$Z$65536,22,0)</f>
        <v>0</v>
      </c>
      <c r="Y208" s="81">
        <f>VLOOKUP($C208,[1]Sheet1!$B$1:$Z$65536,23,0)</f>
        <v>2757.05</v>
      </c>
      <c r="Z208" s="81">
        <f>VLOOKUP($C208,[1]Sheet1!$B$1:$Z$65536,24,0)</f>
        <v>271.93</v>
      </c>
      <c r="AA208" s="81">
        <f>VLOOKUP($C208,[1]Sheet1!$B$1:$Z$65536,25,0)</f>
        <v>0</v>
      </c>
      <c r="AB208" s="81">
        <f>VLOOKUP($C208,[1]Sheet1!$B$1:$AA$65536,26,0)</f>
        <v>271.93</v>
      </c>
      <c r="AC208" s="112">
        <f t="shared" si="31"/>
        <v>7455.6100000000015</v>
      </c>
      <c r="AD208" s="114">
        <f t="shared" si="32"/>
        <v>4154.7000000000007</v>
      </c>
      <c r="AE208" s="115">
        <f t="shared" si="33"/>
        <v>478.43000000000012</v>
      </c>
      <c r="AF208" s="115">
        <f t="shared" si="34"/>
        <v>1820.42</v>
      </c>
      <c r="AG208" s="130"/>
      <c r="AH208" s="132">
        <v>10000</v>
      </c>
      <c r="AI208" s="132"/>
      <c r="AJ208" s="132"/>
      <c r="AK208" s="132"/>
      <c r="AL208" s="132"/>
      <c r="AM208" s="133"/>
      <c r="AN208" s="150"/>
    </row>
    <row r="209" spans="1:52" s="61" customFormat="1" ht="25.95" customHeight="1">
      <c r="A209" s="58"/>
      <c r="B209" s="388"/>
      <c r="C209" s="82" t="s">
        <v>445</v>
      </c>
      <c r="D209" s="83" t="s">
        <v>446</v>
      </c>
      <c r="E209" s="84">
        <v>120</v>
      </c>
      <c r="F209" s="81">
        <f>VLOOKUP(C209,[1]Sheet1!B$1:E$65536,4,0)</f>
        <v>0</v>
      </c>
      <c r="G209" s="81">
        <f>VLOOKUP(C209,[1]Sheet1!B$1:F$65536,5,0)</f>
        <v>0</v>
      </c>
      <c r="H209" s="81">
        <f>VLOOKUP($C209,[1]Sheet1!$B$1:$Z$65536,6,0)</f>
        <v>0</v>
      </c>
      <c r="I209" s="81">
        <f>VLOOKUP($C209,[1]Sheet1!$B$1:$Z$65536,7,0)</f>
        <v>0</v>
      </c>
      <c r="J209" s="81">
        <f>VLOOKUP($C209,[1]Sheet1!$B$1:$Z$65536,8,0)</f>
        <v>0</v>
      </c>
      <c r="K209" s="81">
        <f>VLOOKUP($C209,[1]Sheet1!$B$1:$Z$65536,9,0)</f>
        <v>0</v>
      </c>
      <c r="L209" s="81">
        <f>VLOOKUP($C209,[1]Sheet1!$B$1:$Z$65536,10,0)</f>
        <v>0</v>
      </c>
      <c r="M209" s="81">
        <f>VLOOKUP($C209,[1]Sheet1!$B$1:$Z$65536,11,0)</f>
        <v>0</v>
      </c>
      <c r="N209" s="81">
        <f>VLOOKUP($C209,[1]Sheet1!$B$1:$Z$65536,12,0)</f>
        <v>0</v>
      </c>
      <c r="O209" s="81">
        <f>VLOOKUP($C209,[1]Sheet1!$B$1:$Z$65536,13,0)</f>
        <v>10180.450000000001</v>
      </c>
      <c r="P209" s="81">
        <f>VLOOKUP($C209,[1]Sheet1!$B$1:$Z$65536,14,0)</f>
        <v>0</v>
      </c>
      <c r="Q209" s="81">
        <f>VLOOKUP($C209,[1]Sheet1!$B$1:$Z$65536,15,0)</f>
        <v>0</v>
      </c>
      <c r="R209" s="81">
        <f>VLOOKUP($C209,[1]Sheet1!$B$1:$Z$65536,16,0)</f>
        <v>0</v>
      </c>
      <c r="S209" s="81">
        <f>VLOOKUP($C209,[1]Sheet1!$B$1:$Z$65536,17,0)</f>
        <v>0</v>
      </c>
      <c r="T209" s="81">
        <f>VLOOKUP($C209,[1]Sheet1!$B$1:$Z$65536,18,0)</f>
        <v>0</v>
      </c>
      <c r="U209" s="81">
        <f>VLOOKUP($C209,[1]Sheet1!$B$1:$Z$65536,19,0)</f>
        <v>0</v>
      </c>
      <c r="V209" s="81">
        <f>VLOOKUP($C209,[1]Sheet1!$B$1:$Z$65536,20,0)</f>
        <v>0</v>
      </c>
      <c r="W209" s="81">
        <f>VLOOKUP($C209,[1]Sheet1!$B$1:$Z$65536,21,0)</f>
        <v>0</v>
      </c>
      <c r="X209" s="81">
        <f>VLOOKUP($C209,[1]Sheet1!$B$1:$Z$65536,22,0)</f>
        <v>0</v>
      </c>
      <c r="Y209" s="81">
        <f>VLOOKUP($C209,[1]Sheet1!$B$1:$Z$65536,23,0)</f>
        <v>0</v>
      </c>
      <c r="Z209" s="81">
        <f>VLOOKUP($C209,[1]Sheet1!$B$1:$Z$65536,24,0)</f>
        <v>0</v>
      </c>
      <c r="AA209" s="81">
        <f>VLOOKUP($C209,[1]Sheet1!$B$1:$Z$65536,25,0)</f>
        <v>0</v>
      </c>
      <c r="AB209" s="81">
        <f>VLOOKUP($C209,[1]Sheet1!$B$1:$AA$65536,26,0)</f>
        <v>0</v>
      </c>
      <c r="AC209" s="112">
        <f t="shared" si="31"/>
        <v>10180.450000000001</v>
      </c>
      <c r="AD209" s="114">
        <f t="shared" si="32"/>
        <v>10180.450000000001</v>
      </c>
      <c r="AE209" s="115">
        <f t="shared" si="33"/>
        <v>0</v>
      </c>
      <c r="AF209" s="115">
        <f t="shared" si="34"/>
        <v>0</v>
      </c>
      <c r="AG209" s="130"/>
      <c r="AH209" s="132"/>
      <c r="AI209" s="132"/>
      <c r="AJ209" s="132"/>
      <c r="AK209" s="132"/>
      <c r="AL209" s="132"/>
      <c r="AM209" s="133"/>
      <c r="AN209" s="150"/>
    </row>
    <row r="210" spans="1:52" s="61" customFormat="1" ht="25.95" customHeight="1">
      <c r="A210" s="58"/>
      <c r="B210" s="388"/>
      <c r="C210" s="82" t="s">
        <v>447</v>
      </c>
      <c r="D210" s="83" t="s">
        <v>448</v>
      </c>
      <c r="E210" s="84">
        <v>120</v>
      </c>
      <c r="F210" s="81">
        <f>VLOOKUP(C210,[1]Sheet1!B$1:E$65536,4,0)</f>
        <v>9435.25</v>
      </c>
      <c r="G210" s="81">
        <f>VLOOKUP(C210,[1]Sheet1!B$1:F$65536,5,0)</f>
        <v>0</v>
      </c>
      <c r="H210" s="81">
        <f>VLOOKUP($C210,[1]Sheet1!$B$1:$Z$65536,6,0)</f>
        <v>0</v>
      </c>
      <c r="I210" s="81">
        <f>VLOOKUP($C210,[1]Sheet1!$B$1:$Z$65536,7,0)</f>
        <v>0</v>
      </c>
      <c r="J210" s="81">
        <f>VLOOKUP($C210,[1]Sheet1!$B$1:$Z$65536,8,0)</f>
        <v>0</v>
      </c>
      <c r="K210" s="81">
        <f>VLOOKUP($C210,[1]Sheet1!$B$1:$Z$65536,9,0)</f>
        <v>0</v>
      </c>
      <c r="L210" s="81">
        <f>VLOOKUP($C210,[1]Sheet1!$B$1:$Z$65536,10,0)</f>
        <v>0</v>
      </c>
      <c r="M210" s="81">
        <f>VLOOKUP($C210,[1]Sheet1!$B$1:$Z$65536,11,0)</f>
        <v>0</v>
      </c>
      <c r="N210" s="81">
        <f>VLOOKUP($C210,[1]Sheet1!$B$1:$Z$65536,12,0)</f>
        <v>0</v>
      </c>
      <c r="O210" s="81">
        <f>VLOOKUP($C210,[1]Sheet1!$B$1:$Z$65536,13,0)</f>
        <v>0</v>
      </c>
      <c r="P210" s="81">
        <f>VLOOKUP($C210,[1]Sheet1!$B$1:$Z$65536,14,0)</f>
        <v>0</v>
      </c>
      <c r="Q210" s="81">
        <f>VLOOKUP($C210,[1]Sheet1!$B$1:$Z$65536,15,0)</f>
        <v>0</v>
      </c>
      <c r="R210" s="81">
        <f>VLOOKUP($C210,[1]Sheet1!$B$1:$Z$65536,16,0)</f>
        <v>0</v>
      </c>
      <c r="S210" s="81">
        <f>VLOOKUP($C210,[1]Sheet1!$B$1:$Z$65536,17,0)</f>
        <v>0</v>
      </c>
      <c r="T210" s="81">
        <f>VLOOKUP($C210,[1]Sheet1!$B$1:$Z$65536,18,0)</f>
        <v>0</v>
      </c>
      <c r="U210" s="81">
        <f>VLOOKUP($C210,[1]Sheet1!$B$1:$Z$65536,19,0)</f>
        <v>0</v>
      </c>
      <c r="V210" s="81">
        <f>VLOOKUP($C210,[1]Sheet1!$B$1:$Z$65536,20,0)</f>
        <v>0</v>
      </c>
      <c r="W210" s="81">
        <f>VLOOKUP($C210,[1]Sheet1!$B$1:$Z$65536,21,0)</f>
        <v>0</v>
      </c>
      <c r="X210" s="81">
        <f>VLOOKUP($C210,[1]Sheet1!$B$1:$Z$65536,22,0)</f>
        <v>0</v>
      </c>
      <c r="Y210" s="81">
        <f>VLOOKUP($C210,[1]Sheet1!$B$1:$Z$65536,23,0)</f>
        <v>0</v>
      </c>
      <c r="Z210" s="81">
        <f>VLOOKUP($C210,[1]Sheet1!$B$1:$Z$65536,24,0)</f>
        <v>0</v>
      </c>
      <c r="AA210" s="81">
        <f>VLOOKUP($C210,[1]Sheet1!$B$1:$Z$65536,25,0)</f>
        <v>0</v>
      </c>
      <c r="AB210" s="81">
        <f>VLOOKUP($C210,[1]Sheet1!$B$1:$AA$65536,26,0)</f>
        <v>0</v>
      </c>
      <c r="AC210" s="112">
        <f t="shared" si="31"/>
        <v>9435.25</v>
      </c>
      <c r="AD210" s="114">
        <f t="shared" si="32"/>
        <v>9435.25</v>
      </c>
      <c r="AE210" s="115">
        <f t="shared" si="33"/>
        <v>0</v>
      </c>
      <c r="AF210" s="115">
        <f t="shared" si="34"/>
        <v>0</v>
      </c>
      <c r="AG210" s="130"/>
      <c r="AH210" s="132"/>
      <c r="AI210" s="132"/>
      <c r="AJ210" s="132"/>
      <c r="AK210" s="132"/>
      <c r="AL210" s="132"/>
      <c r="AM210" s="133"/>
      <c r="AN210" s="150"/>
    </row>
    <row r="211" spans="1:52" s="61" customFormat="1" ht="25.95" customHeight="1">
      <c r="A211" s="58"/>
      <c r="B211" s="388"/>
      <c r="C211" s="82" t="s">
        <v>449</v>
      </c>
      <c r="D211" s="83" t="s">
        <v>450</v>
      </c>
      <c r="E211" s="84">
        <v>120</v>
      </c>
      <c r="F211" s="81">
        <f>VLOOKUP(C211,[1]Sheet1!B$1:E$65536,4,0)</f>
        <v>9178.84</v>
      </c>
      <c r="G211" s="81">
        <f>VLOOKUP(C211,[1]Sheet1!B$1:F$65536,5,0)</f>
        <v>0</v>
      </c>
      <c r="H211" s="81">
        <f>VLOOKUP($C211,[1]Sheet1!$B$1:$Z$65536,6,0)</f>
        <v>0</v>
      </c>
      <c r="I211" s="81">
        <f>VLOOKUP($C211,[1]Sheet1!$B$1:$Z$65536,7,0)</f>
        <v>0</v>
      </c>
      <c r="J211" s="81">
        <f>VLOOKUP($C211,[1]Sheet1!$B$1:$Z$65536,8,0)</f>
        <v>0</v>
      </c>
      <c r="K211" s="81">
        <f>VLOOKUP($C211,[1]Sheet1!$B$1:$Z$65536,9,0)</f>
        <v>0</v>
      </c>
      <c r="L211" s="81">
        <f>VLOOKUP($C211,[1]Sheet1!$B$1:$Z$65536,10,0)</f>
        <v>0</v>
      </c>
      <c r="M211" s="81">
        <f>VLOOKUP($C211,[1]Sheet1!$B$1:$Z$65536,11,0)</f>
        <v>0</v>
      </c>
      <c r="N211" s="81">
        <f>VLOOKUP($C211,[1]Sheet1!$B$1:$Z$65536,12,0)</f>
        <v>0</v>
      </c>
      <c r="O211" s="81">
        <f>VLOOKUP($C211,[1]Sheet1!$B$1:$Z$65536,13,0)</f>
        <v>0</v>
      </c>
      <c r="P211" s="81">
        <f>VLOOKUP($C211,[1]Sheet1!$B$1:$Z$65536,14,0)</f>
        <v>0</v>
      </c>
      <c r="Q211" s="81">
        <f>VLOOKUP($C211,[1]Sheet1!$B$1:$Z$65536,15,0)</f>
        <v>0</v>
      </c>
      <c r="R211" s="81">
        <f>VLOOKUP($C211,[1]Sheet1!$B$1:$Z$65536,16,0)</f>
        <v>0</v>
      </c>
      <c r="S211" s="81">
        <f>VLOOKUP($C211,[1]Sheet1!$B$1:$Z$65536,17,0)</f>
        <v>0</v>
      </c>
      <c r="T211" s="81">
        <f>VLOOKUP($C211,[1]Sheet1!$B$1:$Z$65536,18,0)</f>
        <v>0</v>
      </c>
      <c r="U211" s="81">
        <f>VLOOKUP($C211,[1]Sheet1!$B$1:$Z$65536,19,0)</f>
        <v>0</v>
      </c>
      <c r="V211" s="81">
        <f>VLOOKUP($C211,[1]Sheet1!$B$1:$Z$65536,20,0)</f>
        <v>0</v>
      </c>
      <c r="W211" s="81">
        <f>VLOOKUP($C211,[1]Sheet1!$B$1:$Z$65536,21,0)</f>
        <v>0</v>
      </c>
      <c r="X211" s="81">
        <f>VLOOKUP($C211,[1]Sheet1!$B$1:$Z$65536,22,0)</f>
        <v>0</v>
      </c>
      <c r="Y211" s="81">
        <f>VLOOKUP($C211,[1]Sheet1!$B$1:$Z$65536,23,0)</f>
        <v>0</v>
      </c>
      <c r="Z211" s="81">
        <f>VLOOKUP($C211,[1]Sheet1!$B$1:$Z$65536,24,0)</f>
        <v>0</v>
      </c>
      <c r="AA211" s="81">
        <f>VLOOKUP($C211,[1]Sheet1!$B$1:$Z$65536,25,0)</f>
        <v>0</v>
      </c>
      <c r="AB211" s="81">
        <f>VLOOKUP($C211,[1]Sheet1!$B$1:$AA$65536,26,0)</f>
        <v>0</v>
      </c>
      <c r="AC211" s="112">
        <f t="shared" si="31"/>
        <v>9178.84</v>
      </c>
      <c r="AD211" s="114">
        <f t="shared" si="32"/>
        <v>9178.84</v>
      </c>
      <c r="AE211" s="115">
        <f t="shared" si="33"/>
        <v>0</v>
      </c>
      <c r="AF211" s="115">
        <f t="shared" si="34"/>
        <v>0</v>
      </c>
      <c r="AG211" s="130"/>
      <c r="AH211" s="132"/>
      <c r="AI211" s="132"/>
      <c r="AJ211" s="132"/>
      <c r="AK211" s="132"/>
      <c r="AL211" s="132"/>
      <c r="AM211" s="133"/>
      <c r="AN211" s="150"/>
    </row>
    <row r="212" spans="1:52" s="61" customFormat="1" ht="25.95" customHeight="1">
      <c r="A212" s="58"/>
      <c r="B212" s="388"/>
      <c r="C212" s="82" t="s">
        <v>451</v>
      </c>
      <c r="D212" s="83" t="s">
        <v>452</v>
      </c>
      <c r="E212" s="84">
        <v>120</v>
      </c>
      <c r="F212" s="81">
        <f>VLOOKUP(C212,[1]Sheet1!B$1:E$65536,4,0)</f>
        <v>0</v>
      </c>
      <c r="G212" s="81">
        <f>VLOOKUP(C212,[1]Sheet1!B$1:F$65536,5,0)</f>
        <v>0</v>
      </c>
      <c r="H212" s="81">
        <f>VLOOKUP($C212,[1]Sheet1!$B$1:$Z$65536,6,0)</f>
        <v>0</v>
      </c>
      <c r="I212" s="81">
        <f>VLOOKUP($C212,[1]Sheet1!$B$1:$Z$65536,7,0)</f>
        <v>0</v>
      </c>
      <c r="J212" s="81">
        <f>VLOOKUP($C212,[1]Sheet1!$B$1:$Z$65536,8,0)</f>
        <v>0</v>
      </c>
      <c r="K212" s="81">
        <f>VLOOKUP($C212,[1]Sheet1!$B$1:$Z$65536,9,0)</f>
        <v>0</v>
      </c>
      <c r="L212" s="81">
        <f>VLOOKUP($C212,[1]Sheet1!$B$1:$Z$65536,10,0)</f>
        <v>0</v>
      </c>
      <c r="M212" s="81">
        <f>VLOOKUP($C212,[1]Sheet1!$B$1:$Z$65536,11,0)</f>
        <v>0</v>
      </c>
      <c r="N212" s="81">
        <f>VLOOKUP($C212,[1]Sheet1!$B$1:$Z$65536,12,0)</f>
        <v>0</v>
      </c>
      <c r="O212" s="81">
        <f>VLOOKUP($C212,[1]Sheet1!$B$1:$Z$65536,13,0)</f>
        <v>0</v>
      </c>
      <c r="P212" s="81">
        <f>VLOOKUP($C212,[1]Sheet1!$B$1:$Z$65536,14,0)</f>
        <v>0</v>
      </c>
      <c r="Q212" s="81">
        <f>VLOOKUP($C212,[1]Sheet1!$B$1:$Z$65536,15,0)</f>
        <v>0</v>
      </c>
      <c r="R212" s="81">
        <f>VLOOKUP($C212,[1]Sheet1!$B$1:$Z$65536,16,0)</f>
        <v>0</v>
      </c>
      <c r="S212" s="81">
        <f>VLOOKUP($C212,[1]Sheet1!$B$1:$Z$65536,17,0)</f>
        <v>0</v>
      </c>
      <c r="T212" s="81">
        <f>VLOOKUP($C212,[1]Sheet1!$B$1:$Z$65536,18,0)</f>
        <v>0</v>
      </c>
      <c r="U212" s="81">
        <f>VLOOKUP($C212,[1]Sheet1!$B$1:$Z$65536,19,0)</f>
        <v>0</v>
      </c>
      <c r="V212" s="81">
        <f>VLOOKUP($C212,[1]Sheet1!$B$1:$Z$65536,20,0)</f>
        <v>0</v>
      </c>
      <c r="W212" s="81">
        <f>VLOOKUP($C212,[1]Sheet1!$B$1:$Z$65536,21,0)</f>
        <v>0</v>
      </c>
      <c r="X212" s="81">
        <f>VLOOKUP($C212,[1]Sheet1!$B$1:$Z$65536,22,0)</f>
        <v>0</v>
      </c>
      <c r="Y212" s="81">
        <f>VLOOKUP($C212,[1]Sheet1!$B$1:$Z$65536,23,0)</f>
        <v>0</v>
      </c>
      <c r="Z212" s="81">
        <f>VLOOKUP($C212,[1]Sheet1!$B$1:$Z$65536,24,0)</f>
        <v>0</v>
      </c>
      <c r="AA212" s="81">
        <f>VLOOKUP($C212,[1]Sheet1!$B$1:$Z$65536,25,0)</f>
        <v>0</v>
      </c>
      <c r="AB212" s="81">
        <f>VLOOKUP($C212,[1]Sheet1!$B$1:$AA$65536,26,0)</f>
        <v>0</v>
      </c>
      <c r="AC212" s="112">
        <f t="shared" si="31"/>
        <v>0</v>
      </c>
      <c r="AD212" s="114">
        <f t="shared" si="32"/>
        <v>0</v>
      </c>
      <c r="AE212" s="115">
        <f t="shared" si="33"/>
        <v>0</v>
      </c>
      <c r="AF212" s="115">
        <f t="shared" si="34"/>
        <v>0</v>
      </c>
      <c r="AG212" s="130"/>
      <c r="AH212" s="132"/>
      <c r="AI212" s="132"/>
      <c r="AJ212" s="132"/>
      <c r="AK212" s="132"/>
      <c r="AL212" s="132"/>
      <c r="AM212" s="133"/>
      <c r="AN212" s="150"/>
    </row>
    <row r="213" spans="1:52" s="61" customFormat="1" ht="25.95" customHeight="1">
      <c r="A213" s="58"/>
      <c r="B213" s="388"/>
      <c r="C213" s="82" t="s">
        <v>453</v>
      </c>
      <c r="D213" s="83" t="s">
        <v>454</v>
      </c>
      <c r="E213" s="84">
        <v>120</v>
      </c>
      <c r="F213" s="81">
        <f>VLOOKUP(C213,[1]Sheet1!B$1:E$65536,4,0)</f>
        <v>0</v>
      </c>
      <c r="G213" s="81">
        <f>VLOOKUP(C213,[1]Sheet1!B$1:F$65536,5,0)</f>
        <v>0</v>
      </c>
      <c r="H213" s="81">
        <f>VLOOKUP($C213,[1]Sheet1!$B$1:$Z$65536,6,0)</f>
        <v>0</v>
      </c>
      <c r="I213" s="81">
        <f>VLOOKUP($C213,[1]Sheet1!$B$1:$Z$65536,7,0)</f>
        <v>0</v>
      </c>
      <c r="J213" s="81">
        <f>VLOOKUP($C213,[1]Sheet1!$B$1:$Z$65536,8,0)</f>
        <v>0</v>
      </c>
      <c r="K213" s="81">
        <f>VLOOKUP($C213,[1]Sheet1!$B$1:$Z$65536,9,0)</f>
        <v>0</v>
      </c>
      <c r="L213" s="81">
        <f>VLOOKUP($C213,[1]Sheet1!$B$1:$Z$65536,10,0)</f>
        <v>0</v>
      </c>
      <c r="M213" s="81">
        <f>VLOOKUP($C213,[1]Sheet1!$B$1:$Z$65536,11,0)</f>
        <v>0</v>
      </c>
      <c r="N213" s="81">
        <f>VLOOKUP($C213,[1]Sheet1!$B$1:$Z$65536,12,0)</f>
        <v>0</v>
      </c>
      <c r="O213" s="81">
        <f>VLOOKUP($C213,[1]Sheet1!$B$1:$Z$65536,13,0)</f>
        <v>0</v>
      </c>
      <c r="P213" s="81">
        <f>VLOOKUP($C213,[1]Sheet1!$B$1:$Z$65536,14,0)</f>
        <v>8606.64</v>
      </c>
      <c r="Q213" s="81">
        <f>VLOOKUP($C213,[1]Sheet1!$B$1:$Z$65536,15,0)</f>
        <v>0</v>
      </c>
      <c r="R213" s="81">
        <f>VLOOKUP($C213,[1]Sheet1!$B$1:$Z$65536,16,0)</f>
        <v>0</v>
      </c>
      <c r="S213" s="81">
        <f>VLOOKUP($C213,[1]Sheet1!$B$1:$Z$65536,17,0)</f>
        <v>0</v>
      </c>
      <c r="T213" s="81">
        <f>VLOOKUP($C213,[1]Sheet1!$B$1:$Z$65536,18,0)</f>
        <v>0</v>
      </c>
      <c r="U213" s="81">
        <f>VLOOKUP($C213,[1]Sheet1!$B$1:$Z$65536,19,0)</f>
        <v>0</v>
      </c>
      <c r="V213" s="81">
        <f>VLOOKUP($C213,[1]Sheet1!$B$1:$Z$65536,20,0)</f>
        <v>0</v>
      </c>
      <c r="W213" s="81">
        <f>VLOOKUP($C213,[1]Sheet1!$B$1:$Z$65536,21,0)</f>
        <v>0</v>
      </c>
      <c r="X213" s="81">
        <f>VLOOKUP($C213,[1]Sheet1!$B$1:$Z$65536,22,0)</f>
        <v>0</v>
      </c>
      <c r="Y213" s="81">
        <f>VLOOKUP($C213,[1]Sheet1!$B$1:$Z$65536,23,0)</f>
        <v>0</v>
      </c>
      <c r="Z213" s="81">
        <f>VLOOKUP($C213,[1]Sheet1!$B$1:$Z$65536,24,0)</f>
        <v>0</v>
      </c>
      <c r="AA213" s="81">
        <f>VLOOKUP($C213,[1]Sheet1!$B$1:$Z$65536,25,0)</f>
        <v>0</v>
      </c>
      <c r="AB213" s="81">
        <f>VLOOKUP($C213,[1]Sheet1!$B$1:$AA$65536,26,0)</f>
        <v>0</v>
      </c>
      <c r="AC213" s="112">
        <f t="shared" si="31"/>
        <v>8606.64</v>
      </c>
      <c r="AD213" s="114">
        <f t="shared" si="32"/>
        <v>8606.64</v>
      </c>
      <c r="AE213" s="115">
        <f t="shared" si="33"/>
        <v>0</v>
      </c>
      <c r="AF213" s="115">
        <f t="shared" si="34"/>
        <v>0</v>
      </c>
      <c r="AG213" s="130"/>
      <c r="AH213" s="132"/>
      <c r="AI213" s="132"/>
      <c r="AJ213" s="132" t="s">
        <v>46</v>
      </c>
      <c r="AK213" s="132"/>
      <c r="AL213" s="132"/>
      <c r="AM213" s="133"/>
      <c r="AN213" s="150"/>
    </row>
    <row r="214" spans="1:52" s="61" customFormat="1" ht="25.95" customHeight="1">
      <c r="A214" s="58"/>
      <c r="B214" s="388"/>
      <c r="C214" s="82" t="s">
        <v>455</v>
      </c>
      <c r="D214" s="83" t="s">
        <v>456</v>
      </c>
      <c r="E214" s="84">
        <v>120</v>
      </c>
      <c r="F214" s="81">
        <f>VLOOKUP(C214,[1]Sheet1!B$1:E$65536,4,0)</f>
        <v>736.40999999999985</v>
      </c>
      <c r="G214" s="81">
        <f>VLOOKUP(C214,[1]Sheet1!B$1:F$65536,5,0)</f>
        <v>0</v>
      </c>
      <c r="H214" s="81">
        <f>VLOOKUP($C214,[1]Sheet1!$B$1:$Z$65536,6,0)</f>
        <v>0</v>
      </c>
      <c r="I214" s="81">
        <f>VLOOKUP($C214,[1]Sheet1!$B$1:$Z$65536,7,0)</f>
        <v>0</v>
      </c>
      <c r="J214" s="81">
        <f>VLOOKUP($C214,[1]Sheet1!$B$1:$Z$65536,8,0)</f>
        <v>0</v>
      </c>
      <c r="K214" s="81">
        <f>VLOOKUP($C214,[1]Sheet1!$B$1:$Z$65536,9,0)</f>
        <v>0</v>
      </c>
      <c r="L214" s="81">
        <f>VLOOKUP($C214,[1]Sheet1!$B$1:$Z$65536,10,0)</f>
        <v>0</v>
      </c>
      <c r="M214" s="81">
        <f>VLOOKUP($C214,[1]Sheet1!$B$1:$Z$65536,11,0)</f>
        <v>0</v>
      </c>
      <c r="N214" s="81">
        <f>VLOOKUP($C214,[1]Sheet1!$B$1:$Z$65536,12,0)</f>
        <v>0</v>
      </c>
      <c r="O214" s="81">
        <f>VLOOKUP($C214,[1]Sheet1!$B$1:$Z$65536,13,0)</f>
        <v>0</v>
      </c>
      <c r="P214" s="81">
        <f>VLOOKUP($C214,[1]Sheet1!$B$1:$Z$65536,14,0)</f>
        <v>7800</v>
      </c>
      <c r="Q214" s="81">
        <f>VLOOKUP($C214,[1]Sheet1!$B$1:$Z$65536,15,0)</f>
        <v>0</v>
      </c>
      <c r="R214" s="81">
        <f>VLOOKUP($C214,[1]Sheet1!$B$1:$Z$65536,16,0)</f>
        <v>0</v>
      </c>
      <c r="S214" s="81">
        <f>VLOOKUP($C214,[1]Sheet1!$B$1:$Z$65536,17,0)</f>
        <v>0</v>
      </c>
      <c r="T214" s="81">
        <f>VLOOKUP($C214,[1]Sheet1!$B$1:$Z$65536,18,0)</f>
        <v>0</v>
      </c>
      <c r="U214" s="81">
        <f>VLOOKUP($C214,[1]Sheet1!$B$1:$Z$65536,19,0)</f>
        <v>0</v>
      </c>
      <c r="V214" s="81">
        <f>VLOOKUP($C214,[1]Sheet1!$B$1:$Z$65536,20,0)</f>
        <v>0</v>
      </c>
      <c r="W214" s="81">
        <f>VLOOKUP($C214,[1]Sheet1!$B$1:$Z$65536,21,0)</f>
        <v>0</v>
      </c>
      <c r="X214" s="81">
        <f>VLOOKUP($C214,[1]Sheet1!$B$1:$Z$65536,22,0)</f>
        <v>0</v>
      </c>
      <c r="Y214" s="81">
        <f>VLOOKUP($C214,[1]Sheet1!$B$1:$Z$65536,23,0)</f>
        <v>0</v>
      </c>
      <c r="Z214" s="81">
        <f>VLOOKUP($C214,[1]Sheet1!$B$1:$Z$65536,24,0)</f>
        <v>0</v>
      </c>
      <c r="AA214" s="81">
        <f>VLOOKUP($C214,[1]Sheet1!$B$1:$Z$65536,25,0)</f>
        <v>0</v>
      </c>
      <c r="AB214" s="81">
        <f>VLOOKUP($C214,[1]Sheet1!$B$1:$AA$65536,26,0)</f>
        <v>0</v>
      </c>
      <c r="AC214" s="112">
        <f t="shared" si="31"/>
        <v>8536.41</v>
      </c>
      <c r="AD214" s="114">
        <f t="shared" si="32"/>
        <v>8536.41</v>
      </c>
      <c r="AE214" s="115">
        <f t="shared" si="33"/>
        <v>0</v>
      </c>
      <c r="AF214" s="115">
        <f t="shared" si="34"/>
        <v>0</v>
      </c>
      <c r="AG214" s="130"/>
      <c r="AH214" s="132"/>
      <c r="AI214" s="132"/>
      <c r="AJ214" s="132"/>
      <c r="AK214" s="132"/>
      <c r="AL214" s="132"/>
      <c r="AM214" s="133"/>
      <c r="AN214" s="150"/>
    </row>
    <row r="215" spans="1:52" s="61" customFormat="1" ht="25.95" customHeight="1">
      <c r="A215" s="58"/>
      <c r="B215" s="388"/>
      <c r="C215" s="82" t="s">
        <v>457</v>
      </c>
      <c r="D215" s="83" t="s">
        <v>458</v>
      </c>
      <c r="E215" s="84">
        <v>120</v>
      </c>
      <c r="F215" s="81">
        <f>VLOOKUP(C215,[1]Sheet1!B$1:E$65536,4,0)</f>
        <v>0</v>
      </c>
      <c r="G215" s="81">
        <f>VLOOKUP(C215,[1]Sheet1!B$1:F$65536,5,0)</f>
        <v>0</v>
      </c>
      <c r="H215" s="81">
        <f>VLOOKUP($C215,[1]Sheet1!$B$1:$Z$65536,6,0)</f>
        <v>0</v>
      </c>
      <c r="I215" s="81">
        <f>VLOOKUP($C215,[1]Sheet1!$B$1:$Z$65536,7,0)</f>
        <v>0</v>
      </c>
      <c r="J215" s="81">
        <f>VLOOKUP($C215,[1]Sheet1!$B$1:$Z$65536,8,0)</f>
        <v>0</v>
      </c>
      <c r="K215" s="81">
        <f>VLOOKUP($C215,[1]Sheet1!$B$1:$Z$65536,9,0)</f>
        <v>0</v>
      </c>
      <c r="L215" s="81">
        <f>VLOOKUP($C215,[1]Sheet1!$B$1:$Z$65536,10,0)</f>
        <v>0</v>
      </c>
      <c r="M215" s="81">
        <f>VLOOKUP($C215,[1]Sheet1!$B$1:$Z$65536,11,0)</f>
        <v>0</v>
      </c>
      <c r="N215" s="81">
        <f>VLOOKUP($C215,[1]Sheet1!$B$1:$Z$65536,12,0)</f>
        <v>0</v>
      </c>
      <c r="O215" s="81">
        <f>VLOOKUP($C215,[1]Sheet1!$B$1:$Z$65536,13,0)</f>
        <v>0</v>
      </c>
      <c r="P215" s="81">
        <f>VLOOKUP($C215,[1]Sheet1!$B$1:$Z$65536,14,0)</f>
        <v>0</v>
      </c>
      <c r="Q215" s="81">
        <f>VLOOKUP($C215,[1]Sheet1!$B$1:$Z$65536,15,0)</f>
        <v>0</v>
      </c>
      <c r="R215" s="81">
        <f>VLOOKUP($C215,[1]Sheet1!$B$1:$Z$65536,16,0)</f>
        <v>0</v>
      </c>
      <c r="S215" s="81">
        <f>VLOOKUP($C215,[1]Sheet1!$B$1:$Z$65536,17,0)</f>
        <v>0</v>
      </c>
      <c r="T215" s="81">
        <f>VLOOKUP($C215,[1]Sheet1!$B$1:$Z$65536,18,0)</f>
        <v>0</v>
      </c>
      <c r="U215" s="81">
        <f>VLOOKUP($C215,[1]Sheet1!$B$1:$Z$65536,19,0)</f>
        <v>0</v>
      </c>
      <c r="V215" s="81">
        <f>VLOOKUP($C215,[1]Sheet1!$B$1:$Z$65536,20,0)</f>
        <v>0</v>
      </c>
      <c r="W215" s="81">
        <f>VLOOKUP($C215,[1]Sheet1!$B$1:$Z$65536,21,0)</f>
        <v>0</v>
      </c>
      <c r="X215" s="81">
        <f>VLOOKUP($C215,[1]Sheet1!$B$1:$Z$65536,22,0)</f>
        <v>0</v>
      </c>
      <c r="Y215" s="81">
        <f>VLOOKUP($C215,[1]Sheet1!$B$1:$Z$65536,23,0)</f>
        <v>0</v>
      </c>
      <c r="Z215" s="81">
        <f>VLOOKUP($C215,[1]Sheet1!$B$1:$Z$65536,24,0)</f>
        <v>0</v>
      </c>
      <c r="AA215" s="81">
        <f>VLOOKUP($C215,[1]Sheet1!$B$1:$Z$65536,25,0)</f>
        <v>0</v>
      </c>
      <c r="AB215" s="81">
        <f>VLOOKUP($C215,[1]Sheet1!$B$1:$AA$65536,26,0)</f>
        <v>0</v>
      </c>
      <c r="AC215" s="112">
        <f t="shared" si="31"/>
        <v>0</v>
      </c>
      <c r="AD215" s="114">
        <f t="shared" si="32"/>
        <v>0</v>
      </c>
      <c r="AE215" s="115">
        <f t="shared" si="33"/>
        <v>0</v>
      </c>
      <c r="AF215" s="115">
        <f t="shared" si="34"/>
        <v>0</v>
      </c>
      <c r="AG215" s="130"/>
      <c r="AH215" s="132">
        <v>10000</v>
      </c>
      <c r="AI215" s="132"/>
      <c r="AJ215" s="132" t="s">
        <v>46</v>
      </c>
      <c r="AK215" s="132"/>
      <c r="AL215" s="132"/>
      <c r="AM215" s="133"/>
      <c r="AN215" s="150"/>
    </row>
    <row r="216" spans="1:52" s="61" customFormat="1" ht="25.95" customHeight="1">
      <c r="A216" s="58"/>
      <c r="B216" s="389"/>
      <c r="C216" s="95" t="s">
        <v>94</v>
      </c>
      <c r="D216" s="96"/>
      <c r="E216" s="97"/>
      <c r="F216" s="98">
        <f>SUM(F143:F215)</f>
        <v>895578.20000000019</v>
      </c>
      <c r="G216" s="98">
        <f t="shared" ref="G216:AI216" si="35">SUM(G143:G215)</f>
        <v>0</v>
      </c>
      <c r="H216" s="98">
        <f t="shared" si="35"/>
        <v>147426.87</v>
      </c>
      <c r="I216" s="98">
        <f t="shared" si="35"/>
        <v>44994.87</v>
      </c>
      <c r="J216" s="98">
        <f t="shared" si="35"/>
        <v>272147.45</v>
      </c>
      <c r="K216" s="98">
        <f t="shared" si="35"/>
        <v>102783.63999999998</v>
      </c>
      <c r="L216" s="98">
        <f t="shared" si="35"/>
        <v>129820.68</v>
      </c>
      <c r="M216" s="98">
        <f t="shared" si="35"/>
        <v>0</v>
      </c>
      <c r="N216" s="98">
        <f t="shared" si="35"/>
        <v>3739.2700000000004</v>
      </c>
      <c r="O216" s="98">
        <f t="shared" si="35"/>
        <v>50590.740000000005</v>
      </c>
      <c r="P216" s="98">
        <f t="shared" si="35"/>
        <v>33799.170000000013</v>
      </c>
      <c r="Q216" s="98">
        <f t="shared" si="35"/>
        <v>0</v>
      </c>
      <c r="R216" s="98">
        <f t="shared" si="35"/>
        <v>8207.0999999999949</v>
      </c>
      <c r="S216" s="98">
        <f t="shared" si="35"/>
        <v>0</v>
      </c>
      <c r="T216" s="98">
        <f t="shared" si="35"/>
        <v>42592.02</v>
      </c>
      <c r="U216" s="98">
        <f t="shared" si="35"/>
        <v>17762.04</v>
      </c>
      <c r="V216" s="98">
        <f t="shared" si="35"/>
        <v>20888.900000000001</v>
      </c>
      <c r="W216" s="98">
        <f t="shared" si="35"/>
        <v>3521.87</v>
      </c>
      <c r="X216" s="98">
        <f t="shared" si="35"/>
        <v>71172.05</v>
      </c>
      <c r="Y216" s="98">
        <f t="shared" si="35"/>
        <v>345784.35</v>
      </c>
      <c r="Z216" s="98">
        <f t="shared" si="35"/>
        <v>67259.97</v>
      </c>
      <c r="AA216" s="98">
        <f t="shared" si="35"/>
        <v>56603.14</v>
      </c>
      <c r="AB216" s="98">
        <f t="shared" si="35"/>
        <v>33789.050000000003</v>
      </c>
      <c r="AC216" s="98">
        <f t="shared" si="35"/>
        <v>2348461.3800000004</v>
      </c>
      <c r="AD216" s="117">
        <f t="shared" si="35"/>
        <v>1894690.32</v>
      </c>
      <c r="AE216" s="81">
        <f t="shared" si="35"/>
        <v>14908.343333333334</v>
      </c>
      <c r="AF216" s="147">
        <f t="shared" si="35"/>
        <v>20888.900000000001</v>
      </c>
      <c r="AG216" s="147">
        <f t="shared" si="35"/>
        <v>191725.38</v>
      </c>
      <c r="AH216" s="213">
        <f t="shared" si="35"/>
        <v>161906.51</v>
      </c>
      <c r="AI216" s="147">
        <f t="shared" si="35"/>
        <v>10000</v>
      </c>
      <c r="AJ216" s="147"/>
      <c r="AK216" s="148"/>
      <c r="AL216" s="148"/>
      <c r="AM216" s="214">
        <v>0</v>
      </c>
      <c r="AN216" s="150"/>
    </row>
    <row r="217" spans="1:52" s="59" customFormat="1" ht="31.95" customHeight="1">
      <c r="C217" s="99" t="s">
        <v>95</v>
      </c>
      <c r="D217" s="100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  <c r="P217" s="100"/>
      <c r="Q217" s="100"/>
      <c r="R217" s="100"/>
      <c r="S217" s="100"/>
      <c r="T217" s="100"/>
      <c r="U217" s="100"/>
      <c r="V217" s="100"/>
      <c r="W217" s="100"/>
      <c r="X217" s="100"/>
      <c r="Y217" s="100"/>
      <c r="Z217" s="100"/>
      <c r="AA217" s="100"/>
      <c r="AB217" s="100"/>
      <c r="AC217" s="100"/>
      <c r="AD217" s="118"/>
      <c r="AE217" s="119" t="s">
        <v>96</v>
      </c>
      <c r="AF217" s="120"/>
      <c r="AG217" s="120"/>
      <c r="AH217" s="151"/>
      <c r="AI217" s="152"/>
      <c r="AJ217" s="152"/>
      <c r="AK217" s="152"/>
      <c r="AL217" s="152"/>
      <c r="AM217" s="153"/>
      <c r="AN217" s="154"/>
      <c r="AO217" s="153"/>
      <c r="AP217" s="153"/>
      <c r="AQ217" s="153"/>
      <c r="AR217" s="153"/>
      <c r="AS217" s="153"/>
      <c r="AT217" s="153"/>
      <c r="AU217" s="153"/>
      <c r="AV217" s="153"/>
      <c r="AW217" s="153"/>
      <c r="AX217" s="153"/>
      <c r="AY217" s="153"/>
      <c r="AZ217" s="153"/>
    </row>
    <row r="218" spans="1:52" s="62" customFormat="1" ht="34.950000000000003" customHeight="1">
      <c r="A218" s="100"/>
      <c r="B218" s="390" t="s">
        <v>459</v>
      </c>
      <c r="C218" s="188" t="s">
        <v>460</v>
      </c>
      <c r="D218" s="189" t="s">
        <v>461</v>
      </c>
      <c r="E218" s="190">
        <v>60</v>
      </c>
      <c r="F218" s="81">
        <f>VLOOKUP(C218,[1]Sheet1!B$1:E$65536,4,0)</f>
        <v>0</v>
      </c>
      <c r="G218" s="81">
        <f>VLOOKUP(C218,[1]Sheet1!B$1:F$65536,5,0)</f>
        <v>0</v>
      </c>
      <c r="H218" s="81">
        <f>VLOOKUP($C218,[1]Sheet1!$B$1:$Z$65536,6,0)</f>
        <v>0</v>
      </c>
      <c r="I218" s="81">
        <f>VLOOKUP($C218,[1]Sheet1!$B$1:$Z$65536,7,0)</f>
        <v>0</v>
      </c>
      <c r="J218" s="81">
        <f>VLOOKUP($C218,[1]Sheet1!$B$1:$Z$65536,8,0)</f>
        <v>0</v>
      </c>
      <c r="K218" s="81">
        <f>VLOOKUP($C218,[1]Sheet1!$B$1:$Z$65536,9,0)</f>
        <v>0</v>
      </c>
      <c r="L218" s="81">
        <f>VLOOKUP($C218,[1]Sheet1!$B$1:$Z$65536,10,0)</f>
        <v>0</v>
      </c>
      <c r="M218" s="81">
        <f>VLOOKUP($C218,[1]Sheet1!$B$1:$Z$65536,11,0)</f>
        <v>0</v>
      </c>
      <c r="N218" s="81">
        <f>VLOOKUP($C218,[1]Sheet1!$B$1:$Z$65536,12,0)</f>
        <v>0</v>
      </c>
      <c r="O218" s="81">
        <f>VLOOKUP($C218,[1]Sheet1!$B$1:$Z$65536,13,0)</f>
        <v>0</v>
      </c>
      <c r="P218" s="81">
        <f>VLOOKUP($C218,[1]Sheet1!$B$1:$Z$65536,14,0)</f>
        <v>0</v>
      </c>
      <c r="Q218" s="81">
        <f>VLOOKUP($C218,[1]Sheet1!$B$1:$Z$65536,15,0)</f>
        <v>0</v>
      </c>
      <c r="R218" s="81">
        <f>VLOOKUP($C218,[1]Sheet1!$B$1:$Z$65536,16,0)</f>
        <v>0</v>
      </c>
      <c r="S218" s="81">
        <f>VLOOKUP($C218,[1]Sheet1!$B$1:$Z$65536,17,0)</f>
        <v>0</v>
      </c>
      <c r="T218" s="81">
        <f>VLOOKUP($C218,[1]Sheet1!$B$1:$Z$65536,18,0)</f>
        <v>0</v>
      </c>
      <c r="U218" s="81">
        <f>VLOOKUP($C218,[1]Sheet1!$B$1:$Z$65536,19,0)</f>
        <v>0</v>
      </c>
      <c r="V218" s="81">
        <f>VLOOKUP($C218,[1]Sheet1!$B$1:$Z$65536,20,0)</f>
        <v>0</v>
      </c>
      <c r="W218" s="81">
        <f>VLOOKUP($C218,[1]Sheet1!$B$1:$Z$65536,21,0)</f>
        <v>0</v>
      </c>
      <c r="X218" s="81">
        <f>VLOOKUP($C218,[1]Sheet1!$B$1:$Z$65536,22,0)</f>
        <v>454559.42</v>
      </c>
      <c r="Y218" s="81">
        <f>VLOOKUP($C218,[1]Sheet1!$B$1:$Z$65536,23,0)</f>
        <v>564656.64000000001</v>
      </c>
      <c r="Z218" s="81">
        <f>VLOOKUP($C218,[1]Sheet1!$B$1:$Z$65536,24,0)</f>
        <v>452211.36</v>
      </c>
      <c r="AA218" s="81">
        <f>VLOOKUP($C218,[1]Sheet1!$B$1:$Z$65536,25,0)</f>
        <v>667543.19999999995</v>
      </c>
      <c r="AB218" s="81">
        <f>VLOOKUP($C218,[1]Sheet1!$B$1:$AA$65536,26,0)</f>
        <v>312912</v>
      </c>
      <c r="AC218" s="112">
        <f t="shared" ref="AC218:AC238" si="36">SUM(F218:AB218)</f>
        <v>2451882.62</v>
      </c>
      <c r="AD218" s="113">
        <f>AC218-AB218-AA218</f>
        <v>1471427.4200000002</v>
      </c>
      <c r="AE218" s="205"/>
      <c r="AF218" s="206">
        <v>277440</v>
      </c>
      <c r="AG218" s="215"/>
      <c r="AH218" s="216"/>
      <c r="AI218" s="216"/>
      <c r="AJ218" s="210"/>
      <c r="AK218" s="216" t="s">
        <v>46</v>
      </c>
      <c r="AL218" s="216"/>
      <c r="AM218" s="217"/>
      <c r="AN218" s="218"/>
    </row>
    <row r="219" spans="1:52" s="62" customFormat="1" ht="34.950000000000003" customHeight="1">
      <c r="A219" s="100"/>
      <c r="B219" s="391"/>
      <c r="C219" s="191" t="s">
        <v>462</v>
      </c>
      <c r="D219" s="192" t="s">
        <v>463</v>
      </c>
      <c r="E219" s="193">
        <v>30</v>
      </c>
      <c r="F219" s="81">
        <f>VLOOKUP(C219,[1]Sheet1!B$1:E$65536,4,0)</f>
        <v>0</v>
      </c>
      <c r="G219" s="81">
        <f>VLOOKUP(C219,[1]Sheet1!B$1:F$65536,5,0)</f>
        <v>0</v>
      </c>
      <c r="H219" s="81">
        <f>VLOOKUP($C219,[1]Sheet1!$B$1:$Z$65536,6,0)</f>
        <v>0</v>
      </c>
      <c r="I219" s="81">
        <f>VLOOKUP($C219,[1]Sheet1!$B$1:$Z$65536,7,0)</f>
        <v>0</v>
      </c>
      <c r="J219" s="81">
        <f>VLOOKUP($C219,[1]Sheet1!$B$1:$Z$65536,8,0)</f>
        <v>0</v>
      </c>
      <c r="K219" s="81">
        <f>VLOOKUP($C219,[1]Sheet1!$B$1:$Z$65536,9,0)</f>
        <v>0</v>
      </c>
      <c r="L219" s="81">
        <f>VLOOKUP($C219,[1]Sheet1!$B$1:$Z$65536,10,0)</f>
        <v>0</v>
      </c>
      <c r="M219" s="81">
        <f>VLOOKUP($C219,[1]Sheet1!$B$1:$Z$65536,11,0)</f>
        <v>0</v>
      </c>
      <c r="N219" s="81">
        <f>VLOOKUP($C219,[1]Sheet1!$B$1:$Z$65536,12,0)</f>
        <v>0</v>
      </c>
      <c r="O219" s="81">
        <f>VLOOKUP($C219,[1]Sheet1!$B$1:$Z$65536,13,0)</f>
        <v>0</v>
      </c>
      <c r="P219" s="81">
        <f>VLOOKUP($C219,[1]Sheet1!$B$1:$Z$65536,14,0)</f>
        <v>0</v>
      </c>
      <c r="Q219" s="81">
        <f>VLOOKUP($C219,[1]Sheet1!$B$1:$Z$65536,15,0)</f>
        <v>0</v>
      </c>
      <c r="R219" s="81">
        <f>VLOOKUP($C219,[1]Sheet1!$B$1:$Z$65536,16,0)</f>
        <v>0</v>
      </c>
      <c r="S219" s="81">
        <f>VLOOKUP($C219,[1]Sheet1!$B$1:$Z$65536,17,0)</f>
        <v>0</v>
      </c>
      <c r="T219" s="81">
        <f>VLOOKUP($C219,[1]Sheet1!$B$1:$Z$65536,18,0)</f>
        <v>0</v>
      </c>
      <c r="U219" s="81">
        <f>VLOOKUP($C219,[1]Sheet1!$B$1:$Z$65536,19,0)</f>
        <v>0</v>
      </c>
      <c r="V219" s="81">
        <f>VLOOKUP($C219,[1]Sheet1!$B$1:$Z$65536,20,0)</f>
        <v>0</v>
      </c>
      <c r="W219" s="81">
        <f>VLOOKUP($C219,[1]Sheet1!$B$1:$Z$65536,21,0)</f>
        <v>66017.550000000047</v>
      </c>
      <c r="X219" s="81">
        <f>VLOOKUP($C219,[1]Sheet1!$B$1:$Z$65536,22,0)</f>
        <v>634200.69999999995</v>
      </c>
      <c r="Y219" s="81">
        <f>VLOOKUP($C219,[1]Sheet1!$B$1:$Z$65536,23,0)</f>
        <v>312480</v>
      </c>
      <c r="Z219" s="81">
        <f>VLOOKUP($C219,[1]Sheet1!$B$1:$Z$65536,24,0)</f>
        <v>0</v>
      </c>
      <c r="AA219" s="81">
        <f>VLOOKUP($C219,[1]Sheet1!$B$1:$Z$65536,25,0)</f>
        <v>0</v>
      </c>
      <c r="AB219" s="81">
        <f>VLOOKUP($C219,[1]Sheet1!$B$1:$AA$65536,26,0)</f>
        <v>0</v>
      </c>
      <c r="AC219" s="112">
        <f t="shared" si="36"/>
        <v>1012698.25</v>
      </c>
      <c r="AD219" s="114">
        <f>AC219-AB219</f>
        <v>1012698.25</v>
      </c>
      <c r="AE219" s="55"/>
      <c r="AF219" s="46">
        <v>366017.55</v>
      </c>
      <c r="AG219" s="219"/>
      <c r="AH219" s="220"/>
      <c r="AI219" s="183"/>
      <c r="AJ219" s="208"/>
      <c r="AK219" s="183" t="s">
        <v>46</v>
      </c>
      <c r="AL219" s="183"/>
      <c r="AM219" s="221"/>
      <c r="AN219" s="218"/>
    </row>
    <row r="220" spans="1:52" s="62" customFormat="1" ht="34.950000000000003" customHeight="1">
      <c r="A220" s="100"/>
      <c r="B220" s="391"/>
      <c r="C220" s="191" t="s">
        <v>464</v>
      </c>
      <c r="D220" s="192" t="s">
        <v>465</v>
      </c>
      <c r="E220" s="193" t="s">
        <v>466</v>
      </c>
      <c r="F220" s="81">
        <f>VLOOKUP(C220,[1]Sheet1!B$1:E$65536,4,0)</f>
        <v>0</v>
      </c>
      <c r="G220" s="81">
        <f>VLOOKUP(C220,[1]Sheet1!B$1:F$65536,5,0)</f>
        <v>0</v>
      </c>
      <c r="H220" s="81">
        <f>VLOOKUP($C220,[1]Sheet1!$B$1:$Z$65536,6,0)</f>
        <v>0</v>
      </c>
      <c r="I220" s="81">
        <f>VLOOKUP($C220,[1]Sheet1!$B$1:$Z$65536,7,0)</f>
        <v>0</v>
      </c>
      <c r="J220" s="81">
        <f>VLOOKUP($C220,[1]Sheet1!$B$1:$Z$65536,8,0)</f>
        <v>0</v>
      </c>
      <c r="K220" s="81">
        <f>VLOOKUP($C220,[1]Sheet1!$B$1:$Z$65536,9,0)</f>
        <v>0</v>
      </c>
      <c r="L220" s="81">
        <f>VLOOKUP($C220,[1]Sheet1!$B$1:$Z$65536,10,0)</f>
        <v>0</v>
      </c>
      <c r="M220" s="81">
        <f>VLOOKUP($C220,[1]Sheet1!$B$1:$Z$65536,11,0)</f>
        <v>0</v>
      </c>
      <c r="N220" s="81">
        <f>VLOOKUP($C220,[1]Sheet1!$B$1:$Z$65536,12,0)</f>
        <v>0</v>
      </c>
      <c r="O220" s="81">
        <f>VLOOKUP($C220,[1]Sheet1!$B$1:$Z$65536,13,0)</f>
        <v>0</v>
      </c>
      <c r="P220" s="81">
        <f>VLOOKUP($C220,[1]Sheet1!$B$1:$Z$65536,14,0)</f>
        <v>0</v>
      </c>
      <c r="Q220" s="81">
        <f>VLOOKUP($C220,[1]Sheet1!$B$1:$Z$65536,15,0)</f>
        <v>0</v>
      </c>
      <c r="R220" s="81">
        <f>VLOOKUP($C220,[1]Sheet1!$B$1:$Z$65536,16,0)</f>
        <v>0</v>
      </c>
      <c r="S220" s="81">
        <f>VLOOKUP($C220,[1]Sheet1!$B$1:$Z$65536,17,0)</f>
        <v>0</v>
      </c>
      <c r="T220" s="81">
        <f>VLOOKUP($C220,[1]Sheet1!$B$1:$Z$65536,18,0)</f>
        <v>0</v>
      </c>
      <c r="U220" s="81">
        <f>VLOOKUP($C220,[1]Sheet1!$B$1:$Z$65536,19,0)</f>
        <v>0</v>
      </c>
      <c r="V220" s="81">
        <f>VLOOKUP($C220,[1]Sheet1!$B$1:$Z$65536,20,0)</f>
        <v>0</v>
      </c>
      <c r="W220" s="81">
        <f>VLOOKUP($C220,[1]Sheet1!$B$1:$Z$65536,21,0)</f>
        <v>0</v>
      </c>
      <c r="X220" s="81">
        <f>VLOOKUP($C220,[1]Sheet1!$B$1:$Z$65536,22,0)</f>
        <v>0</v>
      </c>
      <c r="Y220" s="81">
        <f>VLOOKUP($C220,[1]Sheet1!$B$1:$Z$65536,23,0)</f>
        <v>0</v>
      </c>
      <c r="Z220" s="81">
        <f>VLOOKUP($C220,[1]Sheet1!$B$1:$Z$65536,24,0)</f>
        <v>0</v>
      </c>
      <c r="AA220" s="81">
        <f>VLOOKUP($C220,[1]Sheet1!$B$1:$Z$65536,25,0)</f>
        <v>0</v>
      </c>
      <c r="AB220" s="81">
        <f>VLOOKUP($C220,[1]Sheet1!$B$1:$AA$65536,26,0)</f>
        <v>0</v>
      </c>
      <c r="AC220" s="112">
        <f t="shared" si="36"/>
        <v>0</v>
      </c>
      <c r="AD220" s="207">
        <f>AC220</f>
        <v>0</v>
      </c>
      <c r="AE220" s="55"/>
      <c r="AF220" s="46">
        <v>142321</v>
      </c>
      <c r="AG220" s="220"/>
      <c r="AH220" s="48"/>
      <c r="AI220" s="183"/>
      <c r="AJ220" s="208"/>
      <c r="AK220" s="183"/>
      <c r="AL220" s="183" t="s">
        <v>46</v>
      </c>
      <c r="AM220" s="221"/>
      <c r="AN220" s="218"/>
    </row>
    <row r="221" spans="1:52" s="62" customFormat="1" ht="34.950000000000003" customHeight="1">
      <c r="A221" s="100"/>
      <c r="B221" s="391"/>
      <c r="C221" s="191" t="s">
        <v>467</v>
      </c>
      <c r="D221" s="192" t="s">
        <v>468</v>
      </c>
      <c r="E221" s="193" t="s">
        <v>469</v>
      </c>
      <c r="F221" s="81">
        <f>VLOOKUP(C221,[1]Sheet1!B$1:E$65536,4,0)</f>
        <v>0</v>
      </c>
      <c r="G221" s="81">
        <f>VLOOKUP(C221,[1]Sheet1!B$1:F$65536,5,0)</f>
        <v>0</v>
      </c>
      <c r="H221" s="81">
        <f>VLOOKUP($C221,[1]Sheet1!$B$1:$Z$65536,6,0)</f>
        <v>0</v>
      </c>
      <c r="I221" s="81">
        <f>VLOOKUP($C221,[1]Sheet1!$B$1:$Z$65536,7,0)</f>
        <v>0</v>
      </c>
      <c r="J221" s="81">
        <f>VLOOKUP($C221,[1]Sheet1!$B$1:$Z$65536,8,0)</f>
        <v>0</v>
      </c>
      <c r="K221" s="81">
        <f>VLOOKUP($C221,[1]Sheet1!$B$1:$Z$65536,9,0)</f>
        <v>0</v>
      </c>
      <c r="L221" s="81">
        <f>VLOOKUP($C221,[1]Sheet1!$B$1:$Z$65536,10,0)</f>
        <v>0</v>
      </c>
      <c r="M221" s="81">
        <f>VLOOKUP($C221,[1]Sheet1!$B$1:$Z$65536,11,0)</f>
        <v>0</v>
      </c>
      <c r="N221" s="81">
        <f>VLOOKUP($C221,[1]Sheet1!$B$1:$Z$65536,12,0)</f>
        <v>0</v>
      </c>
      <c r="O221" s="81">
        <f>VLOOKUP($C221,[1]Sheet1!$B$1:$Z$65536,13,0)</f>
        <v>0</v>
      </c>
      <c r="P221" s="81">
        <f>VLOOKUP($C221,[1]Sheet1!$B$1:$Z$65536,14,0)</f>
        <v>0</v>
      </c>
      <c r="Q221" s="81">
        <f>VLOOKUP($C221,[1]Sheet1!$B$1:$Z$65536,15,0)</f>
        <v>0</v>
      </c>
      <c r="R221" s="81">
        <f>VLOOKUP($C221,[1]Sheet1!$B$1:$Z$65536,16,0)</f>
        <v>0</v>
      </c>
      <c r="S221" s="81">
        <f>VLOOKUP($C221,[1]Sheet1!$B$1:$Z$65536,17,0)</f>
        <v>0</v>
      </c>
      <c r="T221" s="81">
        <f>VLOOKUP($C221,[1]Sheet1!$B$1:$Z$65536,18,0)</f>
        <v>0</v>
      </c>
      <c r="U221" s="81">
        <f>VLOOKUP($C221,[1]Sheet1!$B$1:$Z$65536,19,0)</f>
        <v>0</v>
      </c>
      <c r="V221" s="81">
        <f>VLOOKUP($C221,[1]Sheet1!$B$1:$Z$65536,20,0)</f>
        <v>0</v>
      </c>
      <c r="W221" s="81">
        <f>VLOOKUP($C221,[1]Sheet1!$B$1:$Z$65536,21,0)</f>
        <v>0</v>
      </c>
      <c r="X221" s="81">
        <f>VLOOKUP($C221,[1]Sheet1!$B$1:$Z$65536,22,0)</f>
        <v>0</v>
      </c>
      <c r="Y221" s="81">
        <f>VLOOKUP($C221,[1]Sheet1!$B$1:$Z$65536,23,0)</f>
        <v>0</v>
      </c>
      <c r="Z221" s="81">
        <f>VLOOKUP($C221,[1]Sheet1!$B$1:$Z$65536,24,0)</f>
        <v>22233.19</v>
      </c>
      <c r="AA221" s="81">
        <f>VLOOKUP($C221,[1]Sheet1!$B$1:$Z$65536,25,0)</f>
        <v>90683.199999999997</v>
      </c>
      <c r="AB221" s="81">
        <f>VLOOKUP($C221,[1]Sheet1!$B$1:$AA$65536,26,0)</f>
        <v>160686.71</v>
      </c>
      <c r="AC221" s="112">
        <f t="shared" si="36"/>
        <v>273603.09999999998</v>
      </c>
      <c r="AD221" s="207">
        <f t="shared" ref="AD221:AD225" si="37">AC221</f>
        <v>273603.09999999998</v>
      </c>
      <c r="AE221" s="55"/>
      <c r="AF221" s="46">
        <v>0</v>
      </c>
      <c r="AG221" s="220"/>
      <c r="AH221" s="48"/>
      <c r="AI221" s="183"/>
      <c r="AJ221" s="208"/>
      <c r="AK221" s="183"/>
      <c r="AL221" s="183" t="s">
        <v>46</v>
      </c>
      <c r="AM221" s="221"/>
      <c r="AN221" s="218"/>
    </row>
    <row r="222" spans="1:52" s="62" customFormat="1" ht="34.950000000000003" customHeight="1">
      <c r="A222" s="100"/>
      <c r="B222" s="391"/>
      <c r="C222" s="191" t="s">
        <v>470</v>
      </c>
      <c r="D222" s="192" t="s">
        <v>471</v>
      </c>
      <c r="E222" s="193">
        <v>60</v>
      </c>
      <c r="F222" s="81">
        <f>VLOOKUP(C222,[1]Sheet1!B$1:E$65536,4,0)</f>
        <v>0</v>
      </c>
      <c r="G222" s="81">
        <f>VLOOKUP(C222,[1]Sheet1!B$1:F$65536,5,0)</f>
        <v>0</v>
      </c>
      <c r="H222" s="81">
        <f>VLOOKUP($C222,[1]Sheet1!$B$1:$Z$65536,6,0)</f>
        <v>0</v>
      </c>
      <c r="I222" s="81">
        <f>VLOOKUP($C222,[1]Sheet1!$B$1:$Z$65536,7,0)</f>
        <v>0</v>
      </c>
      <c r="J222" s="81">
        <f>VLOOKUP($C222,[1]Sheet1!$B$1:$Z$65536,8,0)</f>
        <v>0</v>
      </c>
      <c r="K222" s="81">
        <f>VLOOKUP($C222,[1]Sheet1!$B$1:$Z$65536,9,0)</f>
        <v>0</v>
      </c>
      <c r="L222" s="81">
        <f>VLOOKUP($C222,[1]Sheet1!$B$1:$Z$65536,10,0)</f>
        <v>0</v>
      </c>
      <c r="M222" s="81">
        <f>VLOOKUP($C222,[1]Sheet1!$B$1:$Z$65536,11,0)</f>
        <v>0</v>
      </c>
      <c r="N222" s="81">
        <f>VLOOKUP($C222,[1]Sheet1!$B$1:$Z$65536,12,0)</f>
        <v>0</v>
      </c>
      <c r="O222" s="81">
        <f>VLOOKUP($C222,[1]Sheet1!$B$1:$Z$65536,13,0)</f>
        <v>0</v>
      </c>
      <c r="P222" s="81">
        <f>VLOOKUP($C222,[1]Sheet1!$B$1:$Z$65536,14,0)</f>
        <v>0</v>
      </c>
      <c r="Q222" s="81">
        <f>VLOOKUP($C222,[1]Sheet1!$B$1:$Z$65536,15,0)</f>
        <v>0</v>
      </c>
      <c r="R222" s="81">
        <f>VLOOKUP($C222,[1]Sheet1!$B$1:$Z$65536,16,0)</f>
        <v>0</v>
      </c>
      <c r="S222" s="81">
        <f>VLOOKUP($C222,[1]Sheet1!$B$1:$Z$65536,17,0)</f>
        <v>0</v>
      </c>
      <c r="T222" s="81">
        <f>VLOOKUP($C222,[1]Sheet1!$B$1:$Z$65536,18,0)</f>
        <v>0</v>
      </c>
      <c r="U222" s="81">
        <f>VLOOKUP($C222,[1]Sheet1!$B$1:$Z$65536,19,0)</f>
        <v>0</v>
      </c>
      <c r="V222" s="81">
        <f>VLOOKUP($C222,[1]Sheet1!$B$1:$Z$65536,20,0)</f>
        <v>0</v>
      </c>
      <c r="W222" s="81">
        <f>VLOOKUP($C222,[1]Sheet1!$B$1:$Z$65536,21,0)</f>
        <v>0</v>
      </c>
      <c r="X222" s="81">
        <f>VLOOKUP($C222,[1]Sheet1!$B$1:$Z$65536,22,0)</f>
        <v>0</v>
      </c>
      <c r="Y222" s="81">
        <f>VLOOKUP($C222,[1]Sheet1!$B$1:$Z$65536,23,0)</f>
        <v>0</v>
      </c>
      <c r="Z222" s="81">
        <f>VLOOKUP($C222,[1]Sheet1!$B$1:$Z$65536,24,0)</f>
        <v>0</v>
      </c>
      <c r="AA222" s="81">
        <f>VLOOKUP($C222,[1]Sheet1!$B$1:$Z$65536,25,0)</f>
        <v>60423.6</v>
      </c>
      <c r="AB222" s="81">
        <f>VLOOKUP($C222,[1]Sheet1!$B$1:$AA$65536,26,0)</f>
        <v>12972.4</v>
      </c>
      <c r="AC222" s="112">
        <f t="shared" si="36"/>
        <v>73396</v>
      </c>
      <c r="AD222" s="113">
        <f>AC222-AB222-AA222</f>
        <v>0</v>
      </c>
      <c r="AE222" s="55"/>
      <c r="AF222" s="46">
        <v>0</v>
      </c>
      <c r="AG222" s="220"/>
      <c r="AH222" s="48"/>
      <c r="AI222" s="183"/>
      <c r="AJ222" s="208"/>
      <c r="AK222" s="183" t="s">
        <v>46</v>
      </c>
      <c r="AL222" s="183" t="s">
        <v>46</v>
      </c>
      <c r="AM222" s="221"/>
      <c r="AN222" s="218"/>
    </row>
    <row r="223" spans="1:52" s="62" customFormat="1" ht="34.950000000000003" customHeight="1">
      <c r="A223" s="100"/>
      <c r="B223" s="391"/>
      <c r="C223" s="191" t="s">
        <v>472</v>
      </c>
      <c r="D223" s="192" t="s">
        <v>473</v>
      </c>
      <c r="E223" s="193" t="s">
        <v>469</v>
      </c>
      <c r="F223" s="81">
        <f>VLOOKUP(C223,[1]Sheet1!B$1:E$65536,4,0)</f>
        <v>0</v>
      </c>
      <c r="G223" s="81">
        <f>VLOOKUP(C223,[1]Sheet1!B$1:F$65536,5,0)</f>
        <v>0</v>
      </c>
      <c r="H223" s="81">
        <f>VLOOKUP($C223,[1]Sheet1!$B$1:$Z$65536,6,0)</f>
        <v>0</v>
      </c>
      <c r="I223" s="81">
        <f>VLOOKUP($C223,[1]Sheet1!$B$1:$Z$65536,7,0)</f>
        <v>0</v>
      </c>
      <c r="J223" s="81">
        <f>VLOOKUP($C223,[1]Sheet1!$B$1:$Z$65536,8,0)</f>
        <v>0</v>
      </c>
      <c r="K223" s="81">
        <f>VLOOKUP($C223,[1]Sheet1!$B$1:$Z$65536,9,0)</f>
        <v>0</v>
      </c>
      <c r="L223" s="81">
        <f>VLOOKUP($C223,[1]Sheet1!$B$1:$Z$65536,10,0)</f>
        <v>0</v>
      </c>
      <c r="M223" s="81">
        <f>VLOOKUP($C223,[1]Sheet1!$B$1:$Z$65536,11,0)</f>
        <v>0</v>
      </c>
      <c r="N223" s="81">
        <f>VLOOKUP($C223,[1]Sheet1!$B$1:$Z$65536,12,0)</f>
        <v>0</v>
      </c>
      <c r="O223" s="81">
        <f>VLOOKUP($C223,[1]Sheet1!$B$1:$Z$65536,13,0)</f>
        <v>0</v>
      </c>
      <c r="P223" s="81">
        <f>VLOOKUP($C223,[1]Sheet1!$B$1:$Z$65536,14,0)</f>
        <v>0</v>
      </c>
      <c r="Q223" s="81">
        <f>VLOOKUP($C223,[1]Sheet1!$B$1:$Z$65536,15,0)</f>
        <v>0</v>
      </c>
      <c r="R223" s="81">
        <f>VLOOKUP($C223,[1]Sheet1!$B$1:$Z$65536,16,0)</f>
        <v>0</v>
      </c>
      <c r="S223" s="81">
        <f>VLOOKUP($C223,[1]Sheet1!$B$1:$Z$65536,17,0)</f>
        <v>0</v>
      </c>
      <c r="T223" s="81">
        <f>VLOOKUP($C223,[1]Sheet1!$B$1:$Z$65536,18,0)</f>
        <v>0</v>
      </c>
      <c r="U223" s="81">
        <f>VLOOKUP($C223,[1]Sheet1!$B$1:$Z$65536,19,0)</f>
        <v>0</v>
      </c>
      <c r="V223" s="81">
        <f>VLOOKUP($C223,[1]Sheet1!$B$1:$Z$65536,20,0)</f>
        <v>118864.9</v>
      </c>
      <c r="W223" s="81">
        <f>VLOOKUP($C223,[1]Sheet1!$B$1:$Z$65536,21,0)</f>
        <v>0</v>
      </c>
      <c r="X223" s="81">
        <f>VLOOKUP($C223,[1]Sheet1!$B$1:$Z$65536,22,0)</f>
        <v>0</v>
      </c>
      <c r="Y223" s="81">
        <f>VLOOKUP($C223,[1]Sheet1!$B$1:$Z$65536,23,0)</f>
        <v>187572</v>
      </c>
      <c r="Z223" s="81">
        <f>VLOOKUP($C223,[1]Sheet1!$B$1:$Z$65536,24,0)</f>
        <v>332860</v>
      </c>
      <c r="AA223" s="81">
        <f>VLOOKUP($C223,[1]Sheet1!$B$1:$Z$65536,25,0)</f>
        <v>362640</v>
      </c>
      <c r="AB223" s="81">
        <f>VLOOKUP($C223,[1]Sheet1!$B$1:$AA$65536,26,0)</f>
        <v>0</v>
      </c>
      <c r="AC223" s="112">
        <f t="shared" si="36"/>
        <v>1001936.9</v>
      </c>
      <c r="AD223" s="207">
        <f t="shared" si="37"/>
        <v>1001936.9</v>
      </c>
      <c r="AE223" s="208"/>
      <c r="AF223" s="46">
        <v>568864.9</v>
      </c>
      <c r="AG223" s="222"/>
      <c r="AH223" s="48"/>
      <c r="AI223" s="183"/>
      <c r="AJ223" s="208"/>
      <c r="AK223" s="183"/>
      <c r="AL223" s="183" t="s">
        <v>46</v>
      </c>
      <c r="AM223" s="221"/>
      <c r="AN223" s="218"/>
    </row>
    <row r="224" spans="1:52" s="62" customFormat="1" ht="34.950000000000003" customHeight="1">
      <c r="A224" s="100"/>
      <c r="B224" s="391"/>
      <c r="C224" s="191" t="s">
        <v>474</v>
      </c>
      <c r="D224" s="192" t="s">
        <v>475</v>
      </c>
      <c r="E224" s="193" t="s">
        <v>469</v>
      </c>
      <c r="F224" s="81">
        <f>VLOOKUP(C224,[1]Sheet1!B$1:E$65536,4,0)</f>
        <v>0</v>
      </c>
      <c r="G224" s="81">
        <f>VLOOKUP(C224,[1]Sheet1!B$1:F$65536,5,0)</f>
        <v>0</v>
      </c>
      <c r="H224" s="81">
        <f>VLOOKUP($C224,[1]Sheet1!$B$1:$Z$65536,6,0)</f>
        <v>0</v>
      </c>
      <c r="I224" s="81">
        <f>VLOOKUP($C224,[1]Sheet1!$B$1:$Z$65536,7,0)</f>
        <v>0</v>
      </c>
      <c r="J224" s="81">
        <f>VLOOKUP($C224,[1]Sheet1!$B$1:$Z$65536,8,0)</f>
        <v>0</v>
      </c>
      <c r="K224" s="81">
        <f>VLOOKUP($C224,[1]Sheet1!$B$1:$Z$65536,9,0)</f>
        <v>0</v>
      </c>
      <c r="L224" s="81">
        <f>VLOOKUP($C224,[1]Sheet1!$B$1:$Z$65536,10,0)</f>
        <v>0</v>
      </c>
      <c r="M224" s="81">
        <f>VLOOKUP($C224,[1]Sheet1!$B$1:$Z$65536,11,0)</f>
        <v>0</v>
      </c>
      <c r="N224" s="81">
        <f>VLOOKUP($C224,[1]Sheet1!$B$1:$Z$65536,12,0)</f>
        <v>0</v>
      </c>
      <c r="O224" s="81">
        <f>VLOOKUP($C224,[1]Sheet1!$B$1:$Z$65536,13,0)</f>
        <v>0</v>
      </c>
      <c r="P224" s="81">
        <f>VLOOKUP($C224,[1]Sheet1!$B$1:$Z$65536,14,0)</f>
        <v>0</v>
      </c>
      <c r="Q224" s="81">
        <f>VLOOKUP($C224,[1]Sheet1!$B$1:$Z$65536,15,0)</f>
        <v>0</v>
      </c>
      <c r="R224" s="81">
        <f>VLOOKUP($C224,[1]Sheet1!$B$1:$Z$65536,16,0)</f>
        <v>0</v>
      </c>
      <c r="S224" s="81">
        <f>VLOOKUP($C224,[1]Sheet1!$B$1:$Z$65536,17,0)</f>
        <v>0</v>
      </c>
      <c r="T224" s="81">
        <f>VLOOKUP($C224,[1]Sheet1!$B$1:$Z$65536,18,0)</f>
        <v>0</v>
      </c>
      <c r="U224" s="81">
        <f>VLOOKUP($C224,[1]Sheet1!$B$1:$Z$65536,19,0)</f>
        <v>0</v>
      </c>
      <c r="V224" s="81">
        <f>VLOOKUP($C224,[1]Sheet1!$B$1:$Z$65536,20,0)</f>
        <v>0</v>
      </c>
      <c r="W224" s="81">
        <f>VLOOKUP($C224,[1]Sheet1!$B$1:$Z$65536,21,0)</f>
        <v>0</v>
      </c>
      <c r="X224" s="81">
        <f>VLOOKUP($C224,[1]Sheet1!$B$1:$Z$65536,22,0)</f>
        <v>37700</v>
      </c>
      <c r="Y224" s="81">
        <f>VLOOKUP($C224,[1]Sheet1!$B$1:$Z$65536,23,0)</f>
        <v>0</v>
      </c>
      <c r="Z224" s="81">
        <f>VLOOKUP($C224,[1]Sheet1!$B$1:$Z$65536,24,0)</f>
        <v>0</v>
      </c>
      <c r="AA224" s="81">
        <f>VLOOKUP($C224,[1]Sheet1!$B$1:$Z$65536,25,0)</f>
        <v>0</v>
      </c>
      <c r="AB224" s="81">
        <f>VLOOKUP($C224,[1]Sheet1!$B$1:$AA$65536,26,0)</f>
        <v>0</v>
      </c>
      <c r="AC224" s="112">
        <f t="shared" si="36"/>
        <v>37700</v>
      </c>
      <c r="AD224" s="207">
        <f t="shared" si="37"/>
        <v>37700</v>
      </c>
      <c r="AE224" s="208"/>
      <c r="AF224" s="46"/>
      <c r="AG224" s="222"/>
      <c r="AH224" s="48"/>
      <c r="AI224" s="183"/>
      <c r="AJ224" s="208"/>
      <c r="AK224" s="183"/>
      <c r="AL224" s="183" t="s">
        <v>46</v>
      </c>
      <c r="AM224" s="221"/>
      <c r="AN224" s="218"/>
    </row>
    <row r="225" spans="1:52" s="62" customFormat="1" ht="34.950000000000003" customHeight="1">
      <c r="A225" s="100"/>
      <c r="B225" s="391"/>
      <c r="C225" s="191" t="s">
        <v>476</v>
      </c>
      <c r="D225" s="192" t="s">
        <v>477</v>
      </c>
      <c r="E225" s="193" t="s">
        <v>469</v>
      </c>
      <c r="F225" s="81">
        <f>VLOOKUP(C225,[1]Sheet1!B$1:E$65536,4,0)</f>
        <v>0</v>
      </c>
      <c r="G225" s="81">
        <f>VLOOKUP(C225,[1]Sheet1!B$1:F$65536,5,0)</f>
        <v>0</v>
      </c>
      <c r="H225" s="81">
        <f>VLOOKUP($C225,[1]Sheet1!$B$1:$Z$65536,6,0)</f>
        <v>0</v>
      </c>
      <c r="I225" s="81">
        <f>VLOOKUP($C225,[1]Sheet1!$B$1:$Z$65536,7,0)</f>
        <v>0</v>
      </c>
      <c r="J225" s="81">
        <f>VLOOKUP($C225,[1]Sheet1!$B$1:$Z$65536,8,0)</f>
        <v>0</v>
      </c>
      <c r="K225" s="81">
        <f>VLOOKUP($C225,[1]Sheet1!$B$1:$Z$65536,9,0)</f>
        <v>0</v>
      </c>
      <c r="L225" s="81">
        <f>VLOOKUP($C225,[1]Sheet1!$B$1:$Z$65536,10,0)</f>
        <v>0</v>
      </c>
      <c r="M225" s="81">
        <f>VLOOKUP($C225,[1]Sheet1!$B$1:$Z$65536,11,0)</f>
        <v>0</v>
      </c>
      <c r="N225" s="81">
        <f>VLOOKUP($C225,[1]Sheet1!$B$1:$Z$65536,12,0)</f>
        <v>0</v>
      </c>
      <c r="O225" s="81">
        <f>VLOOKUP($C225,[1]Sheet1!$B$1:$Z$65536,13,0)</f>
        <v>0</v>
      </c>
      <c r="P225" s="81">
        <f>VLOOKUP($C225,[1]Sheet1!$B$1:$Z$65536,14,0)</f>
        <v>0</v>
      </c>
      <c r="Q225" s="81">
        <f>VLOOKUP($C225,[1]Sheet1!$B$1:$Z$65536,15,0)</f>
        <v>0</v>
      </c>
      <c r="R225" s="81">
        <f>VLOOKUP($C225,[1]Sheet1!$B$1:$Z$65536,16,0)</f>
        <v>0</v>
      </c>
      <c r="S225" s="81">
        <f>VLOOKUP($C225,[1]Sheet1!$B$1:$Z$65536,17,0)</f>
        <v>0</v>
      </c>
      <c r="T225" s="81">
        <f>VLOOKUP($C225,[1]Sheet1!$B$1:$Z$65536,18,0)</f>
        <v>0</v>
      </c>
      <c r="U225" s="81">
        <f>VLOOKUP($C225,[1]Sheet1!$B$1:$Z$65536,19,0)</f>
        <v>0</v>
      </c>
      <c r="V225" s="81">
        <f>VLOOKUP($C225,[1]Sheet1!$B$1:$Z$65536,20,0)</f>
        <v>0</v>
      </c>
      <c r="W225" s="81">
        <f>VLOOKUP($C225,[1]Sheet1!$B$1:$Z$65536,21,0)</f>
        <v>0</v>
      </c>
      <c r="X225" s="81">
        <f>VLOOKUP($C225,[1]Sheet1!$B$1:$Z$65536,22,0)</f>
        <v>0</v>
      </c>
      <c r="Y225" s="81">
        <f>VLOOKUP($C225,[1]Sheet1!$B$1:$Z$65536,23,0)</f>
        <v>0</v>
      </c>
      <c r="Z225" s="81">
        <f>VLOOKUP($C225,[1]Sheet1!$B$1:$Z$65536,24,0)</f>
        <v>0</v>
      </c>
      <c r="AA225" s="81">
        <f>VLOOKUP($C225,[1]Sheet1!$B$1:$Z$65536,25,0)</f>
        <v>0</v>
      </c>
      <c r="AB225" s="81">
        <f>VLOOKUP($C225,[1]Sheet1!$B$1:$AA$65536,26,0)</f>
        <v>28425</v>
      </c>
      <c r="AC225" s="112">
        <f t="shared" si="36"/>
        <v>28425</v>
      </c>
      <c r="AD225" s="207">
        <f t="shared" si="37"/>
        <v>28425</v>
      </c>
      <c r="AE225" s="208"/>
      <c r="AF225" s="46">
        <v>0</v>
      </c>
      <c r="AG225" s="222"/>
      <c r="AH225" s="48"/>
      <c r="AI225" s="183"/>
      <c r="AJ225" s="208"/>
      <c r="AK225" s="183"/>
      <c r="AL225" s="183" t="s">
        <v>46</v>
      </c>
      <c r="AM225" s="221"/>
      <c r="AN225" s="218"/>
    </row>
    <row r="226" spans="1:52" s="62" customFormat="1" ht="34.950000000000003" customHeight="1">
      <c r="A226" s="100"/>
      <c r="B226" s="391"/>
      <c r="C226" s="191" t="s">
        <v>478</v>
      </c>
      <c r="D226" s="192" t="s">
        <v>479</v>
      </c>
      <c r="E226" s="193">
        <v>30</v>
      </c>
      <c r="F226" s="81">
        <f>VLOOKUP(C226,[1]Sheet1!B$1:E$65536,4,0)</f>
        <v>0</v>
      </c>
      <c r="G226" s="81">
        <f>VLOOKUP(C226,[1]Sheet1!B$1:F$65536,5,0)</f>
        <v>0</v>
      </c>
      <c r="H226" s="81">
        <f>VLOOKUP($C226,[1]Sheet1!$B$1:$Z$65536,6,0)</f>
        <v>0</v>
      </c>
      <c r="I226" s="81">
        <f>VLOOKUP($C226,[1]Sheet1!$B$1:$Z$65536,7,0)</f>
        <v>0</v>
      </c>
      <c r="J226" s="81">
        <f>VLOOKUP($C226,[1]Sheet1!$B$1:$Z$65536,8,0)</f>
        <v>0</v>
      </c>
      <c r="K226" s="81">
        <f>VLOOKUP($C226,[1]Sheet1!$B$1:$Z$65536,9,0)</f>
        <v>0</v>
      </c>
      <c r="L226" s="81">
        <f>VLOOKUP($C226,[1]Sheet1!$B$1:$Z$65536,10,0)</f>
        <v>0</v>
      </c>
      <c r="M226" s="81">
        <f>VLOOKUP($C226,[1]Sheet1!$B$1:$Z$65536,11,0)</f>
        <v>0</v>
      </c>
      <c r="N226" s="81">
        <f>VLOOKUP($C226,[1]Sheet1!$B$1:$Z$65536,12,0)</f>
        <v>0</v>
      </c>
      <c r="O226" s="81">
        <f>VLOOKUP($C226,[1]Sheet1!$B$1:$Z$65536,13,0)</f>
        <v>0</v>
      </c>
      <c r="P226" s="81">
        <f>VLOOKUP($C226,[1]Sheet1!$B$1:$Z$65536,14,0)</f>
        <v>0</v>
      </c>
      <c r="Q226" s="81">
        <f>VLOOKUP($C226,[1]Sheet1!$B$1:$Z$65536,15,0)</f>
        <v>0</v>
      </c>
      <c r="R226" s="81">
        <f>VLOOKUP($C226,[1]Sheet1!$B$1:$Z$65536,16,0)</f>
        <v>0</v>
      </c>
      <c r="S226" s="81">
        <f>VLOOKUP($C226,[1]Sheet1!$B$1:$Z$65536,17,0)</f>
        <v>0</v>
      </c>
      <c r="T226" s="81">
        <f>VLOOKUP($C226,[1]Sheet1!$B$1:$Z$65536,18,0)</f>
        <v>0</v>
      </c>
      <c r="U226" s="81">
        <f>VLOOKUP($C226,[1]Sheet1!$B$1:$Z$65536,19,0)</f>
        <v>0</v>
      </c>
      <c r="V226" s="81">
        <f>VLOOKUP($C226,[1]Sheet1!$B$1:$Z$65536,20,0)</f>
        <v>0</v>
      </c>
      <c r="W226" s="81">
        <f>VLOOKUP($C226,[1]Sheet1!$B$1:$Z$65536,21,0)</f>
        <v>0</v>
      </c>
      <c r="X226" s="81">
        <f>VLOOKUP($C226,[1]Sheet1!$B$1:$Z$65536,22,0)</f>
        <v>79250.25</v>
      </c>
      <c r="Y226" s="81">
        <f>VLOOKUP($C226,[1]Sheet1!$B$1:$Z$65536,23,0)</f>
        <v>25043.96</v>
      </c>
      <c r="Z226" s="81">
        <f>VLOOKUP($C226,[1]Sheet1!$B$1:$Z$65536,24,0)</f>
        <v>25043.96</v>
      </c>
      <c r="AA226" s="81">
        <f>VLOOKUP($C226,[1]Sheet1!$B$1:$Z$65536,25,0)</f>
        <v>0</v>
      </c>
      <c r="AB226" s="81">
        <f>VLOOKUP($C226,[1]Sheet1!$B$1:$AA$65536,26,0)</f>
        <v>84566.36</v>
      </c>
      <c r="AC226" s="112">
        <f t="shared" si="36"/>
        <v>213904.52999999997</v>
      </c>
      <c r="AD226" s="114">
        <f t="shared" ref="AD226:AD231" si="38">AC226-AB226</f>
        <v>129338.16999999997</v>
      </c>
      <c r="AE226" s="208"/>
      <c r="AF226" s="46">
        <v>177484</v>
      </c>
      <c r="AG226" s="222"/>
      <c r="AH226" s="48"/>
      <c r="AI226" s="183"/>
      <c r="AJ226" s="208"/>
      <c r="AK226" s="183"/>
      <c r="AL226" s="183" t="s">
        <v>46</v>
      </c>
      <c r="AM226" s="221"/>
      <c r="AN226" s="218"/>
    </row>
    <row r="227" spans="1:52" s="62" customFormat="1" ht="34.950000000000003" customHeight="1">
      <c r="A227" s="100"/>
      <c r="B227" s="391"/>
      <c r="C227" s="191" t="s">
        <v>480</v>
      </c>
      <c r="D227" s="192" t="s">
        <v>481</v>
      </c>
      <c r="E227" s="193">
        <v>30</v>
      </c>
      <c r="F227" s="81">
        <f>VLOOKUP(C227,[1]Sheet1!B$1:E$65536,4,0)</f>
        <v>0</v>
      </c>
      <c r="G227" s="81">
        <f>VLOOKUP(C227,[1]Sheet1!B$1:F$65536,5,0)</f>
        <v>0</v>
      </c>
      <c r="H227" s="81">
        <f>VLOOKUP($C227,[1]Sheet1!$B$1:$Z$65536,6,0)</f>
        <v>0</v>
      </c>
      <c r="I227" s="81">
        <f>VLOOKUP($C227,[1]Sheet1!$B$1:$Z$65536,7,0)</f>
        <v>0</v>
      </c>
      <c r="J227" s="81">
        <f>VLOOKUP($C227,[1]Sheet1!$B$1:$Z$65536,8,0)</f>
        <v>0</v>
      </c>
      <c r="K227" s="81">
        <f>VLOOKUP($C227,[1]Sheet1!$B$1:$Z$65536,9,0)</f>
        <v>0</v>
      </c>
      <c r="L227" s="81">
        <f>VLOOKUP($C227,[1]Sheet1!$B$1:$Z$65536,10,0)</f>
        <v>0</v>
      </c>
      <c r="M227" s="81">
        <f>VLOOKUP($C227,[1]Sheet1!$B$1:$Z$65536,11,0)</f>
        <v>0</v>
      </c>
      <c r="N227" s="81">
        <f>VLOOKUP($C227,[1]Sheet1!$B$1:$Z$65536,12,0)</f>
        <v>0</v>
      </c>
      <c r="O227" s="81">
        <f>VLOOKUP($C227,[1]Sheet1!$B$1:$Z$65536,13,0)</f>
        <v>0</v>
      </c>
      <c r="P227" s="81">
        <f>VLOOKUP($C227,[1]Sheet1!$B$1:$Z$65536,14,0)</f>
        <v>0</v>
      </c>
      <c r="Q227" s="81">
        <f>VLOOKUP($C227,[1]Sheet1!$B$1:$Z$65536,15,0)</f>
        <v>90153.649999999907</v>
      </c>
      <c r="R227" s="81">
        <f>VLOOKUP($C227,[1]Sheet1!$B$1:$Z$65536,16,0)</f>
        <v>281829.59999999998</v>
      </c>
      <c r="S227" s="81">
        <f>VLOOKUP($C227,[1]Sheet1!$B$1:$Z$65536,17,0)</f>
        <v>0</v>
      </c>
      <c r="T227" s="81">
        <f>VLOOKUP($C227,[1]Sheet1!$B$1:$Z$65536,18,0)</f>
        <v>134111.40000000002</v>
      </c>
      <c r="U227" s="81">
        <f>VLOOKUP($C227,[1]Sheet1!$B$1:$Z$65536,19,0)</f>
        <v>0</v>
      </c>
      <c r="V227" s="81">
        <f>VLOOKUP($C227,[1]Sheet1!$B$1:$Z$65536,20,0)</f>
        <v>0</v>
      </c>
      <c r="W227" s="81">
        <f>VLOOKUP($C227,[1]Sheet1!$B$1:$Z$65536,21,0)</f>
        <v>0</v>
      </c>
      <c r="X227" s="81">
        <f>VLOOKUP($C227,[1]Sheet1!$B$1:$Z$65536,22,0)</f>
        <v>74592</v>
      </c>
      <c r="Y227" s="81">
        <f>VLOOKUP($C227,[1]Sheet1!$B$1:$Z$65536,23,0)</f>
        <v>0</v>
      </c>
      <c r="Z227" s="81">
        <f>VLOOKUP($C227,[1]Sheet1!$B$1:$Z$65536,24,0)</f>
        <v>0</v>
      </c>
      <c r="AA227" s="81">
        <f>VLOOKUP($C227,[1]Sheet1!$B$1:$Z$65536,25,0)</f>
        <v>0</v>
      </c>
      <c r="AB227" s="81">
        <f>VLOOKUP($C227,[1]Sheet1!$B$1:$AA$65536,26,0)</f>
        <v>0</v>
      </c>
      <c r="AC227" s="112">
        <f t="shared" si="36"/>
        <v>580686.64999999991</v>
      </c>
      <c r="AD227" s="114">
        <f t="shared" si="38"/>
        <v>580686.64999999991</v>
      </c>
      <c r="AE227" s="208"/>
      <c r="AF227" s="46">
        <v>0</v>
      </c>
      <c r="AG227" s="222"/>
      <c r="AH227" s="48"/>
      <c r="AI227" s="183"/>
      <c r="AJ227" s="208"/>
      <c r="AK227" s="183"/>
      <c r="AL227" s="183" t="s">
        <v>46</v>
      </c>
      <c r="AM227" s="221"/>
      <c r="AN227" s="218"/>
    </row>
    <row r="228" spans="1:52" s="62" customFormat="1" ht="34.950000000000003" customHeight="1">
      <c r="A228" s="100"/>
      <c r="B228" s="391"/>
      <c r="C228" s="191" t="s">
        <v>482</v>
      </c>
      <c r="D228" s="192" t="s">
        <v>483</v>
      </c>
      <c r="E228" s="193">
        <v>30</v>
      </c>
      <c r="F228" s="81">
        <f>VLOOKUP(C228,[1]Sheet1!B$1:E$65536,4,0)</f>
        <v>0</v>
      </c>
      <c r="G228" s="81">
        <f>VLOOKUP(C228,[1]Sheet1!B$1:F$65536,5,0)</f>
        <v>0</v>
      </c>
      <c r="H228" s="81">
        <f>VLOOKUP($C228,[1]Sheet1!$B$1:$Z$65536,6,0)</f>
        <v>0</v>
      </c>
      <c r="I228" s="81">
        <f>VLOOKUP($C228,[1]Sheet1!$B$1:$Z$65536,7,0)</f>
        <v>0</v>
      </c>
      <c r="J228" s="81">
        <f>VLOOKUP($C228,[1]Sheet1!$B$1:$Z$65536,8,0)</f>
        <v>0</v>
      </c>
      <c r="K228" s="81">
        <f>VLOOKUP($C228,[1]Sheet1!$B$1:$Z$65536,9,0)</f>
        <v>0</v>
      </c>
      <c r="L228" s="81">
        <f>VLOOKUP($C228,[1]Sheet1!$B$1:$Z$65536,10,0)</f>
        <v>0</v>
      </c>
      <c r="M228" s="81">
        <f>VLOOKUP($C228,[1]Sheet1!$B$1:$Z$65536,11,0)</f>
        <v>0</v>
      </c>
      <c r="N228" s="81">
        <f>VLOOKUP($C228,[1]Sheet1!$B$1:$Z$65536,12,0)</f>
        <v>0</v>
      </c>
      <c r="O228" s="81">
        <f>VLOOKUP($C228,[1]Sheet1!$B$1:$Z$65536,13,0)</f>
        <v>0</v>
      </c>
      <c r="P228" s="81">
        <f>VLOOKUP($C228,[1]Sheet1!$B$1:$Z$65536,14,0)</f>
        <v>0</v>
      </c>
      <c r="Q228" s="81">
        <f>VLOOKUP($C228,[1]Sheet1!$B$1:$Z$65536,15,0)</f>
        <v>0</v>
      </c>
      <c r="R228" s="81">
        <f>VLOOKUP($C228,[1]Sheet1!$B$1:$Z$65536,16,0)</f>
        <v>0</v>
      </c>
      <c r="S228" s="81">
        <f>VLOOKUP($C228,[1]Sheet1!$B$1:$Z$65536,17,0)</f>
        <v>0</v>
      </c>
      <c r="T228" s="81">
        <f>VLOOKUP($C228,[1]Sheet1!$B$1:$Z$65536,18,0)</f>
        <v>0</v>
      </c>
      <c r="U228" s="81">
        <f>VLOOKUP($C228,[1]Sheet1!$B$1:$Z$65536,19,0)</f>
        <v>0</v>
      </c>
      <c r="V228" s="81">
        <f>VLOOKUP($C228,[1]Sheet1!$B$1:$Z$65536,20,0)</f>
        <v>0</v>
      </c>
      <c r="W228" s="81">
        <f>VLOOKUP($C228,[1]Sheet1!$B$1:$Z$65536,21,0)</f>
        <v>41356.25</v>
      </c>
      <c r="X228" s="81">
        <f>VLOOKUP($C228,[1]Sheet1!$B$1:$Z$65536,22,0)</f>
        <v>192760</v>
      </c>
      <c r="Y228" s="81">
        <f>VLOOKUP($C228,[1]Sheet1!$B$1:$Z$65536,23,0)</f>
        <v>94470</v>
      </c>
      <c r="Z228" s="81">
        <f>VLOOKUP($C228,[1]Sheet1!$B$1:$Z$65536,24,0)</f>
        <v>324200</v>
      </c>
      <c r="AA228" s="81">
        <f>VLOOKUP($C228,[1]Sheet1!$B$1:$Z$65536,25,0)</f>
        <v>0</v>
      </c>
      <c r="AB228" s="81">
        <f>VLOOKUP($C228,[1]Sheet1!$B$1:$AA$65536,26,0)</f>
        <v>0</v>
      </c>
      <c r="AC228" s="112">
        <f t="shared" si="36"/>
        <v>652786.25</v>
      </c>
      <c r="AD228" s="114">
        <f t="shared" si="38"/>
        <v>652786.25</v>
      </c>
      <c r="AE228" s="208"/>
      <c r="AF228" s="46">
        <v>176307.5</v>
      </c>
      <c r="AG228" s="222"/>
      <c r="AH228" s="48"/>
      <c r="AI228" s="183"/>
      <c r="AJ228" s="208"/>
      <c r="AK228" s="183" t="s">
        <v>46</v>
      </c>
      <c r="AL228" s="183" t="s">
        <v>46</v>
      </c>
      <c r="AM228" s="221"/>
      <c r="AN228" s="218"/>
    </row>
    <row r="229" spans="1:52" s="62" customFormat="1" ht="34.950000000000003" customHeight="1">
      <c r="A229" s="100"/>
      <c r="B229" s="391"/>
      <c r="C229" s="191" t="s">
        <v>484</v>
      </c>
      <c r="D229" s="192" t="s">
        <v>485</v>
      </c>
      <c r="E229" s="193">
        <v>30</v>
      </c>
      <c r="F229" s="81">
        <f>VLOOKUP(C229,[1]Sheet1!B$1:E$65536,4,0)</f>
        <v>0</v>
      </c>
      <c r="G229" s="81">
        <f>VLOOKUP(C229,[1]Sheet1!B$1:F$65536,5,0)</f>
        <v>0</v>
      </c>
      <c r="H229" s="81">
        <f>VLOOKUP($C229,[1]Sheet1!$B$1:$Z$65536,6,0)</f>
        <v>0</v>
      </c>
      <c r="I229" s="81">
        <f>VLOOKUP($C229,[1]Sheet1!$B$1:$Z$65536,7,0)</f>
        <v>0</v>
      </c>
      <c r="J229" s="81">
        <f>VLOOKUP($C229,[1]Sheet1!$B$1:$Z$65536,8,0)</f>
        <v>0</v>
      </c>
      <c r="K229" s="81">
        <f>VLOOKUP($C229,[1]Sheet1!$B$1:$Z$65536,9,0)</f>
        <v>0</v>
      </c>
      <c r="L229" s="81">
        <f>VLOOKUP($C229,[1]Sheet1!$B$1:$Z$65536,10,0)</f>
        <v>0</v>
      </c>
      <c r="M229" s="81">
        <f>VLOOKUP($C229,[1]Sheet1!$B$1:$Z$65536,11,0)</f>
        <v>0</v>
      </c>
      <c r="N229" s="81">
        <f>VLOOKUP($C229,[1]Sheet1!$B$1:$Z$65536,12,0)</f>
        <v>0</v>
      </c>
      <c r="O229" s="81">
        <f>VLOOKUP($C229,[1]Sheet1!$B$1:$Z$65536,13,0)</f>
        <v>0</v>
      </c>
      <c r="P229" s="81">
        <f>VLOOKUP($C229,[1]Sheet1!$B$1:$Z$65536,14,0)</f>
        <v>0</v>
      </c>
      <c r="Q229" s="81">
        <f>VLOOKUP($C229,[1]Sheet1!$B$1:$Z$65536,15,0)</f>
        <v>0</v>
      </c>
      <c r="R229" s="81">
        <f>VLOOKUP($C229,[1]Sheet1!$B$1:$Z$65536,16,0)</f>
        <v>0</v>
      </c>
      <c r="S229" s="81">
        <f>VLOOKUP($C229,[1]Sheet1!$B$1:$Z$65536,17,0)</f>
        <v>0</v>
      </c>
      <c r="T229" s="81">
        <f>VLOOKUP($C229,[1]Sheet1!$B$1:$Z$65536,18,0)</f>
        <v>0</v>
      </c>
      <c r="U229" s="81">
        <f>VLOOKUP($C229,[1]Sheet1!$B$1:$Z$65536,19,0)</f>
        <v>0</v>
      </c>
      <c r="V229" s="81">
        <f>VLOOKUP($C229,[1]Sheet1!$B$1:$Z$65536,20,0)</f>
        <v>0</v>
      </c>
      <c r="W229" s="81">
        <f>VLOOKUP($C229,[1]Sheet1!$B$1:$Z$65536,21,0)</f>
        <v>0</v>
      </c>
      <c r="X229" s="81">
        <f>VLOOKUP($C229,[1]Sheet1!$B$1:$Z$65536,22,0)</f>
        <v>105937.04</v>
      </c>
      <c r="Y229" s="81">
        <f>VLOOKUP($C229,[1]Sheet1!$B$1:$Z$65536,23,0)</f>
        <v>0</v>
      </c>
      <c r="Z229" s="81">
        <f>VLOOKUP($C229,[1]Sheet1!$B$1:$Z$65536,24,0)</f>
        <v>0</v>
      </c>
      <c r="AA229" s="81">
        <f>VLOOKUP($C229,[1]Sheet1!$B$1:$Z$65536,25,0)</f>
        <v>30000</v>
      </c>
      <c r="AB229" s="81">
        <f>VLOOKUP($C229,[1]Sheet1!$B$1:$AA$65536,26,0)</f>
        <v>53200</v>
      </c>
      <c r="AC229" s="112">
        <f t="shared" si="36"/>
        <v>189137.03999999998</v>
      </c>
      <c r="AD229" s="114">
        <f t="shared" si="38"/>
        <v>135937.03999999998</v>
      </c>
      <c r="AE229" s="208"/>
      <c r="AF229" s="46">
        <v>0</v>
      </c>
      <c r="AG229" s="222"/>
      <c r="AH229" s="48"/>
      <c r="AI229" s="183"/>
      <c r="AJ229" s="208"/>
      <c r="AK229" s="183" t="s">
        <v>46</v>
      </c>
      <c r="AL229" s="183" t="s">
        <v>46</v>
      </c>
      <c r="AM229" s="221"/>
      <c r="AN229" s="218"/>
    </row>
    <row r="230" spans="1:52" s="62" customFormat="1" ht="34.950000000000003" customHeight="1">
      <c r="A230" s="100"/>
      <c r="B230" s="391"/>
      <c r="C230" s="191" t="s">
        <v>486</v>
      </c>
      <c r="D230" s="192" t="s">
        <v>487</v>
      </c>
      <c r="E230" s="193">
        <v>30</v>
      </c>
      <c r="F230" s="81">
        <f>VLOOKUP(C230,[1]Sheet1!B$1:E$65536,4,0)</f>
        <v>0</v>
      </c>
      <c r="G230" s="81">
        <f>VLOOKUP(C230,[1]Sheet1!B$1:F$65536,5,0)</f>
        <v>0</v>
      </c>
      <c r="H230" s="81">
        <f>VLOOKUP($C230,[1]Sheet1!$B$1:$Z$65536,6,0)</f>
        <v>0</v>
      </c>
      <c r="I230" s="81">
        <f>VLOOKUP($C230,[1]Sheet1!$B$1:$Z$65536,7,0)</f>
        <v>0</v>
      </c>
      <c r="J230" s="81">
        <f>VLOOKUP($C230,[1]Sheet1!$B$1:$Z$65536,8,0)</f>
        <v>0</v>
      </c>
      <c r="K230" s="81">
        <f>VLOOKUP($C230,[1]Sheet1!$B$1:$Z$65536,9,0)</f>
        <v>0</v>
      </c>
      <c r="L230" s="81">
        <f>VLOOKUP($C230,[1]Sheet1!$B$1:$Z$65536,10,0)</f>
        <v>0</v>
      </c>
      <c r="M230" s="81">
        <f>VLOOKUP($C230,[1]Sheet1!$B$1:$Z$65536,11,0)</f>
        <v>0</v>
      </c>
      <c r="N230" s="81">
        <f>VLOOKUP($C230,[1]Sheet1!$B$1:$Z$65536,12,0)</f>
        <v>0</v>
      </c>
      <c r="O230" s="81">
        <f>VLOOKUP($C230,[1]Sheet1!$B$1:$Z$65536,13,0)</f>
        <v>0</v>
      </c>
      <c r="P230" s="81">
        <f>VLOOKUP($C230,[1]Sheet1!$B$1:$Z$65536,14,0)</f>
        <v>0</v>
      </c>
      <c r="Q230" s="81">
        <f>VLOOKUP($C230,[1]Sheet1!$B$1:$Z$65536,15,0)</f>
        <v>0</v>
      </c>
      <c r="R230" s="81">
        <f>VLOOKUP($C230,[1]Sheet1!$B$1:$Z$65536,16,0)</f>
        <v>6000</v>
      </c>
      <c r="S230" s="81">
        <f>VLOOKUP($C230,[1]Sheet1!$B$1:$Z$65536,17,0)</f>
        <v>0</v>
      </c>
      <c r="T230" s="81">
        <f>VLOOKUP($C230,[1]Sheet1!$B$1:$Z$65536,18,0)</f>
        <v>0</v>
      </c>
      <c r="U230" s="81">
        <f>VLOOKUP($C230,[1]Sheet1!$B$1:$Z$65536,19,0)</f>
        <v>0</v>
      </c>
      <c r="V230" s="81">
        <f>VLOOKUP($C230,[1]Sheet1!$B$1:$Z$65536,20,0)</f>
        <v>0</v>
      </c>
      <c r="W230" s="81">
        <f>VLOOKUP($C230,[1]Sheet1!$B$1:$Z$65536,21,0)</f>
        <v>0</v>
      </c>
      <c r="X230" s="81">
        <f>VLOOKUP($C230,[1]Sheet1!$B$1:$Z$65536,22,0)</f>
        <v>18300</v>
      </c>
      <c r="Y230" s="81">
        <f>VLOOKUP($C230,[1]Sheet1!$B$1:$Z$65536,23,0)</f>
        <v>19000</v>
      </c>
      <c r="Z230" s="81">
        <f>VLOOKUP($C230,[1]Sheet1!$B$1:$Z$65536,24,0)</f>
        <v>36000</v>
      </c>
      <c r="AA230" s="81">
        <f>VLOOKUP($C230,[1]Sheet1!$B$1:$Z$65536,25,0)</f>
        <v>0</v>
      </c>
      <c r="AB230" s="81">
        <f>VLOOKUP($C230,[1]Sheet1!$B$1:$AA$65536,26,0)</f>
        <v>36000</v>
      </c>
      <c r="AC230" s="112">
        <f t="shared" si="36"/>
        <v>115300</v>
      </c>
      <c r="AD230" s="114">
        <f t="shared" si="38"/>
        <v>79300</v>
      </c>
      <c r="AE230" s="208"/>
      <c r="AF230" s="46">
        <v>0</v>
      </c>
      <c r="AG230" s="222"/>
      <c r="AH230" s="48"/>
      <c r="AI230" s="183"/>
      <c r="AJ230" s="208"/>
      <c r="AK230" s="183"/>
      <c r="AL230" s="183" t="s">
        <v>46</v>
      </c>
      <c r="AM230" s="221"/>
      <c r="AN230" s="218"/>
    </row>
    <row r="231" spans="1:52" s="62" customFormat="1" ht="34.950000000000003" customHeight="1">
      <c r="A231" s="100"/>
      <c r="B231" s="391"/>
      <c r="C231" s="191" t="s">
        <v>488</v>
      </c>
      <c r="D231" s="192" t="s">
        <v>489</v>
      </c>
      <c r="E231" s="193">
        <v>30</v>
      </c>
      <c r="F231" s="81">
        <f>VLOOKUP(C231,[1]Sheet1!B$1:E$65536,4,0)</f>
        <v>0</v>
      </c>
      <c r="G231" s="81">
        <f>VLOOKUP(C231,[1]Sheet1!B$1:F$65536,5,0)</f>
        <v>0</v>
      </c>
      <c r="H231" s="81">
        <f>VLOOKUP($C231,[1]Sheet1!$B$1:$Z$65536,6,0)</f>
        <v>0</v>
      </c>
      <c r="I231" s="81">
        <f>VLOOKUP($C231,[1]Sheet1!$B$1:$Z$65536,7,0)</f>
        <v>0</v>
      </c>
      <c r="J231" s="81">
        <f>VLOOKUP($C231,[1]Sheet1!$B$1:$Z$65536,8,0)</f>
        <v>0</v>
      </c>
      <c r="K231" s="81">
        <f>VLOOKUP($C231,[1]Sheet1!$B$1:$Z$65536,9,0)</f>
        <v>0</v>
      </c>
      <c r="L231" s="81">
        <f>VLOOKUP($C231,[1]Sheet1!$B$1:$Z$65536,10,0)</f>
        <v>0</v>
      </c>
      <c r="M231" s="81">
        <f>VLOOKUP($C231,[1]Sheet1!$B$1:$Z$65536,11,0)</f>
        <v>0</v>
      </c>
      <c r="N231" s="81">
        <f>VLOOKUP($C231,[1]Sheet1!$B$1:$Z$65536,12,0)</f>
        <v>0</v>
      </c>
      <c r="O231" s="81">
        <f>VLOOKUP($C231,[1]Sheet1!$B$1:$Z$65536,13,0)</f>
        <v>0</v>
      </c>
      <c r="P231" s="81">
        <f>VLOOKUP($C231,[1]Sheet1!$B$1:$Z$65536,14,0)</f>
        <v>0</v>
      </c>
      <c r="Q231" s="81">
        <f>VLOOKUP($C231,[1]Sheet1!$B$1:$Z$65536,15,0)</f>
        <v>0</v>
      </c>
      <c r="R231" s="81">
        <f>VLOOKUP($C231,[1]Sheet1!$B$1:$Z$65536,16,0)</f>
        <v>0</v>
      </c>
      <c r="S231" s="81">
        <f>VLOOKUP($C231,[1]Sheet1!$B$1:$Z$65536,17,0)</f>
        <v>0</v>
      </c>
      <c r="T231" s="81">
        <f>VLOOKUP($C231,[1]Sheet1!$B$1:$Z$65536,18,0)</f>
        <v>0</v>
      </c>
      <c r="U231" s="81">
        <f>VLOOKUP($C231,[1]Sheet1!$B$1:$Z$65536,19,0)</f>
        <v>0</v>
      </c>
      <c r="V231" s="81">
        <f>VLOOKUP($C231,[1]Sheet1!$B$1:$Z$65536,20,0)</f>
        <v>0</v>
      </c>
      <c r="W231" s="81">
        <f>VLOOKUP($C231,[1]Sheet1!$B$1:$Z$65536,21,0)</f>
        <v>0</v>
      </c>
      <c r="X231" s="81">
        <f>VLOOKUP($C231,[1]Sheet1!$B$1:$Z$65536,22,0)</f>
        <v>0</v>
      </c>
      <c r="Y231" s="81">
        <f>VLOOKUP($C231,[1]Sheet1!$B$1:$Z$65536,23,0)</f>
        <v>0</v>
      </c>
      <c r="Z231" s="81">
        <f>VLOOKUP($C231,[1]Sheet1!$B$1:$Z$65536,24,0)</f>
        <v>0</v>
      </c>
      <c r="AA231" s="81">
        <f>VLOOKUP($C231,[1]Sheet1!$B$1:$Z$65536,25,0)</f>
        <v>0</v>
      </c>
      <c r="AB231" s="81">
        <f>VLOOKUP($C231,[1]Sheet1!$B$1:$AA$65536,26,0)</f>
        <v>0</v>
      </c>
      <c r="AC231" s="112">
        <f t="shared" si="36"/>
        <v>0</v>
      </c>
      <c r="AD231" s="114">
        <f t="shared" si="38"/>
        <v>0</v>
      </c>
      <c r="AE231" s="208"/>
      <c r="AF231" s="46">
        <v>3525</v>
      </c>
      <c r="AG231" s="219"/>
      <c r="AH231" s="208"/>
      <c r="AI231" s="183"/>
      <c r="AJ231" s="208"/>
      <c r="AK231" s="183"/>
      <c r="AL231" s="183" t="s">
        <v>46</v>
      </c>
      <c r="AM231" s="221"/>
      <c r="AN231" s="218"/>
    </row>
    <row r="232" spans="1:52" s="62" customFormat="1" ht="34.950000000000003" customHeight="1">
      <c r="A232" s="100"/>
      <c r="B232" s="391"/>
      <c r="C232" s="191" t="s">
        <v>490</v>
      </c>
      <c r="D232" s="192" t="s">
        <v>491</v>
      </c>
      <c r="E232" s="193">
        <v>60</v>
      </c>
      <c r="F232" s="81">
        <f>VLOOKUP(C232,[1]Sheet1!B$1:E$65536,4,0)</f>
        <v>0</v>
      </c>
      <c r="G232" s="81">
        <f>VLOOKUP(C232,[1]Sheet1!B$1:F$65536,5,0)</f>
        <v>0</v>
      </c>
      <c r="H232" s="81">
        <f>VLOOKUP($C232,[1]Sheet1!$B$1:$Z$65536,6,0)</f>
        <v>0</v>
      </c>
      <c r="I232" s="81">
        <f>VLOOKUP($C232,[1]Sheet1!$B$1:$Z$65536,7,0)</f>
        <v>0</v>
      </c>
      <c r="J232" s="81">
        <f>VLOOKUP($C232,[1]Sheet1!$B$1:$Z$65536,8,0)</f>
        <v>0</v>
      </c>
      <c r="K232" s="81">
        <f>VLOOKUP($C232,[1]Sheet1!$B$1:$Z$65536,9,0)</f>
        <v>0</v>
      </c>
      <c r="L232" s="81">
        <f>VLOOKUP($C232,[1]Sheet1!$B$1:$Z$65536,10,0)</f>
        <v>0</v>
      </c>
      <c r="M232" s="81">
        <f>VLOOKUP($C232,[1]Sheet1!$B$1:$Z$65536,11,0)</f>
        <v>0</v>
      </c>
      <c r="N232" s="81">
        <f>VLOOKUP($C232,[1]Sheet1!$B$1:$Z$65536,12,0)</f>
        <v>0</v>
      </c>
      <c r="O232" s="81">
        <f>VLOOKUP($C232,[1]Sheet1!$B$1:$Z$65536,13,0)</f>
        <v>0</v>
      </c>
      <c r="P232" s="81">
        <f>VLOOKUP($C232,[1]Sheet1!$B$1:$Z$65536,14,0)</f>
        <v>0</v>
      </c>
      <c r="Q232" s="81">
        <f>VLOOKUP($C232,[1]Sheet1!$B$1:$Z$65536,15,0)</f>
        <v>0</v>
      </c>
      <c r="R232" s="81">
        <f>VLOOKUP($C232,[1]Sheet1!$B$1:$Z$65536,16,0)</f>
        <v>0</v>
      </c>
      <c r="S232" s="81">
        <f>VLOOKUP($C232,[1]Sheet1!$B$1:$Z$65536,17,0)</f>
        <v>0</v>
      </c>
      <c r="T232" s="81">
        <f>VLOOKUP($C232,[1]Sheet1!$B$1:$Z$65536,18,0)</f>
        <v>0</v>
      </c>
      <c r="U232" s="81">
        <f>VLOOKUP($C232,[1]Sheet1!$B$1:$Z$65536,19,0)</f>
        <v>0</v>
      </c>
      <c r="V232" s="81">
        <f>VLOOKUP($C232,[1]Sheet1!$B$1:$Z$65536,20,0)</f>
        <v>0</v>
      </c>
      <c r="W232" s="81">
        <f>VLOOKUP($C232,[1]Sheet1!$B$1:$Z$65536,21,0)</f>
        <v>0</v>
      </c>
      <c r="X232" s="81">
        <f>VLOOKUP($C232,[1]Sheet1!$B$1:$Z$65536,22,0)</f>
        <v>0</v>
      </c>
      <c r="Y232" s="81">
        <f>VLOOKUP($C232,[1]Sheet1!$B$1:$Z$65536,23,0)</f>
        <v>212815.77</v>
      </c>
      <c r="Z232" s="81">
        <f>VLOOKUP($C232,[1]Sheet1!$B$1:$Z$65536,24,0)</f>
        <v>116299.72</v>
      </c>
      <c r="AA232" s="81">
        <f>VLOOKUP($C232,[1]Sheet1!$B$1:$Z$65536,25,0)</f>
        <v>0</v>
      </c>
      <c r="AB232" s="81">
        <f>VLOOKUP($C232,[1]Sheet1!$B$1:$AA$65536,26,0)</f>
        <v>117172.07</v>
      </c>
      <c r="AC232" s="112">
        <f t="shared" si="36"/>
        <v>446287.56</v>
      </c>
      <c r="AD232" s="113">
        <f t="shared" ref="AD232:AD235" si="39">AC232-AB232-AA232</f>
        <v>329115.49</v>
      </c>
      <c r="AE232" s="208"/>
      <c r="AF232" s="46">
        <v>0</v>
      </c>
      <c r="AG232" s="222"/>
      <c r="AH232" s="48"/>
      <c r="AI232" s="183"/>
      <c r="AJ232" s="208"/>
      <c r="AK232" s="183" t="s">
        <v>46</v>
      </c>
      <c r="AL232" s="183"/>
      <c r="AM232" s="221"/>
      <c r="AN232" s="218"/>
    </row>
    <row r="233" spans="1:52" s="62" customFormat="1" ht="34.950000000000003" customHeight="1">
      <c r="A233" s="100"/>
      <c r="B233" s="391"/>
      <c r="C233" s="191" t="s">
        <v>492</v>
      </c>
      <c r="D233" s="192" t="s">
        <v>493</v>
      </c>
      <c r="E233" s="193">
        <v>60</v>
      </c>
      <c r="F233" s="81">
        <f>VLOOKUP(C233,[1]Sheet1!B$1:E$65536,4,0)</f>
        <v>361171</v>
      </c>
      <c r="G233" s="81">
        <f>VLOOKUP(C233,[1]Sheet1!B$1:F$65536,5,0)</f>
        <v>0</v>
      </c>
      <c r="H233" s="81">
        <f>VLOOKUP($C233,[1]Sheet1!$B$1:$Z$65536,6,0)</f>
        <v>0</v>
      </c>
      <c r="I233" s="81">
        <f>VLOOKUP($C233,[1]Sheet1!$B$1:$Z$65536,7,0)</f>
        <v>0</v>
      </c>
      <c r="J233" s="81">
        <f>VLOOKUP($C233,[1]Sheet1!$B$1:$Z$65536,8,0)</f>
        <v>0</v>
      </c>
      <c r="K233" s="81">
        <f>VLOOKUP($C233,[1]Sheet1!$B$1:$Z$65536,9,0)</f>
        <v>0</v>
      </c>
      <c r="L233" s="81">
        <f>VLOOKUP($C233,[1]Sheet1!$B$1:$Z$65536,10,0)</f>
        <v>0</v>
      </c>
      <c r="M233" s="81">
        <f>VLOOKUP($C233,[1]Sheet1!$B$1:$Z$65536,11,0)</f>
        <v>0</v>
      </c>
      <c r="N233" s="81">
        <f>VLOOKUP($C233,[1]Sheet1!$B$1:$Z$65536,12,0)</f>
        <v>0</v>
      </c>
      <c r="O233" s="81">
        <f>VLOOKUP($C233,[1]Sheet1!$B$1:$Z$65536,13,0)</f>
        <v>0</v>
      </c>
      <c r="P233" s="81">
        <f>VLOOKUP($C233,[1]Sheet1!$B$1:$Z$65536,14,0)</f>
        <v>0</v>
      </c>
      <c r="Q233" s="81">
        <f>VLOOKUP($C233,[1]Sheet1!$B$1:$Z$65536,15,0)</f>
        <v>0</v>
      </c>
      <c r="R233" s="81">
        <f>VLOOKUP($C233,[1]Sheet1!$B$1:$Z$65536,16,0)</f>
        <v>0</v>
      </c>
      <c r="S233" s="81">
        <f>VLOOKUP($C233,[1]Sheet1!$B$1:$Z$65536,17,0)</f>
        <v>0</v>
      </c>
      <c r="T233" s="81">
        <f>VLOOKUP($C233,[1]Sheet1!$B$1:$Z$65536,18,0)</f>
        <v>0</v>
      </c>
      <c r="U233" s="81">
        <f>VLOOKUP($C233,[1]Sheet1!$B$1:$Z$65536,19,0)</f>
        <v>0</v>
      </c>
      <c r="V233" s="81">
        <f>VLOOKUP($C233,[1]Sheet1!$B$1:$Z$65536,20,0)</f>
        <v>0</v>
      </c>
      <c r="W233" s="81">
        <f>VLOOKUP($C233,[1]Sheet1!$B$1:$Z$65536,21,0)</f>
        <v>0</v>
      </c>
      <c r="X233" s="81">
        <f>VLOOKUP($C233,[1]Sheet1!$B$1:$Z$65536,22,0)</f>
        <v>0</v>
      </c>
      <c r="Y233" s="81">
        <f>VLOOKUP($C233,[1]Sheet1!$B$1:$Z$65536,23,0)</f>
        <v>0</v>
      </c>
      <c r="Z233" s="81">
        <f>VLOOKUP($C233,[1]Sheet1!$B$1:$Z$65536,24,0)</f>
        <v>0</v>
      </c>
      <c r="AA233" s="81">
        <f>VLOOKUP($C233,[1]Sheet1!$B$1:$Z$65536,25,0)</f>
        <v>0</v>
      </c>
      <c r="AB233" s="81">
        <f>VLOOKUP($C233,[1]Sheet1!$B$1:$AA$65536,26,0)</f>
        <v>0</v>
      </c>
      <c r="AC233" s="112">
        <f t="shared" si="36"/>
        <v>361171</v>
      </c>
      <c r="AD233" s="113">
        <f t="shared" si="39"/>
        <v>361171</v>
      </c>
      <c r="AE233" s="208"/>
      <c r="AF233" s="46">
        <v>0</v>
      </c>
      <c r="AG233" s="222"/>
      <c r="AH233" s="48"/>
      <c r="AI233" s="183"/>
      <c r="AJ233" s="208"/>
      <c r="AK233" s="183"/>
      <c r="AL233" s="183" t="s">
        <v>46</v>
      </c>
      <c r="AM233" s="221"/>
      <c r="AN233" s="218"/>
    </row>
    <row r="234" spans="1:52" s="62" customFormat="1" ht="34.950000000000003" customHeight="1">
      <c r="A234" s="100"/>
      <c r="B234" s="391"/>
      <c r="C234" s="191" t="s">
        <v>494</v>
      </c>
      <c r="D234" s="192" t="s">
        <v>495</v>
      </c>
      <c r="E234" s="193">
        <v>60</v>
      </c>
      <c r="F234" s="81">
        <f>VLOOKUP(C234,[1]Sheet1!B$1:E$65536,4,0)</f>
        <v>0</v>
      </c>
      <c r="G234" s="81">
        <f>VLOOKUP(C234,[1]Sheet1!B$1:F$65536,5,0)</f>
        <v>0</v>
      </c>
      <c r="H234" s="81">
        <f>VLOOKUP($C234,[1]Sheet1!$B$1:$Z$65536,6,0)</f>
        <v>0</v>
      </c>
      <c r="I234" s="81">
        <f>VLOOKUP($C234,[1]Sheet1!$B$1:$Z$65536,7,0)</f>
        <v>0</v>
      </c>
      <c r="J234" s="81">
        <f>VLOOKUP($C234,[1]Sheet1!$B$1:$Z$65536,8,0)</f>
        <v>0</v>
      </c>
      <c r="K234" s="81">
        <f>VLOOKUP($C234,[1]Sheet1!$B$1:$Z$65536,9,0)</f>
        <v>0</v>
      </c>
      <c r="L234" s="81">
        <f>VLOOKUP($C234,[1]Sheet1!$B$1:$Z$65536,10,0)</f>
        <v>0</v>
      </c>
      <c r="M234" s="81">
        <f>VLOOKUP($C234,[1]Sheet1!$B$1:$Z$65536,11,0)</f>
        <v>0</v>
      </c>
      <c r="N234" s="81">
        <f>VLOOKUP($C234,[1]Sheet1!$B$1:$Z$65536,12,0)</f>
        <v>0</v>
      </c>
      <c r="O234" s="81">
        <f>VLOOKUP($C234,[1]Sheet1!$B$1:$Z$65536,13,0)</f>
        <v>0</v>
      </c>
      <c r="P234" s="81">
        <f>VLOOKUP($C234,[1]Sheet1!$B$1:$Z$65536,14,0)</f>
        <v>0</v>
      </c>
      <c r="Q234" s="81">
        <f>VLOOKUP($C234,[1]Sheet1!$B$1:$Z$65536,15,0)</f>
        <v>0</v>
      </c>
      <c r="R234" s="81">
        <f>VLOOKUP($C234,[1]Sheet1!$B$1:$Z$65536,16,0)</f>
        <v>0</v>
      </c>
      <c r="S234" s="81">
        <f>VLOOKUP($C234,[1]Sheet1!$B$1:$Z$65536,17,0)</f>
        <v>0</v>
      </c>
      <c r="T234" s="81">
        <f>VLOOKUP($C234,[1]Sheet1!$B$1:$Z$65536,18,0)</f>
        <v>0</v>
      </c>
      <c r="U234" s="81">
        <f>VLOOKUP($C234,[1]Sheet1!$B$1:$Z$65536,19,0)</f>
        <v>0</v>
      </c>
      <c r="V234" s="81">
        <f>VLOOKUP($C234,[1]Sheet1!$B$1:$Z$65536,20,0)</f>
        <v>0</v>
      </c>
      <c r="W234" s="81">
        <f>VLOOKUP($C234,[1]Sheet1!$B$1:$Z$65536,21,0)</f>
        <v>0</v>
      </c>
      <c r="X234" s="81">
        <f>VLOOKUP($C234,[1]Sheet1!$B$1:$Z$65536,22,0)</f>
        <v>0</v>
      </c>
      <c r="Y234" s="81">
        <f>VLOOKUP($C234,[1]Sheet1!$B$1:$Z$65536,23,0)</f>
        <v>40680</v>
      </c>
      <c r="Z234" s="81">
        <f>VLOOKUP($C234,[1]Sheet1!$B$1:$Z$65536,24,0)</f>
        <v>40680</v>
      </c>
      <c r="AA234" s="81">
        <f>VLOOKUP($C234,[1]Sheet1!$B$1:$Z$65536,25,0)</f>
        <v>40680</v>
      </c>
      <c r="AB234" s="81">
        <f>VLOOKUP($C234,[1]Sheet1!$B$1:$AA$65536,26,0)</f>
        <v>101700</v>
      </c>
      <c r="AC234" s="112">
        <f t="shared" si="36"/>
        <v>223740</v>
      </c>
      <c r="AD234" s="113">
        <f t="shared" si="39"/>
        <v>81360</v>
      </c>
      <c r="AE234" s="208"/>
      <c r="AF234" s="46">
        <v>182495</v>
      </c>
      <c r="AG234" s="222"/>
      <c r="AH234" s="48"/>
      <c r="AI234" s="183"/>
      <c r="AJ234" s="208"/>
      <c r="AK234" s="183"/>
      <c r="AL234" s="183" t="s">
        <v>46</v>
      </c>
      <c r="AM234" s="221"/>
      <c r="AN234" s="218"/>
    </row>
    <row r="235" spans="1:52" s="62" customFormat="1" ht="34.950000000000003" customHeight="1">
      <c r="A235" s="100"/>
      <c r="B235" s="391"/>
      <c r="C235" s="194" t="s">
        <v>496</v>
      </c>
      <c r="D235" s="192" t="s">
        <v>497</v>
      </c>
      <c r="E235" s="193">
        <v>60</v>
      </c>
      <c r="F235" s="81">
        <f>VLOOKUP(C235,[1]Sheet1!B$1:E$65536,4,0)</f>
        <v>6192.3999999999942</v>
      </c>
      <c r="G235" s="81">
        <f>VLOOKUP(C235,[1]Sheet1!B$1:F$65536,5,0)</f>
        <v>0</v>
      </c>
      <c r="H235" s="81">
        <f>VLOOKUP($C235,[1]Sheet1!$B$1:$Z$65536,6,0)</f>
        <v>118591.25</v>
      </c>
      <c r="I235" s="81">
        <f>VLOOKUP($C235,[1]Sheet1!$B$1:$Z$65536,7,0)</f>
        <v>0</v>
      </c>
      <c r="J235" s="81">
        <f>VLOOKUP($C235,[1]Sheet1!$B$1:$Z$65536,8,0)</f>
        <v>0</v>
      </c>
      <c r="K235" s="81">
        <f>VLOOKUP($C235,[1]Sheet1!$B$1:$Z$65536,9,0)</f>
        <v>0</v>
      </c>
      <c r="L235" s="81">
        <f>VLOOKUP($C235,[1]Sheet1!$B$1:$Z$65536,10,0)</f>
        <v>0</v>
      </c>
      <c r="M235" s="81">
        <f>VLOOKUP($C235,[1]Sheet1!$B$1:$Z$65536,11,0)</f>
        <v>0</v>
      </c>
      <c r="N235" s="81">
        <f>VLOOKUP($C235,[1]Sheet1!$B$1:$Z$65536,12,0)</f>
        <v>0</v>
      </c>
      <c r="O235" s="81">
        <f>VLOOKUP($C235,[1]Sheet1!$B$1:$Z$65536,13,0)</f>
        <v>0</v>
      </c>
      <c r="P235" s="81">
        <f>VLOOKUP($C235,[1]Sheet1!$B$1:$Z$65536,14,0)</f>
        <v>0</v>
      </c>
      <c r="Q235" s="81">
        <f>VLOOKUP($C235,[1]Sheet1!$B$1:$Z$65536,15,0)</f>
        <v>87300</v>
      </c>
      <c r="R235" s="81">
        <f>VLOOKUP($C235,[1]Sheet1!$B$1:$Z$65536,16,0)</f>
        <v>0</v>
      </c>
      <c r="S235" s="81">
        <f>VLOOKUP($C235,[1]Sheet1!$B$1:$Z$65536,17,0)</f>
        <v>0</v>
      </c>
      <c r="T235" s="81">
        <f>VLOOKUP($C235,[1]Sheet1!$B$1:$Z$65536,18,0)</f>
        <v>0</v>
      </c>
      <c r="U235" s="81">
        <f>VLOOKUP($C235,[1]Sheet1!$B$1:$Z$65536,19,0)</f>
        <v>0</v>
      </c>
      <c r="V235" s="81">
        <f>VLOOKUP($C235,[1]Sheet1!$B$1:$Z$65536,20,0)</f>
        <v>0</v>
      </c>
      <c r="W235" s="81">
        <f>VLOOKUP($C235,[1]Sheet1!$B$1:$Z$65536,21,0)</f>
        <v>0</v>
      </c>
      <c r="X235" s="81">
        <f>VLOOKUP($C235,[1]Sheet1!$B$1:$Z$65536,22,0)</f>
        <v>0</v>
      </c>
      <c r="Y235" s="81">
        <f>VLOOKUP($C235,[1]Sheet1!$B$1:$Z$65536,23,0)</f>
        <v>0</v>
      </c>
      <c r="Z235" s="81">
        <f>VLOOKUP($C235,[1]Sheet1!$B$1:$Z$65536,24,0)</f>
        <v>0</v>
      </c>
      <c r="AA235" s="81">
        <f>VLOOKUP($C235,[1]Sheet1!$B$1:$Z$65536,25,0)</f>
        <v>0</v>
      </c>
      <c r="AB235" s="81">
        <f>VLOOKUP($C235,[1]Sheet1!$B$1:$AA$65536,26,0)</f>
        <v>0</v>
      </c>
      <c r="AC235" s="112">
        <f t="shared" si="36"/>
        <v>212083.65</v>
      </c>
      <c r="AD235" s="113">
        <f t="shared" si="39"/>
        <v>212083.65</v>
      </c>
      <c r="AE235" s="208"/>
      <c r="AF235" s="46">
        <v>0</v>
      </c>
      <c r="AG235" s="222"/>
      <c r="AH235" s="48"/>
      <c r="AI235" s="183"/>
      <c r="AJ235" s="208"/>
      <c r="AK235" s="183"/>
      <c r="AL235" s="183" t="s">
        <v>46</v>
      </c>
      <c r="AM235" s="221"/>
      <c r="AN235" s="218"/>
    </row>
    <row r="236" spans="1:52" s="62" customFormat="1" ht="34.950000000000003" customHeight="1">
      <c r="A236" s="100"/>
      <c r="B236" s="391"/>
      <c r="C236" s="191" t="s">
        <v>498</v>
      </c>
      <c r="D236" s="192" t="s">
        <v>499</v>
      </c>
      <c r="E236" s="193">
        <v>90</v>
      </c>
      <c r="F236" s="81">
        <f>VLOOKUP(C236,[1]Sheet1!B$1:E$65536,4,0)</f>
        <v>0</v>
      </c>
      <c r="G236" s="81">
        <f>VLOOKUP(C236,[1]Sheet1!B$1:F$65536,5,0)</f>
        <v>0</v>
      </c>
      <c r="H236" s="81">
        <f>VLOOKUP($C236,[1]Sheet1!$B$1:$Z$65536,6,0)</f>
        <v>0</v>
      </c>
      <c r="I236" s="81">
        <f>VLOOKUP($C236,[1]Sheet1!$B$1:$Z$65536,7,0)</f>
        <v>0</v>
      </c>
      <c r="J236" s="81">
        <f>VLOOKUP($C236,[1]Sheet1!$B$1:$Z$65536,8,0)</f>
        <v>0</v>
      </c>
      <c r="K236" s="81">
        <f>VLOOKUP($C236,[1]Sheet1!$B$1:$Z$65536,9,0)</f>
        <v>0</v>
      </c>
      <c r="L236" s="81">
        <f>VLOOKUP($C236,[1]Sheet1!$B$1:$Z$65536,10,0)</f>
        <v>0</v>
      </c>
      <c r="M236" s="81">
        <f>VLOOKUP($C236,[1]Sheet1!$B$1:$Z$65536,11,0)</f>
        <v>0</v>
      </c>
      <c r="N236" s="81">
        <f>VLOOKUP($C236,[1]Sheet1!$B$1:$Z$65536,12,0)</f>
        <v>0</v>
      </c>
      <c r="O236" s="81">
        <f>VLOOKUP($C236,[1]Sheet1!$B$1:$Z$65536,13,0)</f>
        <v>0</v>
      </c>
      <c r="P236" s="81">
        <f>VLOOKUP($C236,[1]Sheet1!$B$1:$Z$65536,14,0)</f>
        <v>0</v>
      </c>
      <c r="Q236" s="81">
        <f>VLOOKUP($C236,[1]Sheet1!$B$1:$Z$65536,15,0)</f>
        <v>0</v>
      </c>
      <c r="R236" s="81">
        <f>VLOOKUP($C236,[1]Sheet1!$B$1:$Z$65536,16,0)</f>
        <v>0</v>
      </c>
      <c r="S236" s="81">
        <f>VLOOKUP($C236,[1]Sheet1!$B$1:$Z$65536,17,0)</f>
        <v>0</v>
      </c>
      <c r="T236" s="81">
        <f>VLOOKUP($C236,[1]Sheet1!$B$1:$Z$65536,18,0)</f>
        <v>0</v>
      </c>
      <c r="U236" s="81">
        <f>VLOOKUP($C236,[1]Sheet1!$B$1:$Z$65536,19,0)</f>
        <v>0</v>
      </c>
      <c r="V236" s="81">
        <f>VLOOKUP($C236,[1]Sheet1!$B$1:$Z$65536,20,0)</f>
        <v>0</v>
      </c>
      <c r="W236" s="81">
        <f>VLOOKUP($C236,[1]Sheet1!$B$1:$Z$65536,21,0)</f>
        <v>0</v>
      </c>
      <c r="X236" s="81">
        <f>VLOOKUP($C236,[1]Sheet1!$B$1:$Z$65536,22,0)</f>
        <v>130628</v>
      </c>
      <c r="Y236" s="81">
        <f>VLOOKUP($C236,[1]Sheet1!$B$1:$Z$65536,23,0)</f>
        <v>110740</v>
      </c>
      <c r="Z236" s="81">
        <f>VLOOKUP($C236,[1]Sheet1!$B$1:$Z$65536,24,0)</f>
        <v>0</v>
      </c>
      <c r="AA236" s="81">
        <f>VLOOKUP($C236,[1]Sheet1!$B$1:$Z$65536,25,0)</f>
        <v>0</v>
      </c>
      <c r="AB236" s="81">
        <f>VLOOKUP($C236,[1]Sheet1!$B$1:$AA$65536,26,0)</f>
        <v>85337.600000000006</v>
      </c>
      <c r="AC236" s="112">
        <f t="shared" si="36"/>
        <v>326705.59999999998</v>
      </c>
      <c r="AD236" s="113">
        <f>AC236-AB236-AA236-Z236</f>
        <v>241367.99999999997</v>
      </c>
      <c r="AE236" s="208"/>
      <c r="AF236" s="46">
        <v>0</v>
      </c>
      <c r="AG236" s="222"/>
      <c r="AH236" s="48"/>
      <c r="AI236" s="183"/>
      <c r="AJ236" s="208"/>
      <c r="AK236" s="183"/>
      <c r="AL236" s="183" t="s">
        <v>46</v>
      </c>
      <c r="AM236" s="221"/>
      <c r="AN236" s="218"/>
    </row>
    <row r="237" spans="1:52" s="62" customFormat="1" ht="34.950000000000003" customHeight="1">
      <c r="A237" s="100"/>
      <c r="B237" s="391"/>
      <c r="C237" s="191" t="s">
        <v>500</v>
      </c>
      <c r="D237" s="192" t="s">
        <v>501</v>
      </c>
      <c r="E237" s="193">
        <v>90</v>
      </c>
      <c r="F237" s="81">
        <f>VLOOKUP(C237,[1]Sheet1!B$1:E$65536,4,0)</f>
        <v>0</v>
      </c>
      <c r="G237" s="81">
        <f>VLOOKUP(C237,[1]Sheet1!B$1:F$65536,5,0)</f>
        <v>0</v>
      </c>
      <c r="H237" s="81">
        <f>VLOOKUP($C237,[1]Sheet1!$B$1:$Z$65536,6,0)</f>
        <v>0</v>
      </c>
      <c r="I237" s="81">
        <f>VLOOKUP($C237,[1]Sheet1!$B$1:$Z$65536,7,0)</f>
        <v>0</v>
      </c>
      <c r="J237" s="81">
        <f>VLOOKUP($C237,[1]Sheet1!$B$1:$Z$65536,8,0)</f>
        <v>0</v>
      </c>
      <c r="K237" s="81">
        <f>VLOOKUP($C237,[1]Sheet1!$B$1:$Z$65536,9,0)</f>
        <v>0</v>
      </c>
      <c r="L237" s="81">
        <f>VLOOKUP($C237,[1]Sheet1!$B$1:$Z$65536,10,0)</f>
        <v>0</v>
      </c>
      <c r="M237" s="81">
        <f>VLOOKUP($C237,[1]Sheet1!$B$1:$Z$65536,11,0)</f>
        <v>0</v>
      </c>
      <c r="N237" s="81">
        <f>VLOOKUP($C237,[1]Sheet1!$B$1:$Z$65536,12,0)</f>
        <v>0</v>
      </c>
      <c r="O237" s="81">
        <f>VLOOKUP($C237,[1]Sheet1!$B$1:$Z$65536,13,0)</f>
        <v>0</v>
      </c>
      <c r="P237" s="81">
        <f>VLOOKUP($C237,[1]Sheet1!$B$1:$Z$65536,14,0)</f>
        <v>0</v>
      </c>
      <c r="Q237" s="81">
        <f>VLOOKUP($C237,[1]Sheet1!$B$1:$Z$65536,15,0)</f>
        <v>0</v>
      </c>
      <c r="R237" s="81">
        <f>VLOOKUP($C237,[1]Sheet1!$B$1:$Z$65536,16,0)</f>
        <v>0</v>
      </c>
      <c r="S237" s="81">
        <f>VLOOKUP($C237,[1]Sheet1!$B$1:$Z$65536,17,0)</f>
        <v>0</v>
      </c>
      <c r="T237" s="81">
        <f>VLOOKUP($C237,[1]Sheet1!$B$1:$Z$65536,18,0)</f>
        <v>0</v>
      </c>
      <c r="U237" s="81">
        <f>VLOOKUP($C237,[1]Sheet1!$B$1:$Z$65536,19,0)</f>
        <v>0</v>
      </c>
      <c r="V237" s="81">
        <f>VLOOKUP($C237,[1]Sheet1!$B$1:$Z$65536,20,0)</f>
        <v>0</v>
      </c>
      <c r="W237" s="81">
        <f>VLOOKUP($C237,[1]Sheet1!$B$1:$Z$65536,21,0)</f>
        <v>0</v>
      </c>
      <c r="X237" s="81">
        <f>VLOOKUP($C237,[1]Sheet1!$B$1:$Z$65536,22,0)</f>
        <v>95300</v>
      </c>
      <c r="Y237" s="81">
        <f>VLOOKUP($C237,[1]Sheet1!$B$1:$Z$65536,23,0)</f>
        <v>126560</v>
      </c>
      <c r="Z237" s="81">
        <f>VLOOKUP($C237,[1]Sheet1!$B$1:$Z$65536,24,0)</f>
        <v>79100</v>
      </c>
      <c r="AA237" s="81">
        <f>VLOOKUP($C237,[1]Sheet1!$B$1:$Z$65536,25,0)</f>
        <v>79100</v>
      </c>
      <c r="AB237" s="81">
        <f>VLOOKUP($C237,[1]Sheet1!$B$1:$AA$65536,26,0)</f>
        <v>0</v>
      </c>
      <c r="AC237" s="112">
        <f t="shared" si="36"/>
        <v>380060</v>
      </c>
      <c r="AD237" s="113">
        <f>AC237-AB237-AA237-Z237</f>
        <v>221860</v>
      </c>
      <c r="AE237" s="208"/>
      <c r="AF237" s="46">
        <v>0</v>
      </c>
      <c r="AG237" s="222"/>
      <c r="AH237" s="48"/>
      <c r="AI237" s="183"/>
      <c r="AJ237" s="208"/>
      <c r="AK237" s="183"/>
      <c r="AL237" s="183" t="s">
        <v>46</v>
      </c>
      <c r="AM237" s="221"/>
      <c r="AN237" s="218"/>
    </row>
    <row r="238" spans="1:52" s="62" customFormat="1" ht="34.950000000000003" customHeight="1">
      <c r="A238" s="100"/>
      <c r="B238" s="391"/>
      <c r="C238" s="195" t="s">
        <v>502</v>
      </c>
      <c r="D238" s="192" t="s">
        <v>503</v>
      </c>
      <c r="E238" s="193" t="s">
        <v>504</v>
      </c>
      <c r="F238" s="81">
        <f>VLOOKUP(C238,[1]Sheet1!B$1:E$65536,4,0)</f>
        <v>0</v>
      </c>
      <c r="G238" s="81">
        <f>VLOOKUP(C238,[1]Sheet1!B$1:F$65536,5,0)</f>
        <v>0</v>
      </c>
      <c r="H238" s="81">
        <f>VLOOKUP($C238,[1]Sheet1!$B$1:$Z$65536,6,0)</f>
        <v>0</v>
      </c>
      <c r="I238" s="81">
        <f>VLOOKUP($C238,[1]Sheet1!$B$1:$Z$65536,7,0)</f>
        <v>0</v>
      </c>
      <c r="J238" s="81">
        <f>VLOOKUP($C238,[1]Sheet1!$B$1:$Z$65536,8,0)</f>
        <v>0</v>
      </c>
      <c r="K238" s="81">
        <f>VLOOKUP($C238,[1]Sheet1!$B$1:$Z$65536,9,0)</f>
        <v>0</v>
      </c>
      <c r="L238" s="81">
        <f>VLOOKUP($C238,[1]Sheet1!$B$1:$Z$65536,10,0)</f>
        <v>0</v>
      </c>
      <c r="M238" s="81">
        <f>VLOOKUP($C238,[1]Sheet1!$B$1:$Z$65536,11,0)</f>
        <v>0</v>
      </c>
      <c r="N238" s="81">
        <f>VLOOKUP($C238,[1]Sheet1!$B$1:$Z$65536,12,0)</f>
        <v>0</v>
      </c>
      <c r="O238" s="81">
        <f>VLOOKUP($C238,[1]Sheet1!$B$1:$Z$65536,13,0)</f>
        <v>0</v>
      </c>
      <c r="P238" s="81">
        <f>VLOOKUP($C238,[1]Sheet1!$B$1:$Z$65536,14,0)</f>
        <v>0</v>
      </c>
      <c r="Q238" s="81">
        <f>VLOOKUP($C238,[1]Sheet1!$B$1:$Z$65536,15,0)</f>
        <v>0</v>
      </c>
      <c r="R238" s="81">
        <f>VLOOKUP($C238,[1]Sheet1!$B$1:$Z$65536,16,0)</f>
        <v>0</v>
      </c>
      <c r="S238" s="81">
        <f>VLOOKUP($C238,[1]Sheet1!$B$1:$Z$65536,17,0)</f>
        <v>0</v>
      </c>
      <c r="T238" s="81">
        <f>VLOOKUP($C238,[1]Sheet1!$B$1:$Z$65536,18,0)</f>
        <v>0</v>
      </c>
      <c r="U238" s="81">
        <f>VLOOKUP($C238,[1]Sheet1!$B$1:$Z$65536,19,0)</f>
        <v>0</v>
      </c>
      <c r="V238" s="81">
        <f>VLOOKUP($C238,[1]Sheet1!$B$1:$Z$65536,20,0)</f>
        <v>0</v>
      </c>
      <c r="W238" s="81">
        <f>VLOOKUP($C238,[1]Sheet1!$B$1:$Z$65536,21,0)</f>
        <v>0</v>
      </c>
      <c r="X238" s="81">
        <f>VLOOKUP($C238,[1]Sheet1!$B$1:$Z$65536,22,0)</f>
        <v>0</v>
      </c>
      <c r="Y238" s="81">
        <f>VLOOKUP($C238,[1]Sheet1!$B$1:$Z$65536,23,0)</f>
        <v>0</v>
      </c>
      <c r="Z238" s="81">
        <f>VLOOKUP($C238,[1]Sheet1!$B$1:$Z$65536,24,0)</f>
        <v>0</v>
      </c>
      <c r="AA238" s="81">
        <f>VLOOKUP($C238,[1]Sheet1!$B$1:$Z$65536,25,0)</f>
        <v>0</v>
      </c>
      <c r="AB238" s="81">
        <f>VLOOKUP($C238,[1]Sheet1!$B$1:$AA$65536,26,0)</f>
        <v>11000</v>
      </c>
      <c r="AC238" s="112">
        <f t="shared" si="36"/>
        <v>11000</v>
      </c>
      <c r="AD238" s="207">
        <f t="shared" ref="AD238:AD250" si="40">AC238</f>
        <v>11000</v>
      </c>
      <c r="AE238" s="208"/>
      <c r="AF238" s="46">
        <v>11000</v>
      </c>
      <c r="AG238" s="222"/>
      <c r="AH238" s="48"/>
      <c r="AI238" s="183"/>
      <c r="AJ238" s="208"/>
      <c r="AK238" s="183"/>
      <c r="AL238" s="183" t="s">
        <v>46</v>
      </c>
      <c r="AM238" s="221"/>
      <c r="AN238" s="218"/>
    </row>
    <row r="239" spans="1:52" s="61" customFormat="1" ht="34.950000000000003" customHeight="1">
      <c r="A239" s="58"/>
      <c r="B239" s="392"/>
      <c r="C239" s="362" t="s">
        <v>94</v>
      </c>
      <c r="D239" s="363"/>
      <c r="E239" s="196"/>
      <c r="F239" s="98">
        <f>SUM(F218:F238)</f>
        <v>367363.4</v>
      </c>
      <c r="G239" s="98">
        <f t="shared" ref="G239:AE239" si="41">SUM(G218:G238)</f>
        <v>0</v>
      </c>
      <c r="H239" s="98">
        <f t="shared" si="41"/>
        <v>118591.25</v>
      </c>
      <c r="I239" s="98">
        <f t="shared" si="41"/>
        <v>0</v>
      </c>
      <c r="J239" s="98">
        <f t="shared" si="41"/>
        <v>0</v>
      </c>
      <c r="K239" s="98">
        <f t="shared" si="41"/>
        <v>0</v>
      </c>
      <c r="L239" s="98">
        <f t="shared" si="41"/>
        <v>0</v>
      </c>
      <c r="M239" s="98">
        <f t="shared" si="41"/>
        <v>0</v>
      </c>
      <c r="N239" s="98">
        <f t="shared" si="41"/>
        <v>0</v>
      </c>
      <c r="O239" s="98">
        <f t="shared" si="41"/>
        <v>0</v>
      </c>
      <c r="P239" s="98">
        <f t="shared" si="41"/>
        <v>0</v>
      </c>
      <c r="Q239" s="98">
        <f t="shared" si="41"/>
        <v>177453.64999999991</v>
      </c>
      <c r="R239" s="98">
        <f t="shared" si="41"/>
        <v>287829.59999999998</v>
      </c>
      <c r="S239" s="98">
        <f t="shared" si="41"/>
        <v>0</v>
      </c>
      <c r="T239" s="98">
        <f t="shared" si="41"/>
        <v>134111.40000000002</v>
      </c>
      <c r="U239" s="98">
        <f t="shared" si="41"/>
        <v>0</v>
      </c>
      <c r="V239" s="98">
        <f t="shared" si="41"/>
        <v>118864.9</v>
      </c>
      <c r="W239" s="98">
        <f t="shared" si="41"/>
        <v>107373.80000000005</v>
      </c>
      <c r="X239" s="98">
        <f t="shared" si="41"/>
        <v>1823227.41</v>
      </c>
      <c r="Y239" s="98">
        <f t="shared" si="41"/>
        <v>1694018.37</v>
      </c>
      <c r="Z239" s="98">
        <f t="shared" si="41"/>
        <v>1428628.23</v>
      </c>
      <c r="AA239" s="98">
        <f t="shared" si="41"/>
        <v>1331070</v>
      </c>
      <c r="AB239" s="98">
        <f t="shared" si="41"/>
        <v>1003972.14</v>
      </c>
      <c r="AC239" s="98">
        <f t="shared" si="41"/>
        <v>8592504.1500000004</v>
      </c>
      <c r="AD239" s="117">
        <f t="shared" si="41"/>
        <v>6861796.9200000009</v>
      </c>
      <c r="AE239" s="81">
        <f t="shared" si="41"/>
        <v>0</v>
      </c>
      <c r="AF239" s="112">
        <f>SUM(J239:AE239)</f>
        <v>23560850.57</v>
      </c>
      <c r="AG239" s="112"/>
      <c r="AH239" s="223"/>
      <c r="AI239" s="224"/>
      <c r="AJ239" s="147"/>
      <c r="AK239" s="148"/>
      <c r="AL239" s="148"/>
      <c r="AM239" s="225"/>
      <c r="AN239" s="150"/>
    </row>
    <row r="240" spans="1:52" s="59" customFormat="1" ht="31.95" customHeight="1">
      <c r="C240" s="99" t="s">
        <v>95</v>
      </c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209"/>
      <c r="AE240" s="119" t="s">
        <v>96</v>
      </c>
      <c r="AF240" s="120"/>
      <c r="AG240" s="120"/>
      <c r="AH240" s="151"/>
      <c r="AI240" s="152"/>
      <c r="AJ240" s="152"/>
      <c r="AK240" s="152"/>
      <c r="AL240" s="152"/>
      <c r="AM240" s="153"/>
      <c r="AN240" s="154"/>
      <c r="AO240" s="153"/>
      <c r="AP240" s="153"/>
      <c r="AQ240" s="153"/>
      <c r="AR240" s="153"/>
      <c r="AS240" s="153"/>
      <c r="AT240" s="153"/>
      <c r="AU240" s="153"/>
      <c r="AV240" s="153"/>
      <c r="AW240" s="153"/>
      <c r="AX240" s="153"/>
      <c r="AY240" s="153"/>
      <c r="AZ240" s="153"/>
    </row>
    <row r="241" spans="1:52" s="62" customFormat="1" ht="34.950000000000003" customHeight="1">
      <c r="A241" s="100"/>
      <c r="B241" s="390" t="s">
        <v>505</v>
      </c>
      <c r="C241" s="85" t="s">
        <v>506</v>
      </c>
      <c r="D241" s="197" t="s">
        <v>507</v>
      </c>
      <c r="E241" s="198" t="s">
        <v>508</v>
      </c>
      <c r="F241" s="81">
        <f>VLOOKUP(C241,[1]Sheet1!B$1:E$65536,4,0)</f>
        <v>0</v>
      </c>
      <c r="G241" s="81">
        <f>VLOOKUP(C241,[1]Sheet1!B$1:F$65536,5,0)</f>
        <v>0</v>
      </c>
      <c r="H241" s="81">
        <f>VLOOKUP($C241,[1]Sheet1!$B$1:$Z$65536,6,0)</f>
        <v>0</v>
      </c>
      <c r="I241" s="81">
        <f>VLOOKUP($C241,[1]Sheet1!$B$1:$Z$65536,7,0)</f>
        <v>0</v>
      </c>
      <c r="J241" s="81">
        <f>VLOOKUP($C241,[1]Sheet1!$B$1:$Z$65536,8,0)</f>
        <v>0</v>
      </c>
      <c r="K241" s="81">
        <f>VLOOKUP($C241,[1]Sheet1!$B$1:$Z$65536,9,0)</f>
        <v>0</v>
      </c>
      <c r="L241" s="81">
        <f>VLOOKUP($C241,[1]Sheet1!$B$1:$Z$65536,10,0)</f>
        <v>0</v>
      </c>
      <c r="M241" s="81">
        <f>VLOOKUP($C241,[1]Sheet1!$B$1:$Z$65536,11,0)</f>
        <v>0</v>
      </c>
      <c r="N241" s="81">
        <f>VLOOKUP($C241,[1]Sheet1!$B$1:$Z$65536,12,0)</f>
        <v>0</v>
      </c>
      <c r="O241" s="81">
        <f>VLOOKUP($C241,[1]Sheet1!$B$1:$Z$65536,13,0)</f>
        <v>0</v>
      </c>
      <c r="P241" s="81">
        <f>VLOOKUP($C241,[1]Sheet1!$B$1:$Z$65536,14,0)</f>
        <v>0</v>
      </c>
      <c r="Q241" s="81">
        <f>VLOOKUP($C241,[1]Sheet1!$B$1:$Z$65536,15,0)</f>
        <v>0</v>
      </c>
      <c r="R241" s="81">
        <f>VLOOKUP($C241,[1]Sheet1!$B$1:$Z$65536,16,0)</f>
        <v>0</v>
      </c>
      <c r="S241" s="81">
        <f>VLOOKUP($C241,[1]Sheet1!$B$1:$Z$65536,17,0)</f>
        <v>0</v>
      </c>
      <c r="T241" s="81">
        <f>VLOOKUP($C241,[1]Sheet1!$B$1:$Z$65536,18,0)</f>
        <v>0</v>
      </c>
      <c r="U241" s="81">
        <f>VLOOKUP($C241,[1]Sheet1!$B$1:$Z$65536,19,0)</f>
        <v>0</v>
      </c>
      <c r="V241" s="81">
        <f>VLOOKUP($C241,[1]Sheet1!$B$1:$Z$65536,20,0)</f>
        <v>0</v>
      </c>
      <c r="W241" s="81">
        <f>VLOOKUP($C241,[1]Sheet1!$B$1:$Z$65536,21,0)</f>
        <v>0</v>
      </c>
      <c r="X241" s="81">
        <f>VLOOKUP($C241,[1]Sheet1!$B$1:$Z$65536,22,0)</f>
        <v>0</v>
      </c>
      <c r="Y241" s="81">
        <f>VLOOKUP($C241,[1]Sheet1!$B$1:$Z$65536,23,0)</f>
        <v>0</v>
      </c>
      <c r="Z241" s="81">
        <f>VLOOKUP($C241,[1]Sheet1!$B$1:$Z$65536,24,0)</f>
        <v>0</v>
      </c>
      <c r="AA241" s="81">
        <f>VLOOKUP($C241,[1]Sheet1!$B$1:$Z$65536,25,0)</f>
        <v>0</v>
      </c>
      <c r="AB241" s="81">
        <f>VLOOKUP($C241,[1]Sheet1!$B$1:$AA$65536,26,0)</f>
        <v>0</v>
      </c>
      <c r="AC241" s="112">
        <f t="shared" ref="AC241:AC250" si="42">SUM(F241:AB241)</f>
        <v>0</v>
      </c>
      <c r="AD241" s="113">
        <f t="shared" si="40"/>
        <v>0</v>
      </c>
      <c r="AE241" s="210"/>
      <c r="AF241" s="206"/>
      <c r="AG241" s="226"/>
      <c r="AH241" s="227"/>
      <c r="AI241" s="216"/>
      <c r="AJ241" s="210"/>
      <c r="AK241" s="216"/>
      <c r="AL241" s="216" t="s">
        <v>46</v>
      </c>
      <c r="AM241" s="228" t="s">
        <v>509</v>
      </c>
      <c r="AN241" s="218"/>
    </row>
    <row r="242" spans="1:52" s="62" customFormat="1" ht="34.950000000000003" customHeight="1">
      <c r="A242" s="100"/>
      <c r="B242" s="391"/>
      <c r="C242" s="91" t="s">
        <v>510</v>
      </c>
      <c r="D242" s="29" t="s">
        <v>511</v>
      </c>
      <c r="E242" s="199" t="s">
        <v>508</v>
      </c>
      <c r="F242" s="81">
        <f>VLOOKUP(C242,[1]Sheet1!B$1:E$65536,4,0)</f>
        <v>0</v>
      </c>
      <c r="G242" s="81">
        <f>VLOOKUP(C242,[1]Sheet1!B$1:F$65536,5,0)</f>
        <v>0</v>
      </c>
      <c r="H242" s="81">
        <f>VLOOKUP($C242,[1]Sheet1!$B$1:$Z$65536,6,0)</f>
        <v>0</v>
      </c>
      <c r="I242" s="81">
        <f>VLOOKUP($C242,[1]Sheet1!$B$1:$Z$65536,7,0)</f>
        <v>0</v>
      </c>
      <c r="J242" s="81">
        <f>VLOOKUP($C242,[1]Sheet1!$B$1:$Z$65536,8,0)</f>
        <v>0</v>
      </c>
      <c r="K242" s="81">
        <f>VLOOKUP($C242,[1]Sheet1!$B$1:$Z$65536,9,0)</f>
        <v>0</v>
      </c>
      <c r="L242" s="81">
        <f>VLOOKUP($C242,[1]Sheet1!$B$1:$Z$65536,10,0)</f>
        <v>0</v>
      </c>
      <c r="M242" s="81">
        <f>VLOOKUP($C242,[1]Sheet1!$B$1:$Z$65536,11,0)</f>
        <v>0</v>
      </c>
      <c r="N242" s="81">
        <f>VLOOKUP($C242,[1]Sheet1!$B$1:$Z$65536,12,0)</f>
        <v>0</v>
      </c>
      <c r="O242" s="81">
        <f>VLOOKUP($C242,[1]Sheet1!$B$1:$Z$65536,13,0)</f>
        <v>0</v>
      </c>
      <c r="P242" s="81">
        <f>VLOOKUP($C242,[1]Sheet1!$B$1:$Z$65536,14,0)</f>
        <v>0</v>
      </c>
      <c r="Q242" s="81">
        <f>VLOOKUP($C242,[1]Sheet1!$B$1:$Z$65536,15,0)</f>
        <v>0</v>
      </c>
      <c r="R242" s="81">
        <f>VLOOKUP($C242,[1]Sheet1!$B$1:$Z$65536,16,0)</f>
        <v>0</v>
      </c>
      <c r="S242" s="81">
        <f>VLOOKUP($C242,[1]Sheet1!$B$1:$Z$65536,17,0)</f>
        <v>0</v>
      </c>
      <c r="T242" s="81">
        <f>VLOOKUP($C242,[1]Sheet1!$B$1:$Z$65536,18,0)</f>
        <v>0</v>
      </c>
      <c r="U242" s="81">
        <f>VLOOKUP($C242,[1]Sheet1!$B$1:$Z$65536,19,0)</f>
        <v>0</v>
      </c>
      <c r="V242" s="81">
        <f>VLOOKUP($C242,[1]Sheet1!$B$1:$Z$65536,20,0)</f>
        <v>0</v>
      </c>
      <c r="W242" s="81">
        <f>VLOOKUP($C242,[1]Sheet1!$B$1:$Z$65536,21,0)</f>
        <v>0</v>
      </c>
      <c r="X242" s="81">
        <f>VLOOKUP($C242,[1]Sheet1!$B$1:$Z$65536,22,0)</f>
        <v>0</v>
      </c>
      <c r="Y242" s="81">
        <f>VLOOKUP($C242,[1]Sheet1!$B$1:$Z$65536,23,0)</f>
        <v>0</v>
      </c>
      <c r="Z242" s="81">
        <f>VLOOKUP($C242,[1]Sheet1!$B$1:$Z$65536,24,0)</f>
        <v>0</v>
      </c>
      <c r="AA242" s="81">
        <f>VLOOKUP($C242,[1]Sheet1!$B$1:$Z$65536,25,0)</f>
        <v>0</v>
      </c>
      <c r="AB242" s="81">
        <f>VLOOKUP($C242,[1]Sheet1!$B$1:$AA$65536,26,0)</f>
        <v>0</v>
      </c>
      <c r="AC242" s="112">
        <f t="shared" si="42"/>
        <v>0</v>
      </c>
      <c r="AD242" s="113">
        <f t="shared" si="40"/>
        <v>0</v>
      </c>
      <c r="AE242" s="208"/>
      <c r="AF242" s="46"/>
      <c r="AG242" s="222"/>
      <c r="AH242" s="229"/>
      <c r="AI242" s="183"/>
      <c r="AJ242" s="208"/>
      <c r="AK242" s="183"/>
      <c r="AL242" s="183" t="s">
        <v>46</v>
      </c>
      <c r="AM242" s="230" t="s">
        <v>512</v>
      </c>
      <c r="AN242" s="218"/>
    </row>
    <row r="243" spans="1:52" s="62" customFormat="1" ht="34.950000000000003" customHeight="1">
      <c r="A243" s="100"/>
      <c r="B243" s="391"/>
      <c r="C243" s="200" t="s">
        <v>513</v>
      </c>
      <c r="D243" s="192" t="s">
        <v>514</v>
      </c>
      <c r="E243" s="201" t="s">
        <v>515</v>
      </c>
      <c r="F243" s="81">
        <f>VLOOKUP(C243,[1]Sheet1!B$1:E$65536,4,0)</f>
        <v>0</v>
      </c>
      <c r="G243" s="81">
        <f>VLOOKUP(C243,[1]Sheet1!B$1:F$65536,5,0)</f>
        <v>0</v>
      </c>
      <c r="H243" s="81">
        <f>VLOOKUP($C243,[1]Sheet1!$B$1:$Z$65536,6,0)</f>
        <v>0</v>
      </c>
      <c r="I243" s="81">
        <f>VLOOKUP($C243,[1]Sheet1!$B$1:$Z$65536,7,0)</f>
        <v>0</v>
      </c>
      <c r="J243" s="81">
        <f>VLOOKUP($C243,[1]Sheet1!$B$1:$Z$65536,8,0)</f>
        <v>0</v>
      </c>
      <c r="K243" s="81">
        <f>VLOOKUP($C243,[1]Sheet1!$B$1:$Z$65536,9,0)</f>
        <v>0</v>
      </c>
      <c r="L243" s="81">
        <f>VLOOKUP($C243,[1]Sheet1!$B$1:$Z$65536,10,0)</f>
        <v>0</v>
      </c>
      <c r="M243" s="81">
        <f>VLOOKUP($C243,[1]Sheet1!$B$1:$Z$65536,11,0)</f>
        <v>0</v>
      </c>
      <c r="N243" s="81">
        <f>VLOOKUP($C243,[1]Sheet1!$B$1:$Z$65536,12,0)</f>
        <v>0</v>
      </c>
      <c r="O243" s="81">
        <f>VLOOKUP($C243,[1]Sheet1!$B$1:$Z$65536,13,0)</f>
        <v>0</v>
      </c>
      <c r="P243" s="81">
        <f>VLOOKUP($C243,[1]Sheet1!$B$1:$Z$65536,14,0)</f>
        <v>0</v>
      </c>
      <c r="Q243" s="81">
        <f>VLOOKUP($C243,[1]Sheet1!$B$1:$Z$65536,15,0)</f>
        <v>0</v>
      </c>
      <c r="R243" s="81">
        <f>VLOOKUP($C243,[1]Sheet1!$B$1:$Z$65536,16,0)</f>
        <v>0</v>
      </c>
      <c r="S243" s="81">
        <f>VLOOKUP($C243,[1]Sheet1!$B$1:$Z$65536,17,0)</f>
        <v>0</v>
      </c>
      <c r="T243" s="81">
        <f>VLOOKUP($C243,[1]Sheet1!$B$1:$Z$65536,18,0)</f>
        <v>0</v>
      </c>
      <c r="U243" s="81">
        <f>VLOOKUP($C243,[1]Sheet1!$B$1:$Z$65536,19,0)</f>
        <v>0</v>
      </c>
      <c r="V243" s="81">
        <f>VLOOKUP($C243,[1]Sheet1!$B$1:$Z$65536,20,0)</f>
        <v>0</v>
      </c>
      <c r="W243" s="81">
        <f>VLOOKUP($C243,[1]Sheet1!$B$1:$Z$65536,21,0)</f>
        <v>0</v>
      </c>
      <c r="X243" s="81">
        <f>VLOOKUP($C243,[1]Sheet1!$B$1:$Z$65536,22,0)</f>
        <v>0</v>
      </c>
      <c r="Y243" s="81">
        <f>VLOOKUP($C243,[1]Sheet1!$B$1:$Z$65536,23,0)</f>
        <v>0</v>
      </c>
      <c r="Z243" s="81">
        <f>VLOOKUP($C243,[1]Sheet1!$B$1:$Z$65536,24,0)</f>
        <v>17430.91</v>
      </c>
      <c r="AA243" s="81">
        <f>VLOOKUP($C243,[1]Sheet1!$B$1:$Z$65536,25,0)</f>
        <v>0</v>
      </c>
      <c r="AB243" s="81">
        <f>VLOOKUP($C243,[1]Sheet1!$B$1:$AA$65536,26,0)</f>
        <v>0</v>
      </c>
      <c r="AC243" s="112">
        <f t="shared" si="42"/>
        <v>17430.91</v>
      </c>
      <c r="AD243" s="113">
        <f t="shared" si="40"/>
        <v>17430.91</v>
      </c>
      <c r="AE243" s="208"/>
      <c r="AF243" s="46"/>
      <c r="AG243" s="222"/>
      <c r="AH243" s="183"/>
      <c r="AI243" s="183"/>
      <c r="AJ243" s="208"/>
      <c r="AK243" s="183"/>
      <c r="AL243" s="183" t="s">
        <v>46</v>
      </c>
      <c r="AM243" s="221"/>
      <c r="AN243" s="218"/>
    </row>
    <row r="244" spans="1:52" s="62" customFormat="1" ht="34.950000000000003" customHeight="1">
      <c r="A244" s="100"/>
      <c r="B244" s="391"/>
      <c r="C244" s="200" t="s">
        <v>516</v>
      </c>
      <c r="D244" s="29" t="s">
        <v>517</v>
      </c>
      <c r="E244" s="193"/>
      <c r="F244" s="81">
        <f>VLOOKUP(C244,[1]Sheet1!B$1:E$65536,4,0)</f>
        <v>0</v>
      </c>
      <c r="G244" s="81">
        <f>VLOOKUP(C244,[1]Sheet1!B$1:F$65536,5,0)</f>
        <v>0</v>
      </c>
      <c r="H244" s="81">
        <f>VLOOKUP($C244,[1]Sheet1!$B$1:$Z$65536,6,0)</f>
        <v>0</v>
      </c>
      <c r="I244" s="81">
        <f>VLOOKUP($C244,[1]Sheet1!$B$1:$Z$65536,7,0)</f>
        <v>0</v>
      </c>
      <c r="J244" s="81">
        <f>VLOOKUP($C244,[1]Sheet1!$B$1:$Z$65536,8,0)</f>
        <v>0</v>
      </c>
      <c r="K244" s="81">
        <f>VLOOKUP($C244,[1]Sheet1!$B$1:$Z$65536,9,0)</f>
        <v>0</v>
      </c>
      <c r="L244" s="81">
        <f>VLOOKUP($C244,[1]Sheet1!$B$1:$Z$65536,10,0)</f>
        <v>0</v>
      </c>
      <c r="M244" s="81">
        <f>VLOOKUP($C244,[1]Sheet1!$B$1:$Z$65536,11,0)</f>
        <v>0</v>
      </c>
      <c r="N244" s="81">
        <f>VLOOKUP($C244,[1]Sheet1!$B$1:$Z$65536,12,0)</f>
        <v>0</v>
      </c>
      <c r="O244" s="81">
        <f>VLOOKUP($C244,[1]Sheet1!$B$1:$Z$65536,13,0)</f>
        <v>0</v>
      </c>
      <c r="P244" s="81">
        <f>VLOOKUP($C244,[1]Sheet1!$B$1:$Z$65536,14,0)</f>
        <v>0</v>
      </c>
      <c r="Q244" s="81">
        <f>VLOOKUP($C244,[1]Sheet1!$B$1:$Z$65536,15,0)</f>
        <v>0</v>
      </c>
      <c r="R244" s="81">
        <f>VLOOKUP($C244,[1]Sheet1!$B$1:$Z$65536,16,0)</f>
        <v>0</v>
      </c>
      <c r="S244" s="81">
        <f>VLOOKUP($C244,[1]Sheet1!$B$1:$Z$65536,17,0)</f>
        <v>0</v>
      </c>
      <c r="T244" s="81">
        <f>VLOOKUP($C244,[1]Sheet1!$B$1:$Z$65536,18,0)</f>
        <v>0</v>
      </c>
      <c r="U244" s="81">
        <f>VLOOKUP($C244,[1]Sheet1!$B$1:$Z$65536,19,0)</f>
        <v>0</v>
      </c>
      <c r="V244" s="81">
        <f>VLOOKUP($C244,[1]Sheet1!$B$1:$Z$65536,20,0)</f>
        <v>0</v>
      </c>
      <c r="W244" s="81">
        <f>VLOOKUP($C244,[1]Sheet1!$B$1:$Z$65536,21,0)</f>
        <v>0</v>
      </c>
      <c r="X244" s="81">
        <f>VLOOKUP($C244,[1]Sheet1!$B$1:$Z$65536,22,0)</f>
        <v>0</v>
      </c>
      <c r="Y244" s="81">
        <f>VLOOKUP($C244,[1]Sheet1!$B$1:$Z$65536,23,0)</f>
        <v>0</v>
      </c>
      <c r="Z244" s="81">
        <f>VLOOKUP($C244,[1]Sheet1!$B$1:$Z$65536,24,0)</f>
        <v>0</v>
      </c>
      <c r="AA244" s="81">
        <f>VLOOKUP($C244,[1]Sheet1!$B$1:$Z$65536,25,0)</f>
        <v>0</v>
      </c>
      <c r="AB244" s="81">
        <f>VLOOKUP($C244,[1]Sheet1!$B$1:$AA$65536,26,0)</f>
        <v>0</v>
      </c>
      <c r="AC244" s="112">
        <f t="shared" si="42"/>
        <v>0</v>
      </c>
      <c r="AD244" s="113">
        <f t="shared" si="40"/>
        <v>0</v>
      </c>
      <c r="AE244" s="208"/>
      <c r="AF244" s="46"/>
      <c r="AG244" s="222"/>
      <c r="AH244" s="229"/>
      <c r="AI244" s="183"/>
      <c r="AJ244" s="208"/>
      <c r="AK244" s="183"/>
      <c r="AL244" s="183"/>
      <c r="AM244" s="231" t="s">
        <v>518</v>
      </c>
      <c r="AN244" s="218"/>
    </row>
    <row r="245" spans="1:52" s="62" customFormat="1" ht="34.950000000000003" customHeight="1">
      <c r="A245" s="100"/>
      <c r="B245" s="391"/>
      <c r="C245" s="200" t="s">
        <v>519</v>
      </c>
      <c r="D245" s="202" t="s">
        <v>520</v>
      </c>
      <c r="E245" s="193"/>
      <c r="F245" s="81">
        <f>VLOOKUP(C245,[1]Sheet1!B$1:E$65536,4,0)</f>
        <v>0</v>
      </c>
      <c r="G245" s="81">
        <f>VLOOKUP(C245,[1]Sheet1!B$1:F$65536,5,0)</f>
        <v>0</v>
      </c>
      <c r="H245" s="81">
        <f>VLOOKUP($C245,[1]Sheet1!$B$1:$Z$65536,6,0)</f>
        <v>0</v>
      </c>
      <c r="I245" s="81">
        <f>VLOOKUP($C245,[1]Sheet1!$B$1:$Z$65536,7,0)</f>
        <v>0</v>
      </c>
      <c r="J245" s="81">
        <f>VLOOKUP($C245,[1]Sheet1!$B$1:$Z$65536,8,0)</f>
        <v>0</v>
      </c>
      <c r="K245" s="81">
        <f>VLOOKUP($C245,[1]Sheet1!$B$1:$Z$65536,9,0)</f>
        <v>0</v>
      </c>
      <c r="L245" s="81">
        <f>VLOOKUP($C245,[1]Sheet1!$B$1:$Z$65536,10,0)</f>
        <v>0</v>
      </c>
      <c r="M245" s="81">
        <f>VLOOKUP($C245,[1]Sheet1!$B$1:$Z$65536,11,0)</f>
        <v>0</v>
      </c>
      <c r="N245" s="81">
        <f>VLOOKUP($C245,[1]Sheet1!$B$1:$Z$65536,12,0)</f>
        <v>0</v>
      </c>
      <c r="O245" s="81">
        <f>VLOOKUP($C245,[1]Sheet1!$B$1:$Z$65536,13,0)</f>
        <v>0</v>
      </c>
      <c r="P245" s="81">
        <f>VLOOKUP($C245,[1]Sheet1!$B$1:$Z$65536,14,0)</f>
        <v>0</v>
      </c>
      <c r="Q245" s="81">
        <f>VLOOKUP($C245,[1]Sheet1!$B$1:$Z$65536,15,0)</f>
        <v>0</v>
      </c>
      <c r="R245" s="81">
        <f>VLOOKUP($C245,[1]Sheet1!$B$1:$Z$65536,16,0)</f>
        <v>0</v>
      </c>
      <c r="S245" s="81">
        <f>VLOOKUP($C245,[1]Sheet1!$B$1:$Z$65536,17,0)</f>
        <v>0</v>
      </c>
      <c r="T245" s="81">
        <f>VLOOKUP($C245,[1]Sheet1!$B$1:$Z$65536,18,0)</f>
        <v>0</v>
      </c>
      <c r="U245" s="81">
        <f>VLOOKUP($C245,[1]Sheet1!$B$1:$Z$65536,19,0)</f>
        <v>0</v>
      </c>
      <c r="V245" s="81">
        <f>VLOOKUP($C245,[1]Sheet1!$B$1:$Z$65536,20,0)</f>
        <v>0</v>
      </c>
      <c r="W245" s="81">
        <f>VLOOKUP($C245,[1]Sheet1!$B$1:$Z$65536,21,0)</f>
        <v>0</v>
      </c>
      <c r="X245" s="81">
        <f>VLOOKUP($C245,[1]Sheet1!$B$1:$Z$65536,22,0)</f>
        <v>0</v>
      </c>
      <c r="Y245" s="81">
        <f>VLOOKUP($C245,[1]Sheet1!$B$1:$Z$65536,23,0)</f>
        <v>0</v>
      </c>
      <c r="Z245" s="81">
        <f>VLOOKUP($C245,[1]Sheet1!$B$1:$Z$65536,24,0)</f>
        <v>0</v>
      </c>
      <c r="AA245" s="81">
        <f>VLOOKUP($C245,[1]Sheet1!$B$1:$Z$65536,25,0)</f>
        <v>0</v>
      </c>
      <c r="AB245" s="81">
        <f>VLOOKUP($C245,[1]Sheet1!$B$1:$AA$65536,26,0)</f>
        <v>0</v>
      </c>
      <c r="AC245" s="112">
        <f t="shared" si="42"/>
        <v>0</v>
      </c>
      <c r="AD245" s="113">
        <f t="shared" si="40"/>
        <v>0</v>
      </c>
      <c r="AE245" s="208"/>
      <c r="AF245" s="46"/>
      <c r="AG245" s="222"/>
      <c r="AH245" s="183"/>
      <c r="AI245" s="183"/>
      <c r="AJ245" s="208"/>
      <c r="AK245" s="183"/>
      <c r="AL245" s="183"/>
      <c r="AM245" s="232" t="s">
        <v>521</v>
      </c>
      <c r="AN245" s="218"/>
    </row>
    <row r="246" spans="1:52" s="62" customFormat="1" ht="34.950000000000003" customHeight="1">
      <c r="A246" s="100"/>
      <c r="B246" s="391"/>
      <c r="C246" s="200" t="s">
        <v>522</v>
      </c>
      <c r="D246" s="29" t="s">
        <v>523</v>
      </c>
      <c r="E246" s="193"/>
      <c r="F246" s="81">
        <f>VLOOKUP(C246,[1]Sheet1!B$1:E$65536,4,0)</f>
        <v>0</v>
      </c>
      <c r="G246" s="81">
        <f>VLOOKUP(C246,[1]Sheet1!B$1:F$65536,5,0)</f>
        <v>0</v>
      </c>
      <c r="H246" s="81">
        <f>VLOOKUP($C246,[1]Sheet1!$B$1:$Z$65536,6,0)</f>
        <v>0</v>
      </c>
      <c r="I246" s="81">
        <f>VLOOKUP($C246,[1]Sheet1!$B$1:$Z$65536,7,0)</f>
        <v>0</v>
      </c>
      <c r="J246" s="81">
        <f>VLOOKUP($C246,[1]Sheet1!$B$1:$Z$65536,8,0)</f>
        <v>0</v>
      </c>
      <c r="K246" s="81">
        <f>VLOOKUP($C246,[1]Sheet1!$B$1:$Z$65536,9,0)</f>
        <v>0</v>
      </c>
      <c r="L246" s="81">
        <f>VLOOKUP($C246,[1]Sheet1!$B$1:$Z$65536,10,0)</f>
        <v>0</v>
      </c>
      <c r="M246" s="81">
        <f>VLOOKUP($C246,[1]Sheet1!$B$1:$Z$65536,11,0)</f>
        <v>0</v>
      </c>
      <c r="N246" s="81">
        <f>VLOOKUP($C246,[1]Sheet1!$B$1:$Z$65536,12,0)</f>
        <v>0</v>
      </c>
      <c r="O246" s="81">
        <f>VLOOKUP($C246,[1]Sheet1!$B$1:$Z$65536,13,0)</f>
        <v>0</v>
      </c>
      <c r="P246" s="81">
        <f>VLOOKUP($C246,[1]Sheet1!$B$1:$Z$65536,14,0)</f>
        <v>0</v>
      </c>
      <c r="Q246" s="81">
        <f>VLOOKUP($C246,[1]Sheet1!$B$1:$Z$65536,15,0)</f>
        <v>0</v>
      </c>
      <c r="R246" s="81">
        <f>VLOOKUP($C246,[1]Sheet1!$B$1:$Z$65536,16,0)</f>
        <v>0</v>
      </c>
      <c r="S246" s="81">
        <f>VLOOKUP($C246,[1]Sheet1!$B$1:$Z$65536,17,0)</f>
        <v>0</v>
      </c>
      <c r="T246" s="81">
        <f>VLOOKUP($C246,[1]Sheet1!$B$1:$Z$65536,18,0)</f>
        <v>0</v>
      </c>
      <c r="U246" s="81">
        <f>VLOOKUP($C246,[1]Sheet1!$B$1:$Z$65536,19,0)</f>
        <v>0</v>
      </c>
      <c r="V246" s="81">
        <f>VLOOKUP($C246,[1]Sheet1!$B$1:$Z$65536,20,0)</f>
        <v>0</v>
      </c>
      <c r="W246" s="81">
        <f>VLOOKUP($C246,[1]Sheet1!$B$1:$Z$65536,21,0)</f>
        <v>0</v>
      </c>
      <c r="X246" s="81">
        <f>VLOOKUP($C246,[1]Sheet1!$B$1:$Z$65536,22,0)</f>
        <v>0</v>
      </c>
      <c r="Y246" s="81">
        <f>VLOOKUP($C246,[1]Sheet1!$B$1:$Z$65536,23,0)</f>
        <v>0</v>
      </c>
      <c r="Z246" s="81">
        <f>VLOOKUP($C246,[1]Sheet1!$B$1:$Z$65536,24,0)</f>
        <v>0</v>
      </c>
      <c r="AA246" s="81">
        <f>VLOOKUP($C246,[1]Sheet1!$B$1:$Z$65536,25,0)</f>
        <v>0</v>
      </c>
      <c r="AB246" s="81">
        <f>VLOOKUP($C246,[1]Sheet1!$B$1:$AA$65536,26,0)</f>
        <v>0</v>
      </c>
      <c r="AC246" s="112">
        <f t="shared" si="42"/>
        <v>0</v>
      </c>
      <c r="AD246" s="113">
        <f t="shared" si="40"/>
        <v>0</v>
      </c>
      <c r="AE246" s="208"/>
      <c r="AF246" s="46"/>
      <c r="AG246" s="222"/>
      <c r="AH246" s="183"/>
      <c r="AI246" s="183"/>
      <c r="AJ246" s="208"/>
      <c r="AK246" s="183"/>
      <c r="AL246" s="183"/>
      <c r="AM246" s="232" t="s">
        <v>524</v>
      </c>
      <c r="AN246" s="218"/>
    </row>
    <row r="247" spans="1:52" s="62" customFormat="1" ht="34.950000000000003" customHeight="1">
      <c r="A247" s="100"/>
      <c r="B247" s="391"/>
      <c r="C247" s="200" t="s">
        <v>525</v>
      </c>
      <c r="D247" s="29" t="s">
        <v>526</v>
      </c>
      <c r="E247" s="193"/>
      <c r="F247" s="81">
        <f>VLOOKUP(C247,[1]Sheet1!B$1:E$65536,4,0)</f>
        <v>0</v>
      </c>
      <c r="G247" s="81">
        <f>VLOOKUP(C247,[1]Sheet1!B$1:F$65536,5,0)</f>
        <v>0</v>
      </c>
      <c r="H247" s="81">
        <f>VLOOKUP($C247,[1]Sheet1!$B$1:$Z$65536,6,0)</f>
        <v>0</v>
      </c>
      <c r="I247" s="81">
        <f>VLOOKUP($C247,[1]Sheet1!$B$1:$Z$65536,7,0)</f>
        <v>0</v>
      </c>
      <c r="J247" s="81">
        <f>VLOOKUP($C247,[1]Sheet1!$B$1:$Z$65536,8,0)</f>
        <v>0</v>
      </c>
      <c r="K247" s="81">
        <f>VLOOKUP($C247,[1]Sheet1!$B$1:$Z$65536,9,0)</f>
        <v>0</v>
      </c>
      <c r="L247" s="81">
        <f>VLOOKUP($C247,[1]Sheet1!$B$1:$Z$65536,10,0)</f>
        <v>0</v>
      </c>
      <c r="M247" s="81">
        <f>VLOOKUP($C247,[1]Sheet1!$B$1:$Z$65536,11,0)</f>
        <v>0</v>
      </c>
      <c r="N247" s="81">
        <f>VLOOKUP($C247,[1]Sheet1!$B$1:$Z$65536,12,0)</f>
        <v>0</v>
      </c>
      <c r="O247" s="81">
        <f>VLOOKUP($C247,[1]Sheet1!$B$1:$Z$65536,13,0)</f>
        <v>0</v>
      </c>
      <c r="P247" s="81">
        <f>VLOOKUP($C247,[1]Sheet1!$B$1:$Z$65536,14,0)</f>
        <v>0</v>
      </c>
      <c r="Q247" s="81">
        <f>VLOOKUP($C247,[1]Sheet1!$B$1:$Z$65536,15,0)</f>
        <v>0</v>
      </c>
      <c r="R247" s="81">
        <f>VLOOKUP($C247,[1]Sheet1!$B$1:$Z$65536,16,0)</f>
        <v>0</v>
      </c>
      <c r="S247" s="81">
        <f>VLOOKUP($C247,[1]Sheet1!$B$1:$Z$65536,17,0)</f>
        <v>0</v>
      </c>
      <c r="T247" s="81">
        <f>VLOOKUP($C247,[1]Sheet1!$B$1:$Z$65536,18,0)</f>
        <v>45286.42</v>
      </c>
      <c r="U247" s="81">
        <f>VLOOKUP($C247,[1]Sheet1!$B$1:$Z$65536,19,0)</f>
        <v>0</v>
      </c>
      <c r="V247" s="81">
        <f>VLOOKUP($C247,[1]Sheet1!$B$1:$Z$65536,20,0)</f>
        <v>0</v>
      </c>
      <c r="W247" s="81">
        <f>VLOOKUP($C247,[1]Sheet1!$B$1:$Z$65536,21,0)</f>
        <v>0</v>
      </c>
      <c r="X247" s="81">
        <f>VLOOKUP($C247,[1]Sheet1!$B$1:$Z$65536,22,0)</f>
        <v>0</v>
      </c>
      <c r="Y247" s="81">
        <f>VLOOKUP($C247,[1]Sheet1!$B$1:$Z$65536,23,0)</f>
        <v>0</v>
      </c>
      <c r="Z247" s="81">
        <f>VLOOKUP($C247,[1]Sheet1!$B$1:$Z$65536,24,0)</f>
        <v>0</v>
      </c>
      <c r="AA247" s="81">
        <f>VLOOKUP($C247,[1]Sheet1!$B$1:$Z$65536,25,0)</f>
        <v>0</v>
      </c>
      <c r="AB247" s="81">
        <f>VLOOKUP($C247,[1]Sheet1!$B$1:$AA$65536,26,0)</f>
        <v>168972.6</v>
      </c>
      <c r="AC247" s="112">
        <f t="shared" si="42"/>
        <v>214259.02000000002</v>
      </c>
      <c r="AD247" s="113">
        <f t="shared" si="40"/>
        <v>214259.02000000002</v>
      </c>
      <c r="AE247" s="208"/>
      <c r="AF247" s="46"/>
      <c r="AG247" s="222"/>
      <c r="AH247" s="183"/>
      <c r="AI247" s="183"/>
      <c r="AJ247" s="208"/>
      <c r="AK247" s="183"/>
      <c r="AL247" s="183"/>
      <c r="AM247" s="232" t="s">
        <v>527</v>
      </c>
      <c r="AN247" s="218"/>
    </row>
    <row r="248" spans="1:52" s="62" customFormat="1" ht="34.950000000000003" customHeight="1">
      <c r="A248" s="100"/>
      <c r="B248" s="391"/>
      <c r="C248" s="200" t="s">
        <v>528</v>
      </c>
      <c r="D248" s="29" t="s">
        <v>529</v>
      </c>
      <c r="E248" s="193"/>
      <c r="F248" s="81">
        <f>VLOOKUP(C248,[1]Sheet1!B$1:E$65536,4,0)</f>
        <v>0</v>
      </c>
      <c r="G248" s="81">
        <f>VLOOKUP(C248,[1]Sheet1!B$1:F$65536,5,0)</f>
        <v>0</v>
      </c>
      <c r="H248" s="81">
        <f>VLOOKUP($C248,[1]Sheet1!$B$1:$Z$65536,6,0)</f>
        <v>0</v>
      </c>
      <c r="I248" s="81">
        <f>VLOOKUP($C248,[1]Sheet1!$B$1:$Z$65536,7,0)</f>
        <v>0</v>
      </c>
      <c r="J248" s="81">
        <f>VLOOKUP($C248,[1]Sheet1!$B$1:$Z$65536,8,0)</f>
        <v>0</v>
      </c>
      <c r="K248" s="81">
        <f>VLOOKUP($C248,[1]Sheet1!$B$1:$Z$65536,9,0)</f>
        <v>0</v>
      </c>
      <c r="L248" s="81">
        <f>VLOOKUP($C248,[1]Sheet1!$B$1:$Z$65536,10,0)</f>
        <v>0</v>
      </c>
      <c r="M248" s="81">
        <f>VLOOKUP($C248,[1]Sheet1!$B$1:$Z$65536,11,0)</f>
        <v>0</v>
      </c>
      <c r="N248" s="81">
        <f>VLOOKUP($C248,[1]Sheet1!$B$1:$Z$65536,12,0)</f>
        <v>0</v>
      </c>
      <c r="O248" s="81">
        <f>VLOOKUP($C248,[1]Sheet1!$B$1:$Z$65536,13,0)</f>
        <v>0</v>
      </c>
      <c r="P248" s="81">
        <f>VLOOKUP($C248,[1]Sheet1!$B$1:$Z$65536,14,0)</f>
        <v>0</v>
      </c>
      <c r="Q248" s="81">
        <f>VLOOKUP($C248,[1]Sheet1!$B$1:$Z$65536,15,0)</f>
        <v>0</v>
      </c>
      <c r="R248" s="81">
        <f>VLOOKUP($C248,[1]Sheet1!$B$1:$Z$65536,16,0)</f>
        <v>0</v>
      </c>
      <c r="S248" s="81">
        <f>VLOOKUP($C248,[1]Sheet1!$B$1:$Z$65536,17,0)</f>
        <v>0</v>
      </c>
      <c r="T248" s="81">
        <f>VLOOKUP($C248,[1]Sheet1!$B$1:$Z$65536,18,0)</f>
        <v>0</v>
      </c>
      <c r="U248" s="81">
        <f>VLOOKUP($C248,[1]Sheet1!$B$1:$Z$65536,19,0)</f>
        <v>0</v>
      </c>
      <c r="V248" s="81">
        <f>VLOOKUP($C248,[1]Sheet1!$B$1:$Z$65536,20,0)</f>
        <v>0</v>
      </c>
      <c r="W248" s="81">
        <f>VLOOKUP($C248,[1]Sheet1!$B$1:$Z$65536,21,0)</f>
        <v>0</v>
      </c>
      <c r="X248" s="81">
        <f>VLOOKUP($C248,[1]Sheet1!$B$1:$Z$65536,22,0)</f>
        <v>0</v>
      </c>
      <c r="Y248" s="81">
        <f>VLOOKUP($C248,[1]Sheet1!$B$1:$Z$65536,23,0)</f>
        <v>0</v>
      </c>
      <c r="Z248" s="81">
        <f>VLOOKUP($C248,[1]Sheet1!$B$1:$Z$65536,24,0)</f>
        <v>0</v>
      </c>
      <c r="AA248" s="81">
        <f>VLOOKUP($C248,[1]Sheet1!$B$1:$Z$65536,25,0)</f>
        <v>0</v>
      </c>
      <c r="AB248" s="81">
        <f>VLOOKUP($C248,[1]Sheet1!$B$1:$AA$65536,26,0)</f>
        <v>27870</v>
      </c>
      <c r="AC248" s="112">
        <f t="shared" si="42"/>
        <v>27870</v>
      </c>
      <c r="AD248" s="113">
        <f t="shared" si="40"/>
        <v>27870</v>
      </c>
      <c r="AE248" s="208"/>
      <c r="AF248" s="46"/>
      <c r="AG248" s="222"/>
      <c r="AH248" s="183"/>
      <c r="AI248" s="183"/>
      <c r="AJ248" s="208"/>
      <c r="AK248" s="183"/>
      <c r="AL248" s="183"/>
      <c r="AM248" s="233" t="s">
        <v>530</v>
      </c>
      <c r="AN248" s="218"/>
    </row>
    <row r="249" spans="1:52" s="62" customFormat="1" ht="34.950000000000003" customHeight="1">
      <c r="A249" s="100"/>
      <c r="B249" s="391"/>
      <c r="C249" s="200" t="s">
        <v>531</v>
      </c>
      <c r="D249" s="202" t="s">
        <v>532</v>
      </c>
      <c r="E249" s="193"/>
      <c r="F249" s="81">
        <f>VLOOKUP(C249,[1]Sheet1!B$1:E$65536,4,0)</f>
        <v>0</v>
      </c>
      <c r="G249" s="81">
        <f>VLOOKUP(C249,[1]Sheet1!B$1:F$65536,5,0)</f>
        <v>0</v>
      </c>
      <c r="H249" s="81">
        <f>VLOOKUP($C249,[1]Sheet1!$B$1:$Z$65536,6,0)</f>
        <v>0</v>
      </c>
      <c r="I249" s="81">
        <f>VLOOKUP($C249,[1]Sheet1!$B$1:$Z$65536,7,0)</f>
        <v>0</v>
      </c>
      <c r="J249" s="81">
        <f>VLOOKUP($C249,[1]Sheet1!$B$1:$Z$65536,8,0)</f>
        <v>0</v>
      </c>
      <c r="K249" s="81">
        <f>VLOOKUP($C249,[1]Sheet1!$B$1:$Z$65536,9,0)</f>
        <v>0</v>
      </c>
      <c r="L249" s="81">
        <f>VLOOKUP($C249,[1]Sheet1!$B$1:$Z$65536,10,0)</f>
        <v>0</v>
      </c>
      <c r="M249" s="81">
        <f>VLOOKUP($C249,[1]Sheet1!$B$1:$Z$65536,11,0)</f>
        <v>0</v>
      </c>
      <c r="N249" s="81">
        <f>VLOOKUP($C249,[1]Sheet1!$B$1:$Z$65536,12,0)</f>
        <v>0</v>
      </c>
      <c r="O249" s="81">
        <f>VLOOKUP($C249,[1]Sheet1!$B$1:$Z$65536,13,0)</f>
        <v>0</v>
      </c>
      <c r="P249" s="81">
        <f>VLOOKUP($C249,[1]Sheet1!$B$1:$Z$65536,14,0)</f>
        <v>0</v>
      </c>
      <c r="Q249" s="81">
        <f>VLOOKUP($C249,[1]Sheet1!$B$1:$Z$65536,15,0)</f>
        <v>0</v>
      </c>
      <c r="R249" s="81">
        <f>VLOOKUP($C249,[1]Sheet1!$B$1:$Z$65536,16,0)</f>
        <v>0</v>
      </c>
      <c r="S249" s="81">
        <f>VLOOKUP($C249,[1]Sheet1!$B$1:$Z$65536,17,0)</f>
        <v>0</v>
      </c>
      <c r="T249" s="81">
        <f>VLOOKUP($C249,[1]Sheet1!$B$1:$Z$65536,18,0)</f>
        <v>0</v>
      </c>
      <c r="U249" s="81">
        <f>VLOOKUP($C249,[1]Sheet1!$B$1:$Z$65536,19,0)</f>
        <v>0</v>
      </c>
      <c r="V249" s="81">
        <f>VLOOKUP($C249,[1]Sheet1!$B$1:$Z$65536,20,0)</f>
        <v>0</v>
      </c>
      <c r="W249" s="81">
        <f>VLOOKUP($C249,[1]Sheet1!$B$1:$Z$65536,21,0)</f>
        <v>0</v>
      </c>
      <c r="X249" s="81">
        <f>VLOOKUP($C249,[1]Sheet1!$B$1:$Z$65536,22,0)</f>
        <v>0</v>
      </c>
      <c r="Y249" s="81">
        <f>VLOOKUP($C249,[1]Sheet1!$B$1:$Z$65536,23,0)</f>
        <v>0</v>
      </c>
      <c r="Z249" s="81">
        <f>VLOOKUP($C249,[1]Sheet1!$B$1:$Z$65536,24,0)</f>
        <v>0</v>
      </c>
      <c r="AA249" s="81">
        <f>VLOOKUP($C249,[1]Sheet1!$B$1:$Z$65536,25,0)</f>
        <v>0</v>
      </c>
      <c r="AB249" s="81">
        <f>VLOOKUP($C249,[1]Sheet1!$B$1:$AA$65536,26,0)</f>
        <v>0</v>
      </c>
      <c r="AC249" s="112">
        <f t="shared" si="42"/>
        <v>0</v>
      </c>
      <c r="AD249" s="113">
        <f t="shared" si="40"/>
        <v>0</v>
      </c>
      <c r="AE249" s="208"/>
      <c r="AF249" s="46"/>
      <c r="AG249" s="222"/>
      <c r="AH249" s="55"/>
      <c r="AI249" s="183"/>
      <c r="AJ249" s="208"/>
      <c r="AK249" s="183"/>
      <c r="AL249" s="183"/>
      <c r="AM249" s="232" t="s">
        <v>533</v>
      </c>
      <c r="AN249" s="218"/>
    </row>
    <row r="250" spans="1:52" s="62" customFormat="1" ht="34.950000000000003" customHeight="1">
      <c r="A250" s="100"/>
      <c r="B250" s="391"/>
      <c r="C250" s="200" t="s">
        <v>534</v>
      </c>
      <c r="D250" s="202" t="s">
        <v>535</v>
      </c>
      <c r="E250" s="193"/>
      <c r="F250" s="81">
        <f>VLOOKUP(C250,[1]Sheet1!B$1:E$65536,4,0)</f>
        <v>0</v>
      </c>
      <c r="G250" s="81">
        <f>VLOOKUP(C250,[1]Sheet1!B$1:F$65536,5,0)</f>
        <v>0</v>
      </c>
      <c r="H250" s="81">
        <f>VLOOKUP($C250,[1]Sheet1!$B$1:$Z$65536,6,0)</f>
        <v>0</v>
      </c>
      <c r="I250" s="81">
        <f>VLOOKUP($C250,[1]Sheet1!$B$1:$Z$65536,7,0)</f>
        <v>0</v>
      </c>
      <c r="J250" s="81">
        <f>VLOOKUP($C250,[1]Sheet1!$B$1:$Z$65536,8,0)</f>
        <v>0</v>
      </c>
      <c r="K250" s="81">
        <f>VLOOKUP($C250,[1]Sheet1!$B$1:$Z$65536,9,0)</f>
        <v>0</v>
      </c>
      <c r="L250" s="81">
        <f>VLOOKUP($C250,[1]Sheet1!$B$1:$Z$65536,10,0)</f>
        <v>0</v>
      </c>
      <c r="M250" s="81">
        <f>VLOOKUP($C250,[1]Sheet1!$B$1:$Z$65536,11,0)</f>
        <v>0</v>
      </c>
      <c r="N250" s="81">
        <f>VLOOKUP($C250,[1]Sheet1!$B$1:$Z$65536,12,0)</f>
        <v>6048.4</v>
      </c>
      <c r="O250" s="81">
        <f>VLOOKUP($C250,[1]Sheet1!$B$1:$Z$65536,13,0)</f>
        <v>0</v>
      </c>
      <c r="P250" s="81">
        <f>VLOOKUP($C250,[1]Sheet1!$B$1:$Z$65536,14,0)</f>
        <v>0</v>
      </c>
      <c r="Q250" s="81">
        <f>VLOOKUP($C250,[1]Sheet1!$B$1:$Z$65536,15,0)</f>
        <v>0</v>
      </c>
      <c r="R250" s="81">
        <f>VLOOKUP($C250,[1]Sheet1!$B$1:$Z$65536,16,0)</f>
        <v>0</v>
      </c>
      <c r="S250" s="81">
        <f>VLOOKUP($C250,[1]Sheet1!$B$1:$Z$65536,17,0)</f>
        <v>0</v>
      </c>
      <c r="T250" s="81">
        <f>VLOOKUP($C250,[1]Sheet1!$B$1:$Z$65536,18,0)</f>
        <v>0</v>
      </c>
      <c r="U250" s="81">
        <f>VLOOKUP($C250,[1]Sheet1!$B$1:$Z$65536,19,0)</f>
        <v>0</v>
      </c>
      <c r="V250" s="81">
        <f>VLOOKUP($C250,[1]Sheet1!$B$1:$Z$65536,20,0)</f>
        <v>0</v>
      </c>
      <c r="W250" s="81">
        <f>VLOOKUP($C250,[1]Sheet1!$B$1:$Z$65536,21,0)</f>
        <v>0</v>
      </c>
      <c r="X250" s="81">
        <f>VLOOKUP($C250,[1]Sheet1!$B$1:$Z$65536,22,0)</f>
        <v>0</v>
      </c>
      <c r="Y250" s="81">
        <f>VLOOKUP($C250,[1]Sheet1!$B$1:$Z$65536,23,0)</f>
        <v>0</v>
      </c>
      <c r="Z250" s="81">
        <f>VLOOKUP($C250,[1]Sheet1!$B$1:$Z$65536,24,0)</f>
        <v>0</v>
      </c>
      <c r="AA250" s="81">
        <f>VLOOKUP($C250,[1]Sheet1!$B$1:$Z$65536,25,0)</f>
        <v>0</v>
      </c>
      <c r="AB250" s="81">
        <f>VLOOKUP($C250,[1]Sheet1!$B$1:$AA$65536,26,0)</f>
        <v>0</v>
      </c>
      <c r="AC250" s="112">
        <f t="shared" si="42"/>
        <v>6048.4</v>
      </c>
      <c r="AD250" s="211">
        <f t="shared" si="40"/>
        <v>6048.4</v>
      </c>
      <c r="AE250" s="208"/>
      <c r="AF250" s="46"/>
      <c r="AG250" s="222"/>
      <c r="AH250" s="55"/>
      <c r="AI250" s="183"/>
      <c r="AJ250" s="208"/>
      <c r="AK250" s="183"/>
      <c r="AL250" s="183"/>
      <c r="AM250" s="234" t="s">
        <v>536</v>
      </c>
      <c r="AN250" s="218"/>
    </row>
    <row r="251" spans="1:52" s="61" customFormat="1" ht="34.950000000000003" customHeight="1">
      <c r="A251" s="58"/>
      <c r="B251" s="392"/>
      <c r="C251" s="364" t="s">
        <v>94</v>
      </c>
      <c r="D251" s="365"/>
      <c r="E251" s="196"/>
      <c r="F251" s="98">
        <f>SUM(F241:F250)</f>
        <v>0</v>
      </c>
      <c r="G251" s="98">
        <f t="shared" ref="G251:AD251" si="43">SUM(G241:G250)</f>
        <v>0</v>
      </c>
      <c r="H251" s="98">
        <f t="shared" si="43"/>
        <v>0</v>
      </c>
      <c r="I251" s="98">
        <f t="shared" si="43"/>
        <v>0</v>
      </c>
      <c r="J251" s="98">
        <f t="shared" si="43"/>
        <v>0</v>
      </c>
      <c r="K251" s="98">
        <f t="shared" si="43"/>
        <v>0</v>
      </c>
      <c r="L251" s="98">
        <f t="shared" si="43"/>
        <v>0</v>
      </c>
      <c r="M251" s="98">
        <f t="shared" si="43"/>
        <v>0</v>
      </c>
      <c r="N251" s="98">
        <f t="shared" si="43"/>
        <v>6048.4</v>
      </c>
      <c r="O251" s="98">
        <f t="shared" si="43"/>
        <v>0</v>
      </c>
      <c r="P251" s="98">
        <f t="shared" si="43"/>
        <v>0</v>
      </c>
      <c r="Q251" s="98">
        <f t="shared" si="43"/>
        <v>0</v>
      </c>
      <c r="R251" s="98">
        <f t="shared" si="43"/>
        <v>0</v>
      </c>
      <c r="S251" s="98">
        <f t="shared" si="43"/>
        <v>0</v>
      </c>
      <c r="T251" s="98">
        <f t="shared" si="43"/>
        <v>45286.42</v>
      </c>
      <c r="U251" s="98">
        <f t="shared" si="43"/>
        <v>0</v>
      </c>
      <c r="V251" s="98">
        <f t="shared" si="43"/>
        <v>0</v>
      </c>
      <c r="W251" s="98">
        <f t="shared" si="43"/>
        <v>0</v>
      </c>
      <c r="X251" s="98">
        <f t="shared" si="43"/>
        <v>0</v>
      </c>
      <c r="Y251" s="98">
        <f t="shared" si="43"/>
        <v>0</v>
      </c>
      <c r="Z251" s="98">
        <f t="shared" si="43"/>
        <v>17430.91</v>
      </c>
      <c r="AA251" s="98">
        <f t="shared" si="43"/>
        <v>0</v>
      </c>
      <c r="AB251" s="98">
        <f t="shared" si="43"/>
        <v>196842.6</v>
      </c>
      <c r="AC251" s="98">
        <f t="shared" si="43"/>
        <v>265608.33</v>
      </c>
      <c r="AD251" s="117">
        <f t="shared" si="43"/>
        <v>265608.33</v>
      </c>
      <c r="AE251" s="112">
        <f>SUM(I251:AD251)</f>
        <v>796824.99</v>
      </c>
      <c r="AF251" s="112">
        <f>SUM(J251:AE251)</f>
        <v>1593649.98</v>
      </c>
      <c r="AG251" s="235"/>
      <c r="AH251" s="236">
        <f>SUM(AH241:AH250)</f>
        <v>0</v>
      </c>
      <c r="AI251" s="224"/>
      <c r="AJ251" s="147"/>
      <c r="AK251" s="148"/>
      <c r="AL251" s="148"/>
      <c r="AM251" s="225"/>
      <c r="AN251" s="152"/>
      <c r="AO251" s="152"/>
      <c r="AP251" s="152"/>
      <c r="AQ251" s="152"/>
      <c r="AR251" s="152"/>
      <c r="AS251" s="152"/>
      <c r="AT251" s="152"/>
      <c r="AU251" s="152"/>
      <c r="AV251" s="152"/>
      <c r="AW251" s="152"/>
      <c r="AX251" s="152"/>
      <c r="AY251" s="152"/>
      <c r="AZ251" s="152"/>
    </row>
    <row r="252" spans="1:52" s="13" customFormat="1" ht="34.950000000000003" customHeight="1">
      <c r="B252" s="366" t="s">
        <v>537</v>
      </c>
      <c r="C252" s="367"/>
      <c r="D252" s="368"/>
      <c r="E252" s="203"/>
      <c r="F252" s="204">
        <f>F251+F239+F216+F141+F73+F29</f>
        <v>1552739.66</v>
      </c>
      <c r="G252" s="204">
        <f t="shared" ref="G252:AF252" si="44">G251+G239+G216+G141+G73+G29</f>
        <v>474911.63000000082</v>
      </c>
      <c r="H252" s="204">
        <f t="shared" si="44"/>
        <v>1203611.3899999999</v>
      </c>
      <c r="I252" s="204">
        <f t="shared" si="44"/>
        <v>2710900.41</v>
      </c>
      <c r="J252" s="204">
        <f t="shared" si="44"/>
        <v>2647257.9999999991</v>
      </c>
      <c r="K252" s="204">
        <f t="shared" si="44"/>
        <v>2686696.6700000004</v>
      </c>
      <c r="L252" s="204">
        <f t="shared" si="44"/>
        <v>2905340.3300000005</v>
      </c>
      <c r="M252" s="204">
        <f t="shared" si="44"/>
        <v>2665778.209999999</v>
      </c>
      <c r="N252" s="204">
        <f t="shared" si="44"/>
        <v>2947447.8700000015</v>
      </c>
      <c r="O252" s="204">
        <f t="shared" si="44"/>
        <v>4536945.3299999973</v>
      </c>
      <c r="P252" s="204">
        <f t="shared" si="44"/>
        <v>5136238.0600000005</v>
      </c>
      <c r="Q252" s="204">
        <f t="shared" si="44"/>
        <v>7055617.2199999988</v>
      </c>
      <c r="R252" s="204">
        <f t="shared" si="44"/>
        <v>12476492.550000001</v>
      </c>
      <c r="S252" s="204">
        <f t="shared" si="44"/>
        <v>3351366.9600000004</v>
      </c>
      <c r="T252" s="204">
        <f t="shared" si="44"/>
        <v>5406546.4299999997</v>
      </c>
      <c r="U252" s="204">
        <f t="shared" si="44"/>
        <v>2245975.38</v>
      </c>
      <c r="V252" s="204">
        <f t="shared" si="44"/>
        <v>14129679.490000004</v>
      </c>
      <c r="W252" s="204">
        <f t="shared" si="44"/>
        <v>8709196.2199999988</v>
      </c>
      <c r="X252" s="204">
        <f t="shared" si="44"/>
        <v>12604452.09</v>
      </c>
      <c r="Y252" s="204">
        <f t="shared" si="44"/>
        <v>14851190.170000002</v>
      </c>
      <c r="Z252" s="204">
        <f t="shared" si="44"/>
        <v>20686911.400000006</v>
      </c>
      <c r="AA252" s="204">
        <f t="shared" si="44"/>
        <v>16121439.41</v>
      </c>
      <c r="AB252" s="204">
        <f t="shared" si="44"/>
        <v>10781648.600000001</v>
      </c>
      <c r="AC252" s="204">
        <f t="shared" si="44"/>
        <v>157888383.47999996</v>
      </c>
      <c r="AD252" s="212">
        <f t="shared" si="44"/>
        <v>106979884.53999999</v>
      </c>
      <c r="AE252" s="204">
        <f t="shared" si="44"/>
        <v>8284316.3366666678</v>
      </c>
      <c r="AF252" s="204">
        <f t="shared" si="44"/>
        <v>33773690</v>
      </c>
      <c r="AG252" s="237">
        <f>AG251+AG239+AG216+AG141+AG73+AG29+AG355+AG312+AG303+AG315</f>
        <v>9492442.3500000015</v>
      </c>
      <c r="AH252" s="270">
        <f>AH251+AH239+AH216+AH141+AH73+AH29+AH312+AH303+AH309+AH313+AH314+AH315</f>
        <v>15181918.530000001</v>
      </c>
      <c r="AI252" s="204" t="e">
        <f>#REF!+AI216+AI141+AI73+AI29</f>
        <v>#REF!</v>
      </c>
      <c r="AJ252" s="204"/>
      <c r="AK252" s="239"/>
      <c r="AL252" s="239"/>
      <c r="AM252" s="240"/>
      <c r="AN252" s="152"/>
      <c r="AO252" s="152"/>
      <c r="AP252" s="152"/>
      <c r="AQ252" s="152"/>
      <c r="AR252" s="152"/>
      <c r="AS252" s="152"/>
      <c r="AT252" s="152"/>
      <c r="AU252" s="152"/>
      <c r="AV252" s="152"/>
      <c r="AW252" s="152"/>
      <c r="AX252" s="152"/>
      <c r="AY252" s="152"/>
      <c r="AZ252" s="152"/>
    </row>
    <row r="253" spans="1:52" ht="15.6">
      <c r="I253" s="4"/>
      <c r="J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209"/>
      <c r="AM253" s="8"/>
      <c r="AN253" s="8"/>
      <c r="AO253" s="152"/>
      <c r="AP253" s="152"/>
      <c r="AQ253" s="152"/>
      <c r="AR253" s="152"/>
      <c r="AS253" s="152"/>
      <c r="AT253" s="152"/>
      <c r="AU253" s="152"/>
      <c r="AV253" s="152"/>
      <c r="AW253" s="152"/>
      <c r="AX253" s="152"/>
      <c r="AY253" s="152"/>
      <c r="AZ253" s="152"/>
    </row>
    <row r="254" spans="1:52" ht="15.6">
      <c r="I254" s="4"/>
      <c r="J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209"/>
      <c r="AM254" s="8"/>
      <c r="AN254" s="8"/>
      <c r="AO254" s="152"/>
      <c r="AP254" s="152"/>
      <c r="AQ254" s="152"/>
      <c r="AR254" s="152"/>
      <c r="AS254" s="152"/>
      <c r="AT254" s="152"/>
      <c r="AU254" s="152"/>
      <c r="AV254" s="152"/>
      <c r="AW254" s="152"/>
      <c r="AX254" s="152"/>
      <c r="AY254" s="152"/>
      <c r="AZ254" s="152"/>
    </row>
    <row r="255" spans="1:52" s="59" customFormat="1" ht="31.95" customHeight="1">
      <c r="C255" s="99" t="s">
        <v>95</v>
      </c>
      <c r="D255" s="100"/>
      <c r="E255" s="187"/>
      <c r="F255" s="59" t="s">
        <v>538</v>
      </c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209"/>
      <c r="AE255" s="119" t="s">
        <v>96</v>
      </c>
      <c r="AF255" s="120"/>
      <c r="AG255" s="120"/>
      <c r="AH255" s="151"/>
      <c r="AI255" s="152"/>
      <c r="AJ255" s="152"/>
      <c r="AK255" s="152"/>
      <c r="AL255" s="152"/>
      <c r="AM255" s="8"/>
      <c r="AN255" s="8"/>
      <c r="AO255" s="152"/>
      <c r="AP255" s="152"/>
      <c r="AQ255" s="152"/>
      <c r="AR255" s="152"/>
      <c r="AS255" s="152"/>
      <c r="AT255" s="152"/>
      <c r="AU255" s="152"/>
      <c r="AV255" s="152"/>
      <c r="AW255" s="152"/>
      <c r="AX255" s="152"/>
      <c r="AY255" s="152"/>
      <c r="AZ255" s="152"/>
    </row>
    <row r="256" spans="1:52" ht="15.6">
      <c r="I256" s="4"/>
      <c r="J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209"/>
      <c r="AM256" s="8"/>
      <c r="AN256" s="8"/>
      <c r="AO256" s="152"/>
      <c r="AP256" s="152"/>
      <c r="AQ256" s="152"/>
      <c r="AR256" s="152"/>
      <c r="AS256" s="152"/>
      <c r="AT256" s="152"/>
      <c r="AU256" s="152"/>
      <c r="AV256" s="152"/>
      <c r="AW256" s="152"/>
      <c r="AX256" s="152"/>
      <c r="AY256" s="152"/>
      <c r="AZ256" s="152"/>
    </row>
    <row r="257" spans="1:52" ht="15.6">
      <c r="A257" s="8"/>
      <c r="B257" s="344"/>
      <c r="C257" s="241" t="s">
        <v>539</v>
      </c>
      <c r="D257" s="26" t="s">
        <v>540</v>
      </c>
      <c r="E257" s="64">
        <f>VLOOKUP(C257,[1]Sheet1!B$1:D$65536,3,0)</f>
        <v>60</v>
      </c>
      <c r="F257" s="81">
        <f>VLOOKUP(C257,[1]Sheet1!B$1:E$65536,4,0)</f>
        <v>6350</v>
      </c>
      <c r="G257" s="81">
        <f>VLOOKUP(C257,[1]Sheet1!B$1:F$65536,5,0)</f>
        <v>0</v>
      </c>
      <c r="H257" s="81">
        <f>VLOOKUP($C257,[1]Sheet1!$B$1:$Z$65536,6,0)</f>
        <v>0</v>
      </c>
      <c r="I257" s="81">
        <f>VLOOKUP($C257,[1]Sheet1!$B$1:$Z$65536,7,0)</f>
        <v>0</v>
      </c>
      <c r="J257" s="81">
        <f>VLOOKUP($C257,[1]Sheet1!$B$1:$Z$65536,8,0)</f>
        <v>0</v>
      </c>
      <c r="K257" s="81">
        <f>VLOOKUP($C257,[1]Sheet1!$B$1:$Z$65536,9,0)</f>
        <v>0</v>
      </c>
      <c r="L257" s="81">
        <f>VLOOKUP($C257,[1]Sheet1!$B$1:$Z$65536,10,0)</f>
        <v>0</v>
      </c>
      <c r="M257" s="81">
        <f>VLOOKUP($C257,[1]Sheet1!$B$1:$Z$65536,11,0)</f>
        <v>0</v>
      </c>
      <c r="N257" s="81">
        <f>VLOOKUP($C257,[1]Sheet1!$B$1:$Z$65536,12,0)</f>
        <v>0</v>
      </c>
      <c r="O257" s="81">
        <f>VLOOKUP($C257,[1]Sheet1!$B$1:$Z$65536,13,0)</f>
        <v>0</v>
      </c>
      <c r="P257" s="81">
        <f>VLOOKUP($C257,[1]Sheet1!$B$1:$Z$65536,14,0)</f>
        <v>0</v>
      </c>
      <c r="Q257" s="81">
        <f>VLOOKUP($C257,[1]Sheet1!$B$1:$Z$65536,15,0)</f>
        <v>0</v>
      </c>
      <c r="R257" s="81">
        <f>VLOOKUP($C257,[1]Sheet1!$B$1:$Z$65536,16,0)</f>
        <v>0</v>
      </c>
      <c r="S257" s="81">
        <f>VLOOKUP($C257,[1]Sheet1!$B$1:$Z$65536,17,0)</f>
        <v>0</v>
      </c>
      <c r="T257" s="81">
        <f>VLOOKUP($C257,[1]Sheet1!$B$1:$Z$65536,18,0)</f>
        <v>0</v>
      </c>
      <c r="U257" s="81">
        <f>VLOOKUP($C257,[1]Sheet1!$B$1:$Z$65536,19,0)</f>
        <v>0</v>
      </c>
      <c r="V257" s="81">
        <f>VLOOKUP($C257,[1]Sheet1!$B$1:$Z$65536,20,0)</f>
        <v>0</v>
      </c>
      <c r="W257" s="81">
        <f>VLOOKUP($C257,[1]Sheet1!$B$1:$Z$65536,21,0)</f>
        <v>0</v>
      </c>
      <c r="X257" s="81">
        <f>VLOOKUP($C257,[1]Sheet1!$B$1:$Z$65536,22,0)</f>
        <v>0</v>
      </c>
      <c r="Y257" s="81">
        <f>VLOOKUP($C257,[1]Sheet1!$B$1:$Z$65536,23,0)</f>
        <v>0</v>
      </c>
      <c r="Z257" s="81">
        <f>VLOOKUP($C257,[1]Sheet1!$B$1:$Z$65536,24,0)</f>
        <v>0</v>
      </c>
      <c r="AA257" s="81">
        <f>VLOOKUP($C257,[1]Sheet1!$B$1:$Z$65536,25,0)</f>
        <v>0</v>
      </c>
      <c r="AB257" s="81">
        <f>VLOOKUP($C257,[1]Sheet1!$B$1:$AA$65536,26,0)</f>
        <v>0</v>
      </c>
      <c r="AC257" s="112">
        <f t="shared" ref="AC257:AC320" si="45">SUM(F257:AB257)</f>
        <v>6350</v>
      </c>
      <c r="AD257" s="211">
        <f t="shared" ref="AD257:AD260" si="46">AC257-AB257-AA257</f>
        <v>6350</v>
      </c>
      <c r="AE257" s="4"/>
      <c r="AF257" s="4"/>
      <c r="AG257" s="242"/>
      <c r="AI257" s="4"/>
      <c r="AJ257" s="4"/>
      <c r="AK257" s="4"/>
      <c r="AL257" s="4"/>
      <c r="AM257" s="8"/>
      <c r="AN257" s="8"/>
      <c r="AO257" s="152"/>
      <c r="AP257" s="152"/>
      <c r="AQ257" s="152"/>
      <c r="AR257" s="152"/>
      <c r="AS257" s="152"/>
      <c r="AT257" s="152"/>
      <c r="AU257" s="152"/>
      <c r="AV257" s="152"/>
      <c r="AW257" s="152"/>
      <c r="AX257" s="152"/>
      <c r="AY257" s="152"/>
      <c r="AZ257" s="152"/>
    </row>
    <row r="258" spans="1:52" ht="14.4">
      <c r="A258" s="8"/>
      <c r="B258" s="344"/>
      <c r="C258" s="241" t="s">
        <v>541</v>
      </c>
      <c r="D258" s="29" t="s">
        <v>542</v>
      </c>
      <c r="E258" s="64">
        <f>VLOOKUP(C258,[1]Sheet1!B$1:D$65536,3,0)</f>
        <v>60</v>
      </c>
      <c r="F258" s="81">
        <f>VLOOKUP(C258,[1]Sheet1!B$1:E$65536,4,0)</f>
        <v>1950</v>
      </c>
      <c r="G258" s="81">
        <f>VLOOKUP(C258,[1]Sheet1!B$1:F$65536,5,0)</f>
        <v>0</v>
      </c>
      <c r="H258" s="81">
        <f>VLOOKUP($C258,[1]Sheet1!$B$1:$Z$65536,6,0)</f>
        <v>0</v>
      </c>
      <c r="I258" s="81">
        <f>VLOOKUP($C258,[1]Sheet1!$B$1:$Z$65536,7,0)</f>
        <v>0</v>
      </c>
      <c r="J258" s="81">
        <f>VLOOKUP($C258,[1]Sheet1!$B$1:$Z$65536,8,0)</f>
        <v>0</v>
      </c>
      <c r="K258" s="81">
        <f>VLOOKUP($C258,[1]Sheet1!$B$1:$Z$65536,9,0)</f>
        <v>0</v>
      </c>
      <c r="L258" s="81">
        <f>VLOOKUP($C258,[1]Sheet1!$B$1:$Z$65536,10,0)</f>
        <v>0</v>
      </c>
      <c r="M258" s="81">
        <f>VLOOKUP($C258,[1]Sheet1!$B$1:$Z$65536,11,0)</f>
        <v>0</v>
      </c>
      <c r="N258" s="81">
        <f>VLOOKUP($C258,[1]Sheet1!$B$1:$Z$65536,12,0)</f>
        <v>0</v>
      </c>
      <c r="O258" s="81">
        <f>VLOOKUP($C258,[1]Sheet1!$B$1:$Z$65536,13,0)</f>
        <v>0</v>
      </c>
      <c r="P258" s="81">
        <f>VLOOKUP($C258,[1]Sheet1!$B$1:$Z$65536,14,0)</f>
        <v>0</v>
      </c>
      <c r="Q258" s="81">
        <f>VLOOKUP($C258,[1]Sheet1!$B$1:$Z$65536,15,0)</f>
        <v>0</v>
      </c>
      <c r="R258" s="81">
        <f>VLOOKUP($C258,[1]Sheet1!$B$1:$Z$65536,16,0)</f>
        <v>0</v>
      </c>
      <c r="S258" s="81">
        <f>VLOOKUP($C258,[1]Sheet1!$B$1:$Z$65536,17,0)</f>
        <v>0</v>
      </c>
      <c r="T258" s="81">
        <f>VLOOKUP($C258,[1]Sheet1!$B$1:$Z$65536,18,0)</f>
        <v>0</v>
      </c>
      <c r="U258" s="81">
        <f>VLOOKUP($C258,[1]Sheet1!$B$1:$Z$65536,19,0)</f>
        <v>0</v>
      </c>
      <c r="V258" s="81">
        <f>VLOOKUP($C258,[1]Sheet1!$B$1:$Z$65536,20,0)</f>
        <v>0</v>
      </c>
      <c r="W258" s="81">
        <f>VLOOKUP($C258,[1]Sheet1!$B$1:$Z$65536,21,0)</f>
        <v>0</v>
      </c>
      <c r="X258" s="81">
        <f>VLOOKUP($C258,[1]Sheet1!$B$1:$Z$65536,22,0)</f>
        <v>0</v>
      </c>
      <c r="Y258" s="81">
        <f>VLOOKUP($C258,[1]Sheet1!$B$1:$Z$65536,23,0)</f>
        <v>0</v>
      </c>
      <c r="Z258" s="81">
        <f>VLOOKUP($C258,[1]Sheet1!$B$1:$Z$65536,24,0)</f>
        <v>0</v>
      </c>
      <c r="AA258" s="81">
        <f>VLOOKUP($C258,[1]Sheet1!$B$1:$Z$65536,25,0)</f>
        <v>0</v>
      </c>
      <c r="AB258" s="81">
        <f>VLOOKUP($C258,[1]Sheet1!$B$1:$AA$65536,26,0)</f>
        <v>0</v>
      </c>
      <c r="AC258" s="112">
        <f t="shared" si="45"/>
        <v>1950</v>
      </c>
      <c r="AD258" s="211">
        <f t="shared" si="46"/>
        <v>1950</v>
      </c>
      <c r="AE258" s="4"/>
      <c r="AF258" s="4"/>
      <c r="AG258" s="242"/>
      <c r="AI258" s="4"/>
      <c r="AJ258" s="4"/>
      <c r="AK258" s="4"/>
      <c r="AL258" s="4"/>
      <c r="AM258" s="8"/>
      <c r="AN258" s="8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</row>
    <row r="259" spans="1:52">
      <c r="A259" s="8"/>
      <c r="B259" s="344"/>
      <c r="C259" s="241" t="s">
        <v>543</v>
      </c>
      <c r="D259" s="29" t="s">
        <v>544</v>
      </c>
      <c r="E259" s="64">
        <f>VLOOKUP(C259,[1]Sheet1!B$1:D$65536,3,0)</f>
        <v>60</v>
      </c>
      <c r="F259" s="81">
        <f>VLOOKUP(C259,[1]Sheet1!B$1:E$65536,4,0)</f>
        <v>400</v>
      </c>
      <c r="G259" s="81">
        <f>VLOOKUP(C259,[1]Sheet1!B$1:F$65536,5,0)</f>
        <v>0</v>
      </c>
      <c r="H259" s="81">
        <f>VLOOKUP($C259,[1]Sheet1!$B$1:$Z$65536,6,0)</f>
        <v>0</v>
      </c>
      <c r="I259" s="81">
        <f>VLOOKUP($C259,[1]Sheet1!$B$1:$Z$65536,7,0)</f>
        <v>0</v>
      </c>
      <c r="J259" s="81">
        <f>VLOOKUP($C259,[1]Sheet1!$B$1:$Z$65536,8,0)</f>
        <v>0</v>
      </c>
      <c r="K259" s="81">
        <f>VLOOKUP($C259,[1]Sheet1!$B$1:$Z$65536,9,0)</f>
        <v>0</v>
      </c>
      <c r="L259" s="81">
        <f>VLOOKUP($C259,[1]Sheet1!$B$1:$Z$65536,10,0)</f>
        <v>0</v>
      </c>
      <c r="M259" s="81">
        <f>VLOOKUP($C259,[1]Sheet1!$B$1:$Z$65536,11,0)</f>
        <v>0</v>
      </c>
      <c r="N259" s="81">
        <f>VLOOKUP($C259,[1]Sheet1!$B$1:$Z$65536,12,0)</f>
        <v>0</v>
      </c>
      <c r="O259" s="81">
        <f>VLOOKUP($C259,[1]Sheet1!$B$1:$Z$65536,13,0)</f>
        <v>0</v>
      </c>
      <c r="P259" s="81">
        <f>VLOOKUP($C259,[1]Sheet1!$B$1:$Z$65536,14,0)</f>
        <v>0</v>
      </c>
      <c r="Q259" s="81">
        <f>VLOOKUP($C259,[1]Sheet1!$B$1:$Z$65536,15,0)</f>
        <v>0</v>
      </c>
      <c r="R259" s="81">
        <f>VLOOKUP($C259,[1]Sheet1!$B$1:$Z$65536,16,0)</f>
        <v>0</v>
      </c>
      <c r="S259" s="81">
        <f>VLOOKUP($C259,[1]Sheet1!$B$1:$Z$65536,17,0)</f>
        <v>0</v>
      </c>
      <c r="T259" s="81">
        <f>VLOOKUP($C259,[1]Sheet1!$B$1:$Z$65536,18,0)</f>
        <v>0</v>
      </c>
      <c r="U259" s="81">
        <f>VLOOKUP($C259,[1]Sheet1!$B$1:$Z$65536,19,0)</f>
        <v>0</v>
      </c>
      <c r="V259" s="81">
        <f>VLOOKUP($C259,[1]Sheet1!$B$1:$Z$65536,20,0)</f>
        <v>0</v>
      </c>
      <c r="W259" s="81">
        <f>VLOOKUP($C259,[1]Sheet1!$B$1:$Z$65536,21,0)</f>
        <v>0</v>
      </c>
      <c r="X259" s="81">
        <f>VLOOKUP($C259,[1]Sheet1!$B$1:$Z$65536,22,0)</f>
        <v>0</v>
      </c>
      <c r="Y259" s="81">
        <f>VLOOKUP($C259,[1]Sheet1!$B$1:$Z$65536,23,0)</f>
        <v>0</v>
      </c>
      <c r="Z259" s="81">
        <f>VLOOKUP($C259,[1]Sheet1!$B$1:$Z$65536,24,0)</f>
        <v>0</v>
      </c>
      <c r="AA259" s="81">
        <f>VLOOKUP($C259,[1]Sheet1!$B$1:$Z$65536,25,0)</f>
        <v>0</v>
      </c>
      <c r="AB259" s="81">
        <f>VLOOKUP($C259,[1]Sheet1!$B$1:$AA$65536,26,0)</f>
        <v>0</v>
      </c>
      <c r="AC259" s="112">
        <f t="shared" si="45"/>
        <v>400</v>
      </c>
      <c r="AD259" s="211">
        <f t="shared" si="46"/>
        <v>400</v>
      </c>
      <c r="AE259" s="4"/>
      <c r="AF259" s="4"/>
      <c r="AG259" s="242"/>
      <c r="AI259" s="4"/>
      <c r="AJ259" s="4"/>
      <c r="AK259" s="4"/>
      <c r="AL259" s="4"/>
      <c r="AM259" s="4"/>
      <c r="AN259" s="185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</row>
    <row r="260" spans="1:52">
      <c r="A260" s="8"/>
      <c r="B260" s="344"/>
      <c r="C260" s="241" t="s">
        <v>545</v>
      </c>
      <c r="D260" s="29" t="s">
        <v>546</v>
      </c>
      <c r="E260" s="64">
        <f>VLOOKUP(C260,[1]Sheet1!B$1:D$65536,3,0)</f>
        <v>60</v>
      </c>
      <c r="F260" s="81">
        <f>VLOOKUP(C260,[1]Sheet1!B$1:E$65536,4,0)</f>
        <v>551107</v>
      </c>
      <c r="G260" s="81">
        <f>VLOOKUP(C260,[1]Sheet1!B$1:F$65536,5,0)</f>
        <v>0</v>
      </c>
      <c r="H260" s="81">
        <f>VLOOKUP($C260,[1]Sheet1!$B$1:$Z$65536,6,0)</f>
        <v>0</v>
      </c>
      <c r="I260" s="81">
        <f>VLOOKUP($C260,[1]Sheet1!$B$1:$Z$65536,7,0)</f>
        <v>0</v>
      </c>
      <c r="J260" s="81">
        <f>VLOOKUP($C260,[1]Sheet1!$B$1:$Z$65536,8,0)</f>
        <v>0</v>
      </c>
      <c r="K260" s="81">
        <f>VLOOKUP($C260,[1]Sheet1!$B$1:$Z$65536,9,0)</f>
        <v>0</v>
      </c>
      <c r="L260" s="81">
        <f>VLOOKUP($C260,[1]Sheet1!$B$1:$Z$65536,10,0)</f>
        <v>0</v>
      </c>
      <c r="M260" s="81">
        <f>VLOOKUP($C260,[1]Sheet1!$B$1:$Z$65536,11,0)</f>
        <v>0</v>
      </c>
      <c r="N260" s="81">
        <f>VLOOKUP($C260,[1]Sheet1!$B$1:$Z$65536,12,0)</f>
        <v>0</v>
      </c>
      <c r="O260" s="81">
        <f>VLOOKUP($C260,[1]Sheet1!$B$1:$Z$65536,13,0)</f>
        <v>0</v>
      </c>
      <c r="P260" s="81">
        <f>VLOOKUP($C260,[1]Sheet1!$B$1:$Z$65536,14,0)</f>
        <v>0</v>
      </c>
      <c r="Q260" s="81">
        <f>VLOOKUP($C260,[1]Sheet1!$B$1:$Z$65536,15,0)</f>
        <v>0</v>
      </c>
      <c r="R260" s="81">
        <f>VLOOKUP($C260,[1]Sheet1!$B$1:$Z$65536,16,0)</f>
        <v>0</v>
      </c>
      <c r="S260" s="81">
        <f>VLOOKUP($C260,[1]Sheet1!$B$1:$Z$65536,17,0)</f>
        <v>0</v>
      </c>
      <c r="T260" s="81">
        <f>VLOOKUP($C260,[1]Sheet1!$B$1:$Z$65536,18,0)</f>
        <v>0</v>
      </c>
      <c r="U260" s="81">
        <f>VLOOKUP($C260,[1]Sheet1!$B$1:$Z$65536,19,0)</f>
        <v>0</v>
      </c>
      <c r="V260" s="81">
        <f>VLOOKUP($C260,[1]Sheet1!$B$1:$Z$65536,20,0)</f>
        <v>0</v>
      </c>
      <c r="W260" s="81">
        <f>VLOOKUP($C260,[1]Sheet1!$B$1:$Z$65536,21,0)</f>
        <v>0</v>
      </c>
      <c r="X260" s="81">
        <f>VLOOKUP($C260,[1]Sheet1!$B$1:$Z$65536,22,0)</f>
        <v>0</v>
      </c>
      <c r="Y260" s="81">
        <f>VLOOKUP($C260,[1]Sheet1!$B$1:$Z$65536,23,0)</f>
        <v>0</v>
      </c>
      <c r="Z260" s="81">
        <f>VLOOKUP($C260,[1]Sheet1!$B$1:$Z$65536,24,0)</f>
        <v>0</v>
      </c>
      <c r="AA260" s="81">
        <f>VLOOKUP($C260,[1]Sheet1!$B$1:$Z$65536,25,0)</f>
        <v>0</v>
      </c>
      <c r="AB260" s="81">
        <f>VLOOKUP($C260,[1]Sheet1!$B$1:$AA$65536,26,0)</f>
        <v>0</v>
      </c>
      <c r="AC260" s="112">
        <f t="shared" si="45"/>
        <v>551107</v>
      </c>
      <c r="AD260" s="211">
        <f t="shared" si="46"/>
        <v>551107</v>
      </c>
      <c r="AE260" s="4"/>
      <c r="AF260" s="4"/>
      <c r="AG260" s="242"/>
      <c r="AI260" s="4"/>
      <c r="AJ260" s="4"/>
      <c r="AK260" s="4"/>
      <c r="AL260" s="4"/>
      <c r="AM260" s="4"/>
      <c r="AN260" s="185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</row>
    <row r="261" spans="1:52">
      <c r="A261" s="8"/>
      <c r="B261" s="344"/>
      <c r="C261" s="241" t="s">
        <v>547</v>
      </c>
      <c r="D261" s="29" t="s">
        <v>548</v>
      </c>
      <c r="E261" s="64">
        <v>0</v>
      </c>
      <c r="F261" s="81">
        <f>VLOOKUP(C261,[1]Sheet1!B$1:E$65536,4,0)</f>
        <v>1163</v>
      </c>
      <c r="G261" s="81">
        <f>VLOOKUP(C261,[1]Sheet1!B$1:F$65536,5,0)</f>
        <v>0</v>
      </c>
      <c r="H261" s="81">
        <f>VLOOKUP($C261,[1]Sheet1!$B$1:$Z$65536,6,0)</f>
        <v>0</v>
      </c>
      <c r="I261" s="81">
        <f>VLOOKUP($C261,[1]Sheet1!$B$1:$Z$65536,7,0)</f>
        <v>0</v>
      </c>
      <c r="J261" s="81">
        <f>VLOOKUP($C261,[1]Sheet1!$B$1:$Z$65536,8,0)</f>
        <v>0</v>
      </c>
      <c r="K261" s="81">
        <f>VLOOKUP($C261,[1]Sheet1!$B$1:$Z$65536,9,0)</f>
        <v>0</v>
      </c>
      <c r="L261" s="81">
        <f>VLOOKUP($C261,[1]Sheet1!$B$1:$Z$65536,10,0)</f>
        <v>0</v>
      </c>
      <c r="M261" s="81">
        <f>VLOOKUP($C261,[1]Sheet1!$B$1:$Z$65536,11,0)</f>
        <v>0</v>
      </c>
      <c r="N261" s="81">
        <f>VLOOKUP($C261,[1]Sheet1!$B$1:$Z$65536,12,0)</f>
        <v>0</v>
      </c>
      <c r="O261" s="81">
        <f>VLOOKUP($C261,[1]Sheet1!$B$1:$Z$65536,13,0)</f>
        <v>0</v>
      </c>
      <c r="P261" s="81">
        <f>VLOOKUP($C261,[1]Sheet1!$B$1:$Z$65536,14,0)</f>
        <v>0</v>
      </c>
      <c r="Q261" s="81">
        <f>VLOOKUP($C261,[1]Sheet1!$B$1:$Z$65536,15,0)</f>
        <v>0</v>
      </c>
      <c r="R261" s="81">
        <f>VLOOKUP($C261,[1]Sheet1!$B$1:$Z$65536,16,0)</f>
        <v>0</v>
      </c>
      <c r="S261" s="81">
        <f>VLOOKUP($C261,[1]Sheet1!$B$1:$Z$65536,17,0)</f>
        <v>0</v>
      </c>
      <c r="T261" s="81">
        <f>VLOOKUP($C261,[1]Sheet1!$B$1:$Z$65536,18,0)</f>
        <v>0</v>
      </c>
      <c r="U261" s="81">
        <f>VLOOKUP($C261,[1]Sheet1!$B$1:$Z$65536,19,0)</f>
        <v>0</v>
      </c>
      <c r="V261" s="81">
        <f>VLOOKUP($C261,[1]Sheet1!$B$1:$Z$65536,20,0)</f>
        <v>0</v>
      </c>
      <c r="W261" s="81">
        <f>VLOOKUP($C261,[1]Sheet1!$B$1:$Z$65536,21,0)</f>
        <v>0</v>
      </c>
      <c r="X261" s="81">
        <f>VLOOKUP($C261,[1]Sheet1!$B$1:$Z$65536,22,0)</f>
        <v>0</v>
      </c>
      <c r="Y261" s="81">
        <f>VLOOKUP($C261,[1]Sheet1!$B$1:$Z$65536,23,0)</f>
        <v>0</v>
      </c>
      <c r="Z261" s="81">
        <f>VLOOKUP($C261,[1]Sheet1!$B$1:$Z$65536,24,0)</f>
        <v>0</v>
      </c>
      <c r="AA261" s="81">
        <f>VLOOKUP($C261,[1]Sheet1!$B$1:$Z$65536,25,0)</f>
        <v>0</v>
      </c>
      <c r="AB261" s="81">
        <f>VLOOKUP($C261,[1]Sheet1!$B$1:$AA$65536,26,0)</f>
        <v>0</v>
      </c>
      <c r="AC261" s="112">
        <f t="shared" si="45"/>
        <v>1163</v>
      </c>
      <c r="AD261" s="211">
        <f>AC261</f>
        <v>1163</v>
      </c>
      <c r="AE261" s="4"/>
      <c r="AF261" s="4"/>
      <c r="AG261" s="242"/>
      <c r="AI261" s="4"/>
      <c r="AJ261" s="4"/>
      <c r="AK261" s="4"/>
      <c r="AL261" s="4"/>
      <c r="AM261" s="4"/>
      <c r="AN261" s="185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</row>
    <row r="262" spans="1:52">
      <c r="A262" s="8"/>
      <c r="B262" s="344"/>
      <c r="C262" s="241" t="s">
        <v>549</v>
      </c>
      <c r="D262" s="29" t="s">
        <v>550</v>
      </c>
      <c r="E262" s="64">
        <f>VLOOKUP(C262,[1]Sheet1!B$1:D$65536,3,0)</f>
        <v>60</v>
      </c>
      <c r="F262" s="81">
        <f>VLOOKUP(C262,[1]Sheet1!B$1:E$65536,4,0)</f>
        <v>1980</v>
      </c>
      <c r="G262" s="81">
        <f>VLOOKUP(C262,[1]Sheet1!B$1:F$65536,5,0)</f>
        <v>0</v>
      </c>
      <c r="H262" s="81">
        <f>VLOOKUP($C262,[1]Sheet1!$B$1:$Z$65536,6,0)</f>
        <v>0</v>
      </c>
      <c r="I262" s="81">
        <f>VLOOKUP($C262,[1]Sheet1!$B$1:$Z$65536,7,0)</f>
        <v>0</v>
      </c>
      <c r="J262" s="81">
        <f>VLOOKUP($C262,[1]Sheet1!$B$1:$Z$65536,8,0)</f>
        <v>0</v>
      </c>
      <c r="K262" s="81">
        <f>VLOOKUP($C262,[1]Sheet1!$B$1:$Z$65536,9,0)</f>
        <v>0</v>
      </c>
      <c r="L262" s="81">
        <f>VLOOKUP($C262,[1]Sheet1!$B$1:$Z$65536,10,0)</f>
        <v>0</v>
      </c>
      <c r="M262" s="81">
        <f>VLOOKUP($C262,[1]Sheet1!$B$1:$Z$65536,11,0)</f>
        <v>0</v>
      </c>
      <c r="N262" s="81">
        <f>VLOOKUP($C262,[1]Sheet1!$B$1:$Z$65536,12,0)</f>
        <v>0</v>
      </c>
      <c r="O262" s="81">
        <f>VLOOKUP($C262,[1]Sheet1!$B$1:$Z$65536,13,0)</f>
        <v>0</v>
      </c>
      <c r="P262" s="81">
        <f>VLOOKUP($C262,[1]Sheet1!$B$1:$Z$65536,14,0)</f>
        <v>0</v>
      </c>
      <c r="Q262" s="81">
        <f>VLOOKUP($C262,[1]Sheet1!$B$1:$Z$65536,15,0)</f>
        <v>0</v>
      </c>
      <c r="R262" s="81">
        <f>VLOOKUP($C262,[1]Sheet1!$B$1:$Z$65536,16,0)</f>
        <v>0</v>
      </c>
      <c r="S262" s="81">
        <f>VLOOKUP($C262,[1]Sheet1!$B$1:$Z$65536,17,0)</f>
        <v>0</v>
      </c>
      <c r="T262" s="81">
        <f>VLOOKUP($C262,[1]Sheet1!$B$1:$Z$65536,18,0)</f>
        <v>0</v>
      </c>
      <c r="U262" s="81">
        <f>VLOOKUP($C262,[1]Sheet1!$B$1:$Z$65536,19,0)</f>
        <v>0</v>
      </c>
      <c r="V262" s="81">
        <f>VLOOKUP($C262,[1]Sheet1!$B$1:$Z$65536,20,0)</f>
        <v>0</v>
      </c>
      <c r="W262" s="81">
        <f>VLOOKUP($C262,[1]Sheet1!$B$1:$Z$65536,21,0)</f>
        <v>0</v>
      </c>
      <c r="X262" s="81">
        <f>VLOOKUP($C262,[1]Sheet1!$B$1:$Z$65536,22,0)</f>
        <v>0</v>
      </c>
      <c r="Y262" s="81">
        <f>VLOOKUP($C262,[1]Sheet1!$B$1:$Z$65536,23,0)</f>
        <v>0</v>
      </c>
      <c r="Z262" s="81">
        <f>VLOOKUP($C262,[1]Sheet1!$B$1:$Z$65536,24,0)</f>
        <v>0</v>
      </c>
      <c r="AA262" s="81">
        <f>VLOOKUP($C262,[1]Sheet1!$B$1:$Z$65536,25,0)</f>
        <v>0</v>
      </c>
      <c r="AB262" s="81">
        <f>VLOOKUP($C262,[1]Sheet1!$B$1:$AA$65536,26,0)</f>
        <v>0</v>
      </c>
      <c r="AC262" s="112">
        <f t="shared" si="45"/>
        <v>1980</v>
      </c>
      <c r="AD262" s="211">
        <f t="shared" ref="AD262:AD273" si="47">AC262-AB262-AA262</f>
        <v>1980</v>
      </c>
      <c r="AE262" s="4"/>
      <c r="AF262" s="4"/>
      <c r="AG262" s="242"/>
      <c r="AI262" s="4"/>
      <c r="AJ262" s="4"/>
      <c r="AK262" s="4"/>
      <c r="AL262" s="4"/>
      <c r="AM262" s="4"/>
      <c r="AN262" s="185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</row>
    <row r="263" spans="1:52">
      <c r="A263" s="8"/>
      <c r="B263" s="344"/>
      <c r="C263" s="241" t="s">
        <v>551</v>
      </c>
      <c r="D263" s="29" t="s">
        <v>552</v>
      </c>
      <c r="E263" s="64">
        <f>VLOOKUP(C263,[1]Sheet1!B$1:D$65536,3,0)</f>
        <v>60</v>
      </c>
      <c r="F263" s="81">
        <f>VLOOKUP(C263,[1]Sheet1!B$1:E$65536,4,0)</f>
        <v>19500</v>
      </c>
      <c r="G263" s="81">
        <f>VLOOKUP(C263,[1]Sheet1!B$1:F$65536,5,0)</f>
        <v>0</v>
      </c>
      <c r="H263" s="81">
        <f>VLOOKUP($C263,[1]Sheet1!$B$1:$Z$65536,6,0)</f>
        <v>0</v>
      </c>
      <c r="I263" s="81">
        <f>VLOOKUP($C263,[1]Sheet1!$B$1:$Z$65536,7,0)</f>
        <v>0</v>
      </c>
      <c r="J263" s="81">
        <f>VLOOKUP($C263,[1]Sheet1!$B$1:$Z$65536,8,0)</f>
        <v>0</v>
      </c>
      <c r="K263" s="81">
        <f>VLOOKUP($C263,[1]Sheet1!$B$1:$Z$65536,9,0)</f>
        <v>0</v>
      </c>
      <c r="L263" s="81">
        <f>VLOOKUP($C263,[1]Sheet1!$B$1:$Z$65536,10,0)</f>
        <v>0</v>
      </c>
      <c r="M263" s="81">
        <f>VLOOKUP($C263,[1]Sheet1!$B$1:$Z$65536,11,0)</f>
        <v>0</v>
      </c>
      <c r="N263" s="81">
        <f>VLOOKUP($C263,[1]Sheet1!$B$1:$Z$65536,12,0)</f>
        <v>0</v>
      </c>
      <c r="O263" s="81">
        <f>VLOOKUP($C263,[1]Sheet1!$B$1:$Z$65536,13,0)</f>
        <v>0</v>
      </c>
      <c r="P263" s="81">
        <f>VLOOKUP($C263,[1]Sheet1!$B$1:$Z$65536,14,0)</f>
        <v>0</v>
      </c>
      <c r="Q263" s="81">
        <f>VLOOKUP($C263,[1]Sheet1!$B$1:$Z$65536,15,0)</f>
        <v>0</v>
      </c>
      <c r="R263" s="81">
        <f>VLOOKUP($C263,[1]Sheet1!$B$1:$Z$65536,16,0)</f>
        <v>0</v>
      </c>
      <c r="S263" s="81">
        <f>VLOOKUP($C263,[1]Sheet1!$B$1:$Z$65536,17,0)</f>
        <v>0</v>
      </c>
      <c r="T263" s="81">
        <f>VLOOKUP($C263,[1]Sheet1!$B$1:$Z$65536,18,0)</f>
        <v>0</v>
      </c>
      <c r="U263" s="81">
        <f>VLOOKUP($C263,[1]Sheet1!$B$1:$Z$65536,19,0)</f>
        <v>0</v>
      </c>
      <c r="V263" s="81">
        <f>VLOOKUP($C263,[1]Sheet1!$B$1:$Z$65536,20,0)</f>
        <v>0</v>
      </c>
      <c r="W263" s="81">
        <f>VLOOKUP($C263,[1]Sheet1!$B$1:$Z$65536,21,0)</f>
        <v>0</v>
      </c>
      <c r="X263" s="81">
        <f>VLOOKUP($C263,[1]Sheet1!$B$1:$Z$65536,22,0)</f>
        <v>0</v>
      </c>
      <c r="Y263" s="81">
        <f>VLOOKUP($C263,[1]Sheet1!$B$1:$Z$65536,23,0)</f>
        <v>0</v>
      </c>
      <c r="Z263" s="81">
        <f>VLOOKUP($C263,[1]Sheet1!$B$1:$Z$65536,24,0)</f>
        <v>0</v>
      </c>
      <c r="AA263" s="81">
        <f>VLOOKUP($C263,[1]Sheet1!$B$1:$Z$65536,25,0)</f>
        <v>0</v>
      </c>
      <c r="AB263" s="81">
        <f>VLOOKUP($C263,[1]Sheet1!$B$1:$AA$65536,26,0)</f>
        <v>0</v>
      </c>
      <c r="AC263" s="112">
        <f t="shared" si="45"/>
        <v>19500</v>
      </c>
      <c r="AD263" s="211">
        <f t="shared" si="47"/>
        <v>19500</v>
      </c>
      <c r="AE263" s="4"/>
      <c r="AF263" s="4"/>
      <c r="AG263" s="242"/>
      <c r="AI263" s="4"/>
      <c r="AJ263" s="4"/>
      <c r="AK263" s="4"/>
      <c r="AL263" s="4"/>
      <c r="AM263" s="4"/>
      <c r="AN263" s="185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</row>
    <row r="264" spans="1:52">
      <c r="A264" s="8"/>
      <c r="B264" s="344"/>
      <c r="C264" s="241" t="s">
        <v>553</v>
      </c>
      <c r="D264" s="29" t="s">
        <v>554</v>
      </c>
      <c r="E264" s="64">
        <f>VLOOKUP(C264,[1]Sheet1!B$1:D$65536,3,0)</f>
        <v>60</v>
      </c>
      <c r="F264" s="81">
        <f>VLOOKUP(C264,[1]Sheet1!B$1:E$65536,4,0)</f>
        <v>17456.5</v>
      </c>
      <c r="G264" s="81">
        <f>VLOOKUP(C264,[1]Sheet1!B$1:F$65536,5,0)</f>
        <v>0</v>
      </c>
      <c r="H264" s="81">
        <f>VLOOKUP($C264,[1]Sheet1!$B$1:$Z$65536,6,0)</f>
        <v>0</v>
      </c>
      <c r="I264" s="81">
        <f>VLOOKUP($C264,[1]Sheet1!$B$1:$Z$65536,7,0)</f>
        <v>0</v>
      </c>
      <c r="J264" s="81">
        <f>VLOOKUP($C264,[1]Sheet1!$B$1:$Z$65536,8,0)</f>
        <v>0</v>
      </c>
      <c r="K264" s="81">
        <f>VLOOKUP($C264,[1]Sheet1!$B$1:$Z$65536,9,0)</f>
        <v>0</v>
      </c>
      <c r="L264" s="81">
        <f>VLOOKUP($C264,[1]Sheet1!$B$1:$Z$65536,10,0)</f>
        <v>0</v>
      </c>
      <c r="M264" s="81">
        <f>VLOOKUP($C264,[1]Sheet1!$B$1:$Z$65536,11,0)</f>
        <v>0</v>
      </c>
      <c r="N264" s="81">
        <f>VLOOKUP($C264,[1]Sheet1!$B$1:$Z$65536,12,0)</f>
        <v>0</v>
      </c>
      <c r="O264" s="81">
        <f>VLOOKUP($C264,[1]Sheet1!$B$1:$Z$65536,13,0)</f>
        <v>0</v>
      </c>
      <c r="P264" s="81">
        <f>VLOOKUP($C264,[1]Sheet1!$B$1:$Z$65536,14,0)</f>
        <v>0</v>
      </c>
      <c r="Q264" s="81">
        <f>VLOOKUP($C264,[1]Sheet1!$B$1:$Z$65536,15,0)</f>
        <v>0</v>
      </c>
      <c r="R264" s="81">
        <f>VLOOKUP($C264,[1]Sheet1!$B$1:$Z$65536,16,0)</f>
        <v>0</v>
      </c>
      <c r="S264" s="81">
        <f>VLOOKUP($C264,[1]Sheet1!$B$1:$Z$65536,17,0)</f>
        <v>0</v>
      </c>
      <c r="T264" s="81">
        <f>VLOOKUP($C264,[1]Sheet1!$B$1:$Z$65536,18,0)</f>
        <v>0</v>
      </c>
      <c r="U264" s="81">
        <f>VLOOKUP($C264,[1]Sheet1!$B$1:$Z$65536,19,0)</f>
        <v>0</v>
      </c>
      <c r="V264" s="81">
        <f>VLOOKUP($C264,[1]Sheet1!$B$1:$Z$65536,20,0)</f>
        <v>0</v>
      </c>
      <c r="W264" s="81">
        <f>VLOOKUP($C264,[1]Sheet1!$B$1:$Z$65536,21,0)</f>
        <v>0</v>
      </c>
      <c r="X264" s="81">
        <f>VLOOKUP($C264,[1]Sheet1!$B$1:$Z$65536,22,0)</f>
        <v>0</v>
      </c>
      <c r="Y264" s="81">
        <f>VLOOKUP($C264,[1]Sheet1!$B$1:$Z$65536,23,0)</f>
        <v>0</v>
      </c>
      <c r="Z264" s="81">
        <f>VLOOKUP($C264,[1]Sheet1!$B$1:$Z$65536,24,0)</f>
        <v>0</v>
      </c>
      <c r="AA264" s="81">
        <f>VLOOKUP($C264,[1]Sheet1!$B$1:$Z$65536,25,0)</f>
        <v>0</v>
      </c>
      <c r="AB264" s="81">
        <f>VLOOKUP($C264,[1]Sheet1!$B$1:$AA$65536,26,0)</f>
        <v>0</v>
      </c>
      <c r="AC264" s="112">
        <f t="shared" si="45"/>
        <v>17456.5</v>
      </c>
      <c r="AD264" s="211">
        <f t="shared" si="47"/>
        <v>17456.5</v>
      </c>
      <c r="AE264" s="4"/>
      <c r="AF264" s="4"/>
      <c r="AG264" s="242"/>
      <c r="AI264" s="4"/>
      <c r="AJ264" s="4"/>
      <c r="AK264" s="4"/>
      <c r="AL264" s="4"/>
      <c r="AM264" s="4"/>
      <c r="AN264" s="185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</row>
    <row r="265" spans="1:52">
      <c r="A265" s="8"/>
      <c r="B265" s="344"/>
      <c r="C265" s="241" t="s">
        <v>555</v>
      </c>
      <c r="D265" s="29" t="s">
        <v>556</v>
      </c>
      <c r="E265" s="64">
        <f>VLOOKUP(C265,[1]Sheet1!B$1:D$65536,3,0)</f>
        <v>60</v>
      </c>
      <c r="F265" s="81">
        <f>VLOOKUP(C265,[1]Sheet1!B$1:E$65536,4,0)</f>
        <v>360</v>
      </c>
      <c r="G265" s="81">
        <f>VLOOKUP(C265,[1]Sheet1!B$1:F$65536,5,0)</f>
        <v>0</v>
      </c>
      <c r="H265" s="81">
        <f>VLOOKUP($C265,[1]Sheet1!$B$1:$Z$65536,6,0)</f>
        <v>0</v>
      </c>
      <c r="I265" s="81">
        <f>VLOOKUP($C265,[1]Sheet1!$B$1:$Z$65536,7,0)</f>
        <v>0</v>
      </c>
      <c r="J265" s="81">
        <f>VLOOKUP($C265,[1]Sheet1!$B$1:$Z$65536,8,0)</f>
        <v>0</v>
      </c>
      <c r="K265" s="81">
        <f>VLOOKUP($C265,[1]Sheet1!$B$1:$Z$65536,9,0)</f>
        <v>0</v>
      </c>
      <c r="L265" s="81">
        <f>VLOOKUP($C265,[1]Sheet1!$B$1:$Z$65536,10,0)</f>
        <v>0</v>
      </c>
      <c r="M265" s="81">
        <f>VLOOKUP($C265,[1]Sheet1!$B$1:$Z$65536,11,0)</f>
        <v>0</v>
      </c>
      <c r="N265" s="81">
        <f>VLOOKUP($C265,[1]Sheet1!$B$1:$Z$65536,12,0)</f>
        <v>0</v>
      </c>
      <c r="O265" s="81">
        <f>VLOOKUP($C265,[1]Sheet1!$B$1:$Z$65536,13,0)</f>
        <v>0</v>
      </c>
      <c r="P265" s="81">
        <f>VLOOKUP($C265,[1]Sheet1!$B$1:$Z$65536,14,0)</f>
        <v>0</v>
      </c>
      <c r="Q265" s="81">
        <f>VLOOKUP($C265,[1]Sheet1!$B$1:$Z$65536,15,0)</f>
        <v>0</v>
      </c>
      <c r="R265" s="81">
        <f>VLOOKUP($C265,[1]Sheet1!$B$1:$Z$65536,16,0)</f>
        <v>0</v>
      </c>
      <c r="S265" s="81">
        <f>VLOOKUP($C265,[1]Sheet1!$B$1:$Z$65536,17,0)</f>
        <v>0</v>
      </c>
      <c r="T265" s="81">
        <f>VLOOKUP($C265,[1]Sheet1!$B$1:$Z$65536,18,0)</f>
        <v>0</v>
      </c>
      <c r="U265" s="81">
        <f>VLOOKUP($C265,[1]Sheet1!$B$1:$Z$65536,19,0)</f>
        <v>0</v>
      </c>
      <c r="V265" s="81">
        <f>VLOOKUP($C265,[1]Sheet1!$B$1:$Z$65536,20,0)</f>
        <v>0</v>
      </c>
      <c r="W265" s="81">
        <f>VLOOKUP($C265,[1]Sheet1!$B$1:$Z$65536,21,0)</f>
        <v>0</v>
      </c>
      <c r="X265" s="81">
        <f>VLOOKUP($C265,[1]Sheet1!$B$1:$Z$65536,22,0)</f>
        <v>0</v>
      </c>
      <c r="Y265" s="81">
        <f>VLOOKUP($C265,[1]Sheet1!$B$1:$Z$65536,23,0)</f>
        <v>0</v>
      </c>
      <c r="Z265" s="81">
        <f>VLOOKUP($C265,[1]Sheet1!$B$1:$Z$65536,24,0)</f>
        <v>0</v>
      </c>
      <c r="AA265" s="81">
        <f>VLOOKUP($C265,[1]Sheet1!$B$1:$Z$65536,25,0)</f>
        <v>0</v>
      </c>
      <c r="AB265" s="81">
        <f>VLOOKUP($C265,[1]Sheet1!$B$1:$AA$65536,26,0)</f>
        <v>0</v>
      </c>
      <c r="AC265" s="112">
        <f t="shared" si="45"/>
        <v>360</v>
      </c>
      <c r="AD265" s="211">
        <f t="shared" si="47"/>
        <v>360</v>
      </c>
      <c r="AE265" s="4"/>
      <c r="AF265" s="4"/>
      <c r="AG265" s="242"/>
      <c r="AI265" s="4"/>
      <c r="AJ265" s="4"/>
      <c r="AK265" s="4"/>
      <c r="AL265" s="4"/>
      <c r="AM265" s="4"/>
      <c r="AN265" s="185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</row>
    <row r="266" spans="1:52">
      <c r="A266" s="8"/>
      <c r="B266" s="344"/>
      <c r="C266" s="241" t="s">
        <v>557</v>
      </c>
      <c r="D266" s="29" t="s">
        <v>558</v>
      </c>
      <c r="E266" s="64">
        <f>VLOOKUP(C266,[1]Sheet1!B$1:D$65536,3,0)</f>
        <v>60</v>
      </c>
      <c r="F266" s="81">
        <f>VLOOKUP(C266,[1]Sheet1!B$1:E$65536,4,0)</f>
        <v>48800</v>
      </c>
      <c r="G266" s="81">
        <f>VLOOKUP(C266,[1]Sheet1!B$1:F$65536,5,0)</f>
        <v>0</v>
      </c>
      <c r="H266" s="81">
        <f>VLOOKUP($C266,[1]Sheet1!$B$1:$Z$65536,6,0)</f>
        <v>0</v>
      </c>
      <c r="I266" s="81">
        <f>VLOOKUP($C266,[1]Sheet1!$B$1:$Z$65536,7,0)</f>
        <v>0</v>
      </c>
      <c r="J266" s="81">
        <f>VLOOKUP($C266,[1]Sheet1!$B$1:$Z$65536,8,0)</f>
        <v>0</v>
      </c>
      <c r="K266" s="81">
        <f>VLOOKUP($C266,[1]Sheet1!$B$1:$Z$65536,9,0)</f>
        <v>0</v>
      </c>
      <c r="L266" s="81">
        <f>VLOOKUP($C266,[1]Sheet1!$B$1:$Z$65536,10,0)</f>
        <v>0</v>
      </c>
      <c r="M266" s="81">
        <f>VLOOKUP($C266,[1]Sheet1!$B$1:$Z$65536,11,0)</f>
        <v>0</v>
      </c>
      <c r="N266" s="81">
        <f>VLOOKUP($C266,[1]Sheet1!$B$1:$Z$65536,12,0)</f>
        <v>0</v>
      </c>
      <c r="O266" s="81">
        <f>VLOOKUP($C266,[1]Sheet1!$B$1:$Z$65536,13,0)</f>
        <v>0</v>
      </c>
      <c r="P266" s="81">
        <f>VLOOKUP($C266,[1]Sheet1!$B$1:$Z$65536,14,0)</f>
        <v>0</v>
      </c>
      <c r="Q266" s="81">
        <f>VLOOKUP($C266,[1]Sheet1!$B$1:$Z$65536,15,0)</f>
        <v>0</v>
      </c>
      <c r="R266" s="81">
        <f>VLOOKUP($C266,[1]Sheet1!$B$1:$Z$65536,16,0)</f>
        <v>0</v>
      </c>
      <c r="S266" s="81">
        <f>VLOOKUP($C266,[1]Sheet1!$B$1:$Z$65536,17,0)</f>
        <v>0</v>
      </c>
      <c r="T266" s="81">
        <f>VLOOKUP($C266,[1]Sheet1!$B$1:$Z$65536,18,0)</f>
        <v>0</v>
      </c>
      <c r="U266" s="81">
        <f>VLOOKUP($C266,[1]Sheet1!$B$1:$Z$65536,19,0)</f>
        <v>0</v>
      </c>
      <c r="V266" s="81">
        <f>VLOOKUP($C266,[1]Sheet1!$B$1:$Z$65536,20,0)</f>
        <v>0</v>
      </c>
      <c r="W266" s="81">
        <f>VLOOKUP($C266,[1]Sheet1!$B$1:$Z$65536,21,0)</f>
        <v>0</v>
      </c>
      <c r="X266" s="81">
        <f>VLOOKUP($C266,[1]Sheet1!$B$1:$Z$65536,22,0)</f>
        <v>0</v>
      </c>
      <c r="Y266" s="81">
        <f>VLOOKUP($C266,[1]Sheet1!$B$1:$Z$65536,23,0)</f>
        <v>0</v>
      </c>
      <c r="Z266" s="81">
        <f>VLOOKUP($C266,[1]Sheet1!$B$1:$Z$65536,24,0)</f>
        <v>0</v>
      </c>
      <c r="AA266" s="81">
        <f>VLOOKUP($C266,[1]Sheet1!$B$1:$Z$65536,25,0)</f>
        <v>0</v>
      </c>
      <c r="AB266" s="81">
        <f>VLOOKUP($C266,[1]Sheet1!$B$1:$AA$65536,26,0)</f>
        <v>0</v>
      </c>
      <c r="AC266" s="112">
        <f t="shared" si="45"/>
        <v>48800</v>
      </c>
      <c r="AD266" s="211">
        <f t="shared" si="47"/>
        <v>48800</v>
      </c>
      <c r="AE266" s="4"/>
      <c r="AF266" s="4"/>
      <c r="AG266" s="242"/>
      <c r="AI266" s="4"/>
      <c r="AJ266" s="4"/>
      <c r="AK266" s="4"/>
      <c r="AL266" s="4"/>
      <c r="AM266" s="4"/>
      <c r="AN266" s="185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</row>
    <row r="267" spans="1:52">
      <c r="A267" s="8"/>
      <c r="B267" s="344"/>
      <c r="C267" s="241" t="s">
        <v>559</v>
      </c>
      <c r="D267" s="29" t="s">
        <v>560</v>
      </c>
      <c r="E267" s="64">
        <f>VLOOKUP(C267,[1]Sheet1!B$1:D$65536,3,0)</f>
        <v>60</v>
      </c>
      <c r="F267" s="81">
        <f>VLOOKUP(C267,[1]Sheet1!B$1:E$65536,4,0)</f>
        <v>0</v>
      </c>
      <c r="G267" s="81">
        <f>VLOOKUP(C267,[1]Sheet1!B$1:F$65536,5,0)</f>
        <v>0</v>
      </c>
      <c r="H267" s="81">
        <f>VLOOKUP($C267,[1]Sheet1!$B$1:$Z$65536,6,0)</f>
        <v>0</v>
      </c>
      <c r="I267" s="81">
        <f>VLOOKUP($C267,[1]Sheet1!$B$1:$Z$65536,7,0)</f>
        <v>0</v>
      </c>
      <c r="J267" s="81">
        <f>VLOOKUP($C267,[1]Sheet1!$B$1:$Z$65536,8,0)</f>
        <v>0</v>
      </c>
      <c r="K267" s="81">
        <f>VLOOKUP($C267,[1]Sheet1!$B$1:$Z$65536,9,0)</f>
        <v>0</v>
      </c>
      <c r="L267" s="81">
        <f>VLOOKUP($C267,[1]Sheet1!$B$1:$Z$65536,10,0)</f>
        <v>0</v>
      </c>
      <c r="M267" s="81">
        <f>VLOOKUP($C267,[1]Sheet1!$B$1:$Z$65536,11,0)</f>
        <v>0</v>
      </c>
      <c r="N267" s="81">
        <f>VLOOKUP($C267,[1]Sheet1!$B$1:$Z$65536,12,0)</f>
        <v>0</v>
      </c>
      <c r="O267" s="81">
        <f>VLOOKUP($C267,[1]Sheet1!$B$1:$Z$65536,13,0)</f>
        <v>0</v>
      </c>
      <c r="P267" s="81">
        <f>VLOOKUP($C267,[1]Sheet1!$B$1:$Z$65536,14,0)</f>
        <v>0</v>
      </c>
      <c r="Q267" s="81">
        <f>VLOOKUP($C267,[1]Sheet1!$B$1:$Z$65536,15,0)</f>
        <v>0</v>
      </c>
      <c r="R267" s="81">
        <f>VLOOKUP($C267,[1]Sheet1!$B$1:$Z$65536,16,0)</f>
        <v>0</v>
      </c>
      <c r="S267" s="81">
        <f>VLOOKUP($C267,[1]Sheet1!$B$1:$Z$65536,17,0)</f>
        <v>0</v>
      </c>
      <c r="T267" s="81">
        <f>VLOOKUP($C267,[1]Sheet1!$B$1:$Z$65536,18,0)</f>
        <v>28354.28</v>
      </c>
      <c r="U267" s="81">
        <f>VLOOKUP($C267,[1]Sheet1!$B$1:$Z$65536,19,0)</f>
        <v>72000</v>
      </c>
      <c r="V267" s="81">
        <f>VLOOKUP($C267,[1]Sheet1!$B$1:$Z$65536,20,0)</f>
        <v>0</v>
      </c>
      <c r="W267" s="81">
        <f>VLOOKUP($C267,[1]Sheet1!$B$1:$Z$65536,21,0)</f>
        <v>0</v>
      </c>
      <c r="X267" s="81">
        <f>VLOOKUP($C267,[1]Sheet1!$B$1:$Z$65536,22,0)</f>
        <v>279000</v>
      </c>
      <c r="Y267" s="81">
        <f>VLOOKUP($C267,[1]Sheet1!$B$1:$Z$65536,23,0)</f>
        <v>0</v>
      </c>
      <c r="Z267" s="81">
        <f>VLOOKUP($C267,[1]Sheet1!$B$1:$Z$65536,24,0)</f>
        <v>0</v>
      </c>
      <c r="AA267" s="81">
        <f>VLOOKUP($C267,[1]Sheet1!$B$1:$Z$65536,25,0)</f>
        <v>0</v>
      </c>
      <c r="AB267" s="81">
        <f>VLOOKUP($C267,[1]Sheet1!$B$1:$AA$65536,26,0)</f>
        <v>0</v>
      </c>
      <c r="AC267" s="112">
        <f t="shared" si="45"/>
        <v>379354.28</v>
      </c>
      <c r="AD267" s="211">
        <f t="shared" si="47"/>
        <v>379354.28</v>
      </c>
      <c r="AE267" s="4"/>
      <c r="AF267" s="4"/>
      <c r="AG267" s="242"/>
      <c r="AI267" s="4"/>
      <c r="AJ267" s="4"/>
      <c r="AK267" s="4"/>
      <c r="AL267" s="4"/>
      <c r="AM267" s="4"/>
      <c r="AN267" s="185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</row>
    <row r="268" spans="1:52">
      <c r="A268" s="8"/>
      <c r="B268" s="344"/>
      <c r="C268" s="241" t="s">
        <v>561</v>
      </c>
      <c r="D268" s="29" t="s">
        <v>562</v>
      </c>
      <c r="E268" s="64">
        <f>VLOOKUP(C268,[1]Sheet1!B$1:D$65536,3,0)</f>
        <v>60</v>
      </c>
      <c r="F268" s="81">
        <f>VLOOKUP(C268,[1]Sheet1!B$1:E$65536,4,0)</f>
        <v>292035</v>
      </c>
      <c r="G268" s="81">
        <f>VLOOKUP(C268,[1]Sheet1!B$1:F$65536,5,0)</f>
        <v>0</v>
      </c>
      <c r="H268" s="81">
        <f>VLOOKUP($C268,[1]Sheet1!$B$1:$Z$65536,6,0)</f>
        <v>0</v>
      </c>
      <c r="I268" s="81">
        <f>VLOOKUP($C268,[1]Sheet1!$B$1:$Z$65536,7,0)</f>
        <v>0</v>
      </c>
      <c r="J268" s="81">
        <f>VLOOKUP($C268,[1]Sheet1!$B$1:$Z$65536,8,0)</f>
        <v>0</v>
      </c>
      <c r="K268" s="81">
        <f>VLOOKUP($C268,[1]Sheet1!$B$1:$Z$65536,9,0)</f>
        <v>0</v>
      </c>
      <c r="L268" s="81">
        <f>VLOOKUP($C268,[1]Sheet1!$B$1:$Z$65536,10,0)</f>
        <v>0</v>
      </c>
      <c r="M268" s="81">
        <f>VLOOKUP($C268,[1]Sheet1!$B$1:$Z$65536,11,0)</f>
        <v>0</v>
      </c>
      <c r="N268" s="81">
        <f>VLOOKUP($C268,[1]Sheet1!$B$1:$Z$65536,12,0)</f>
        <v>0</v>
      </c>
      <c r="O268" s="81">
        <f>VLOOKUP($C268,[1]Sheet1!$B$1:$Z$65536,13,0)</f>
        <v>0</v>
      </c>
      <c r="P268" s="81">
        <f>VLOOKUP($C268,[1]Sheet1!$B$1:$Z$65536,14,0)</f>
        <v>0</v>
      </c>
      <c r="Q268" s="81">
        <f>VLOOKUP($C268,[1]Sheet1!$B$1:$Z$65536,15,0)</f>
        <v>0</v>
      </c>
      <c r="R268" s="81">
        <f>VLOOKUP($C268,[1]Sheet1!$B$1:$Z$65536,16,0)</f>
        <v>0</v>
      </c>
      <c r="S268" s="81">
        <f>VLOOKUP($C268,[1]Sheet1!$B$1:$Z$65536,17,0)</f>
        <v>0</v>
      </c>
      <c r="T268" s="81">
        <f>VLOOKUP($C268,[1]Sheet1!$B$1:$Z$65536,18,0)</f>
        <v>0</v>
      </c>
      <c r="U268" s="81">
        <f>VLOOKUP($C268,[1]Sheet1!$B$1:$Z$65536,19,0)</f>
        <v>60000</v>
      </c>
      <c r="V268" s="81">
        <f>VLOOKUP($C268,[1]Sheet1!$B$1:$Z$65536,20,0)</f>
        <v>0</v>
      </c>
      <c r="W268" s="81">
        <f>VLOOKUP($C268,[1]Sheet1!$B$1:$Z$65536,21,0)</f>
        <v>0</v>
      </c>
      <c r="X268" s="81">
        <f>VLOOKUP($C268,[1]Sheet1!$B$1:$Z$65536,22,0)</f>
        <v>11965</v>
      </c>
      <c r="Y268" s="81">
        <f>VLOOKUP($C268,[1]Sheet1!$B$1:$Z$65536,23,0)</f>
        <v>0</v>
      </c>
      <c r="Z268" s="81">
        <f>VLOOKUP($C268,[1]Sheet1!$B$1:$Z$65536,24,0)</f>
        <v>0</v>
      </c>
      <c r="AA268" s="81">
        <f>VLOOKUP($C268,[1]Sheet1!$B$1:$Z$65536,25,0)</f>
        <v>0</v>
      </c>
      <c r="AB268" s="81">
        <f>VLOOKUP($C268,[1]Sheet1!$B$1:$AA$65536,26,0)</f>
        <v>0</v>
      </c>
      <c r="AC268" s="112">
        <f t="shared" si="45"/>
        <v>364000</v>
      </c>
      <c r="AD268" s="211">
        <f t="shared" si="47"/>
        <v>364000</v>
      </c>
      <c r="AE268" s="4"/>
      <c r="AF268" s="4"/>
      <c r="AG268" s="242"/>
      <c r="AI268" s="4"/>
      <c r="AJ268" s="4"/>
      <c r="AK268" s="4"/>
      <c r="AL268" s="4"/>
      <c r="AM268" s="4"/>
      <c r="AN268" s="185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</row>
    <row r="269" spans="1:52">
      <c r="A269" s="8"/>
      <c r="B269" s="344"/>
      <c r="C269" s="241" t="s">
        <v>563</v>
      </c>
      <c r="D269" s="29" t="s">
        <v>564</v>
      </c>
      <c r="E269" s="64">
        <f>VLOOKUP(C269,[1]Sheet1!B$1:D$65536,3,0)</f>
        <v>60</v>
      </c>
      <c r="F269" s="81">
        <f>VLOOKUP(C269,[1]Sheet1!B$1:E$65536,4,0)</f>
        <v>1615.32</v>
      </c>
      <c r="G269" s="81">
        <f>VLOOKUP(C269,[1]Sheet1!B$1:F$65536,5,0)</f>
        <v>0</v>
      </c>
      <c r="H269" s="81">
        <f>VLOOKUP($C269,[1]Sheet1!$B$1:$Z$65536,6,0)</f>
        <v>0</v>
      </c>
      <c r="I269" s="81">
        <f>VLOOKUP($C269,[1]Sheet1!$B$1:$Z$65536,7,0)</f>
        <v>0</v>
      </c>
      <c r="J269" s="81">
        <f>VLOOKUP($C269,[1]Sheet1!$B$1:$Z$65536,8,0)</f>
        <v>0</v>
      </c>
      <c r="K269" s="81">
        <f>VLOOKUP($C269,[1]Sheet1!$B$1:$Z$65536,9,0)</f>
        <v>0</v>
      </c>
      <c r="L269" s="81">
        <f>VLOOKUP($C269,[1]Sheet1!$B$1:$Z$65536,10,0)</f>
        <v>0</v>
      </c>
      <c r="M269" s="81">
        <f>VLOOKUP($C269,[1]Sheet1!$B$1:$Z$65536,11,0)</f>
        <v>0</v>
      </c>
      <c r="N269" s="81">
        <f>VLOOKUP($C269,[1]Sheet1!$B$1:$Z$65536,12,0)</f>
        <v>0</v>
      </c>
      <c r="O269" s="81">
        <f>VLOOKUP($C269,[1]Sheet1!$B$1:$Z$65536,13,0)</f>
        <v>0</v>
      </c>
      <c r="P269" s="81">
        <f>VLOOKUP($C269,[1]Sheet1!$B$1:$Z$65536,14,0)</f>
        <v>0</v>
      </c>
      <c r="Q269" s="81">
        <f>VLOOKUP($C269,[1]Sheet1!$B$1:$Z$65536,15,0)</f>
        <v>0</v>
      </c>
      <c r="R269" s="81">
        <f>VLOOKUP($C269,[1]Sheet1!$B$1:$Z$65536,16,0)</f>
        <v>0</v>
      </c>
      <c r="S269" s="81">
        <f>VLOOKUP($C269,[1]Sheet1!$B$1:$Z$65536,17,0)</f>
        <v>0</v>
      </c>
      <c r="T269" s="81">
        <f>VLOOKUP($C269,[1]Sheet1!$B$1:$Z$65536,18,0)</f>
        <v>0</v>
      </c>
      <c r="U269" s="81">
        <f>VLOOKUP($C269,[1]Sheet1!$B$1:$Z$65536,19,0)</f>
        <v>0</v>
      </c>
      <c r="V269" s="81">
        <f>VLOOKUP($C269,[1]Sheet1!$B$1:$Z$65536,20,0)</f>
        <v>0</v>
      </c>
      <c r="W269" s="81">
        <f>VLOOKUP($C269,[1]Sheet1!$B$1:$Z$65536,21,0)</f>
        <v>0</v>
      </c>
      <c r="X269" s="81">
        <f>VLOOKUP($C269,[1]Sheet1!$B$1:$Z$65536,22,0)</f>
        <v>0</v>
      </c>
      <c r="Y269" s="81">
        <f>VLOOKUP($C269,[1]Sheet1!$B$1:$Z$65536,23,0)</f>
        <v>0</v>
      </c>
      <c r="Z269" s="81">
        <f>VLOOKUP($C269,[1]Sheet1!$B$1:$Z$65536,24,0)</f>
        <v>0</v>
      </c>
      <c r="AA269" s="81">
        <f>VLOOKUP($C269,[1]Sheet1!$B$1:$Z$65536,25,0)</f>
        <v>0</v>
      </c>
      <c r="AB269" s="81">
        <f>VLOOKUP($C269,[1]Sheet1!$B$1:$AA$65536,26,0)</f>
        <v>0</v>
      </c>
      <c r="AC269" s="112">
        <f t="shared" si="45"/>
        <v>1615.32</v>
      </c>
      <c r="AD269" s="211">
        <f t="shared" si="47"/>
        <v>1615.32</v>
      </c>
      <c r="AE269" s="4"/>
      <c r="AF269" s="4"/>
      <c r="AG269" s="242"/>
      <c r="AI269" s="4"/>
      <c r="AJ269" s="4"/>
      <c r="AK269" s="4"/>
      <c r="AL269" s="4"/>
      <c r="AM269" s="4"/>
      <c r="AN269" s="185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</row>
    <row r="270" spans="1:52">
      <c r="A270" s="8"/>
      <c r="B270" s="344"/>
      <c r="C270" s="241" t="s">
        <v>565</v>
      </c>
      <c r="D270" s="29" t="s">
        <v>566</v>
      </c>
      <c r="E270" s="64">
        <f>VLOOKUP(C270,[1]Sheet1!B$1:D$65536,3,0)</f>
        <v>60</v>
      </c>
      <c r="F270" s="81">
        <f>VLOOKUP(C270,[1]Sheet1!B$1:E$65536,4,0)</f>
        <v>0</v>
      </c>
      <c r="G270" s="81">
        <f>VLOOKUP(C270,[1]Sheet1!B$1:F$65536,5,0)</f>
        <v>0</v>
      </c>
      <c r="H270" s="81">
        <f>VLOOKUP($C270,[1]Sheet1!$B$1:$Z$65536,6,0)</f>
        <v>0</v>
      </c>
      <c r="I270" s="81">
        <f>VLOOKUP($C270,[1]Sheet1!$B$1:$Z$65536,7,0)</f>
        <v>0</v>
      </c>
      <c r="J270" s="81">
        <f>VLOOKUP($C270,[1]Sheet1!$B$1:$Z$65536,8,0)</f>
        <v>0</v>
      </c>
      <c r="K270" s="81">
        <f>VLOOKUP($C270,[1]Sheet1!$B$1:$Z$65536,9,0)</f>
        <v>0</v>
      </c>
      <c r="L270" s="81">
        <f>VLOOKUP($C270,[1]Sheet1!$B$1:$Z$65536,10,0)</f>
        <v>0</v>
      </c>
      <c r="M270" s="81">
        <f>VLOOKUP($C270,[1]Sheet1!$B$1:$Z$65536,11,0)</f>
        <v>0</v>
      </c>
      <c r="N270" s="81">
        <f>VLOOKUP($C270,[1]Sheet1!$B$1:$Z$65536,12,0)</f>
        <v>0</v>
      </c>
      <c r="O270" s="81">
        <f>VLOOKUP($C270,[1]Sheet1!$B$1:$Z$65536,13,0)</f>
        <v>0</v>
      </c>
      <c r="P270" s="81">
        <f>VLOOKUP($C270,[1]Sheet1!$B$1:$Z$65536,14,0)</f>
        <v>2727.36</v>
      </c>
      <c r="Q270" s="81">
        <f>VLOOKUP($C270,[1]Sheet1!$B$1:$Z$65536,15,0)</f>
        <v>0</v>
      </c>
      <c r="R270" s="81">
        <f>VLOOKUP($C270,[1]Sheet1!$B$1:$Z$65536,16,0)</f>
        <v>0</v>
      </c>
      <c r="S270" s="81">
        <f>VLOOKUP($C270,[1]Sheet1!$B$1:$Z$65536,17,0)</f>
        <v>0</v>
      </c>
      <c r="T270" s="81">
        <f>VLOOKUP($C270,[1]Sheet1!$B$1:$Z$65536,18,0)</f>
        <v>0</v>
      </c>
      <c r="U270" s="81">
        <f>VLOOKUP($C270,[1]Sheet1!$B$1:$Z$65536,19,0)</f>
        <v>0</v>
      </c>
      <c r="V270" s="81">
        <f>VLOOKUP($C270,[1]Sheet1!$B$1:$Z$65536,20,0)</f>
        <v>0</v>
      </c>
      <c r="W270" s="81">
        <f>VLOOKUP($C270,[1]Sheet1!$B$1:$Z$65536,21,0)</f>
        <v>0</v>
      </c>
      <c r="X270" s="81">
        <f>VLOOKUP($C270,[1]Sheet1!$B$1:$Z$65536,22,0)</f>
        <v>0</v>
      </c>
      <c r="Y270" s="81">
        <f>VLOOKUP($C270,[1]Sheet1!$B$1:$Z$65536,23,0)</f>
        <v>0</v>
      </c>
      <c r="Z270" s="81">
        <f>VLOOKUP($C270,[1]Sheet1!$B$1:$Z$65536,24,0)</f>
        <v>0</v>
      </c>
      <c r="AA270" s="81">
        <f>VLOOKUP($C270,[1]Sheet1!$B$1:$Z$65536,25,0)</f>
        <v>0</v>
      </c>
      <c r="AB270" s="81">
        <f>VLOOKUP($C270,[1]Sheet1!$B$1:$AA$65536,26,0)</f>
        <v>0</v>
      </c>
      <c r="AC270" s="112">
        <f t="shared" si="45"/>
        <v>2727.36</v>
      </c>
      <c r="AD270" s="211">
        <f t="shared" si="47"/>
        <v>2727.36</v>
      </c>
      <c r="AE270" s="4"/>
      <c r="AF270" s="4"/>
      <c r="AG270" s="242"/>
      <c r="AI270" s="4"/>
      <c r="AJ270" s="4"/>
      <c r="AK270" s="4"/>
      <c r="AL270" s="4"/>
      <c r="AM270" s="4"/>
      <c r="AN270" s="185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</row>
    <row r="271" spans="1:52">
      <c r="A271" s="8"/>
      <c r="B271" s="344"/>
      <c r="C271" s="241" t="s">
        <v>567</v>
      </c>
      <c r="D271" s="29" t="s">
        <v>568</v>
      </c>
      <c r="E271" s="64">
        <f>VLOOKUP(C271,[1]Sheet1!B$1:D$65536,3,0)</f>
        <v>60</v>
      </c>
      <c r="F271" s="81">
        <f>VLOOKUP(C271,[1]Sheet1!B$1:E$65536,4,0)</f>
        <v>42000</v>
      </c>
      <c r="G271" s="81">
        <f>VLOOKUP(C271,[1]Sheet1!B$1:F$65536,5,0)</f>
        <v>0</v>
      </c>
      <c r="H271" s="81">
        <f>VLOOKUP($C271,[1]Sheet1!$B$1:$Z$65536,6,0)</f>
        <v>0</v>
      </c>
      <c r="I271" s="81">
        <f>VLOOKUP($C271,[1]Sheet1!$B$1:$Z$65536,7,0)</f>
        <v>0</v>
      </c>
      <c r="J271" s="81">
        <f>VLOOKUP($C271,[1]Sheet1!$B$1:$Z$65536,8,0)</f>
        <v>0</v>
      </c>
      <c r="K271" s="81">
        <f>VLOOKUP($C271,[1]Sheet1!$B$1:$Z$65536,9,0)</f>
        <v>0</v>
      </c>
      <c r="L271" s="81">
        <f>VLOOKUP($C271,[1]Sheet1!$B$1:$Z$65536,10,0)</f>
        <v>0</v>
      </c>
      <c r="M271" s="81">
        <f>VLOOKUP($C271,[1]Sheet1!$B$1:$Z$65536,11,0)</f>
        <v>0</v>
      </c>
      <c r="N271" s="81">
        <f>VLOOKUP($C271,[1]Sheet1!$B$1:$Z$65536,12,0)</f>
        <v>0</v>
      </c>
      <c r="O271" s="81">
        <f>VLOOKUP($C271,[1]Sheet1!$B$1:$Z$65536,13,0)</f>
        <v>0</v>
      </c>
      <c r="P271" s="81">
        <f>VLOOKUP($C271,[1]Sheet1!$B$1:$Z$65536,14,0)</f>
        <v>0</v>
      </c>
      <c r="Q271" s="81">
        <f>VLOOKUP($C271,[1]Sheet1!$B$1:$Z$65536,15,0)</f>
        <v>0</v>
      </c>
      <c r="R271" s="81">
        <f>VLOOKUP($C271,[1]Sheet1!$B$1:$Z$65536,16,0)</f>
        <v>0</v>
      </c>
      <c r="S271" s="81">
        <f>VLOOKUP($C271,[1]Sheet1!$B$1:$Z$65536,17,0)</f>
        <v>0</v>
      </c>
      <c r="T271" s="81">
        <f>VLOOKUP($C271,[1]Sheet1!$B$1:$Z$65536,18,0)</f>
        <v>0</v>
      </c>
      <c r="U271" s="81">
        <f>VLOOKUP($C271,[1]Sheet1!$B$1:$Z$65536,19,0)</f>
        <v>0</v>
      </c>
      <c r="V271" s="81">
        <f>VLOOKUP($C271,[1]Sheet1!$B$1:$Z$65536,20,0)</f>
        <v>0</v>
      </c>
      <c r="W271" s="81">
        <f>VLOOKUP($C271,[1]Sheet1!$B$1:$Z$65536,21,0)</f>
        <v>0</v>
      </c>
      <c r="X271" s="81">
        <f>VLOOKUP($C271,[1]Sheet1!$B$1:$Z$65536,22,0)</f>
        <v>0</v>
      </c>
      <c r="Y271" s="81">
        <f>VLOOKUP($C271,[1]Sheet1!$B$1:$Z$65536,23,0)</f>
        <v>0</v>
      </c>
      <c r="Z271" s="81">
        <f>VLOOKUP($C271,[1]Sheet1!$B$1:$Z$65536,24,0)</f>
        <v>0</v>
      </c>
      <c r="AA271" s="81">
        <f>VLOOKUP($C271,[1]Sheet1!$B$1:$Z$65536,25,0)</f>
        <v>0</v>
      </c>
      <c r="AB271" s="81">
        <f>VLOOKUP($C271,[1]Sheet1!$B$1:$AA$65536,26,0)</f>
        <v>0</v>
      </c>
      <c r="AC271" s="112">
        <f t="shared" si="45"/>
        <v>42000</v>
      </c>
      <c r="AD271" s="211">
        <f t="shared" si="47"/>
        <v>42000</v>
      </c>
      <c r="AE271" s="4"/>
      <c r="AF271" s="4"/>
      <c r="AG271" s="242"/>
      <c r="AI271" s="4"/>
      <c r="AJ271" s="4"/>
      <c r="AK271" s="4"/>
      <c r="AL271" s="4"/>
      <c r="AM271" s="4"/>
      <c r="AN271" s="185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</row>
    <row r="272" spans="1:52">
      <c r="A272" s="8"/>
      <c r="B272" s="344"/>
      <c r="C272" s="241" t="s">
        <v>569</v>
      </c>
      <c r="D272" s="29" t="s">
        <v>570</v>
      </c>
      <c r="E272" s="64">
        <f>VLOOKUP(C272,[1]Sheet1!B$1:D$65536,3,0)</f>
        <v>60</v>
      </c>
      <c r="F272" s="81">
        <f>VLOOKUP(C272,[1]Sheet1!B$1:E$65536,4,0)</f>
        <v>82800</v>
      </c>
      <c r="G272" s="81">
        <f>VLOOKUP(C272,[1]Sheet1!B$1:F$65536,5,0)</f>
        <v>0</v>
      </c>
      <c r="H272" s="81">
        <f>VLOOKUP($C272,[1]Sheet1!$B$1:$Z$65536,6,0)</f>
        <v>0</v>
      </c>
      <c r="I272" s="81">
        <f>VLOOKUP($C272,[1]Sheet1!$B$1:$Z$65536,7,0)</f>
        <v>0</v>
      </c>
      <c r="J272" s="81">
        <f>VLOOKUP($C272,[1]Sheet1!$B$1:$Z$65536,8,0)</f>
        <v>0</v>
      </c>
      <c r="K272" s="81">
        <f>VLOOKUP($C272,[1]Sheet1!$B$1:$Z$65536,9,0)</f>
        <v>0</v>
      </c>
      <c r="L272" s="81">
        <f>VLOOKUP($C272,[1]Sheet1!$B$1:$Z$65536,10,0)</f>
        <v>0</v>
      </c>
      <c r="M272" s="81">
        <f>VLOOKUP($C272,[1]Sheet1!$B$1:$Z$65536,11,0)</f>
        <v>0</v>
      </c>
      <c r="N272" s="81">
        <f>VLOOKUP($C272,[1]Sheet1!$B$1:$Z$65536,12,0)</f>
        <v>0</v>
      </c>
      <c r="O272" s="81">
        <f>VLOOKUP($C272,[1]Sheet1!$B$1:$Z$65536,13,0)</f>
        <v>0</v>
      </c>
      <c r="P272" s="81">
        <f>VLOOKUP($C272,[1]Sheet1!$B$1:$Z$65536,14,0)</f>
        <v>0</v>
      </c>
      <c r="Q272" s="81">
        <f>VLOOKUP($C272,[1]Sheet1!$B$1:$Z$65536,15,0)</f>
        <v>0</v>
      </c>
      <c r="R272" s="81">
        <f>VLOOKUP($C272,[1]Sheet1!$B$1:$Z$65536,16,0)</f>
        <v>0</v>
      </c>
      <c r="S272" s="81">
        <f>VLOOKUP($C272,[1]Sheet1!$B$1:$Z$65536,17,0)</f>
        <v>0</v>
      </c>
      <c r="T272" s="81">
        <f>VLOOKUP($C272,[1]Sheet1!$B$1:$Z$65536,18,0)</f>
        <v>0</v>
      </c>
      <c r="U272" s="81">
        <f>VLOOKUP($C272,[1]Sheet1!$B$1:$Z$65536,19,0)</f>
        <v>0</v>
      </c>
      <c r="V272" s="81">
        <f>VLOOKUP($C272,[1]Sheet1!$B$1:$Z$65536,20,0)</f>
        <v>0</v>
      </c>
      <c r="W272" s="81">
        <f>VLOOKUP($C272,[1]Sheet1!$B$1:$Z$65536,21,0)</f>
        <v>0</v>
      </c>
      <c r="X272" s="81">
        <f>VLOOKUP($C272,[1]Sheet1!$B$1:$Z$65536,22,0)</f>
        <v>0</v>
      </c>
      <c r="Y272" s="81">
        <f>VLOOKUP($C272,[1]Sheet1!$B$1:$Z$65536,23,0)</f>
        <v>0</v>
      </c>
      <c r="Z272" s="81">
        <f>VLOOKUP($C272,[1]Sheet1!$B$1:$Z$65536,24,0)</f>
        <v>0</v>
      </c>
      <c r="AA272" s="81">
        <f>VLOOKUP($C272,[1]Sheet1!$B$1:$Z$65536,25,0)</f>
        <v>0</v>
      </c>
      <c r="AB272" s="81">
        <f>VLOOKUP($C272,[1]Sheet1!$B$1:$AA$65536,26,0)</f>
        <v>0</v>
      </c>
      <c r="AC272" s="112">
        <f t="shared" si="45"/>
        <v>82800</v>
      </c>
      <c r="AD272" s="211">
        <f t="shared" si="47"/>
        <v>82800</v>
      </c>
      <c r="AE272" s="4"/>
      <c r="AF272" s="4"/>
      <c r="AG272" s="242"/>
      <c r="AI272" s="4"/>
      <c r="AJ272" s="4"/>
      <c r="AK272" s="4"/>
      <c r="AL272" s="4"/>
      <c r="AM272" s="4"/>
      <c r="AN272" s="185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</row>
    <row r="273" spans="1:52">
      <c r="A273" s="8"/>
      <c r="B273" s="344"/>
      <c r="C273" s="241" t="s">
        <v>571</v>
      </c>
      <c r="D273" s="29" t="s">
        <v>572</v>
      </c>
      <c r="E273" s="64">
        <f>VLOOKUP(C273,[1]Sheet1!B$1:D$65536,3,0)</f>
        <v>60</v>
      </c>
      <c r="F273" s="81">
        <f>VLOOKUP(C273,[1]Sheet1!B$1:E$65536,4,0)</f>
        <v>0</v>
      </c>
      <c r="G273" s="81">
        <f>VLOOKUP(C273,[1]Sheet1!B$1:F$65536,5,0)</f>
        <v>57112</v>
      </c>
      <c r="H273" s="81">
        <f>VLOOKUP($C273,[1]Sheet1!$B$1:$Z$65536,6,0)</f>
        <v>0</v>
      </c>
      <c r="I273" s="81">
        <f>VLOOKUP($C273,[1]Sheet1!$B$1:$Z$65536,7,0)</f>
        <v>1900</v>
      </c>
      <c r="J273" s="81">
        <f>VLOOKUP($C273,[1]Sheet1!$B$1:$Z$65536,8,0)</f>
        <v>16000</v>
      </c>
      <c r="K273" s="81">
        <f>VLOOKUP($C273,[1]Sheet1!$B$1:$Z$65536,9,0)</f>
        <v>0</v>
      </c>
      <c r="L273" s="81">
        <f>VLOOKUP($C273,[1]Sheet1!$B$1:$Z$65536,10,0)</f>
        <v>1780</v>
      </c>
      <c r="M273" s="81">
        <f>VLOOKUP($C273,[1]Sheet1!$B$1:$Z$65536,11,0)</f>
        <v>4280</v>
      </c>
      <c r="N273" s="81">
        <f>VLOOKUP($C273,[1]Sheet1!$B$1:$Z$65536,12,0)</f>
        <v>2000</v>
      </c>
      <c r="O273" s="81">
        <f>VLOOKUP($C273,[1]Sheet1!$B$1:$Z$65536,13,0)</f>
        <v>9888</v>
      </c>
      <c r="P273" s="81">
        <f>VLOOKUP($C273,[1]Sheet1!$B$1:$Z$65536,14,0)</f>
        <v>0</v>
      </c>
      <c r="Q273" s="81">
        <f>VLOOKUP($C273,[1]Sheet1!$B$1:$Z$65536,15,0)</f>
        <v>30560</v>
      </c>
      <c r="R273" s="81">
        <f>VLOOKUP($C273,[1]Sheet1!$B$1:$Z$65536,16,0)</f>
        <v>0</v>
      </c>
      <c r="S273" s="81">
        <f>VLOOKUP($C273,[1]Sheet1!$B$1:$Z$65536,17,0)</f>
        <v>0</v>
      </c>
      <c r="T273" s="81">
        <f>VLOOKUP($C273,[1]Sheet1!$B$1:$Z$65536,18,0)</f>
        <v>0</v>
      </c>
      <c r="U273" s="81">
        <f>VLOOKUP($C273,[1]Sheet1!$B$1:$Z$65536,19,0)</f>
        <v>0</v>
      </c>
      <c r="V273" s="81">
        <f>VLOOKUP($C273,[1]Sheet1!$B$1:$Z$65536,20,0)</f>
        <v>0</v>
      </c>
      <c r="W273" s="81">
        <f>VLOOKUP($C273,[1]Sheet1!$B$1:$Z$65536,21,0)</f>
        <v>0</v>
      </c>
      <c r="X273" s="81">
        <f>VLOOKUP($C273,[1]Sheet1!$B$1:$Z$65536,22,0)</f>
        <v>0</v>
      </c>
      <c r="Y273" s="81">
        <f>VLOOKUP($C273,[1]Sheet1!$B$1:$Z$65536,23,0)</f>
        <v>0</v>
      </c>
      <c r="Z273" s="81">
        <f>VLOOKUP($C273,[1]Sheet1!$B$1:$Z$65536,24,0)</f>
        <v>0</v>
      </c>
      <c r="AA273" s="81">
        <f>VLOOKUP($C273,[1]Sheet1!$B$1:$Z$65536,25,0)</f>
        <v>2550</v>
      </c>
      <c r="AB273" s="81">
        <f>VLOOKUP($C273,[1]Sheet1!$B$1:$AA$65536,26,0)</f>
        <v>0</v>
      </c>
      <c r="AC273" s="112">
        <f t="shared" si="45"/>
        <v>126070</v>
      </c>
      <c r="AD273" s="211">
        <f t="shared" si="47"/>
        <v>123520</v>
      </c>
      <c r="AE273" s="4"/>
      <c r="AF273" s="4"/>
      <c r="AG273" s="242"/>
      <c r="AI273" s="4"/>
      <c r="AJ273" s="4"/>
      <c r="AK273" s="4"/>
      <c r="AL273" s="4"/>
      <c r="AM273" s="4"/>
      <c r="AN273" s="185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</row>
    <row r="274" spans="1:52">
      <c r="A274" s="8"/>
      <c r="B274" s="344"/>
      <c r="C274" s="241" t="s">
        <v>573</v>
      </c>
      <c r="D274" s="29" t="s">
        <v>574</v>
      </c>
      <c r="E274" s="64">
        <f>VLOOKUP(C274,[1]Sheet1!B$1:D$65536,3,0)</f>
        <v>30</v>
      </c>
      <c r="F274" s="81">
        <f>VLOOKUP(C274,[1]Sheet1!B$1:E$65536,4,0)</f>
        <v>0</v>
      </c>
      <c r="G274" s="81">
        <f>VLOOKUP(C274,[1]Sheet1!B$1:F$65536,5,0)</f>
        <v>0</v>
      </c>
      <c r="H274" s="81">
        <f>VLOOKUP($C274,[1]Sheet1!$B$1:$Z$65536,6,0)</f>
        <v>0</v>
      </c>
      <c r="I274" s="81">
        <f>VLOOKUP($C274,[1]Sheet1!$B$1:$Z$65536,7,0)</f>
        <v>0</v>
      </c>
      <c r="J274" s="81">
        <f>VLOOKUP($C274,[1]Sheet1!$B$1:$Z$65536,8,0)</f>
        <v>0</v>
      </c>
      <c r="K274" s="81">
        <f>VLOOKUP($C274,[1]Sheet1!$B$1:$Z$65536,9,0)</f>
        <v>0</v>
      </c>
      <c r="L274" s="81">
        <f>VLOOKUP($C274,[1]Sheet1!$B$1:$Z$65536,10,0)</f>
        <v>0</v>
      </c>
      <c r="M274" s="81">
        <f>VLOOKUP($C274,[1]Sheet1!$B$1:$Z$65536,11,0)</f>
        <v>15670.5</v>
      </c>
      <c r="N274" s="81">
        <f>VLOOKUP($C274,[1]Sheet1!$B$1:$Z$65536,12,0)</f>
        <v>0</v>
      </c>
      <c r="O274" s="81">
        <f>VLOOKUP($C274,[1]Sheet1!$B$1:$Z$65536,13,0)</f>
        <v>0</v>
      </c>
      <c r="P274" s="81">
        <f>VLOOKUP($C274,[1]Sheet1!$B$1:$Z$65536,14,0)</f>
        <v>0</v>
      </c>
      <c r="Q274" s="81">
        <f>VLOOKUP($C274,[1]Sheet1!$B$1:$Z$65536,15,0)</f>
        <v>0</v>
      </c>
      <c r="R274" s="81">
        <f>VLOOKUP($C274,[1]Sheet1!$B$1:$Z$65536,16,0)</f>
        <v>0</v>
      </c>
      <c r="S274" s="81">
        <f>VLOOKUP($C274,[1]Sheet1!$B$1:$Z$65536,17,0)</f>
        <v>0</v>
      </c>
      <c r="T274" s="81">
        <f>VLOOKUP($C274,[1]Sheet1!$B$1:$Z$65536,18,0)</f>
        <v>0</v>
      </c>
      <c r="U274" s="81">
        <f>VLOOKUP($C274,[1]Sheet1!$B$1:$Z$65536,19,0)</f>
        <v>0</v>
      </c>
      <c r="V274" s="81">
        <f>VLOOKUP($C274,[1]Sheet1!$B$1:$Z$65536,20,0)</f>
        <v>0</v>
      </c>
      <c r="W274" s="81">
        <f>VLOOKUP($C274,[1]Sheet1!$B$1:$Z$65536,21,0)</f>
        <v>0</v>
      </c>
      <c r="X274" s="81">
        <f>VLOOKUP($C274,[1]Sheet1!$B$1:$Z$65536,22,0)</f>
        <v>25837</v>
      </c>
      <c r="Y274" s="81">
        <f>VLOOKUP($C274,[1]Sheet1!$B$1:$Z$65536,23,0)</f>
        <v>0</v>
      </c>
      <c r="Z274" s="81">
        <f>VLOOKUP($C274,[1]Sheet1!$B$1:$Z$65536,24,0)</f>
        <v>0</v>
      </c>
      <c r="AA274" s="81">
        <f>VLOOKUP($C274,[1]Sheet1!$B$1:$Z$65536,25,0)</f>
        <v>0</v>
      </c>
      <c r="AB274" s="81">
        <f>VLOOKUP($C274,[1]Sheet1!$B$1:$AA$65536,26,0)</f>
        <v>0</v>
      </c>
      <c r="AC274" s="112">
        <f t="shared" si="45"/>
        <v>41507.5</v>
      </c>
      <c r="AD274" s="211">
        <f>AC274-AB274</f>
        <v>41507.5</v>
      </c>
      <c r="AE274" s="4"/>
      <c r="AF274" s="4"/>
      <c r="AG274" s="242"/>
      <c r="AI274" s="4"/>
      <c r="AJ274" s="4"/>
      <c r="AK274" s="4"/>
      <c r="AL274" s="4"/>
      <c r="AM274" s="4"/>
      <c r="AN274" s="185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</row>
    <row r="275" spans="1:52">
      <c r="A275" s="8"/>
      <c r="B275" s="344"/>
      <c r="C275" s="241" t="s">
        <v>575</v>
      </c>
      <c r="D275" s="29" t="s">
        <v>576</v>
      </c>
      <c r="E275" s="64">
        <f>VLOOKUP(C275,[1]Sheet1!B$1:D$65536,3,0)</f>
        <v>60</v>
      </c>
      <c r="F275" s="81">
        <f>VLOOKUP(C275,[1]Sheet1!B$1:E$65536,4,0)</f>
        <v>14336</v>
      </c>
      <c r="G275" s="81">
        <f>VLOOKUP(C275,[1]Sheet1!B$1:F$65536,5,0)</f>
        <v>0</v>
      </c>
      <c r="H275" s="81">
        <f>VLOOKUP($C275,[1]Sheet1!$B$1:$Z$65536,6,0)</f>
        <v>0</v>
      </c>
      <c r="I275" s="81">
        <f>VLOOKUP($C275,[1]Sheet1!$B$1:$Z$65536,7,0)</f>
        <v>0</v>
      </c>
      <c r="J275" s="81">
        <f>VLOOKUP($C275,[1]Sheet1!$B$1:$Z$65536,8,0)</f>
        <v>0</v>
      </c>
      <c r="K275" s="81">
        <f>VLOOKUP($C275,[1]Sheet1!$B$1:$Z$65536,9,0)</f>
        <v>0</v>
      </c>
      <c r="L275" s="81">
        <f>VLOOKUP($C275,[1]Sheet1!$B$1:$Z$65536,10,0)</f>
        <v>0</v>
      </c>
      <c r="M275" s="81">
        <f>VLOOKUP($C275,[1]Sheet1!$B$1:$Z$65536,11,0)</f>
        <v>0</v>
      </c>
      <c r="N275" s="81">
        <f>VLOOKUP($C275,[1]Sheet1!$B$1:$Z$65536,12,0)</f>
        <v>0</v>
      </c>
      <c r="O275" s="81">
        <f>VLOOKUP($C275,[1]Sheet1!$B$1:$Z$65536,13,0)</f>
        <v>0</v>
      </c>
      <c r="P275" s="81">
        <f>VLOOKUP($C275,[1]Sheet1!$B$1:$Z$65536,14,0)</f>
        <v>0</v>
      </c>
      <c r="Q275" s="81">
        <f>VLOOKUP($C275,[1]Sheet1!$B$1:$Z$65536,15,0)</f>
        <v>0</v>
      </c>
      <c r="R275" s="81">
        <f>VLOOKUP($C275,[1]Sheet1!$B$1:$Z$65536,16,0)</f>
        <v>0</v>
      </c>
      <c r="S275" s="81">
        <f>VLOOKUP($C275,[1]Sheet1!$B$1:$Z$65536,17,0)</f>
        <v>0</v>
      </c>
      <c r="T275" s="81">
        <f>VLOOKUP($C275,[1]Sheet1!$B$1:$Z$65536,18,0)</f>
        <v>0</v>
      </c>
      <c r="U275" s="81">
        <f>VLOOKUP($C275,[1]Sheet1!$B$1:$Z$65536,19,0)</f>
        <v>0</v>
      </c>
      <c r="V275" s="81">
        <f>VLOOKUP($C275,[1]Sheet1!$B$1:$Z$65536,20,0)</f>
        <v>0</v>
      </c>
      <c r="W275" s="81">
        <f>VLOOKUP($C275,[1]Sheet1!$B$1:$Z$65536,21,0)</f>
        <v>0</v>
      </c>
      <c r="X275" s="81">
        <f>VLOOKUP($C275,[1]Sheet1!$B$1:$Z$65536,22,0)</f>
        <v>0</v>
      </c>
      <c r="Y275" s="81">
        <f>VLOOKUP($C275,[1]Sheet1!$B$1:$Z$65536,23,0)</f>
        <v>0</v>
      </c>
      <c r="Z275" s="81">
        <f>VLOOKUP($C275,[1]Sheet1!$B$1:$Z$65536,24,0)</f>
        <v>0</v>
      </c>
      <c r="AA275" s="81">
        <f>VLOOKUP($C275,[1]Sheet1!$B$1:$Z$65536,25,0)</f>
        <v>0</v>
      </c>
      <c r="AB275" s="81">
        <f>VLOOKUP($C275,[1]Sheet1!$B$1:$AA$65536,26,0)</f>
        <v>0</v>
      </c>
      <c r="AC275" s="112">
        <f t="shared" si="45"/>
        <v>14336</v>
      </c>
      <c r="AD275" s="211">
        <f t="shared" ref="AD275:AD285" si="48">AC275-AB275-AA275</f>
        <v>14336</v>
      </c>
      <c r="AE275" s="4"/>
      <c r="AF275" s="4"/>
      <c r="AG275" s="242"/>
      <c r="AI275" s="4"/>
      <c r="AJ275" s="4"/>
      <c r="AK275" s="4"/>
      <c r="AL275" s="4"/>
      <c r="AM275" s="4"/>
      <c r="AN275" s="185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</row>
    <row r="276" spans="1:52">
      <c r="A276" s="8"/>
      <c r="B276" s="344"/>
      <c r="C276" s="241" t="s">
        <v>577</v>
      </c>
      <c r="D276" s="29" t="s">
        <v>578</v>
      </c>
      <c r="E276" s="64">
        <f>VLOOKUP(C276,[1]Sheet1!B$1:D$65536,3,0)</f>
        <v>60</v>
      </c>
      <c r="F276" s="81">
        <f>VLOOKUP(C276,[1]Sheet1!B$1:E$65536,4,0)</f>
        <v>0</v>
      </c>
      <c r="G276" s="81">
        <f>VLOOKUP(C276,[1]Sheet1!B$1:F$65536,5,0)</f>
        <v>450</v>
      </c>
      <c r="H276" s="81">
        <f>VLOOKUP($C276,[1]Sheet1!$B$1:$Z$65536,6,0)</f>
        <v>0</v>
      </c>
      <c r="I276" s="81">
        <f>VLOOKUP($C276,[1]Sheet1!$B$1:$Z$65536,7,0)</f>
        <v>0</v>
      </c>
      <c r="J276" s="81">
        <f>VLOOKUP($C276,[1]Sheet1!$B$1:$Z$65536,8,0)</f>
        <v>0</v>
      </c>
      <c r="K276" s="81">
        <f>VLOOKUP($C276,[1]Sheet1!$B$1:$Z$65536,9,0)</f>
        <v>0</v>
      </c>
      <c r="L276" s="81">
        <f>VLOOKUP($C276,[1]Sheet1!$B$1:$Z$65536,10,0)</f>
        <v>0</v>
      </c>
      <c r="M276" s="81">
        <f>VLOOKUP($C276,[1]Sheet1!$B$1:$Z$65536,11,0)</f>
        <v>0</v>
      </c>
      <c r="N276" s="81">
        <f>VLOOKUP($C276,[1]Sheet1!$B$1:$Z$65536,12,0)</f>
        <v>0</v>
      </c>
      <c r="O276" s="81">
        <f>VLOOKUP($C276,[1]Sheet1!$B$1:$Z$65536,13,0)</f>
        <v>0</v>
      </c>
      <c r="P276" s="81">
        <f>VLOOKUP($C276,[1]Sheet1!$B$1:$Z$65536,14,0)</f>
        <v>0</v>
      </c>
      <c r="Q276" s="81">
        <f>VLOOKUP($C276,[1]Sheet1!$B$1:$Z$65536,15,0)</f>
        <v>10600</v>
      </c>
      <c r="R276" s="81">
        <f>VLOOKUP($C276,[1]Sheet1!$B$1:$Z$65536,16,0)</f>
        <v>0</v>
      </c>
      <c r="S276" s="81">
        <f>VLOOKUP($C276,[1]Sheet1!$B$1:$Z$65536,17,0)</f>
        <v>0</v>
      </c>
      <c r="T276" s="81">
        <f>VLOOKUP($C276,[1]Sheet1!$B$1:$Z$65536,18,0)</f>
        <v>0</v>
      </c>
      <c r="U276" s="81">
        <f>VLOOKUP($C276,[1]Sheet1!$B$1:$Z$65536,19,0)</f>
        <v>0</v>
      </c>
      <c r="V276" s="81">
        <f>VLOOKUP($C276,[1]Sheet1!$B$1:$Z$65536,20,0)</f>
        <v>0</v>
      </c>
      <c r="W276" s="81">
        <f>VLOOKUP($C276,[1]Sheet1!$B$1:$Z$65536,21,0)</f>
        <v>0</v>
      </c>
      <c r="X276" s="81">
        <f>VLOOKUP($C276,[1]Sheet1!$B$1:$Z$65536,22,0)</f>
        <v>0</v>
      </c>
      <c r="Y276" s="81">
        <f>VLOOKUP($C276,[1]Sheet1!$B$1:$Z$65536,23,0)</f>
        <v>0</v>
      </c>
      <c r="Z276" s="81">
        <f>VLOOKUP($C276,[1]Sheet1!$B$1:$Z$65536,24,0)</f>
        <v>0</v>
      </c>
      <c r="AA276" s="81">
        <f>VLOOKUP($C276,[1]Sheet1!$B$1:$Z$65536,25,0)</f>
        <v>0</v>
      </c>
      <c r="AB276" s="81">
        <f>VLOOKUP($C276,[1]Sheet1!$B$1:$AA$65536,26,0)</f>
        <v>0</v>
      </c>
      <c r="AC276" s="112">
        <f t="shared" si="45"/>
        <v>11050</v>
      </c>
      <c r="AD276" s="211">
        <f t="shared" si="48"/>
        <v>11050</v>
      </c>
      <c r="AE276" s="4"/>
      <c r="AF276" s="4"/>
      <c r="AG276" s="242"/>
      <c r="AI276" s="4"/>
      <c r="AJ276" s="4"/>
      <c r="AK276" s="4"/>
      <c r="AL276" s="4"/>
      <c r="AM276" s="4"/>
      <c r="AN276" s="185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</row>
    <row r="277" spans="1:52">
      <c r="A277" s="8"/>
      <c r="B277" s="344"/>
      <c r="C277" s="241" t="s">
        <v>579</v>
      </c>
      <c r="D277" s="29" t="s">
        <v>580</v>
      </c>
      <c r="E277" s="64">
        <f>VLOOKUP(C277,[1]Sheet1!B$1:D$65536,3,0)</f>
        <v>60</v>
      </c>
      <c r="F277" s="81">
        <f>VLOOKUP(C277,[1]Sheet1!B$1:E$65536,4,0)</f>
        <v>21800</v>
      </c>
      <c r="G277" s="81">
        <f>VLOOKUP(C277,[1]Sheet1!B$1:F$65536,5,0)</f>
        <v>0</v>
      </c>
      <c r="H277" s="81">
        <f>VLOOKUP($C277,[1]Sheet1!$B$1:$Z$65536,6,0)</f>
        <v>0</v>
      </c>
      <c r="I277" s="81">
        <f>VLOOKUP($C277,[1]Sheet1!$B$1:$Z$65536,7,0)</f>
        <v>0</v>
      </c>
      <c r="J277" s="81">
        <f>VLOOKUP($C277,[1]Sheet1!$B$1:$Z$65536,8,0)</f>
        <v>0</v>
      </c>
      <c r="K277" s="81">
        <f>VLOOKUP($C277,[1]Sheet1!$B$1:$Z$65536,9,0)</f>
        <v>0</v>
      </c>
      <c r="L277" s="81">
        <f>VLOOKUP($C277,[1]Sheet1!$B$1:$Z$65536,10,0)</f>
        <v>0</v>
      </c>
      <c r="M277" s="81">
        <f>VLOOKUP($C277,[1]Sheet1!$B$1:$Z$65536,11,0)</f>
        <v>0</v>
      </c>
      <c r="N277" s="81">
        <f>VLOOKUP($C277,[1]Sheet1!$B$1:$Z$65536,12,0)</f>
        <v>0</v>
      </c>
      <c r="O277" s="81">
        <f>VLOOKUP($C277,[1]Sheet1!$B$1:$Z$65536,13,0)</f>
        <v>0</v>
      </c>
      <c r="P277" s="81">
        <f>VLOOKUP($C277,[1]Sheet1!$B$1:$Z$65536,14,0)</f>
        <v>0</v>
      </c>
      <c r="Q277" s="81">
        <f>VLOOKUP($C277,[1]Sheet1!$B$1:$Z$65536,15,0)</f>
        <v>0</v>
      </c>
      <c r="R277" s="81">
        <f>VLOOKUP($C277,[1]Sheet1!$B$1:$Z$65536,16,0)</f>
        <v>0</v>
      </c>
      <c r="S277" s="81">
        <f>VLOOKUP($C277,[1]Sheet1!$B$1:$Z$65536,17,0)</f>
        <v>0</v>
      </c>
      <c r="T277" s="81">
        <f>VLOOKUP($C277,[1]Sheet1!$B$1:$Z$65536,18,0)</f>
        <v>0</v>
      </c>
      <c r="U277" s="81">
        <f>VLOOKUP($C277,[1]Sheet1!$B$1:$Z$65536,19,0)</f>
        <v>0</v>
      </c>
      <c r="V277" s="81">
        <f>VLOOKUP($C277,[1]Sheet1!$B$1:$Z$65536,20,0)</f>
        <v>0</v>
      </c>
      <c r="W277" s="81">
        <f>VLOOKUP($C277,[1]Sheet1!$B$1:$Z$65536,21,0)</f>
        <v>0</v>
      </c>
      <c r="X277" s="81">
        <f>VLOOKUP($C277,[1]Sheet1!$B$1:$Z$65536,22,0)</f>
        <v>0</v>
      </c>
      <c r="Y277" s="81">
        <f>VLOOKUP($C277,[1]Sheet1!$B$1:$Z$65536,23,0)</f>
        <v>0</v>
      </c>
      <c r="Z277" s="81">
        <f>VLOOKUP($C277,[1]Sheet1!$B$1:$Z$65536,24,0)</f>
        <v>0</v>
      </c>
      <c r="AA277" s="81">
        <f>VLOOKUP($C277,[1]Sheet1!$B$1:$Z$65536,25,0)</f>
        <v>0</v>
      </c>
      <c r="AB277" s="81">
        <f>VLOOKUP($C277,[1]Sheet1!$B$1:$AA$65536,26,0)</f>
        <v>0</v>
      </c>
      <c r="AC277" s="112">
        <f t="shared" si="45"/>
        <v>21800</v>
      </c>
      <c r="AD277" s="211">
        <f t="shared" si="48"/>
        <v>21800</v>
      </c>
      <c r="AE277" s="4"/>
      <c r="AF277" s="4"/>
      <c r="AG277" s="242"/>
      <c r="AI277" s="4"/>
      <c r="AJ277" s="4"/>
      <c r="AK277" s="4"/>
      <c r="AL277" s="4"/>
      <c r="AM277" s="4"/>
      <c r="AN277" s="185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</row>
    <row r="278" spans="1:52">
      <c r="A278" s="8"/>
      <c r="B278" s="344"/>
      <c r="C278" s="241" t="s">
        <v>581</v>
      </c>
      <c r="D278" s="29" t="s">
        <v>582</v>
      </c>
      <c r="E278" s="64">
        <f>VLOOKUP(C278,[1]Sheet1!B$1:D$65536,3,0)</f>
        <v>60</v>
      </c>
      <c r="F278" s="81">
        <f>VLOOKUP(C278,[1]Sheet1!B$1:E$65536,4,0)</f>
        <v>208000</v>
      </c>
      <c r="G278" s="81">
        <f>VLOOKUP(C278,[1]Sheet1!B$1:F$65536,5,0)</f>
        <v>0</v>
      </c>
      <c r="H278" s="81">
        <f>VLOOKUP($C278,[1]Sheet1!$B$1:$Z$65536,6,0)</f>
        <v>0</v>
      </c>
      <c r="I278" s="81">
        <f>VLOOKUP($C278,[1]Sheet1!$B$1:$Z$65536,7,0)</f>
        <v>0</v>
      </c>
      <c r="J278" s="81">
        <f>VLOOKUP($C278,[1]Sheet1!$B$1:$Z$65536,8,0)</f>
        <v>0</v>
      </c>
      <c r="K278" s="81">
        <f>VLOOKUP($C278,[1]Sheet1!$B$1:$Z$65536,9,0)</f>
        <v>0</v>
      </c>
      <c r="L278" s="81">
        <f>VLOOKUP($C278,[1]Sheet1!$B$1:$Z$65536,10,0)</f>
        <v>0</v>
      </c>
      <c r="M278" s="81">
        <f>VLOOKUP($C278,[1]Sheet1!$B$1:$Z$65536,11,0)</f>
        <v>0</v>
      </c>
      <c r="N278" s="81">
        <f>VLOOKUP($C278,[1]Sheet1!$B$1:$Z$65536,12,0)</f>
        <v>0</v>
      </c>
      <c r="O278" s="81">
        <f>VLOOKUP($C278,[1]Sheet1!$B$1:$Z$65536,13,0)</f>
        <v>0</v>
      </c>
      <c r="P278" s="81">
        <f>VLOOKUP($C278,[1]Sheet1!$B$1:$Z$65536,14,0)</f>
        <v>0</v>
      </c>
      <c r="Q278" s="81">
        <f>VLOOKUP($C278,[1]Sheet1!$B$1:$Z$65536,15,0)</f>
        <v>0</v>
      </c>
      <c r="R278" s="81">
        <f>VLOOKUP($C278,[1]Sheet1!$B$1:$Z$65536,16,0)</f>
        <v>0</v>
      </c>
      <c r="S278" s="81">
        <f>VLOOKUP($C278,[1]Sheet1!$B$1:$Z$65536,17,0)</f>
        <v>0</v>
      </c>
      <c r="T278" s="81">
        <f>VLOOKUP($C278,[1]Sheet1!$B$1:$Z$65536,18,0)</f>
        <v>0</v>
      </c>
      <c r="U278" s="81">
        <f>VLOOKUP($C278,[1]Sheet1!$B$1:$Z$65536,19,0)</f>
        <v>0</v>
      </c>
      <c r="V278" s="81">
        <f>VLOOKUP($C278,[1]Sheet1!$B$1:$Z$65536,20,0)</f>
        <v>0</v>
      </c>
      <c r="W278" s="81">
        <f>VLOOKUP($C278,[1]Sheet1!$B$1:$Z$65536,21,0)</f>
        <v>0</v>
      </c>
      <c r="X278" s="81">
        <f>VLOOKUP($C278,[1]Sheet1!$B$1:$Z$65536,22,0)</f>
        <v>0</v>
      </c>
      <c r="Y278" s="81">
        <f>VLOOKUP($C278,[1]Sheet1!$B$1:$Z$65536,23,0)</f>
        <v>0</v>
      </c>
      <c r="Z278" s="81">
        <f>VLOOKUP($C278,[1]Sheet1!$B$1:$Z$65536,24,0)</f>
        <v>0</v>
      </c>
      <c r="AA278" s="81">
        <f>VLOOKUP($C278,[1]Sheet1!$B$1:$Z$65536,25,0)</f>
        <v>0</v>
      </c>
      <c r="AB278" s="81">
        <f>VLOOKUP($C278,[1]Sheet1!$B$1:$AA$65536,26,0)</f>
        <v>0</v>
      </c>
      <c r="AC278" s="112">
        <f t="shared" si="45"/>
        <v>208000</v>
      </c>
      <c r="AD278" s="211">
        <f t="shared" si="48"/>
        <v>208000</v>
      </c>
      <c r="AE278" s="4"/>
      <c r="AF278" s="4"/>
      <c r="AG278" s="242"/>
      <c r="AI278" s="4"/>
      <c r="AJ278" s="4"/>
      <c r="AK278" s="4"/>
      <c r="AL278" s="4"/>
      <c r="AM278" s="4"/>
      <c r="AN278" s="185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</row>
    <row r="279" spans="1:52">
      <c r="A279" s="8"/>
      <c r="B279" s="344"/>
      <c r="C279" s="241" t="s">
        <v>583</v>
      </c>
      <c r="D279" s="29" t="s">
        <v>584</v>
      </c>
      <c r="E279" s="64">
        <f>VLOOKUP(C279,[1]Sheet1!B$1:D$65536,3,0)</f>
        <v>60</v>
      </c>
      <c r="F279" s="81">
        <f>VLOOKUP(C279,[1]Sheet1!B$1:E$65536,4,0)</f>
        <v>526700</v>
      </c>
      <c r="G279" s="81">
        <f>VLOOKUP(C279,[1]Sheet1!B$1:F$65536,5,0)</f>
        <v>0</v>
      </c>
      <c r="H279" s="81">
        <f>VLOOKUP($C279,[1]Sheet1!$B$1:$Z$65536,6,0)</f>
        <v>0</v>
      </c>
      <c r="I279" s="81">
        <f>VLOOKUP($C279,[1]Sheet1!$B$1:$Z$65536,7,0)</f>
        <v>0</v>
      </c>
      <c r="J279" s="81">
        <f>VLOOKUP($C279,[1]Sheet1!$B$1:$Z$65536,8,0)</f>
        <v>0</v>
      </c>
      <c r="K279" s="81">
        <f>VLOOKUP($C279,[1]Sheet1!$B$1:$Z$65536,9,0)</f>
        <v>0</v>
      </c>
      <c r="L279" s="81">
        <f>VLOOKUP($C279,[1]Sheet1!$B$1:$Z$65536,10,0)</f>
        <v>0</v>
      </c>
      <c r="M279" s="81">
        <f>VLOOKUP($C279,[1]Sheet1!$B$1:$Z$65536,11,0)</f>
        <v>0</v>
      </c>
      <c r="N279" s="81">
        <f>VLOOKUP($C279,[1]Sheet1!$B$1:$Z$65536,12,0)</f>
        <v>0</v>
      </c>
      <c r="O279" s="81">
        <f>VLOOKUP($C279,[1]Sheet1!$B$1:$Z$65536,13,0)</f>
        <v>0</v>
      </c>
      <c r="P279" s="81">
        <f>VLOOKUP($C279,[1]Sheet1!$B$1:$Z$65536,14,0)</f>
        <v>0</v>
      </c>
      <c r="Q279" s="81">
        <f>VLOOKUP($C279,[1]Sheet1!$B$1:$Z$65536,15,0)</f>
        <v>0</v>
      </c>
      <c r="R279" s="81">
        <f>VLOOKUP($C279,[1]Sheet1!$B$1:$Z$65536,16,0)</f>
        <v>0</v>
      </c>
      <c r="S279" s="81">
        <f>VLOOKUP($C279,[1]Sheet1!$B$1:$Z$65536,17,0)</f>
        <v>0</v>
      </c>
      <c r="T279" s="81">
        <f>VLOOKUP($C279,[1]Sheet1!$B$1:$Z$65536,18,0)</f>
        <v>0</v>
      </c>
      <c r="U279" s="81">
        <f>VLOOKUP($C279,[1]Sheet1!$B$1:$Z$65536,19,0)</f>
        <v>0</v>
      </c>
      <c r="V279" s="81">
        <f>VLOOKUP($C279,[1]Sheet1!$B$1:$Z$65536,20,0)</f>
        <v>0</v>
      </c>
      <c r="W279" s="81">
        <f>VLOOKUP($C279,[1]Sheet1!$B$1:$Z$65536,21,0)</f>
        <v>0</v>
      </c>
      <c r="X279" s="81">
        <f>VLOOKUP($C279,[1]Sheet1!$B$1:$Z$65536,22,0)</f>
        <v>0</v>
      </c>
      <c r="Y279" s="81">
        <f>VLOOKUP($C279,[1]Sheet1!$B$1:$Z$65536,23,0)</f>
        <v>0</v>
      </c>
      <c r="Z279" s="81">
        <f>VLOOKUP($C279,[1]Sheet1!$B$1:$Z$65536,24,0)</f>
        <v>0</v>
      </c>
      <c r="AA279" s="81">
        <f>VLOOKUP($C279,[1]Sheet1!$B$1:$Z$65536,25,0)</f>
        <v>0</v>
      </c>
      <c r="AB279" s="81">
        <f>VLOOKUP($C279,[1]Sheet1!$B$1:$AA$65536,26,0)</f>
        <v>0</v>
      </c>
      <c r="AC279" s="112">
        <f t="shared" si="45"/>
        <v>526700</v>
      </c>
      <c r="AD279" s="211">
        <f t="shared" si="48"/>
        <v>526700</v>
      </c>
      <c r="AE279" s="4"/>
      <c r="AF279" s="4"/>
      <c r="AG279" s="242"/>
      <c r="AI279" s="4"/>
      <c r="AJ279" s="4"/>
      <c r="AK279" s="4"/>
      <c r="AL279" s="4"/>
      <c r="AM279" s="4"/>
      <c r="AN279" s="185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</row>
    <row r="280" spans="1:52">
      <c r="A280" s="8"/>
      <c r="B280" s="344"/>
      <c r="C280" s="241" t="s">
        <v>585</v>
      </c>
      <c r="D280" s="29" t="s">
        <v>586</v>
      </c>
      <c r="E280" s="64">
        <f>VLOOKUP(C280,[1]Sheet1!B$1:D$65536,3,0)</f>
        <v>60</v>
      </c>
      <c r="F280" s="81">
        <f>VLOOKUP(C280,[1]Sheet1!B$1:E$65536,4,0)</f>
        <v>0</v>
      </c>
      <c r="G280" s="81">
        <f>VLOOKUP(C280,[1]Sheet1!B$1:F$65536,5,0)</f>
        <v>0</v>
      </c>
      <c r="H280" s="81">
        <f>VLOOKUP($C280,[1]Sheet1!$B$1:$Z$65536,6,0)</f>
        <v>0</v>
      </c>
      <c r="I280" s="81">
        <f>VLOOKUP($C280,[1]Sheet1!$B$1:$Z$65536,7,0)</f>
        <v>0</v>
      </c>
      <c r="J280" s="81">
        <f>VLOOKUP($C280,[1]Sheet1!$B$1:$Z$65536,8,0)</f>
        <v>0</v>
      </c>
      <c r="K280" s="81">
        <f>VLOOKUP($C280,[1]Sheet1!$B$1:$Z$65536,9,0)</f>
        <v>0</v>
      </c>
      <c r="L280" s="81">
        <f>VLOOKUP($C280,[1]Sheet1!$B$1:$Z$65536,10,0)</f>
        <v>0</v>
      </c>
      <c r="M280" s="81">
        <f>VLOOKUP($C280,[1]Sheet1!$B$1:$Z$65536,11,0)</f>
        <v>0</v>
      </c>
      <c r="N280" s="81">
        <f>VLOOKUP($C280,[1]Sheet1!$B$1:$Z$65536,12,0)</f>
        <v>162700</v>
      </c>
      <c r="O280" s="81">
        <f>VLOOKUP($C280,[1]Sheet1!$B$1:$Z$65536,13,0)</f>
        <v>0</v>
      </c>
      <c r="P280" s="81">
        <f>VLOOKUP($C280,[1]Sheet1!$B$1:$Z$65536,14,0)</f>
        <v>0</v>
      </c>
      <c r="Q280" s="81">
        <f>VLOOKUP($C280,[1]Sheet1!$B$1:$Z$65536,15,0)</f>
        <v>0</v>
      </c>
      <c r="R280" s="81">
        <f>VLOOKUP($C280,[1]Sheet1!$B$1:$Z$65536,16,0)</f>
        <v>0</v>
      </c>
      <c r="S280" s="81">
        <f>VLOOKUP($C280,[1]Sheet1!$B$1:$Z$65536,17,0)</f>
        <v>0</v>
      </c>
      <c r="T280" s="81">
        <f>VLOOKUP($C280,[1]Sheet1!$B$1:$Z$65536,18,0)</f>
        <v>0</v>
      </c>
      <c r="U280" s="81">
        <f>VLOOKUP($C280,[1]Sheet1!$B$1:$Z$65536,19,0)</f>
        <v>0</v>
      </c>
      <c r="V280" s="81">
        <f>VLOOKUP($C280,[1]Sheet1!$B$1:$Z$65536,20,0)</f>
        <v>0</v>
      </c>
      <c r="W280" s="81">
        <f>VLOOKUP($C280,[1]Sheet1!$B$1:$Z$65536,21,0)</f>
        <v>0</v>
      </c>
      <c r="X280" s="81">
        <f>VLOOKUP($C280,[1]Sheet1!$B$1:$Z$65536,22,0)</f>
        <v>0</v>
      </c>
      <c r="Y280" s="81">
        <f>VLOOKUP($C280,[1]Sheet1!$B$1:$Z$65536,23,0)</f>
        <v>0</v>
      </c>
      <c r="Z280" s="81">
        <f>VLOOKUP($C280,[1]Sheet1!$B$1:$Z$65536,24,0)</f>
        <v>0</v>
      </c>
      <c r="AA280" s="81">
        <f>VLOOKUP($C280,[1]Sheet1!$B$1:$Z$65536,25,0)</f>
        <v>0</v>
      </c>
      <c r="AB280" s="81">
        <f>VLOOKUP($C280,[1]Sheet1!$B$1:$AA$65536,26,0)</f>
        <v>0</v>
      </c>
      <c r="AC280" s="112">
        <f t="shared" si="45"/>
        <v>162700</v>
      </c>
      <c r="AD280" s="211">
        <f t="shared" si="48"/>
        <v>162700</v>
      </c>
      <c r="AE280" s="4"/>
      <c r="AF280" s="4"/>
      <c r="AG280" s="242"/>
      <c r="AI280" s="4"/>
      <c r="AJ280" s="4"/>
      <c r="AK280" s="4"/>
      <c r="AL280" s="4"/>
      <c r="AM280" s="4"/>
      <c r="AN280" s="185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</row>
    <row r="281" spans="1:52">
      <c r="A281" s="8"/>
      <c r="B281" s="344"/>
      <c r="C281" s="241" t="s">
        <v>587</v>
      </c>
      <c r="D281" s="29" t="s">
        <v>588</v>
      </c>
      <c r="E281" s="64">
        <f>VLOOKUP(C281,[1]Sheet1!B$1:D$65536,3,0)</f>
        <v>60</v>
      </c>
      <c r="F281" s="81">
        <f>VLOOKUP(C281,[1]Sheet1!B$1:E$65536,4,0)</f>
        <v>0</v>
      </c>
      <c r="G281" s="81">
        <f>VLOOKUP(C281,[1]Sheet1!B$1:F$65536,5,0)</f>
        <v>0</v>
      </c>
      <c r="H281" s="81">
        <f>VLOOKUP($C281,[1]Sheet1!$B$1:$Z$65536,6,0)</f>
        <v>0</v>
      </c>
      <c r="I281" s="81">
        <f>VLOOKUP($C281,[1]Sheet1!$B$1:$Z$65536,7,0)</f>
        <v>0</v>
      </c>
      <c r="J281" s="81">
        <f>VLOOKUP($C281,[1]Sheet1!$B$1:$Z$65536,8,0)</f>
        <v>0</v>
      </c>
      <c r="K281" s="81">
        <f>VLOOKUP($C281,[1]Sheet1!$B$1:$Z$65536,9,0)</f>
        <v>0</v>
      </c>
      <c r="L281" s="81">
        <f>VLOOKUP($C281,[1]Sheet1!$B$1:$Z$65536,10,0)</f>
        <v>0</v>
      </c>
      <c r="M281" s="81">
        <f>VLOOKUP($C281,[1]Sheet1!$B$1:$Z$65536,11,0)</f>
        <v>0</v>
      </c>
      <c r="N281" s="81">
        <f>VLOOKUP($C281,[1]Sheet1!$B$1:$Z$65536,12,0)</f>
        <v>0</v>
      </c>
      <c r="O281" s="81">
        <f>VLOOKUP($C281,[1]Sheet1!$B$1:$Z$65536,13,0)</f>
        <v>0</v>
      </c>
      <c r="P281" s="81">
        <f>VLOOKUP($C281,[1]Sheet1!$B$1:$Z$65536,14,0)</f>
        <v>0</v>
      </c>
      <c r="Q281" s="81">
        <f>VLOOKUP($C281,[1]Sheet1!$B$1:$Z$65536,15,0)</f>
        <v>0</v>
      </c>
      <c r="R281" s="81">
        <f>VLOOKUP($C281,[1]Sheet1!$B$1:$Z$65536,16,0)</f>
        <v>0</v>
      </c>
      <c r="S281" s="81">
        <f>VLOOKUP($C281,[1]Sheet1!$B$1:$Z$65536,17,0)</f>
        <v>0</v>
      </c>
      <c r="T281" s="81">
        <f>VLOOKUP($C281,[1]Sheet1!$B$1:$Z$65536,18,0)</f>
        <v>0</v>
      </c>
      <c r="U281" s="81">
        <f>VLOOKUP($C281,[1]Sheet1!$B$1:$Z$65536,19,0)</f>
        <v>0</v>
      </c>
      <c r="V281" s="81">
        <f>VLOOKUP($C281,[1]Sheet1!$B$1:$Z$65536,20,0)</f>
        <v>0</v>
      </c>
      <c r="W281" s="81">
        <f>VLOOKUP($C281,[1]Sheet1!$B$1:$Z$65536,21,0)</f>
        <v>0</v>
      </c>
      <c r="X281" s="81">
        <f>VLOOKUP($C281,[1]Sheet1!$B$1:$Z$65536,22,0)</f>
        <v>45192.6</v>
      </c>
      <c r="Y281" s="81">
        <f>VLOOKUP($C281,[1]Sheet1!$B$1:$Z$65536,23,0)</f>
        <v>0</v>
      </c>
      <c r="Z281" s="81">
        <f>VLOOKUP($C281,[1]Sheet1!$B$1:$Z$65536,24,0)</f>
        <v>0</v>
      </c>
      <c r="AA281" s="81">
        <f>VLOOKUP($C281,[1]Sheet1!$B$1:$Z$65536,25,0)</f>
        <v>0</v>
      </c>
      <c r="AB281" s="81">
        <f>VLOOKUP($C281,[1]Sheet1!$B$1:$AA$65536,26,0)</f>
        <v>0</v>
      </c>
      <c r="AC281" s="112">
        <f t="shared" si="45"/>
        <v>45192.6</v>
      </c>
      <c r="AD281" s="211">
        <f t="shared" si="48"/>
        <v>45192.6</v>
      </c>
      <c r="AE281" s="4"/>
      <c r="AF281" s="4"/>
      <c r="AG281" s="242"/>
      <c r="AI281" s="4"/>
      <c r="AJ281" s="4"/>
      <c r="AK281" s="4"/>
      <c r="AL281" s="4"/>
      <c r="AM281" s="4"/>
      <c r="AN281" s="185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</row>
    <row r="282" spans="1:52">
      <c r="A282" s="8"/>
      <c r="B282" s="344"/>
      <c r="C282" s="241" t="s">
        <v>589</v>
      </c>
      <c r="D282" s="29" t="s">
        <v>590</v>
      </c>
      <c r="E282" s="64">
        <f>VLOOKUP(C282,[1]Sheet1!B$1:D$65536,3,0)</f>
        <v>60</v>
      </c>
      <c r="F282" s="81">
        <f>VLOOKUP(C282,[1]Sheet1!B$1:E$65536,4,0)</f>
        <v>0</v>
      </c>
      <c r="G282" s="81">
        <f>VLOOKUP(C282,[1]Sheet1!B$1:F$65536,5,0)</f>
        <v>0</v>
      </c>
      <c r="H282" s="81">
        <f>VLOOKUP($C282,[1]Sheet1!$B$1:$Z$65536,6,0)</f>
        <v>0</v>
      </c>
      <c r="I282" s="81">
        <f>VLOOKUP($C282,[1]Sheet1!$B$1:$Z$65536,7,0)</f>
        <v>0</v>
      </c>
      <c r="J282" s="81">
        <f>VLOOKUP($C282,[1]Sheet1!$B$1:$Z$65536,8,0)</f>
        <v>0</v>
      </c>
      <c r="K282" s="81">
        <f>VLOOKUP($C282,[1]Sheet1!$B$1:$Z$65536,9,0)</f>
        <v>0</v>
      </c>
      <c r="L282" s="81">
        <f>VLOOKUP($C282,[1]Sheet1!$B$1:$Z$65536,10,0)</f>
        <v>0</v>
      </c>
      <c r="M282" s="81">
        <f>VLOOKUP($C282,[1]Sheet1!$B$1:$Z$65536,11,0)</f>
        <v>0</v>
      </c>
      <c r="N282" s="81">
        <f>VLOOKUP($C282,[1]Sheet1!$B$1:$Z$65536,12,0)</f>
        <v>0</v>
      </c>
      <c r="O282" s="81">
        <f>VLOOKUP($C282,[1]Sheet1!$B$1:$Z$65536,13,0)</f>
        <v>0</v>
      </c>
      <c r="P282" s="81">
        <f>VLOOKUP($C282,[1]Sheet1!$B$1:$Z$65536,14,0)</f>
        <v>0</v>
      </c>
      <c r="Q282" s="81">
        <f>VLOOKUP($C282,[1]Sheet1!$B$1:$Z$65536,15,0)</f>
        <v>0</v>
      </c>
      <c r="R282" s="81">
        <f>VLOOKUP($C282,[1]Sheet1!$B$1:$Z$65536,16,0)</f>
        <v>0</v>
      </c>
      <c r="S282" s="81">
        <f>VLOOKUP($C282,[1]Sheet1!$B$1:$Z$65536,17,0)</f>
        <v>0</v>
      </c>
      <c r="T282" s="81">
        <f>VLOOKUP($C282,[1]Sheet1!$B$1:$Z$65536,18,0)</f>
        <v>7064</v>
      </c>
      <c r="U282" s="81">
        <f>VLOOKUP($C282,[1]Sheet1!$B$1:$Z$65536,19,0)</f>
        <v>0</v>
      </c>
      <c r="V282" s="81">
        <f>VLOOKUP($C282,[1]Sheet1!$B$1:$Z$65536,20,0)</f>
        <v>1536</v>
      </c>
      <c r="W282" s="81">
        <f>VLOOKUP($C282,[1]Sheet1!$B$1:$Z$65536,21,0)</f>
        <v>0</v>
      </c>
      <c r="X282" s="81">
        <f>VLOOKUP($C282,[1]Sheet1!$B$1:$Z$65536,22,0)</f>
        <v>0</v>
      </c>
      <c r="Y282" s="81">
        <f>VLOOKUP($C282,[1]Sheet1!$B$1:$Z$65536,23,0)</f>
        <v>0</v>
      </c>
      <c r="Z282" s="81">
        <f>VLOOKUP($C282,[1]Sheet1!$B$1:$Z$65536,24,0)</f>
        <v>0</v>
      </c>
      <c r="AA282" s="81">
        <f>VLOOKUP($C282,[1]Sheet1!$B$1:$Z$65536,25,0)</f>
        <v>0</v>
      </c>
      <c r="AB282" s="81">
        <f>VLOOKUP($C282,[1]Sheet1!$B$1:$AA$65536,26,0)</f>
        <v>0</v>
      </c>
      <c r="AC282" s="112">
        <f t="shared" si="45"/>
        <v>8600</v>
      </c>
      <c r="AD282" s="211">
        <f t="shared" si="48"/>
        <v>8600</v>
      </c>
      <c r="AE282" s="4"/>
      <c r="AF282" s="4"/>
      <c r="AG282" s="242"/>
      <c r="AI282" s="4"/>
      <c r="AJ282" s="4"/>
      <c r="AK282" s="4"/>
      <c r="AL282" s="4"/>
      <c r="AM282" s="4"/>
      <c r="AN282" s="185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</row>
    <row r="283" spans="1:52">
      <c r="A283" s="8"/>
      <c r="B283" s="344"/>
      <c r="C283" s="241" t="s">
        <v>591</v>
      </c>
      <c r="D283" s="29" t="s">
        <v>592</v>
      </c>
      <c r="E283" s="64">
        <f>VLOOKUP(C283,[1]Sheet1!B$1:D$65536,3,0)</f>
        <v>60</v>
      </c>
      <c r="F283" s="81">
        <f>VLOOKUP(C283,[1]Sheet1!B$1:E$65536,4,0)</f>
        <v>0</v>
      </c>
      <c r="G283" s="81">
        <f>VLOOKUP(C283,[1]Sheet1!B$1:F$65536,5,0)</f>
        <v>0</v>
      </c>
      <c r="H283" s="81">
        <f>VLOOKUP($C283,[1]Sheet1!$B$1:$Z$65536,6,0)</f>
        <v>0</v>
      </c>
      <c r="I283" s="81">
        <f>VLOOKUP($C283,[1]Sheet1!$B$1:$Z$65536,7,0)</f>
        <v>0</v>
      </c>
      <c r="J283" s="81">
        <f>VLOOKUP($C283,[1]Sheet1!$B$1:$Z$65536,8,0)</f>
        <v>0</v>
      </c>
      <c r="K283" s="81">
        <f>VLOOKUP($C283,[1]Sheet1!$B$1:$Z$65536,9,0)</f>
        <v>516900</v>
      </c>
      <c r="L283" s="81">
        <f>VLOOKUP($C283,[1]Sheet1!$B$1:$Z$65536,10,0)</f>
        <v>0</v>
      </c>
      <c r="M283" s="81">
        <f>VLOOKUP($C283,[1]Sheet1!$B$1:$Z$65536,11,0)</f>
        <v>0</v>
      </c>
      <c r="N283" s="81">
        <f>VLOOKUP($C283,[1]Sheet1!$B$1:$Z$65536,12,0)</f>
        <v>0</v>
      </c>
      <c r="O283" s="81">
        <f>VLOOKUP($C283,[1]Sheet1!$B$1:$Z$65536,13,0)</f>
        <v>0</v>
      </c>
      <c r="P283" s="81">
        <f>VLOOKUP($C283,[1]Sheet1!$B$1:$Z$65536,14,0)</f>
        <v>0</v>
      </c>
      <c r="Q283" s="81">
        <f>VLOOKUP($C283,[1]Sheet1!$B$1:$Z$65536,15,0)</f>
        <v>0</v>
      </c>
      <c r="R283" s="81">
        <f>VLOOKUP($C283,[1]Sheet1!$B$1:$Z$65536,16,0)</f>
        <v>0</v>
      </c>
      <c r="S283" s="81">
        <f>VLOOKUP($C283,[1]Sheet1!$B$1:$Z$65536,17,0)</f>
        <v>0</v>
      </c>
      <c r="T283" s="81">
        <f>VLOOKUP($C283,[1]Sheet1!$B$1:$Z$65536,18,0)</f>
        <v>0</v>
      </c>
      <c r="U283" s="81">
        <f>VLOOKUP($C283,[1]Sheet1!$B$1:$Z$65536,19,0)</f>
        <v>0</v>
      </c>
      <c r="V283" s="81">
        <f>VLOOKUP($C283,[1]Sheet1!$B$1:$Z$65536,20,0)</f>
        <v>0</v>
      </c>
      <c r="W283" s="81">
        <f>VLOOKUP($C283,[1]Sheet1!$B$1:$Z$65536,21,0)</f>
        <v>0</v>
      </c>
      <c r="X283" s="81">
        <f>VLOOKUP($C283,[1]Sheet1!$B$1:$Z$65536,22,0)</f>
        <v>0</v>
      </c>
      <c r="Y283" s="81">
        <f>VLOOKUP($C283,[1]Sheet1!$B$1:$Z$65536,23,0)</f>
        <v>0</v>
      </c>
      <c r="Z283" s="81">
        <f>VLOOKUP($C283,[1]Sheet1!$B$1:$Z$65536,24,0)</f>
        <v>0</v>
      </c>
      <c r="AA283" s="81">
        <f>VLOOKUP($C283,[1]Sheet1!$B$1:$Z$65536,25,0)</f>
        <v>0</v>
      </c>
      <c r="AB283" s="81">
        <f>VLOOKUP($C283,[1]Sheet1!$B$1:$AA$65536,26,0)</f>
        <v>0</v>
      </c>
      <c r="AC283" s="112">
        <f t="shared" si="45"/>
        <v>516900</v>
      </c>
      <c r="AD283" s="211">
        <f t="shared" si="48"/>
        <v>516900</v>
      </c>
      <c r="AE283" s="4"/>
      <c r="AF283" s="4"/>
      <c r="AG283" s="242"/>
      <c r="AI283" s="4"/>
      <c r="AJ283" s="4"/>
      <c r="AK283" s="4"/>
      <c r="AL283" s="4"/>
      <c r="AM283" s="4"/>
      <c r="AN283" s="185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</row>
    <row r="284" spans="1:52">
      <c r="A284" s="8"/>
      <c r="B284" s="344"/>
      <c r="C284" s="241" t="s">
        <v>593</v>
      </c>
      <c r="D284" s="29" t="s">
        <v>594</v>
      </c>
      <c r="E284" s="64">
        <f>VLOOKUP(C284,[1]Sheet1!B$1:D$65536,3,0)</f>
        <v>60</v>
      </c>
      <c r="F284" s="81">
        <f>VLOOKUP(C284,[1]Sheet1!B$1:E$65536,4,0)</f>
        <v>2000</v>
      </c>
      <c r="G284" s="81">
        <f>VLOOKUP(C284,[1]Sheet1!B$1:F$65536,5,0)</f>
        <v>0</v>
      </c>
      <c r="H284" s="81">
        <f>VLOOKUP($C284,[1]Sheet1!$B$1:$Z$65536,6,0)</f>
        <v>0</v>
      </c>
      <c r="I284" s="81">
        <f>VLOOKUP($C284,[1]Sheet1!$B$1:$Z$65536,7,0)</f>
        <v>0</v>
      </c>
      <c r="J284" s="81">
        <f>VLOOKUP($C284,[1]Sheet1!$B$1:$Z$65536,8,0)</f>
        <v>0</v>
      </c>
      <c r="K284" s="81">
        <f>VLOOKUP($C284,[1]Sheet1!$B$1:$Z$65536,9,0)</f>
        <v>0</v>
      </c>
      <c r="L284" s="81">
        <f>VLOOKUP($C284,[1]Sheet1!$B$1:$Z$65536,10,0)</f>
        <v>0</v>
      </c>
      <c r="M284" s="81">
        <f>VLOOKUP($C284,[1]Sheet1!$B$1:$Z$65536,11,0)</f>
        <v>0</v>
      </c>
      <c r="N284" s="81">
        <f>VLOOKUP($C284,[1]Sheet1!$B$1:$Z$65536,12,0)</f>
        <v>0</v>
      </c>
      <c r="O284" s="81">
        <f>VLOOKUP($C284,[1]Sheet1!$B$1:$Z$65536,13,0)</f>
        <v>0</v>
      </c>
      <c r="P284" s="81">
        <f>VLOOKUP($C284,[1]Sheet1!$B$1:$Z$65536,14,0)</f>
        <v>0</v>
      </c>
      <c r="Q284" s="81">
        <f>VLOOKUP($C284,[1]Sheet1!$B$1:$Z$65536,15,0)</f>
        <v>0</v>
      </c>
      <c r="R284" s="81">
        <f>VLOOKUP($C284,[1]Sheet1!$B$1:$Z$65536,16,0)</f>
        <v>0</v>
      </c>
      <c r="S284" s="81">
        <f>VLOOKUP($C284,[1]Sheet1!$B$1:$Z$65536,17,0)</f>
        <v>0</v>
      </c>
      <c r="T284" s="81">
        <f>VLOOKUP($C284,[1]Sheet1!$B$1:$Z$65536,18,0)</f>
        <v>0</v>
      </c>
      <c r="U284" s="81">
        <f>VLOOKUP($C284,[1]Sheet1!$B$1:$Z$65536,19,0)</f>
        <v>0</v>
      </c>
      <c r="V284" s="81">
        <f>VLOOKUP($C284,[1]Sheet1!$B$1:$Z$65536,20,0)</f>
        <v>0</v>
      </c>
      <c r="W284" s="81">
        <f>VLOOKUP($C284,[1]Sheet1!$B$1:$Z$65536,21,0)</f>
        <v>0</v>
      </c>
      <c r="X284" s="81">
        <f>VLOOKUP($C284,[1]Sheet1!$B$1:$Z$65536,22,0)</f>
        <v>0</v>
      </c>
      <c r="Y284" s="81">
        <f>VLOOKUP($C284,[1]Sheet1!$B$1:$Z$65536,23,0)</f>
        <v>0</v>
      </c>
      <c r="Z284" s="81">
        <f>VLOOKUP($C284,[1]Sheet1!$B$1:$Z$65536,24,0)</f>
        <v>0</v>
      </c>
      <c r="AA284" s="81">
        <f>VLOOKUP($C284,[1]Sheet1!$B$1:$Z$65536,25,0)</f>
        <v>0</v>
      </c>
      <c r="AB284" s="81">
        <f>VLOOKUP($C284,[1]Sheet1!$B$1:$AA$65536,26,0)</f>
        <v>0</v>
      </c>
      <c r="AC284" s="112">
        <f t="shared" si="45"/>
        <v>2000</v>
      </c>
      <c r="AD284" s="211">
        <f t="shared" si="48"/>
        <v>2000</v>
      </c>
      <c r="AE284" s="4"/>
      <c r="AF284" s="4"/>
      <c r="AG284" s="242"/>
      <c r="AI284" s="4"/>
      <c r="AJ284" s="4"/>
      <c r="AK284" s="4"/>
      <c r="AL284" s="4"/>
      <c r="AM284" s="4"/>
      <c r="AN284" s="185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</row>
    <row r="285" spans="1:52">
      <c r="A285" s="8"/>
      <c r="B285" s="344"/>
      <c r="C285" s="241" t="s">
        <v>595</v>
      </c>
      <c r="D285" s="29" t="s">
        <v>596</v>
      </c>
      <c r="E285" s="64">
        <f>VLOOKUP(C285,[1]Sheet1!B$1:D$65536,3,0)</f>
        <v>60</v>
      </c>
      <c r="F285" s="81">
        <f>VLOOKUP(C285,[1]Sheet1!B$1:E$65536,4,0)</f>
        <v>0</v>
      </c>
      <c r="G285" s="81">
        <f>VLOOKUP(C285,[1]Sheet1!B$1:F$65536,5,0)</f>
        <v>0</v>
      </c>
      <c r="H285" s="81">
        <f>VLOOKUP($C285,[1]Sheet1!$B$1:$Z$65536,6,0)</f>
        <v>0</v>
      </c>
      <c r="I285" s="81">
        <f>VLOOKUP($C285,[1]Sheet1!$B$1:$Z$65536,7,0)</f>
        <v>0</v>
      </c>
      <c r="J285" s="81">
        <f>VLOOKUP($C285,[1]Sheet1!$B$1:$Z$65536,8,0)</f>
        <v>0</v>
      </c>
      <c r="K285" s="81">
        <f>VLOOKUP($C285,[1]Sheet1!$B$1:$Z$65536,9,0)</f>
        <v>0</v>
      </c>
      <c r="L285" s="81">
        <f>VLOOKUP($C285,[1]Sheet1!$B$1:$Z$65536,10,0)</f>
        <v>0</v>
      </c>
      <c r="M285" s="81">
        <f>VLOOKUP($C285,[1]Sheet1!$B$1:$Z$65536,11,0)</f>
        <v>0</v>
      </c>
      <c r="N285" s="81">
        <f>VLOOKUP($C285,[1]Sheet1!$B$1:$Z$65536,12,0)</f>
        <v>0</v>
      </c>
      <c r="O285" s="81">
        <f>VLOOKUP($C285,[1]Sheet1!$B$1:$Z$65536,13,0)</f>
        <v>0</v>
      </c>
      <c r="P285" s="81">
        <f>VLOOKUP($C285,[1]Sheet1!$B$1:$Z$65536,14,0)</f>
        <v>0</v>
      </c>
      <c r="Q285" s="81">
        <f>VLOOKUP($C285,[1]Sheet1!$B$1:$Z$65536,15,0)</f>
        <v>0</v>
      </c>
      <c r="R285" s="81">
        <f>VLOOKUP($C285,[1]Sheet1!$B$1:$Z$65536,16,0)</f>
        <v>0</v>
      </c>
      <c r="S285" s="81">
        <f>VLOOKUP($C285,[1]Sheet1!$B$1:$Z$65536,17,0)</f>
        <v>0</v>
      </c>
      <c r="T285" s="81">
        <f>VLOOKUP($C285,[1]Sheet1!$B$1:$Z$65536,18,0)</f>
        <v>0</v>
      </c>
      <c r="U285" s="81">
        <f>VLOOKUP($C285,[1]Sheet1!$B$1:$Z$65536,19,0)</f>
        <v>0</v>
      </c>
      <c r="V285" s="81">
        <f>VLOOKUP($C285,[1]Sheet1!$B$1:$Z$65536,20,0)</f>
        <v>0</v>
      </c>
      <c r="W285" s="81">
        <f>VLOOKUP($C285,[1]Sheet1!$B$1:$Z$65536,21,0)</f>
        <v>0</v>
      </c>
      <c r="X285" s="81">
        <f>VLOOKUP($C285,[1]Sheet1!$B$1:$Z$65536,22,0)</f>
        <v>0</v>
      </c>
      <c r="Y285" s="81">
        <f>VLOOKUP($C285,[1]Sheet1!$B$1:$Z$65536,23,0)</f>
        <v>0</v>
      </c>
      <c r="Z285" s="81">
        <f>VLOOKUP($C285,[1]Sheet1!$B$1:$Z$65536,24,0)</f>
        <v>0</v>
      </c>
      <c r="AA285" s="81">
        <f>VLOOKUP($C285,[1]Sheet1!$B$1:$Z$65536,25,0)</f>
        <v>0</v>
      </c>
      <c r="AB285" s="81">
        <f>VLOOKUP($C285,[1]Sheet1!$B$1:$AA$65536,26,0)</f>
        <v>83000</v>
      </c>
      <c r="AC285" s="112">
        <f t="shared" si="45"/>
        <v>83000</v>
      </c>
      <c r="AD285" s="211">
        <f t="shared" si="48"/>
        <v>0</v>
      </c>
      <c r="AE285" s="4"/>
      <c r="AF285" s="4"/>
      <c r="AG285" s="242"/>
      <c r="AI285" s="4"/>
      <c r="AJ285" s="4"/>
      <c r="AK285" s="4"/>
      <c r="AL285" s="4"/>
      <c r="AM285" s="4"/>
      <c r="AN285" s="185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</row>
    <row r="286" spans="1:52">
      <c r="A286" s="8"/>
      <c r="B286" s="344"/>
      <c r="C286" s="241" t="s">
        <v>597</v>
      </c>
      <c r="D286" s="29" t="s">
        <v>598</v>
      </c>
      <c r="E286" s="64">
        <f>VLOOKUP(C286,[1]Sheet1!B$1:D$65536,3,0)</f>
        <v>30</v>
      </c>
      <c r="F286" s="81">
        <f>VLOOKUP(C286,[1]Sheet1!B$1:E$65536,4,0)</f>
        <v>105800</v>
      </c>
      <c r="G286" s="81">
        <f>VLOOKUP(C286,[1]Sheet1!B$1:F$65536,5,0)</f>
        <v>0</v>
      </c>
      <c r="H286" s="81">
        <f>VLOOKUP($C286,[1]Sheet1!$B$1:$Z$65536,6,0)</f>
        <v>0</v>
      </c>
      <c r="I286" s="81">
        <f>VLOOKUP($C286,[1]Sheet1!$B$1:$Z$65536,7,0)</f>
        <v>0</v>
      </c>
      <c r="J286" s="81">
        <f>VLOOKUP($C286,[1]Sheet1!$B$1:$Z$65536,8,0)</f>
        <v>0</v>
      </c>
      <c r="K286" s="81">
        <f>VLOOKUP($C286,[1]Sheet1!$B$1:$Z$65536,9,0)</f>
        <v>0</v>
      </c>
      <c r="L286" s="81">
        <f>VLOOKUP($C286,[1]Sheet1!$B$1:$Z$65536,10,0)</f>
        <v>0</v>
      </c>
      <c r="M286" s="81">
        <f>VLOOKUP($C286,[1]Sheet1!$B$1:$Z$65536,11,0)</f>
        <v>0</v>
      </c>
      <c r="N286" s="81">
        <f>VLOOKUP($C286,[1]Sheet1!$B$1:$Z$65536,12,0)</f>
        <v>0</v>
      </c>
      <c r="O286" s="81">
        <f>VLOOKUP($C286,[1]Sheet1!$B$1:$Z$65536,13,0)</f>
        <v>0</v>
      </c>
      <c r="P286" s="81">
        <f>VLOOKUP($C286,[1]Sheet1!$B$1:$Z$65536,14,0)</f>
        <v>0</v>
      </c>
      <c r="Q286" s="81">
        <f>VLOOKUP($C286,[1]Sheet1!$B$1:$Z$65536,15,0)</f>
        <v>0</v>
      </c>
      <c r="R286" s="81">
        <f>VLOOKUP($C286,[1]Sheet1!$B$1:$Z$65536,16,0)</f>
        <v>0</v>
      </c>
      <c r="S286" s="81">
        <f>VLOOKUP($C286,[1]Sheet1!$B$1:$Z$65536,17,0)</f>
        <v>0</v>
      </c>
      <c r="T286" s="81">
        <f>VLOOKUP($C286,[1]Sheet1!$B$1:$Z$65536,18,0)</f>
        <v>0</v>
      </c>
      <c r="U286" s="81">
        <f>VLOOKUP($C286,[1]Sheet1!$B$1:$Z$65536,19,0)</f>
        <v>0</v>
      </c>
      <c r="V286" s="81">
        <f>VLOOKUP($C286,[1]Sheet1!$B$1:$Z$65536,20,0)</f>
        <v>0</v>
      </c>
      <c r="W286" s="81">
        <f>VLOOKUP($C286,[1]Sheet1!$B$1:$Z$65536,21,0)</f>
        <v>0</v>
      </c>
      <c r="X286" s="81">
        <f>VLOOKUP($C286,[1]Sheet1!$B$1:$Z$65536,22,0)</f>
        <v>0</v>
      </c>
      <c r="Y286" s="81">
        <f>VLOOKUP($C286,[1]Sheet1!$B$1:$Z$65536,23,0)</f>
        <v>0</v>
      </c>
      <c r="Z286" s="81">
        <f>VLOOKUP($C286,[1]Sheet1!$B$1:$Z$65536,24,0)</f>
        <v>0</v>
      </c>
      <c r="AA286" s="81">
        <f>VLOOKUP($C286,[1]Sheet1!$B$1:$Z$65536,25,0)</f>
        <v>0</v>
      </c>
      <c r="AB286" s="81">
        <f>VLOOKUP($C286,[1]Sheet1!$B$1:$AA$65536,26,0)</f>
        <v>0</v>
      </c>
      <c r="AC286" s="112">
        <f t="shared" si="45"/>
        <v>105800</v>
      </c>
      <c r="AD286" s="211">
        <f>AC286-AB286</f>
        <v>105800</v>
      </c>
      <c r="AE286" s="4"/>
      <c r="AF286" s="4"/>
      <c r="AG286" s="242"/>
      <c r="AI286" s="4"/>
      <c r="AJ286" s="4"/>
      <c r="AK286" s="4"/>
      <c r="AL286" s="4"/>
      <c r="AM286" s="4"/>
      <c r="AN286" s="185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</row>
    <row r="287" spans="1:52">
      <c r="A287" s="8"/>
      <c r="B287" s="344"/>
      <c r="C287" s="241" t="s">
        <v>599</v>
      </c>
      <c r="D287" s="29" t="s">
        <v>600</v>
      </c>
      <c r="E287" s="64">
        <f>VLOOKUP(C287,[1]Sheet1!B$1:D$65536,3,0)</f>
        <v>60</v>
      </c>
      <c r="F287" s="81">
        <f>VLOOKUP(C287,[1]Sheet1!B$1:E$65536,4,0)</f>
        <v>312</v>
      </c>
      <c r="G287" s="81">
        <f>VLOOKUP(C287,[1]Sheet1!B$1:F$65536,5,0)</f>
        <v>0</v>
      </c>
      <c r="H287" s="81">
        <f>VLOOKUP($C287,[1]Sheet1!$B$1:$Z$65536,6,0)</f>
        <v>0</v>
      </c>
      <c r="I287" s="81">
        <f>VLOOKUP($C287,[1]Sheet1!$B$1:$Z$65536,7,0)</f>
        <v>0</v>
      </c>
      <c r="J287" s="81">
        <f>VLOOKUP($C287,[1]Sheet1!$B$1:$Z$65536,8,0)</f>
        <v>0</v>
      </c>
      <c r="K287" s="81">
        <f>VLOOKUP($C287,[1]Sheet1!$B$1:$Z$65536,9,0)</f>
        <v>0</v>
      </c>
      <c r="L287" s="81">
        <f>VLOOKUP($C287,[1]Sheet1!$B$1:$Z$65536,10,0)</f>
        <v>0</v>
      </c>
      <c r="M287" s="81">
        <f>VLOOKUP($C287,[1]Sheet1!$B$1:$Z$65536,11,0)</f>
        <v>0</v>
      </c>
      <c r="N287" s="81">
        <f>VLOOKUP($C287,[1]Sheet1!$B$1:$Z$65536,12,0)</f>
        <v>0</v>
      </c>
      <c r="O287" s="81">
        <f>VLOOKUP($C287,[1]Sheet1!$B$1:$Z$65536,13,0)</f>
        <v>0</v>
      </c>
      <c r="P287" s="81">
        <f>VLOOKUP($C287,[1]Sheet1!$B$1:$Z$65536,14,0)</f>
        <v>0</v>
      </c>
      <c r="Q287" s="81">
        <f>VLOOKUP($C287,[1]Sheet1!$B$1:$Z$65536,15,0)</f>
        <v>0</v>
      </c>
      <c r="R287" s="81">
        <f>VLOOKUP($C287,[1]Sheet1!$B$1:$Z$65536,16,0)</f>
        <v>0</v>
      </c>
      <c r="S287" s="81">
        <f>VLOOKUP($C287,[1]Sheet1!$B$1:$Z$65536,17,0)</f>
        <v>0</v>
      </c>
      <c r="T287" s="81">
        <f>VLOOKUP($C287,[1]Sheet1!$B$1:$Z$65536,18,0)</f>
        <v>0</v>
      </c>
      <c r="U287" s="81">
        <f>VLOOKUP($C287,[1]Sheet1!$B$1:$Z$65536,19,0)</f>
        <v>0</v>
      </c>
      <c r="V287" s="81">
        <f>VLOOKUP($C287,[1]Sheet1!$B$1:$Z$65536,20,0)</f>
        <v>0</v>
      </c>
      <c r="W287" s="81">
        <f>VLOOKUP($C287,[1]Sheet1!$B$1:$Z$65536,21,0)</f>
        <v>0</v>
      </c>
      <c r="X287" s="81">
        <f>VLOOKUP($C287,[1]Sheet1!$B$1:$Z$65536,22,0)</f>
        <v>0</v>
      </c>
      <c r="Y287" s="81">
        <f>VLOOKUP($C287,[1]Sheet1!$B$1:$Z$65536,23,0)</f>
        <v>0</v>
      </c>
      <c r="Z287" s="81">
        <f>VLOOKUP($C287,[1]Sheet1!$B$1:$Z$65536,24,0)</f>
        <v>0</v>
      </c>
      <c r="AA287" s="81">
        <f>VLOOKUP($C287,[1]Sheet1!$B$1:$Z$65536,25,0)</f>
        <v>0</v>
      </c>
      <c r="AB287" s="81">
        <f>VLOOKUP($C287,[1]Sheet1!$B$1:$AA$65536,26,0)</f>
        <v>0</v>
      </c>
      <c r="AC287" s="112">
        <f t="shared" si="45"/>
        <v>312</v>
      </c>
      <c r="AD287" s="211">
        <f t="shared" ref="AD287:AD289" si="49">AC287-AB287-AA287</f>
        <v>312</v>
      </c>
      <c r="AE287" s="4"/>
      <c r="AF287" s="4"/>
      <c r="AG287" s="242"/>
      <c r="AI287" s="4"/>
      <c r="AJ287" s="4"/>
      <c r="AK287" s="4"/>
      <c r="AL287" s="4"/>
      <c r="AM287" s="4"/>
      <c r="AN287" s="185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</row>
    <row r="288" spans="1:52">
      <c r="A288" s="8"/>
      <c r="B288" s="344"/>
      <c r="C288" s="241" t="s">
        <v>601</v>
      </c>
      <c r="D288" s="29" t="s">
        <v>602</v>
      </c>
      <c r="E288" s="64">
        <f>VLOOKUP(C288,[1]Sheet1!B$1:D$65536,3,0)</f>
        <v>60</v>
      </c>
      <c r="F288" s="81">
        <f>VLOOKUP(C288,[1]Sheet1!B$1:E$65536,4,0)</f>
        <v>0</v>
      </c>
      <c r="G288" s="81">
        <f>VLOOKUP(C288,[1]Sheet1!B$1:F$65536,5,0)</f>
        <v>0</v>
      </c>
      <c r="H288" s="81">
        <f>VLOOKUP($C288,[1]Sheet1!$B$1:$Z$65536,6,0)</f>
        <v>0</v>
      </c>
      <c r="I288" s="81">
        <f>VLOOKUP($C288,[1]Sheet1!$B$1:$Z$65536,7,0)</f>
        <v>0</v>
      </c>
      <c r="J288" s="81">
        <f>VLOOKUP($C288,[1]Sheet1!$B$1:$Z$65536,8,0)</f>
        <v>0</v>
      </c>
      <c r="K288" s="81">
        <f>VLOOKUP($C288,[1]Sheet1!$B$1:$Z$65536,9,0)</f>
        <v>0</v>
      </c>
      <c r="L288" s="81">
        <f>VLOOKUP($C288,[1]Sheet1!$B$1:$Z$65536,10,0)</f>
        <v>0</v>
      </c>
      <c r="M288" s="81">
        <f>VLOOKUP($C288,[1]Sheet1!$B$1:$Z$65536,11,0)</f>
        <v>0</v>
      </c>
      <c r="N288" s="81">
        <f>VLOOKUP($C288,[1]Sheet1!$B$1:$Z$65536,12,0)</f>
        <v>0</v>
      </c>
      <c r="O288" s="81">
        <f>VLOOKUP($C288,[1]Sheet1!$B$1:$Z$65536,13,0)</f>
        <v>0</v>
      </c>
      <c r="P288" s="81">
        <f>VLOOKUP($C288,[1]Sheet1!$B$1:$Z$65536,14,0)</f>
        <v>0</v>
      </c>
      <c r="Q288" s="81">
        <f>VLOOKUP($C288,[1]Sheet1!$B$1:$Z$65536,15,0)</f>
        <v>0</v>
      </c>
      <c r="R288" s="81">
        <f>VLOOKUP($C288,[1]Sheet1!$B$1:$Z$65536,16,0)</f>
        <v>0</v>
      </c>
      <c r="S288" s="81">
        <f>VLOOKUP($C288,[1]Sheet1!$B$1:$Z$65536,17,0)</f>
        <v>0</v>
      </c>
      <c r="T288" s="81">
        <f>VLOOKUP($C288,[1]Sheet1!$B$1:$Z$65536,18,0)</f>
        <v>0</v>
      </c>
      <c r="U288" s="81">
        <f>VLOOKUP($C288,[1]Sheet1!$B$1:$Z$65536,19,0)</f>
        <v>0</v>
      </c>
      <c r="V288" s="81">
        <f>VLOOKUP($C288,[1]Sheet1!$B$1:$Z$65536,20,0)</f>
        <v>0</v>
      </c>
      <c r="W288" s="81">
        <f>VLOOKUP($C288,[1]Sheet1!$B$1:$Z$65536,21,0)</f>
        <v>0</v>
      </c>
      <c r="X288" s="81">
        <f>VLOOKUP($C288,[1]Sheet1!$B$1:$Z$65536,22,0)</f>
        <v>63342.170000000006</v>
      </c>
      <c r="Y288" s="81">
        <f>VLOOKUP($C288,[1]Sheet1!$B$1:$Z$65536,23,0)</f>
        <v>0</v>
      </c>
      <c r="Z288" s="81">
        <f>VLOOKUP($C288,[1]Sheet1!$B$1:$Z$65536,24,0)</f>
        <v>0</v>
      </c>
      <c r="AA288" s="81">
        <f>VLOOKUP($C288,[1]Sheet1!$B$1:$Z$65536,25,0)</f>
        <v>20602.11</v>
      </c>
      <c r="AB288" s="81">
        <f>VLOOKUP($C288,[1]Sheet1!$B$1:$AA$65536,26,0)</f>
        <v>0</v>
      </c>
      <c r="AC288" s="112">
        <f t="shared" si="45"/>
        <v>83944.28</v>
      </c>
      <c r="AD288" s="211">
        <f t="shared" si="49"/>
        <v>63342.17</v>
      </c>
      <c r="AE288" s="4"/>
      <c r="AF288" s="4"/>
      <c r="AG288" s="242"/>
      <c r="AI288" s="4"/>
      <c r="AJ288" s="4"/>
      <c r="AK288" s="4"/>
      <c r="AL288" s="4"/>
      <c r="AM288" s="4"/>
      <c r="AN288" s="185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</row>
    <row r="289" spans="1:52">
      <c r="A289" s="8"/>
      <c r="B289" s="344"/>
      <c r="C289" s="241" t="s">
        <v>603</v>
      </c>
      <c r="D289" s="29" t="s">
        <v>604</v>
      </c>
      <c r="E289" s="64">
        <f>VLOOKUP(C289,[1]Sheet1!B$1:D$65536,3,0)</f>
        <v>60</v>
      </c>
      <c r="F289" s="81">
        <f>VLOOKUP(C289,[1]Sheet1!B$1:E$65536,4,0)</f>
        <v>0</v>
      </c>
      <c r="G289" s="81">
        <f>VLOOKUP(C289,[1]Sheet1!B$1:F$65536,5,0)</f>
        <v>0</v>
      </c>
      <c r="H289" s="81">
        <f>VLOOKUP($C289,[1]Sheet1!$B$1:$Z$65536,6,0)</f>
        <v>0</v>
      </c>
      <c r="I289" s="81">
        <f>VLOOKUP($C289,[1]Sheet1!$B$1:$Z$65536,7,0)</f>
        <v>0</v>
      </c>
      <c r="J289" s="81">
        <f>VLOOKUP($C289,[1]Sheet1!$B$1:$Z$65536,8,0)</f>
        <v>0</v>
      </c>
      <c r="K289" s="81">
        <f>VLOOKUP($C289,[1]Sheet1!$B$1:$Z$65536,9,0)</f>
        <v>0</v>
      </c>
      <c r="L289" s="81">
        <f>VLOOKUP($C289,[1]Sheet1!$B$1:$Z$65536,10,0)</f>
        <v>0</v>
      </c>
      <c r="M289" s="81">
        <f>VLOOKUP($C289,[1]Sheet1!$B$1:$Z$65536,11,0)</f>
        <v>0</v>
      </c>
      <c r="N289" s="81">
        <f>VLOOKUP($C289,[1]Sheet1!$B$1:$Z$65536,12,0)</f>
        <v>0</v>
      </c>
      <c r="O289" s="81">
        <f>VLOOKUP($C289,[1]Sheet1!$B$1:$Z$65536,13,0)</f>
        <v>0</v>
      </c>
      <c r="P289" s="81">
        <f>VLOOKUP($C289,[1]Sheet1!$B$1:$Z$65536,14,0)</f>
        <v>0</v>
      </c>
      <c r="Q289" s="81">
        <f>VLOOKUP($C289,[1]Sheet1!$B$1:$Z$65536,15,0)</f>
        <v>0</v>
      </c>
      <c r="R289" s="81">
        <f>VLOOKUP($C289,[1]Sheet1!$B$1:$Z$65536,16,0)</f>
        <v>0</v>
      </c>
      <c r="S289" s="81">
        <f>VLOOKUP($C289,[1]Sheet1!$B$1:$Z$65536,17,0)</f>
        <v>0</v>
      </c>
      <c r="T289" s="81">
        <f>VLOOKUP($C289,[1]Sheet1!$B$1:$Z$65536,18,0)</f>
        <v>0</v>
      </c>
      <c r="U289" s="81">
        <f>VLOOKUP($C289,[1]Sheet1!$B$1:$Z$65536,19,0)</f>
        <v>0</v>
      </c>
      <c r="V289" s="81">
        <f>VLOOKUP($C289,[1]Sheet1!$B$1:$Z$65536,20,0)</f>
        <v>5200</v>
      </c>
      <c r="W289" s="81">
        <f>VLOOKUP($C289,[1]Sheet1!$B$1:$Z$65536,21,0)</f>
        <v>0</v>
      </c>
      <c r="X289" s="81">
        <f>VLOOKUP($C289,[1]Sheet1!$B$1:$Z$65536,22,0)</f>
        <v>10400</v>
      </c>
      <c r="Y289" s="81">
        <f>VLOOKUP($C289,[1]Sheet1!$B$1:$Z$65536,23,0)</f>
        <v>10400</v>
      </c>
      <c r="Z289" s="81">
        <f>VLOOKUP($C289,[1]Sheet1!$B$1:$Z$65536,24,0)</f>
        <v>0</v>
      </c>
      <c r="AA289" s="81">
        <f>VLOOKUP($C289,[1]Sheet1!$B$1:$Z$65536,25,0)</f>
        <v>10400</v>
      </c>
      <c r="AB289" s="81">
        <f>VLOOKUP($C289,[1]Sheet1!$B$1:$AA$65536,26,0)</f>
        <v>10400</v>
      </c>
      <c r="AC289" s="112">
        <f t="shared" si="45"/>
        <v>46800</v>
      </c>
      <c r="AD289" s="211">
        <f t="shared" si="49"/>
        <v>26000</v>
      </c>
      <c r="AE289" s="4"/>
      <c r="AF289" s="4"/>
      <c r="AG289" s="242"/>
      <c r="AI289" s="4"/>
      <c r="AJ289" s="4"/>
      <c r="AK289" s="4"/>
      <c r="AL289" s="4"/>
      <c r="AM289" s="4"/>
      <c r="AN289" s="185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</row>
    <row r="290" spans="1:52">
      <c r="A290" s="8"/>
      <c r="B290" s="344"/>
      <c r="C290" s="241" t="s">
        <v>605</v>
      </c>
      <c r="D290" s="29" t="s">
        <v>606</v>
      </c>
      <c r="E290" s="64">
        <f>VLOOKUP(C290,[1]Sheet1!B$1:D$65536,3,0)</f>
        <v>30</v>
      </c>
      <c r="F290" s="81">
        <f>VLOOKUP(C290,[1]Sheet1!B$1:E$65536,4,0)</f>
        <v>0</v>
      </c>
      <c r="G290" s="81">
        <f>VLOOKUP(C290,[1]Sheet1!B$1:F$65536,5,0)</f>
        <v>0</v>
      </c>
      <c r="H290" s="81">
        <f>VLOOKUP($C290,[1]Sheet1!$B$1:$Z$65536,6,0)</f>
        <v>0</v>
      </c>
      <c r="I290" s="81">
        <f>VLOOKUP($C290,[1]Sheet1!$B$1:$Z$65536,7,0)</f>
        <v>0</v>
      </c>
      <c r="J290" s="81">
        <f>VLOOKUP($C290,[1]Sheet1!$B$1:$Z$65536,8,0)</f>
        <v>0</v>
      </c>
      <c r="K290" s="81">
        <f>VLOOKUP($C290,[1]Sheet1!$B$1:$Z$65536,9,0)</f>
        <v>0</v>
      </c>
      <c r="L290" s="81">
        <f>VLOOKUP($C290,[1]Sheet1!$B$1:$Z$65536,10,0)</f>
        <v>0</v>
      </c>
      <c r="M290" s="81">
        <f>VLOOKUP($C290,[1]Sheet1!$B$1:$Z$65536,11,0)</f>
        <v>0</v>
      </c>
      <c r="N290" s="81">
        <f>VLOOKUP($C290,[1]Sheet1!$B$1:$Z$65536,12,0)</f>
        <v>0</v>
      </c>
      <c r="O290" s="81">
        <f>VLOOKUP($C290,[1]Sheet1!$B$1:$Z$65536,13,0)</f>
        <v>0</v>
      </c>
      <c r="P290" s="81">
        <f>VLOOKUP($C290,[1]Sheet1!$B$1:$Z$65536,14,0)</f>
        <v>0</v>
      </c>
      <c r="Q290" s="81">
        <f>VLOOKUP($C290,[1]Sheet1!$B$1:$Z$65536,15,0)</f>
        <v>0</v>
      </c>
      <c r="R290" s="81">
        <f>VLOOKUP($C290,[1]Sheet1!$B$1:$Z$65536,16,0)</f>
        <v>0</v>
      </c>
      <c r="S290" s="81">
        <f>VLOOKUP($C290,[1]Sheet1!$B$1:$Z$65536,17,0)</f>
        <v>0</v>
      </c>
      <c r="T290" s="81">
        <f>VLOOKUP($C290,[1]Sheet1!$B$1:$Z$65536,18,0)</f>
        <v>0</v>
      </c>
      <c r="U290" s="81">
        <f>VLOOKUP($C290,[1]Sheet1!$B$1:$Z$65536,19,0)</f>
        <v>0</v>
      </c>
      <c r="V290" s="81">
        <f>VLOOKUP($C290,[1]Sheet1!$B$1:$Z$65536,20,0)</f>
        <v>0</v>
      </c>
      <c r="W290" s="81">
        <f>VLOOKUP($C290,[1]Sheet1!$B$1:$Z$65536,21,0)</f>
        <v>0</v>
      </c>
      <c r="X290" s="81">
        <f>VLOOKUP($C290,[1]Sheet1!$B$1:$Z$65536,22,0)</f>
        <v>24892</v>
      </c>
      <c r="Y290" s="81">
        <f>VLOOKUP($C290,[1]Sheet1!$B$1:$Z$65536,23,0)</f>
        <v>0</v>
      </c>
      <c r="Z290" s="81">
        <f>VLOOKUP($C290,[1]Sheet1!$B$1:$Z$65536,24,0)</f>
        <v>0</v>
      </c>
      <c r="AA290" s="81">
        <f>VLOOKUP($C290,[1]Sheet1!$B$1:$Z$65536,25,0)</f>
        <v>0</v>
      </c>
      <c r="AB290" s="81">
        <f>VLOOKUP($C290,[1]Sheet1!$B$1:$AA$65536,26,0)</f>
        <v>0</v>
      </c>
      <c r="AC290" s="112">
        <f t="shared" si="45"/>
        <v>24892</v>
      </c>
      <c r="AD290" s="211">
        <f t="shared" ref="AD290:AD295" si="50">AC290-AB290</f>
        <v>24892</v>
      </c>
      <c r="AE290" s="4"/>
      <c r="AF290" s="4"/>
      <c r="AG290" s="242"/>
      <c r="AI290" s="4"/>
      <c r="AJ290" s="4"/>
      <c r="AK290" s="4"/>
      <c r="AL290" s="4"/>
      <c r="AM290" s="4"/>
      <c r="AN290" s="185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</row>
    <row r="291" spans="1:52">
      <c r="A291" s="8"/>
      <c r="B291" s="344"/>
      <c r="C291" s="241" t="s">
        <v>607</v>
      </c>
      <c r="D291" s="29" t="s">
        <v>608</v>
      </c>
      <c r="E291" s="64">
        <f>VLOOKUP(C291,[1]Sheet1!B$1:D$65536,3,0)</f>
        <v>60</v>
      </c>
      <c r="F291" s="81">
        <f>VLOOKUP(C291,[1]Sheet1!B$1:E$65536,4,0)</f>
        <v>0</v>
      </c>
      <c r="G291" s="81">
        <f>VLOOKUP(C291,[1]Sheet1!B$1:F$65536,5,0)</f>
        <v>0</v>
      </c>
      <c r="H291" s="81">
        <f>VLOOKUP($C291,[1]Sheet1!$B$1:$Z$65536,6,0)</f>
        <v>0</v>
      </c>
      <c r="I291" s="81">
        <f>VLOOKUP($C291,[1]Sheet1!$B$1:$Z$65536,7,0)</f>
        <v>0</v>
      </c>
      <c r="J291" s="81">
        <f>VLOOKUP($C291,[1]Sheet1!$B$1:$Z$65536,8,0)</f>
        <v>0</v>
      </c>
      <c r="K291" s="81">
        <f>VLOOKUP($C291,[1]Sheet1!$B$1:$Z$65536,9,0)</f>
        <v>0</v>
      </c>
      <c r="L291" s="81">
        <f>VLOOKUP($C291,[1]Sheet1!$B$1:$Z$65536,10,0)</f>
        <v>0</v>
      </c>
      <c r="M291" s="81">
        <f>VLOOKUP($C291,[1]Sheet1!$B$1:$Z$65536,11,0)</f>
        <v>0</v>
      </c>
      <c r="N291" s="81">
        <f>VLOOKUP($C291,[1]Sheet1!$B$1:$Z$65536,12,0)</f>
        <v>0</v>
      </c>
      <c r="O291" s="81">
        <f>VLOOKUP($C291,[1]Sheet1!$B$1:$Z$65536,13,0)</f>
        <v>0</v>
      </c>
      <c r="P291" s="81">
        <f>VLOOKUP($C291,[1]Sheet1!$B$1:$Z$65536,14,0)</f>
        <v>0</v>
      </c>
      <c r="Q291" s="81">
        <f>VLOOKUP($C291,[1]Sheet1!$B$1:$Z$65536,15,0)</f>
        <v>0</v>
      </c>
      <c r="R291" s="81">
        <f>VLOOKUP($C291,[1]Sheet1!$B$1:$Z$65536,16,0)</f>
        <v>0</v>
      </c>
      <c r="S291" s="81">
        <f>VLOOKUP($C291,[1]Sheet1!$B$1:$Z$65536,17,0)</f>
        <v>0</v>
      </c>
      <c r="T291" s="81">
        <f>VLOOKUP($C291,[1]Sheet1!$B$1:$Z$65536,18,0)</f>
        <v>0</v>
      </c>
      <c r="U291" s="81">
        <f>VLOOKUP($C291,[1]Sheet1!$B$1:$Z$65536,19,0)</f>
        <v>0</v>
      </c>
      <c r="V291" s="81">
        <f>VLOOKUP($C291,[1]Sheet1!$B$1:$Z$65536,20,0)</f>
        <v>0</v>
      </c>
      <c r="W291" s="81">
        <f>VLOOKUP($C291,[1]Sheet1!$B$1:$Z$65536,21,0)</f>
        <v>0</v>
      </c>
      <c r="X291" s="81">
        <f>VLOOKUP($C291,[1]Sheet1!$B$1:$Z$65536,22,0)</f>
        <v>0</v>
      </c>
      <c r="Y291" s="81">
        <f>VLOOKUP($C291,[1]Sheet1!$B$1:$Z$65536,23,0)</f>
        <v>0</v>
      </c>
      <c r="Z291" s="81">
        <f>VLOOKUP($C291,[1]Sheet1!$B$1:$Z$65536,24,0)</f>
        <v>0</v>
      </c>
      <c r="AA291" s="81">
        <f>VLOOKUP($C291,[1]Sheet1!$B$1:$Z$65536,25,0)</f>
        <v>0</v>
      </c>
      <c r="AB291" s="81">
        <f>VLOOKUP($C291,[1]Sheet1!$B$1:$AA$65536,26,0)</f>
        <v>288975</v>
      </c>
      <c r="AC291" s="112">
        <f t="shared" si="45"/>
        <v>288975</v>
      </c>
      <c r="AD291" s="211">
        <f>AC291-AB291-AA291</f>
        <v>0</v>
      </c>
      <c r="AE291" s="4"/>
      <c r="AF291" s="4"/>
      <c r="AG291" s="242"/>
      <c r="AI291" s="4"/>
      <c r="AJ291" s="4"/>
      <c r="AK291" s="4"/>
      <c r="AL291" s="4"/>
      <c r="AM291" s="4"/>
      <c r="AN291" s="185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</row>
    <row r="292" spans="1:52">
      <c r="A292" s="8"/>
      <c r="B292" s="344"/>
      <c r="C292" s="241" t="s">
        <v>609</v>
      </c>
      <c r="D292" s="29" t="s">
        <v>610</v>
      </c>
      <c r="E292" s="64">
        <f>VLOOKUP(C292,[1]Sheet1!B$1:D$65536,3,0)</f>
        <v>30</v>
      </c>
      <c r="F292" s="81">
        <f>VLOOKUP(C292,[1]Sheet1!B$1:E$65536,4,0)</f>
        <v>0</v>
      </c>
      <c r="G292" s="81">
        <f>VLOOKUP(C292,[1]Sheet1!B$1:F$65536,5,0)</f>
        <v>0</v>
      </c>
      <c r="H292" s="81">
        <f>VLOOKUP($C292,[1]Sheet1!$B$1:$Z$65536,6,0)</f>
        <v>0</v>
      </c>
      <c r="I292" s="81">
        <f>VLOOKUP($C292,[1]Sheet1!$B$1:$Z$65536,7,0)</f>
        <v>0</v>
      </c>
      <c r="J292" s="81">
        <f>VLOOKUP($C292,[1]Sheet1!$B$1:$Z$65536,8,0)</f>
        <v>0</v>
      </c>
      <c r="K292" s="81">
        <f>VLOOKUP($C292,[1]Sheet1!$B$1:$Z$65536,9,0)</f>
        <v>0</v>
      </c>
      <c r="L292" s="81">
        <f>VLOOKUP($C292,[1]Sheet1!$B$1:$Z$65536,10,0)</f>
        <v>0</v>
      </c>
      <c r="M292" s="81">
        <f>VLOOKUP($C292,[1]Sheet1!$B$1:$Z$65536,11,0)</f>
        <v>0</v>
      </c>
      <c r="N292" s="81">
        <f>VLOOKUP($C292,[1]Sheet1!$B$1:$Z$65536,12,0)</f>
        <v>0</v>
      </c>
      <c r="O292" s="81">
        <f>VLOOKUP($C292,[1]Sheet1!$B$1:$Z$65536,13,0)</f>
        <v>0</v>
      </c>
      <c r="P292" s="81">
        <f>VLOOKUP($C292,[1]Sheet1!$B$1:$Z$65536,14,0)</f>
        <v>0</v>
      </c>
      <c r="Q292" s="81">
        <f>VLOOKUP($C292,[1]Sheet1!$B$1:$Z$65536,15,0)</f>
        <v>23000</v>
      </c>
      <c r="R292" s="81">
        <f>VLOOKUP($C292,[1]Sheet1!$B$1:$Z$65536,16,0)</f>
        <v>0</v>
      </c>
      <c r="S292" s="81">
        <f>VLOOKUP($C292,[1]Sheet1!$B$1:$Z$65536,17,0)</f>
        <v>0</v>
      </c>
      <c r="T292" s="81">
        <f>VLOOKUP($C292,[1]Sheet1!$B$1:$Z$65536,18,0)</f>
        <v>0</v>
      </c>
      <c r="U292" s="81">
        <f>VLOOKUP($C292,[1]Sheet1!$B$1:$Z$65536,19,0)</f>
        <v>0</v>
      </c>
      <c r="V292" s="81">
        <f>VLOOKUP($C292,[1]Sheet1!$B$1:$Z$65536,20,0)</f>
        <v>0</v>
      </c>
      <c r="W292" s="81">
        <f>VLOOKUP($C292,[1]Sheet1!$B$1:$Z$65536,21,0)</f>
        <v>0</v>
      </c>
      <c r="X292" s="81">
        <f>VLOOKUP($C292,[1]Sheet1!$B$1:$Z$65536,22,0)</f>
        <v>0</v>
      </c>
      <c r="Y292" s="81">
        <f>VLOOKUP($C292,[1]Sheet1!$B$1:$Z$65536,23,0)</f>
        <v>0</v>
      </c>
      <c r="Z292" s="81">
        <f>VLOOKUP($C292,[1]Sheet1!$B$1:$Z$65536,24,0)</f>
        <v>0</v>
      </c>
      <c r="AA292" s="81">
        <f>VLOOKUP($C292,[1]Sheet1!$B$1:$Z$65536,25,0)</f>
        <v>0</v>
      </c>
      <c r="AB292" s="81">
        <f>VLOOKUP($C292,[1]Sheet1!$B$1:$AA$65536,26,0)</f>
        <v>0</v>
      </c>
      <c r="AC292" s="112">
        <f t="shared" si="45"/>
        <v>23000</v>
      </c>
      <c r="AD292" s="211">
        <f t="shared" si="50"/>
        <v>23000</v>
      </c>
      <c r="AE292" s="4"/>
      <c r="AF292" s="4"/>
      <c r="AG292" s="242"/>
      <c r="AI292" s="4"/>
      <c r="AJ292" s="4"/>
      <c r="AK292" s="4"/>
      <c r="AL292" s="4"/>
      <c r="AM292" s="4"/>
      <c r="AN292" s="185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</row>
    <row r="293" spans="1:52">
      <c r="A293" s="8"/>
      <c r="B293" s="344"/>
      <c r="C293" s="241" t="s">
        <v>611</v>
      </c>
      <c r="D293" s="29" t="s">
        <v>612</v>
      </c>
      <c r="E293" s="64">
        <f>VLOOKUP(C293,[1]Sheet1!B$1:D$65536,3,0)</f>
        <v>60</v>
      </c>
      <c r="F293" s="81">
        <f>VLOOKUP(C293,[1]Sheet1!B$1:E$65536,4,0)</f>
        <v>0</v>
      </c>
      <c r="G293" s="81">
        <f>VLOOKUP(C293,[1]Sheet1!B$1:F$65536,5,0)</f>
        <v>0</v>
      </c>
      <c r="H293" s="81">
        <f>VLOOKUP($C293,[1]Sheet1!$B$1:$Z$65536,6,0)</f>
        <v>0</v>
      </c>
      <c r="I293" s="81">
        <f>VLOOKUP($C293,[1]Sheet1!$B$1:$Z$65536,7,0)</f>
        <v>0</v>
      </c>
      <c r="J293" s="81">
        <f>VLOOKUP($C293,[1]Sheet1!$B$1:$Z$65536,8,0)</f>
        <v>0</v>
      </c>
      <c r="K293" s="81">
        <f>VLOOKUP($C293,[1]Sheet1!$B$1:$Z$65536,9,0)</f>
        <v>0</v>
      </c>
      <c r="L293" s="81">
        <f>VLOOKUP($C293,[1]Sheet1!$B$1:$Z$65536,10,0)</f>
        <v>0</v>
      </c>
      <c r="M293" s="81">
        <f>VLOOKUP($C293,[1]Sheet1!$B$1:$Z$65536,11,0)</f>
        <v>1150.0799999999872</v>
      </c>
      <c r="N293" s="81">
        <f>VLOOKUP($C293,[1]Sheet1!$B$1:$Z$65536,12,0)</f>
        <v>0</v>
      </c>
      <c r="O293" s="81">
        <f>VLOOKUP($C293,[1]Sheet1!$B$1:$Z$65536,13,0)</f>
        <v>0</v>
      </c>
      <c r="P293" s="81">
        <f>VLOOKUP($C293,[1]Sheet1!$B$1:$Z$65536,14,0)</f>
        <v>0</v>
      </c>
      <c r="Q293" s="81">
        <f>VLOOKUP($C293,[1]Sheet1!$B$1:$Z$65536,15,0)</f>
        <v>218849.92000000001</v>
      </c>
      <c r="R293" s="81">
        <f>VLOOKUP($C293,[1]Sheet1!$B$1:$Z$65536,16,0)</f>
        <v>0</v>
      </c>
      <c r="S293" s="81">
        <f>VLOOKUP($C293,[1]Sheet1!$B$1:$Z$65536,17,0)</f>
        <v>0</v>
      </c>
      <c r="T293" s="81">
        <f>VLOOKUP($C293,[1]Sheet1!$B$1:$Z$65536,18,0)</f>
        <v>0</v>
      </c>
      <c r="U293" s="81">
        <f>VLOOKUP($C293,[1]Sheet1!$B$1:$Z$65536,19,0)</f>
        <v>0</v>
      </c>
      <c r="V293" s="81">
        <f>VLOOKUP($C293,[1]Sheet1!$B$1:$Z$65536,20,0)</f>
        <v>0</v>
      </c>
      <c r="W293" s="81">
        <f>VLOOKUP($C293,[1]Sheet1!$B$1:$Z$65536,21,0)</f>
        <v>0</v>
      </c>
      <c r="X293" s="81">
        <f>VLOOKUP($C293,[1]Sheet1!$B$1:$Z$65536,22,0)</f>
        <v>0</v>
      </c>
      <c r="Y293" s="81">
        <f>VLOOKUP($C293,[1]Sheet1!$B$1:$Z$65536,23,0)</f>
        <v>0</v>
      </c>
      <c r="Z293" s="81">
        <f>VLOOKUP($C293,[1]Sheet1!$B$1:$Z$65536,24,0)</f>
        <v>0</v>
      </c>
      <c r="AA293" s="81">
        <f>VLOOKUP($C293,[1]Sheet1!$B$1:$Z$65536,25,0)</f>
        <v>0</v>
      </c>
      <c r="AB293" s="81">
        <f>VLOOKUP($C293,[1]Sheet1!$B$1:$AA$65536,26,0)</f>
        <v>0</v>
      </c>
      <c r="AC293" s="112">
        <f t="shared" si="45"/>
        <v>220000</v>
      </c>
      <c r="AD293" s="211">
        <f>AC293-AB293-AA293</f>
        <v>220000</v>
      </c>
      <c r="AE293" s="4"/>
      <c r="AF293" s="4"/>
      <c r="AG293" s="242"/>
      <c r="AI293" s="4"/>
      <c r="AJ293" s="4"/>
      <c r="AK293" s="4"/>
      <c r="AL293" s="4"/>
      <c r="AM293" s="4"/>
      <c r="AN293" s="185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</row>
    <row r="294" spans="1:52">
      <c r="A294" s="8"/>
      <c r="B294" s="344"/>
      <c r="C294" s="241" t="s">
        <v>613</v>
      </c>
      <c r="D294" s="29" t="s">
        <v>614</v>
      </c>
      <c r="E294" s="64">
        <f>VLOOKUP(C294,[1]Sheet1!B$1:D$65536,3,0)</f>
        <v>30</v>
      </c>
      <c r="F294" s="81">
        <f>VLOOKUP(C294,[1]Sheet1!B$1:E$65536,4,0)</f>
        <v>0</v>
      </c>
      <c r="G294" s="81">
        <f>VLOOKUP(C294,[1]Sheet1!B$1:F$65536,5,0)</f>
        <v>0</v>
      </c>
      <c r="H294" s="81">
        <f>VLOOKUP($C294,[1]Sheet1!$B$1:$Z$65536,6,0)</f>
        <v>0</v>
      </c>
      <c r="I294" s="81">
        <f>VLOOKUP($C294,[1]Sheet1!$B$1:$Z$65536,7,0)</f>
        <v>0</v>
      </c>
      <c r="J294" s="81">
        <f>VLOOKUP($C294,[1]Sheet1!$B$1:$Z$65536,8,0)</f>
        <v>0</v>
      </c>
      <c r="K294" s="81">
        <f>VLOOKUP($C294,[1]Sheet1!$B$1:$Z$65536,9,0)</f>
        <v>0</v>
      </c>
      <c r="L294" s="81">
        <f>VLOOKUP($C294,[1]Sheet1!$B$1:$Z$65536,10,0)</f>
        <v>0</v>
      </c>
      <c r="M294" s="81">
        <f>VLOOKUP($C294,[1]Sheet1!$B$1:$Z$65536,11,0)</f>
        <v>0</v>
      </c>
      <c r="N294" s="81">
        <f>VLOOKUP($C294,[1]Sheet1!$B$1:$Z$65536,12,0)</f>
        <v>58096</v>
      </c>
      <c r="O294" s="81">
        <f>VLOOKUP($C294,[1]Sheet1!$B$1:$Z$65536,13,0)</f>
        <v>0</v>
      </c>
      <c r="P294" s="81">
        <f>VLOOKUP($C294,[1]Sheet1!$B$1:$Z$65536,14,0)</f>
        <v>0</v>
      </c>
      <c r="Q294" s="81">
        <f>VLOOKUP($C294,[1]Sheet1!$B$1:$Z$65536,15,0)</f>
        <v>0</v>
      </c>
      <c r="R294" s="81">
        <f>VLOOKUP($C294,[1]Sheet1!$B$1:$Z$65536,16,0)</f>
        <v>0</v>
      </c>
      <c r="S294" s="81">
        <f>VLOOKUP($C294,[1]Sheet1!$B$1:$Z$65536,17,0)</f>
        <v>0</v>
      </c>
      <c r="T294" s="81">
        <f>VLOOKUP($C294,[1]Sheet1!$B$1:$Z$65536,18,0)</f>
        <v>0</v>
      </c>
      <c r="U294" s="81">
        <f>VLOOKUP($C294,[1]Sheet1!$B$1:$Z$65536,19,0)</f>
        <v>0</v>
      </c>
      <c r="V294" s="81">
        <f>VLOOKUP($C294,[1]Sheet1!$B$1:$Z$65536,20,0)</f>
        <v>0</v>
      </c>
      <c r="W294" s="81">
        <f>VLOOKUP($C294,[1]Sheet1!$B$1:$Z$65536,21,0)</f>
        <v>0</v>
      </c>
      <c r="X294" s="81">
        <f>VLOOKUP($C294,[1]Sheet1!$B$1:$Z$65536,22,0)</f>
        <v>0</v>
      </c>
      <c r="Y294" s="81">
        <f>VLOOKUP($C294,[1]Sheet1!$B$1:$Z$65536,23,0)</f>
        <v>0</v>
      </c>
      <c r="Z294" s="81">
        <f>VLOOKUP($C294,[1]Sheet1!$B$1:$Z$65536,24,0)</f>
        <v>0</v>
      </c>
      <c r="AA294" s="81">
        <f>VLOOKUP($C294,[1]Sheet1!$B$1:$Z$65536,25,0)</f>
        <v>0</v>
      </c>
      <c r="AB294" s="81">
        <f>VLOOKUP($C294,[1]Sheet1!$B$1:$AA$65536,26,0)</f>
        <v>0</v>
      </c>
      <c r="AC294" s="112">
        <f t="shared" si="45"/>
        <v>58096</v>
      </c>
      <c r="AD294" s="211">
        <f t="shared" si="50"/>
        <v>58096</v>
      </c>
      <c r="AE294" s="4"/>
      <c r="AF294" s="4"/>
      <c r="AG294" s="242"/>
      <c r="AI294" s="4"/>
      <c r="AJ294" s="4"/>
      <c r="AK294" s="4"/>
      <c r="AL294" s="4"/>
      <c r="AM294" s="4"/>
      <c r="AN294" s="185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</row>
    <row r="295" spans="1:52">
      <c r="A295" s="8"/>
      <c r="B295" s="344"/>
      <c r="C295" s="241" t="s">
        <v>615</v>
      </c>
      <c r="D295" s="29" t="s">
        <v>616</v>
      </c>
      <c r="E295" s="64">
        <f>VLOOKUP(C295,[1]Sheet1!B$1:D$65536,3,0)</f>
        <v>30</v>
      </c>
      <c r="F295" s="81">
        <f>VLOOKUP(C295,[1]Sheet1!B$1:E$65536,4,0)</f>
        <v>0</v>
      </c>
      <c r="G295" s="81">
        <f>VLOOKUP(C295,[1]Sheet1!B$1:F$65536,5,0)</f>
        <v>0</v>
      </c>
      <c r="H295" s="81">
        <f>VLOOKUP($C295,[1]Sheet1!$B$1:$Z$65536,6,0)</f>
        <v>0</v>
      </c>
      <c r="I295" s="81">
        <f>VLOOKUP($C295,[1]Sheet1!$B$1:$Z$65536,7,0)</f>
        <v>0</v>
      </c>
      <c r="J295" s="81">
        <f>VLOOKUP($C295,[1]Sheet1!$B$1:$Z$65536,8,0)</f>
        <v>0</v>
      </c>
      <c r="K295" s="81">
        <f>VLOOKUP($C295,[1]Sheet1!$B$1:$Z$65536,9,0)</f>
        <v>0</v>
      </c>
      <c r="L295" s="81">
        <f>VLOOKUP($C295,[1]Sheet1!$B$1:$Z$65536,10,0)</f>
        <v>0</v>
      </c>
      <c r="M295" s="81">
        <f>VLOOKUP($C295,[1]Sheet1!$B$1:$Z$65536,11,0)</f>
        <v>0</v>
      </c>
      <c r="N295" s="81">
        <f>VLOOKUP($C295,[1]Sheet1!$B$1:$Z$65536,12,0)</f>
        <v>0</v>
      </c>
      <c r="O295" s="81">
        <f>VLOOKUP($C295,[1]Sheet1!$B$1:$Z$65536,13,0)</f>
        <v>0</v>
      </c>
      <c r="P295" s="81">
        <f>VLOOKUP($C295,[1]Sheet1!$B$1:$Z$65536,14,0)</f>
        <v>29130</v>
      </c>
      <c r="Q295" s="81">
        <f>VLOOKUP($C295,[1]Sheet1!$B$1:$Z$65536,15,0)</f>
        <v>0</v>
      </c>
      <c r="R295" s="81">
        <f>VLOOKUP($C295,[1]Sheet1!$B$1:$Z$65536,16,0)</f>
        <v>33660</v>
      </c>
      <c r="S295" s="81">
        <f>VLOOKUP($C295,[1]Sheet1!$B$1:$Z$65536,17,0)</f>
        <v>0</v>
      </c>
      <c r="T295" s="81">
        <f>VLOOKUP($C295,[1]Sheet1!$B$1:$Z$65536,18,0)</f>
        <v>0</v>
      </c>
      <c r="U295" s="81">
        <f>VLOOKUP($C295,[1]Sheet1!$B$1:$Z$65536,19,0)</f>
        <v>0</v>
      </c>
      <c r="V295" s="81">
        <f>VLOOKUP($C295,[1]Sheet1!$B$1:$Z$65536,20,0)</f>
        <v>0</v>
      </c>
      <c r="W295" s="81">
        <f>VLOOKUP($C295,[1]Sheet1!$B$1:$Z$65536,21,0)</f>
        <v>0</v>
      </c>
      <c r="X295" s="81">
        <f>VLOOKUP($C295,[1]Sheet1!$B$1:$Z$65536,22,0)</f>
        <v>0</v>
      </c>
      <c r="Y295" s="81">
        <f>VLOOKUP($C295,[1]Sheet1!$B$1:$Z$65536,23,0)</f>
        <v>0</v>
      </c>
      <c r="Z295" s="81">
        <f>VLOOKUP($C295,[1]Sheet1!$B$1:$Z$65536,24,0)</f>
        <v>0</v>
      </c>
      <c r="AA295" s="81">
        <f>VLOOKUP($C295,[1]Sheet1!$B$1:$Z$65536,25,0)</f>
        <v>11250</v>
      </c>
      <c r="AB295" s="81">
        <f>VLOOKUP($C295,[1]Sheet1!$B$1:$AA$65536,26,0)</f>
        <v>0</v>
      </c>
      <c r="AC295" s="112">
        <f t="shared" si="45"/>
        <v>74040</v>
      </c>
      <c r="AD295" s="211">
        <f t="shared" si="50"/>
        <v>74040</v>
      </c>
      <c r="AE295" s="4"/>
      <c r="AF295" s="4"/>
      <c r="AG295" s="242"/>
      <c r="AI295" s="4"/>
      <c r="AJ295" s="4"/>
      <c r="AK295" s="4"/>
      <c r="AL295" s="4"/>
      <c r="AM295" s="4"/>
      <c r="AN295" s="185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</row>
    <row r="296" spans="1:52">
      <c r="A296" s="8"/>
      <c r="B296" s="344"/>
      <c r="C296" s="241" t="s">
        <v>617</v>
      </c>
      <c r="D296" s="29" t="s">
        <v>618</v>
      </c>
      <c r="E296" s="64">
        <f>VLOOKUP(C296,[1]Sheet1!B$1:D$65536,3,0)</f>
        <v>0</v>
      </c>
      <c r="F296" s="81">
        <f>VLOOKUP(C296,[1]Sheet1!B$1:E$65536,4,0)</f>
        <v>0</v>
      </c>
      <c r="G296" s="81">
        <f>VLOOKUP(C296,[1]Sheet1!B$1:F$65536,5,0)</f>
        <v>0</v>
      </c>
      <c r="H296" s="81">
        <f>VLOOKUP($C296,[1]Sheet1!$B$1:$Z$65536,6,0)</f>
        <v>0</v>
      </c>
      <c r="I296" s="81">
        <f>VLOOKUP($C296,[1]Sheet1!$B$1:$Z$65536,7,0)</f>
        <v>0</v>
      </c>
      <c r="J296" s="81">
        <f>VLOOKUP($C296,[1]Sheet1!$B$1:$Z$65536,8,0)</f>
        <v>0</v>
      </c>
      <c r="K296" s="81">
        <f>VLOOKUP($C296,[1]Sheet1!$B$1:$Z$65536,9,0)</f>
        <v>0</v>
      </c>
      <c r="L296" s="81">
        <f>VLOOKUP($C296,[1]Sheet1!$B$1:$Z$65536,10,0)</f>
        <v>0</v>
      </c>
      <c r="M296" s="81">
        <f>VLOOKUP($C296,[1]Sheet1!$B$1:$Z$65536,11,0)</f>
        <v>9900</v>
      </c>
      <c r="N296" s="81">
        <f>VLOOKUP($C296,[1]Sheet1!$B$1:$Z$65536,12,0)</f>
        <v>0</v>
      </c>
      <c r="O296" s="81">
        <f>VLOOKUP($C296,[1]Sheet1!$B$1:$Z$65536,13,0)</f>
        <v>0</v>
      </c>
      <c r="P296" s="81">
        <f>VLOOKUP($C296,[1]Sheet1!$B$1:$Z$65536,14,0)</f>
        <v>0</v>
      </c>
      <c r="Q296" s="81">
        <f>VLOOKUP($C296,[1]Sheet1!$B$1:$Z$65536,15,0)</f>
        <v>0</v>
      </c>
      <c r="R296" s="81">
        <f>VLOOKUP($C296,[1]Sheet1!$B$1:$Z$65536,16,0)</f>
        <v>0</v>
      </c>
      <c r="S296" s="81">
        <f>VLOOKUP($C296,[1]Sheet1!$B$1:$Z$65536,17,0)</f>
        <v>0</v>
      </c>
      <c r="T296" s="81">
        <f>VLOOKUP($C296,[1]Sheet1!$B$1:$Z$65536,18,0)</f>
        <v>0</v>
      </c>
      <c r="U296" s="81">
        <f>VLOOKUP($C296,[1]Sheet1!$B$1:$Z$65536,19,0)</f>
        <v>0</v>
      </c>
      <c r="V296" s="81">
        <f>VLOOKUP($C296,[1]Sheet1!$B$1:$Z$65536,20,0)</f>
        <v>0</v>
      </c>
      <c r="W296" s="81">
        <f>VLOOKUP($C296,[1]Sheet1!$B$1:$Z$65536,21,0)</f>
        <v>6500</v>
      </c>
      <c r="X296" s="81">
        <f>VLOOKUP($C296,[1]Sheet1!$B$1:$Z$65536,22,0)</f>
        <v>6500</v>
      </c>
      <c r="Y296" s="81">
        <f>VLOOKUP($C296,[1]Sheet1!$B$1:$Z$65536,23,0)</f>
        <v>1700</v>
      </c>
      <c r="Z296" s="81">
        <f>VLOOKUP($C296,[1]Sheet1!$B$1:$Z$65536,24,0)</f>
        <v>1700</v>
      </c>
      <c r="AA296" s="81">
        <f>VLOOKUP($C296,[1]Sheet1!$B$1:$Z$65536,25,0)</f>
        <v>16100</v>
      </c>
      <c r="AB296" s="81">
        <f>VLOOKUP($C296,[1]Sheet1!$B$1:$AA$65536,26,0)</f>
        <v>6500</v>
      </c>
      <c r="AC296" s="112">
        <f t="shared" si="45"/>
        <v>48900</v>
      </c>
      <c r="AD296" s="211">
        <f>AC296</f>
        <v>48900</v>
      </c>
      <c r="AE296" s="4"/>
      <c r="AF296" s="4"/>
      <c r="AG296" s="242"/>
      <c r="AI296" s="4"/>
      <c r="AJ296" s="4"/>
      <c r="AK296" s="4"/>
      <c r="AL296" s="4"/>
      <c r="AM296" s="4"/>
      <c r="AN296" s="185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</row>
    <row r="297" spans="1:52">
      <c r="A297" s="8"/>
      <c r="B297" s="344"/>
      <c r="C297" s="241" t="s">
        <v>619</v>
      </c>
      <c r="D297" s="29" t="s">
        <v>620</v>
      </c>
      <c r="E297" s="64">
        <f>VLOOKUP(C297,[1]Sheet1!B$1:D$65536,3,0)</f>
        <v>30</v>
      </c>
      <c r="F297" s="81">
        <f>VLOOKUP(C297,[1]Sheet1!B$1:E$65536,4,0)</f>
        <v>0</v>
      </c>
      <c r="G297" s="81">
        <f>VLOOKUP(C297,[1]Sheet1!B$1:F$65536,5,0)</f>
        <v>0</v>
      </c>
      <c r="H297" s="81">
        <f>VLOOKUP($C297,[1]Sheet1!$B$1:$Z$65536,6,0)</f>
        <v>0</v>
      </c>
      <c r="I297" s="81">
        <f>VLOOKUP($C297,[1]Sheet1!$B$1:$Z$65536,7,0)</f>
        <v>0</v>
      </c>
      <c r="J297" s="81">
        <f>VLOOKUP($C297,[1]Sheet1!$B$1:$Z$65536,8,0)</f>
        <v>0</v>
      </c>
      <c r="K297" s="81">
        <f>VLOOKUP($C297,[1]Sheet1!$B$1:$Z$65536,9,0)</f>
        <v>0</v>
      </c>
      <c r="L297" s="81">
        <f>VLOOKUP($C297,[1]Sheet1!$B$1:$Z$65536,10,0)</f>
        <v>0</v>
      </c>
      <c r="M297" s="81">
        <f>VLOOKUP($C297,[1]Sheet1!$B$1:$Z$65536,11,0)</f>
        <v>0</v>
      </c>
      <c r="N297" s="81">
        <f>VLOOKUP($C297,[1]Sheet1!$B$1:$Z$65536,12,0)</f>
        <v>0</v>
      </c>
      <c r="O297" s="81">
        <f>VLOOKUP($C297,[1]Sheet1!$B$1:$Z$65536,13,0)</f>
        <v>0</v>
      </c>
      <c r="P297" s="81">
        <f>VLOOKUP($C297,[1]Sheet1!$B$1:$Z$65536,14,0)</f>
        <v>0</v>
      </c>
      <c r="Q297" s="81">
        <f>VLOOKUP($C297,[1]Sheet1!$B$1:$Z$65536,15,0)</f>
        <v>43930</v>
      </c>
      <c r="R297" s="81">
        <f>VLOOKUP($C297,[1]Sheet1!$B$1:$Z$65536,16,0)</f>
        <v>0</v>
      </c>
      <c r="S297" s="81">
        <f>VLOOKUP($C297,[1]Sheet1!$B$1:$Z$65536,17,0)</f>
        <v>0</v>
      </c>
      <c r="T297" s="81">
        <f>VLOOKUP($C297,[1]Sheet1!$B$1:$Z$65536,18,0)</f>
        <v>0</v>
      </c>
      <c r="U297" s="81">
        <f>VLOOKUP($C297,[1]Sheet1!$B$1:$Z$65536,19,0)</f>
        <v>0</v>
      </c>
      <c r="V297" s="81">
        <f>VLOOKUP($C297,[1]Sheet1!$B$1:$Z$65536,20,0)</f>
        <v>0</v>
      </c>
      <c r="W297" s="81">
        <f>VLOOKUP($C297,[1]Sheet1!$B$1:$Z$65536,21,0)</f>
        <v>0</v>
      </c>
      <c r="X297" s="81">
        <f>VLOOKUP($C297,[1]Sheet1!$B$1:$Z$65536,22,0)</f>
        <v>0</v>
      </c>
      <c r="Y297" s="81">
        <f>VLOOKUP($C297,[1]Sheet1!$B$1:$Z$65536,23,0)</f>
        <v>0</v>
      </c>
      <c r="Z297" s="81">
        <f>VLOOKUP($C297,[1]Sheet1!$B$1:$Z$65536,24,0)</f>
        <v>0</v>
      </c>
      <c r="AA297" s="81">
        <f>VLOOKUP($C297,[1]Sheet1!$B$1:$Z$65536,25,0)</f>
        <v>0</v>
      </c>
      <c r="AB297" s="81">
        <f>VLOOKUP($C297,[1]Sheet1!$B$1:$AA$65536,26,0)</f>
        <v>0</v>
      </c>
      <c r="AC297" s="112">
        <f t="shared" si="45"/>
        <v>43930</v>
      </c>
      <c r="AD297" s="211">
        <f t="shared" ref="AD297:AD319" si="51">AC297-AB297</f>
        <v>43930</v>
      </c>
      <c r="AE297" s="4"/>
      <c r="AF297" s="4"/>
      <c r="AG297" s="242"/>
      <c r="AI297" s="4"/>
      <c r="AJ297" s="4"/>
      <c r="AK297" s="4"/>
      <c r="AL297" s="4"/>
      <c r="AM297" s="4"/>
      <c r="AN297" s="185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</row>
    <row r="298" spans="1:52">
      <c r="A298" s="8"/>
      <c r="B298" s="344"/>
      <c r="C298" s="241" t="s">
        <v>621</v>
      </c>
      <c r="D298" s="29" t="s">
        <v>622</v>
      </c>
      <c r="E298" s="64">
        <f>VLOOKUP(C298,[1]Sheet1!B$1:D$65536,3,0)</f>
        <v>30</v>
      </c>
      <c r="F298" s="81">
        <f>VLOOKUP(C298,[1]Sheet1!B$1:E$65536,4,0)</f>
        <v>0</v>
      </c>
      <c r="G298" s="81">
        <f>VLOOKUP(C298,[1]Sheet1!B$1:F$65536,5,0)</f>
        <v>0</v>
      </c>
      <c r="H298" s="81">
        <f>VLOOKUP($C298,[1]Sheet1!$B$1:$Z$65536,6,0)</f>
        <v>0</v>
      </c>
      <c r="I298" s="81">
        <f>VLOOKUP($C298,[1]Sheet1!$B$1:$Z$65536,7,0)</f>
        <v>0</v>
      </c>
      <c r="J298" s="81">
        <f>VLOOKUP($C298,[1]Sheet1!$B$1:$Z$65536,8,0)</f>
        <v>0</v>
      </c>
      <c r="K298" s="81">
        <f>VLOOKUP($C298,[1]Sheet1!$B$1:$Z$65536,9,0)</f>
        <v>0</v>
      </c>
      <c r="L298" s="81">
        <f>VLOOKUP($C298,[1]Sheet1!$B$1:$Z$65536,10,0)</f>
        <v>0</v>
      </c>
      <c r="M298" s="81">
        <f>VLOOKUP($C298,[1]Sheet1!$B$1:$Z$65536,11,0)</f>
        <v>16499.989999999998</v>
      </c>
      <c r="N298" s="81">
        <f>VLOOKUP($C298,[1]Sheet1!$B$1:$Z$65536,12,0)</f>
        <v>0</v>
      </c>
      <c r="O298" s="81">
        <f>VLOOKUP($C298,[1]Sheet1!$B$1:$Z$65536,13,0)</f>
        <v>0</v>
      </c>
      <c r="P298" s="81">
        <f>VLOOKUP($C298,[1]Sheet1!$B$1:$Z$65536,14,0)</f>
        <v>0</v>
      </c>
      <c r="Q298" s="81">
        <f>VLOOKUP($C298,[1]Sheet1!$B$1:$Z$65536,15,0)</f>
        <v>0</v>
      </c>
      <c r="R298" s="81">
        <f>VLOOKUP($C298,[1]Sheet1!$B$1:$Z$65536,16,0)</f>
        <v>0</v>
      </c>
      <c r="S298" s="81">
        <f>VLOOKUP($C298,[1]Sheet1!$B$1:$Z$65536,17,0)</f>
        <v>0</v>
      </c>
      <c r="T298" s="81">
        <f>VLOOKUP($C298,[1]Sheet1!$B$1:$Z$65536,18,0)</f>
        <v>0</v>
      </c>
      <c r="U298" s="81">
        <f>VLOOKUP($C298,[1]Sheet1!$B$1:$Z$65536,19,0)</f>
        <v>0</v>
      </c>
      <c r="V298" s="81">
        <f>VLOOKUP($C298,[1]Sheet1!$B$1:$Z$65536,20,0)</f>
        <v>0</v>
      </c>
      <c r="W298" s="81">
        <f>VLOOKUP($C298,[1]Sheet1!$B$1:$Z$65536,21,0)</f>
        <v>0</v>
      </c>
      <c r="X298" s="81">
        <f>VLOOKUP($C298,[1]Sheet1!$B$1:$Z$65536,22,0)</f>
        <v>8684.010000000002</v>
      </c>
      <c r="Y298" s="81">
        <f>VLOOKUP($C298,[1]Sheet1!$B$1:$Z$65536,23,0)</f>
        <v>0</v>
      </c>
      <c r="Z298" s="81">
        <f>VLOOKUP($C298,[1]Sheet1!$B$1:$Z$65536,24,0)</f>
        <v>0</v>
      </c>
      <c r="AA298" s="81">
        <f>VLOOKUP($C298,[1]Sheet1!$B$1:$Z$65536,25,0)</f>
        <v>0</v>
      </c>
      <c r="AB298" s="81">
        <f>VLOOKUP($C298,[1]Sheet1!$B$1:$AA$65536,26,0)</f>
        <v>0</v>
      </c>
      <c r="AC298" s="112">
        <f t="shared" si="45"/>
        <v>25184</v>
      </c>
      <c r="AD298" s="211">
        <f t="shared" si="51"/>
        <v>25184</v>
      </c>
      <c r="AE298" s="4"/>
      <c r="AF298" s="4"/>
      <c r="AG298" s="242"/>
      <c r="AI298" s="4"/>
      <c r="AJ298" s="4"/>
      <c r="AK298" s="4"/>
      <c r="AL298" s="4"/>
      <c r="AM298" s="4"/>
      <c r="AN298" s="185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</row>
    <row r="299" spans="1:52">
      <c r="A299" s="8"/>
      <c r="B299" s="344"/>
      <c r="C299" s="241" t="s">
        <v>623</v>
      </c>
      <c r="D299" s="29" t="s">
        <v>624</v>
      </c>
      <c r="E299" s="64">
        <f>VLOOKUP(C299,[1]Sheet1!B$1:D$65536,3,0)</f>
        <v>30</v>
      </c>
      <c r="F299" s="81">
        <f>VLOOKUP(C299,[1]Sheet1!B$1:E$65536,4,0)</f>
        <v>0</v>
      </c>
      <c r="G299" s="81">
        <f>VLOOKUP(C299,[1]Sheet1!B$1:F$65536,5,0)</f>
        <v>0</v>
      </c>
      <c r="H299" s="81">
        <f>VLOOKUP($C299,[1]Sheet1!$B$1:$Z$65536,6,0)</f>
        <v>0</v>
      </c>
      <c r="I299" s="81">
        <f>VLOOKUP($C299,[1]Sheet1!$B$1:$Z$65536,7,0)</f>
        <v>0</v>
      </c>
      <c r="J299" s="81">
        <f>VLOOKUP($C299,[1]Sheet1!$B$1:$Z$65536,8,0)</f>
        <v>0</v>
      </c>
      <c r="K299" s="81">
        <f>VLOOKUP($C299,[1]Sheet1!$B$1:$Z$65536,9,0)</f>
        <v>0</v>
      </c>
      <c r="L299" s="81">
        <f>VLOOKUP($C299,[1]Sheet1!$B$1:$Z$65536,10,0)</f>
        <v>0</v>
      </c>
      <c r="M299" s="81">
        <f>VLOOKUP($C299,[1]Sheet1!$B$1:$Z$65536,11,0)</f>
        <v>0</v>
      </c>
      <c r="N299" s="81">
        <f>VLOOKUP($C299,[1]Sheet1!$B$1:$Z$65536,12,0)</f>
        <v>0</v>
      </c>
      <c r="O299" s="81">
        <f>VLOOKUP($C299,[1]Sheet1!$B$1:$Z$65536,13,0)</f>
        <v>0</v>
      </c>
      <c r="P299" s="81">
        <f>VLOOKUP($C299,[1]Sheet1!$B$1:$Z$65536,14,0)</f>
        <v>0</v>
      </c>
      <c r="Q299" s="81">
        <f>VLOOKUP($C299,[1]Sheet1!$B$1:$Z$65536,15,0)</f>
        <v>10976</v>
      </c>
      <c r="R299" s="81">
        <f>VLOOKUP($C299,[1]Sheet1!$B$1:$Z$65536,16,0)</f>
        <v>0</v>
      </c>
      <c r="S299" s="81">
        <f>VLOOKUP($C299,[1]Sheet1!$B$1:$Z$65536,17,0)</f>
        <v>0</v>
      </c>
      <c r="T299" s="81">
        <f>VLOOKUP($C299,[1]Sheet1!$B$1:$Z$65536,18,0)</f>
        <v>0</v>
      </c>
      <c r="U299" s="81">
        <f>VLOOKUP($C299,[1]Sheet1!$B$1:$Z$65536,19,0)</f>
        <v>0</v>
      </c>
      <c r="V299" s="81">
        <f>VLOOKUP($C299,[1]Sheet1!$B$1:$Z$65536,20,0)</f>
        <v>0</v>
      </c>
      <c r="W299" s="81">
        <f>VLOOKUP($C299,[1]Sheet1!$B$1:$Z$65536,21,0)</f>
        <v>0</v>
      </c>
      <c r="X299" s="81">
        <f>VLOOKUP($C299,[1]Sheet1!$B$1:$Z$65536,22,0)</f>
        <v>0</v>
      </c>
      <c r="Y299" s="81">
        <f>VLOOKUP($C299,[1]Sheet1!$B$1:$Z$65536,23,0)</f>
        <v>0</v>
      </c>
      <c r="Z299" s="81">
        <f>VLOOKUP($C299,[1]Sheet1!$B$1:$Z$65536,24,0)</f>
        <v>0</v>
      </c>
      <c r="AA299" s="81">
        <f>VLOOKUP($C299,[1]Sheet1!$B$1:$Z$65536,25,0)</f>
        <v>0</v>
      </c>
      <c r="AB299" s="81">
        <f>VLOOKUP($C299,[1]Sheet1!$B$1:$AA$65536,26,0)</f>
        <v>0</v>
      </c>
      <c r="AC299" s="112">
        <f t="shared" si="45"/>
        <v>10976</v>
      </c>
      <c r="AD299" s="211">
        <f t="shared" si="51"/>
        <v>10976</v>
      </c>
      <c r="AE299" s="4"/>
      <c r="AF299" s="4"/>
      <c r="AG299" s="242"/>
      <c r="AI299" s="4"/>
      <c r="AJ299" s="4"/>
      <c r="AK299" s="4"/>
      <c r="AL299" s="4"/>
      <c r="AM299" s="4"/>
      <c r="AN299" s="185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</row>
    <row r="300" spans="1:52">
      <c r="A300" s="8"/>
      <c r="B300" s="344"/>
      <c r="C300" s="241" t="s">
        <v>625</v>
      </c>
      <c r="D300" s="29" t="s">
        <v>626</v>
      </c>
      <c r="E300" s="64">
        <f>VLOOKUP(C300,[1]Sheet1!B$1:D$65536,3,0)</f>
        <v>30</v>
      </c>
      <c r="F300" s="81">
        <f>VLOOKUP(C300,[1]Sheet1!B$1:E$65536,4,0)</f>
        <v>0</v>
      </c>
      <c r="G300" s="81">
        <f>VLOOKUP(C300,[1]Sheet1!B$1:F$65536,5,0)</f>
        <v>0</v>
      </c>
      <c r="H300" s="81">
        <f>VLOOKUP($C300,[1]Sheet1!$B$1:$Z$65536,6,0)</f>
        <v>0</v>
      </c>
      <c r="I300" s="81">
        <f>VLOOKUP($C300,[1]Sheet1!$B$1:$Z$65536,7,0)</f>
        <v>0</v>
      </c>
      <c r="J300" s="81">
        <f>VLOOKUP($C300,[1]Sheet1!$B$1:$Z$65536,8,0)</f>
        <v>0</v>
      </c>
      <c r="K300" s="81">
        <f>VLOOKUP($C300,[1]Sheet1!$B$1:$Z$65536,9,0)</f>
        <v>0</v>
      </c>
      <c r="L300" s="81">
        <f>VLOOKUP($C300,[1]Sheet1!$B$1:$Z$65536,10,0)</f>
        <v>0</v>
      </c>
      <c r="M300" s="81">
        <f>VLOOKUP($C300,[1]Sheet1!$B$1:$Z$65536,11,0)</f>
        <v>0</v>
      </c>
      <c r="N300" s="81">
        <f>VLOOKUP($C300,[1]Sheet1!$B$1:$Z$65536,12,0)</f>
        <v>0</v>
      </c>
      <c r="O300" s="81">
        <f>VLOOKUP($C300,[1]Sheet1!$B$1:$Z$65536,13,0)</f>
        <v>0</v>
      </c>
      <c r="P300" s="81">
        <f>VLOOKUP($C300,[1]Sheet1!$B$1:$Z$65536,14,0)</f>
        <v>0</v>
      </c>
      <c r="Q300" s="81">
        <f>VLOOKUP($C300,[1]Sheet1!$B$1:$Z$65536,15,0)</f>
        <v>19500</v>
      </c>
      <c r="R300" s="81">
        <f>VLOOKUP($C300,[1]Sheet1!$B$1:$Z$65536,16,0)</f>
        <v>0</v>
      </c>
      <c r="S300" s="81">
        <f>VLOOKUP($C300,[1]Sheet1!$B$1:$Z$65536,17,0)</f>
        <v>0</v>
      </c>
      <c r="T300" s="81">
        <f>VLOOKUP($C300,[1]Sheet1!$B$1:$Z$65536,18,0)</f>
        <v>0</v>
      </c>
      <c r="U300" s="81">
        <f>VLOOKUP($C300,[1]Sheet1!$B$1:$Z$65536,19,0)</f>
        <v>0</v>
      </c>
      <c r="V300" s="81">
        <f>VLOOKUP($C300,[1]Sheet1!$B$1:$Z$65536,20,0)</f>
        <v>0</v>
      </c>
      <c r="W300" s="81">
        <f>VLOOKUP($C300,[1]Sheet1!$B$1:$Z$65536,21,0)</f>
        <v>0</v>
      </c>
      <c r="X300" s="81">
        <f>VLOOKUP($C300,[1]Sheet1!$B$1:$Z$65536,22,0)</f>
        <v>0</v>
      </c>
      <c r="Y300" s="81">
        <f>VLOOKUP($C300,[1]Sheet1!$B$1:$Z$65536,23,0)</f>
        <v>0</v>
      </c>
      <c r="Z300" s="81">
        <f>VLOOKUP($C300,[1]Sheet1!$B$1:$Z$65536,24,0)</f>
        <v>0</v>
      </c>
      <c r="AA300" s="81">
        <f>VLOOKUP($C300,[1]Sheet1!$B$1:$Z$65536,25,0)</f>
        <v>0</v>
      </c>
      <c r="AB300" s="81">
        <f>VLOOKUP($C300,[1]Sheet1!$B$1:$AA$65536,26,0)</f>
        <v>0</v>
      </c>
      <c r="AC300" s="112">
        <f t="shared" si="45"/>
        <v>19500</v>
      </c>
      <c r="AD300" s="211">
        <f t="shared" si="51"/>
        <v>19500</v>
      </c>
      <c r="AE300" s="4"/>
      <c r="AF300" s="4"/>
      <c r="AG300" s="242"/>
      <c r="AI300" s="4"/>
      <c r="AJ300" s="4"/>
      <c r="AK300" s="4"/>
      <c r="AL300" s="4"/>
      <c r="AM300" s="4"/>
      <c r="AN300" s="185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</row>
    <row r="301" spans="1:52">
      <c r="A301" s="8"/>
      <c r="B301" s="344"/>
      <c r="C301" s="241" t="s">
        <v>627</v>
      </c>
      <c r="D301" s="29" t="s">
        <v>628</v>
      </c>
      <c r="E301" s="64">
        <f>VLOOKUP(C301,[1]Sheet1!B$1:D$65536,3,0)</f>
        <v>30</v>
      </c>
      <c r="F301" s="81">
        <f>VLOOKUP(C301,[1]Sheet1!B$1:E$65536,4,0)</f>
        <v>0</v>
      </c>
      <c r="G301" s="81">
        <f>VLOOKUP(C301,[1]Sheet1!B$1:F$65536,5,0)</f>
        <v>0</v>
      </c>
      <c r="H301" s="81">
        <f>VLOOKUP($C301,[1]Sheet1!$B$1:$Z$65536,6,0)</f>
        <v>0</v>
      </c>
      <c r="I301" s="81">
        <f>VLOOKUP($C301,[1]Sheet1!$B$1:$Z$65536,7,0)</f>
        <v>0</v>
      </c>
      <c r="J301" s="81">
        <f>VLOOKUP($C301,[1]Sheet1!$B$1:$Z$65536,8,0)</f>
        <v>0</v>
      </c>
      <c r="K301" s="81">
        <f>VLOOKUP($C301,[1]Sheet1!$B$1:$Z$65536,9,0)</f>
        <v>0</v>
      </c>
      <c r="L301" s="81">
        <f>VLOOKUP($C301,[1]Sheet1!$B$1:$Z$65536,10,0)</f>
        <v>0</v>
      </c>
      <c r="M301" s="81">
        <f>VLOOKUP($C301,[1]Sheet1!$B$1:$Z$65536,11,0)</f>
        <v>0</v>
      </c>
      <c r="N301" s="81">
        <f>VLOOKUP($C301,[1]Sheet1!$B$1:$Z$65536,12,0)</f>
        <v>0</v>
      </c>
      <c r="O301" s="81">
        <f>VLOOKUP($C301,[1]Sheet1!$B$1:$Z$65536,13,0)</f>
        <v>0</v>
      </c>
      <c r="P301" s="81">
        <f>VLOOKUP($C301,[1]Sheet1!$B$1:$Z$65536,14,0)</f>
        <v>0</v>
      </c>
      <c r="Q301" s="81">
        <f>VLOOKUP($C301,[1]Sheet1!$B$1:$Z$65536,15,0)</f>
        <v>7500</v>
      </c>
      <c r="R301" s="81">
        <f>VLOOKUP($C301,[1]Sheet1!$B$1:$Z$65536,16,0)</f>
        <v>0</v>
      </c>
      <c r="S301" s="81">
        <f>VLOOKUP($C301,[1]Sheet1!$B$1:$Z$65536,17,0)</f>
        <v>0</v>
      </c>
      <c r="T301" s="81">
        <f>VLOOKUP($C301,[1]Sheet1!$B$1:$Z$65536,18,0)</f>
        <v>0</v>
      </c>
      <c r="U301" s="81">
        <f>VLOOKUP($C301,[1]Sheet1!$B$1:$Z$65536,19,0)</f>
        <v>0</v>
      </c>
      <c r="V301" s="81">
        <f>VLOOKUP($C301,[1]Sheet1!$B$1:$Z$65536,20,0)</f>
        <v>0</v>
      </c>
      <c r="W301" s="81">
        <f>VLOOKUP($C301,[1]Sheet1!$B$1:$Z$65536,21,0)</f>
        <v>0</v>
      </c>
      <c r="X301" s="81">
        <f>VLOOKUP($C301,[1]Sheet1!$B$1:$Z$65536,22,0)</f>
        <v>0</v>
      </c>
      <c r="Y301" s="81">
        <f>VLOOKUP($C301,[1]Sheet1!$B$1:$Z$65536,23,0)</f>
        <v>0</v>
      </c>
      <c r="Z301" s="81">
        <f>VLOOKUP($C301,[1]Sheet1!$B$1:$Z$65536,24,0)</f>
        <v>0</v>
      </c>
      <c r="AA301" s="81">
        <f>VLOOKUP($C301,[1]Sheet1!$B$1:$Z$65536,25,0)</f>
        <v>0</v>
      </c>
      <c r="AB301" s="81">
        <f>VLOOKUP($C301,[1]Sheet1!$B$1:$AA$65536,26,0)</f>
        <v>0</v>
      </c>
      <c r="AC301" s="112">
        <f t="shared" si="45"/>
        <v>7500</v>
      </c>
      <c r="AD301" s="211">
        <f t="shared" si="51"/>
        <v>7500</v>
      </c>
      <c r="AE301" s="4"/>
      <c r="AF301" s="4"/>
      <c r="AG301" s="242"/>
      <c r="AI301" s="4"/>
      <c r="AJ301" s="4"/>
      <c r="AK301" s="4"/>
      <c r="AL301" s="4"/>
      <c r="AM301" s="4"/>
      <c r="AN301" s="185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</row>
    <row r="302" spans="1:52">
      <c r="A302" s="8"/>
      <c r="B302" s="344"/>
      <c r="C302" s="241" t="s">
        <v>629</v>
      </c>
      <c r="D302" s="29" t="s">
        <v>630</v>
      </c>
      <c r="E302" s="64">
        <f>VLOOKUP(C302,[1]Sheet1!B$1:D$65536,3,0)</f>
        <v>30</v>
      </c>
      <c r="F302" s="81">
        <f>VLOOKUP(C302,[1]Sheet1!B$1:E$65536,4,0)</f>
        <v>0.5</v>
      </c>
      <c r="G302" s="81">
        <f>VLOOKUP(C302,[1]Sheet1!B$1:F$65536,5,0)</f>
        <v>0</v>
      </c>
      <c r="H302" s="81">
        <f>VLOOKUP($C302,[1]Sheet1!$B$1:$Z$65536,6,0)</f>
        <v>0</v>
      </c>
      <c r="I302" s="81">
        <f>VLOOKUP($C302,[1]Sheet1!$B$1:$Z$65536,7,0)</f>
        <v>0</v>
      </c>
      <c r="J302" s="81">
        <f>VLOOKUP($C302,[1]Sheet1!$B$1:$Z$65536,8,0)</f>
        <v>0</v>
      </c>
      <c r="K302" s="81">
        <f>VLOOKUP($C302,[1]Sheet1!$B$1:$Z$65536,9,0)</f>
        <v>0</v>
      </c>
      <c r="L302" s="81">
        <f>VLOOKUP($C302,[1]Sheet1!$B$1:$Z$65536,10,0)</f>
        <v>0</v>
      </c>
      <c r="M302" s="81">
        <f>VLOOKUP($C302,[1]Sheet1!$B$1:$Z$65536,11,0)</f>
        <v>0</v>
      </c>
      <c r="N302" s="81">
        <f>VLOOKUP($C302,[1]Sheet1!$B$1:$Z$65536,12,0)</f>
        <v>0</v>
      </c>
      <c r="O302" s="81">
        <f>VLOOKUP($C302,[1]Sheet1!$B$1:$Z$65536,13,0)</f>
        <v>0</v>
      </c>
      <c r="P302" s="81">
        <f>VLOOKUP($C302,[1]Sheet1!$B$1:$Z$65536,14,0)</f>
        <v>0</v>
      </c>
      <c r="Q302" s="81">
        <f>VLOOKUP($C302,[1]Sheet1!$B$1:$Z$65536,15,0)</f>
        <v>0</v>
      </c>
      <c r="R302" s="81">
        <f>VLOOKUP($C302,[1]Sheet1!$B$1:$Z$65536,16,0)</f>
        <v>0</v>
      </c>
      <c r="S302" s="81">
        <f>VLOOKUP($C302,[1]Sheet1!$B$1:$Z$65536,17,0)</f>
        <v>0</v>
      </c>
      <c r="T302" s="81">
        <f>VLOOKUP($C302,[1]Sheet1!$B$1:$Z$65536,18,0)</f>
        <v>0</v>
      </c>
      <c r="U302" s="81">
        <f>VLOOKUP($C302,[1]Sheet1!$B$1:$Z$65536,19,0)</f>
        <v>0</v>
      </c>
      <c r="V302" s="81">
        <f>VLOOKUP($C302,[1]Sheet1!$B$1:$Z$65536,20,0)</f>
        <v>0</v>
      </c>
      <c r="W302" s="81">
        <f>VLOOKUP($C302,[1]Sheet1!$B$1:$Z$65536,21,0)</f>
        <v>0</v>
      </c>
      <c r="X302" s="81">
        <f>VLOOKUP($C302,[1]Sheet1!$B$1:$Z$65536,22,0)</f>
        <v>0</v>
      </c>
      <c r="Y302" s="81">
        <f>VLOOKUP($C302,[1]Sheet1!$B$1:$Z$65536,23,0)</f>
        <v>0</v>
      </c>
      <c r="Z302" s="81">
        <f>VLOOKUP($C302,[1]Sheet1!$B$1:$Z$65536,24,0)</f>
        <v>0</v>
      </c>
      <c r="AA302" s="81">
        <f>VLOOKUP($C302,[1]Sheet1!$B$1:$Z$65536,25,0)</f>
        <v>0</v>
      </c>
      <c r="AB302" s="81">
        <f>VLOOKUP($C302,[1]Sheet1!$B$1:$AA$65536,26,0)</f>
        <v>0</v>
      </c>
      <c r="AC302" s="112">
        <f t="shared" si="45"/>
        <v>0.5</v>
      </c>
      <c r="AD302" s="211">
        <f t="shared" si="51"/>
        <v>0.5</v>
      </c>
      <c r="AE302" s="4"/>
      <c r="AF302" s="4"/>
      <c r="AG302" s="242"/>
      <c r="AI302" s="4"/>
      <c r="AJ302" s="4"/>
      <c r="AK302" s="4"/>
      <c r="AL302" s="4"/>
      <c r="AM302" s="4"/>
      <c r="AN302" s="185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</row>
    <row r="303" spans="1:52">
      <c r="A303" s="8"/>
      <c r="B303" s="344"/>
      <c r="C303" s="241" t="s">
        <v>631</v>
      </c>
      <c r="D303" s="29" t="s">
        <v>632</v>
      </c>
      <c r="E303" s="64">
        <f>VLOOKUP(C303,[1]Sheet1!B$1:D$65536,3,0)</f>
        <v>30</v>
      </c>
      <c r="F303" s="81">
        <f>VLOOKUP(C303,[1]Sheet1!B$1:E$65536,4,0)</f>
        <v>0</v>
      </c>
      <c r="G303" s="81">
        <f>VLOOKUP(C303,[1]Sheet1!B$1:F$65536,5,0)</f>
        <v>0</v>
      </c>
      <c r="H303" s="81">
        <f>VLOOKUP($C303,[1]Sheet1!$B$1:$Z$65536,6,0)</f>
        <v>0</v>
      </c>
      <c r="I303" s="81">
        <f>VLOOKUP($C303,[1]Sheet1!$B$1:$Z$65536,7,0)</f>
        <v>0</v>
      </c>
      <c r="J303" s="81">
        <f>VLOOKUP($C303,[1]Sheet1!$B$1:$Z$65536,8,0)</f>
        <v>0</v>
      </c>
      <c r="K303" s="81">
        <f>VLOOKUP($C303,[1]Sheet1!$B$1:$Z$65536,9,0)</f>
        <v>0</v>
      </c>
      <c r="L303" s="81">
        <f>VLOOKUP($C303,[1]Sheet1!$B$1:$Z$65536,10,0)</f>
        <v>0</v>
      </c>
      <c r="M303" s="81">
        <f>VLOOKUP($C303,[1]Sheet1!$B$1:$Z$65536,11,0)</f>
        <v>0</v>
      </c>
      <c r="N303" s="81">
        <f>VLOOKUP($C303,[1]Sheet1!$B$1:$Z$65536,12,0)</f>
        <v>0</v>
      </c>
      <c r="O303" s="81">
        <f>VLOOKUP($C303,[1]Sheet1!$B$1:$Z$65536,13,0)</f>
        <v>0</v>
      </c>
      <c r="P303" s="81">
        <f>VLOOKUP($C303,[1]Sheet1!$B$1:$Z$65536,14,0)</f>
        <v>0</v>
      </c>
      <c r="Q303" s="81">
        <f>VLOOKUP($C303,[1]Sheet1!$B$1:$Z$65536,15,0)</f>
        <v>0</v>
      </c>
      <c r="R303" s="81">
        <f>VLOOKUP($C303,[1]Sheet1!$B$1:$Z$65536,16,0)</f>
        <v>0</v>
      </c>
      <c r="S303" s="81">
        <f>VLOOKUP($C303,[1]Sheet1!$B$1:$Z$65536,17,0)</f>
        <v>0</v>
      </c>
      <c r="T303" s="81">
        <f>VLOOKUP($C303,[1]Sheet1!$B$1:$Z$65536,18,0)</f>
        <v>0</v>
      </c>
      <c r="U303" s="81">
        <f>VLOOKUP($C303,[1]Sheet1!$B$1:$Z$65536,19,0)</f>
        <v>0</v>
      </c>
      <c r="V303" s="81">
        <f>VLOOKUP($C303,[1]Sheet1!$B$1:$Z$65536,20,0)</f>
        <v>104000</v>
      </c>
      <c r="W303" s="81">
        <f>VLOOKUP($C303,[1]Sheet1!$B$1:$Z$65536,21,0)</f>
        <v>0</v>
      </c>
      <c r="X303" s="81">
        <f>VLOOKUP($C303,[1]Sheet1!$B$1:$Z$65536,22,0)</f>
        <v>0</v>
      </c>
      <c r="Y303" s="81">
        <f>VLOOKUP($C303,[1]Sheet1!$B$1:$Z$65536,23,0)</f>
        <v>475700.62</v>
      </c>
      <c r="Z303" s="81">
        <f>VLOOKUP($C303,[1]Sheet1!$B$1:$Z$65536,24,0)</f>
        <v>10226.5</v>
      </c>
      <c r="AA303" s="81">
        <f>VLOOKUP($C303,[1]Sheet1!$B$1:$Z$65536,25,0)</f>
        <v>0</v>
      </c>
      <c r="AB303" s="81">
        <f>VLOOKUP($C303,[1]Sheet1!$B$1:$AA$65536,26,0)</f>
        <v>0</v>
      </c>
      <c r="AC303" s="112">
        <f t="shared" si="45"/>
        <v>589927.12</v>
      </c>
      <c r="AD303" s="211">
        <f t="shared" si="51"/>
        <v>589927.12</v>
      </c>
      <c r="AE303" s="4"/>
      <c r="AF303" s="4"/>
      <c r="AG303" s="271">
        <v>100000</v>
      </c>
      <c r="AH303" s="272">
        <v>100000</v>
      </c>
      <c r="AI303" s="4"/>
      <c r="AJ303" s="4"/>
      <c r="AK303" s="4"/>
      <c r="AL303" s="4"/>
      <c r="AM303" s="4"/>
      <c r="AN303" s="185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</row>
    <row r="304" spans="1:52">
      <c r="A304" s="8"/>
      <c r="B304" s="344"/>
      <c r="C304" s="241" t="s">
        <v>633</v>
      </c>
      <c r="D304" s="29" t="s">
        <v>634</v>
      </c>
      <c r="E304" s="64">
        <f>VLOOKUP(C304,[1]Sheet1!B$1:D$65536,3,0)</f>
        <v>30</v>
      </c>
      <c r="F304" s="81">
        <f>VLOOKUP(C304,[1]Sheet1!B$1:E$65536,4,0)</f>
        <v>0</v>
      </c>
      <c r="G304" s="81">
        <f>VLOOKUP(C304,[1]Sheet1!B$1:F$65536,5,0)</f>
        <v>0</v>
      </c>
      <c r="H304" s="81">
        <f>VLOOKUP($C304,[1]Sheet1!$B$1:$Z$65536,6,0)</f>
        <v>0</v>
      </c>
      <c r="I304" s="81">
        <f>VLOOKUP($C304,[1]Sheet1!$B$1:$Z$65536,7,0)</f>
        <v>0</v>
      </c>
      <c r="J304" s="81">
        <f>VLOOKUP($C304,[1]Sheet1!$B$1:$Z$65536,8,0)</f>
        <v>0</v>
      </c>
      <c r="K304" s="81">
        <f>VLOOKUP($C304,[1]Sheet1!$B$1:$Z$65536,9,0)</f>
        <v>0</v>
      </c>
      <c r="L304" s="81">
        <f>VLOOKUP($C304,[1]Sheet1!$B$1:$Z$65536,10,0)</f>
        <v>0</v>
      </c>
      <c r="M304" s="81">
        <f>VLOOKUP($C304,[1]Sheet1!$B$1:$Z$65536,11,0)</f>
        <v>0</v>
      </c>
      <c r="N304" s="81">
        <f>VLOOKUP($C304,[1]Sheet1!$B$1:$Z$65536,12,0)</f>
        <v>0</v>
      </c>
      <c r="O304" s="81">
        <f>VLOOKUP($C304,[1]Sheet1!$B$1:$Z$65536,13,0)</f>
        <v>0</v>
      </c>
      <c r="P304" s="81">
        <f>VLOOKUP($C304,[1]Sheet1!$B$1:$Z$65536,14,0)</f>
        <v>0</v>
      </c>
      <c r="Q304" s="81">
        <f>VLOOKUP($C304,[1]Sheet1!$B$1:$Z$65536,15,0)</f>
        <v>0</v>
      </c>
      <c r="R304" s="81">
        <f>VLOOKUP($C304,[1]Sheet1!$B$1:$Z$65536,16,0)</f>
        <v>3850</v>
      </c>
      <c r="S304" s="81">
        <f>VLOOKUP($C304,[1]Sheet1!$B$1:$Z$65536,17,0)</f>
        <v>0</v>
      </c>
      <c r="T304" s="81">
        <f>VLOOKUP($C304,[1]Sheet1!$B$1:$Z$65536,18,0)</f>
        <v>0</v>
      </c>
      <c r="U304" s="81">
        <f>VLOOKUP($C304,[1]Sheet1!$B$1:$Z$65536,19,0)</f>
        <v>0</v>
      </c>
      <c r="V304" s="81">
        <f>VLOOKUP($C304,[1]Sheet1!$B$1:$Z$65536,20,0)</f>
        <v>0</v>
      </c>
      <c r="W304" s="81">
        <f>VLOOKUP($C304,[1]Sheet1!$B$1:$Z$65536,21,0)</f>
        <v>0</v>
      </c>
      <c r="X304" s="81">
        <f>VLOOKUP($C304,[1]Sheet1!$B$1:$Z$65536,22,0)</f>
        <v>0</v>
      </c>
      <c r="Y304" s="81">
        <f>VLOOKUP($C304,[1]Sheet1!$B$1:$Z$65536,23,0)</f>
        <v>0</v>
      </c>
      <c r="Z304" s="81">
        <f>VLOOKUP($C304,[1]Sheet1!$B$1:$Z$65536,24,0)</f>
        <v>0</v>
      </c>
      <c r="AA304" s="81">
        <f>VLOOKUP($C304,[1]Sheet1!$B$1:$Z$65536,25,0)</f>
        <v>0</v>
      </c>
      <c r="AB304" s="81">
        <f>VLOOKUP($C304,[1]Sheet1!$B$1:$AA$65536,26,0)</f>
        <v>0</v>
      </c>
      <c r="AC304" s="112">
        <f t="shared" si="45"/>
        <v>3850</v>
      </c>
      <c r="AD304" s="211">
        <f t="shared" si="51"/>
        <v>3850</v>
      </c>
      <c r="AE304" s="4"/>
      <c r="AF304" s="4"/>
      <c r="AG304" s="273"/>
      <c r="AH304" s="274"/>
      <c r="AI304" s="4"/>
      <c r="AJ304" s="4"/>
      <c r="AK304" s="4"/>
      <c r="AL304" s="4"/>
      <c r="AM304" s="4"/>
      <c r="AN304" s="185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</row>
    <row r="305" spans="1:52">
      <c r="A305" s="8"/>
      <c r="B305" s="344"/>
      <c r="C305" s="241" t="s">
        <v>635</v>
      </c>
      <c r="D305" s="29" t="s">
        <v>636</v>
      </c>
      <c r="E305" s="64">
        <f>VLOOKUP(C305,[1]Sheet1!B$1:D$65536,3,0)</f>
        <v>30</v>
      </c>
      <c r="F305" s="81">
        <f>VLOOKUP(C305,[1]Sheet1!B$1:E$65536,4,0)</f>
        <v>148132.6</v>
      </c>
      <c r="G305" s="81">
        <f>VLOOKUP(C305,[1]Sheet1!B$1:F$65536,5,0)</f>
        <v>0</v>
      </c>
      <c r="H305" s="81">
        <f>VLOOKUP($C305,[1]Sheet1!$B$1:$Z$65536,6,0)</f>
        <v>0</v>
      </c>
      <c r="I305" s="81">
        <f>VLOOKUP($C305,[1]Sheet1!$B$1:$Z$65536,7,0)</f>
        <v>0</v>
      </c>
      <c r="J305" s="81">
        <f>VLOOKUP($C305,[1]Sheet1!$B$1:$Z$65536,8,0)</f>
        <v>0</v>
      </c>
      <c r="K305" s="81">
        <f>VLOOKUP($C305,[1]Sheet1!$B$1:$Z$65536,9,0)</f>
        <v>0</v>
      </c>
      <c r="L305" s="81">
        <f>VLOOKUP($C305,[1]Sheet1!$B$1:$Z$65536,10,0)</f>
        <v>0</v>
      </c>
      <c r="M305" s="81">
        <f>VLOOKUP($C305,[1]Sheet1!$B$1:$Z$65536,11,0)</f>
        <v>0</v>
      </c>
      <c r="N305" s="81">
        <f>VLOOKUP($C305,[1]Sheet1!$B$1:$Z$65536,12,0)</f>
        <v>0</v>
      </c>
      <c r="O305" s="81">
        <f>VLOOKUP($C305,[1]Sheet1!$B$1:$Z$65536,13,0)</f>
        <v>0</v>
      </c>
      <c r="P305" s="81">
        <f>VLOOKUP($C305,[1]Sheet1!$B$1:$Z$65536,14,0)</f>
        <v>0</v>
      </c>
      <c r="Q305" s="81">
        <f>VLOOKUP($C305,[1]Sheet1!$B$1:$Z$65536,15,0)</f>
        <v>0</v>
      </c>
      <c r="R305" s="81">
        <f>VLOOKUP($C305,[1]Sheet1!$B$1:$Z$65536,16,0)</f>
        <v>0</v>
      </c>
      <c r="S305" s="81">
        <f>VLOOKUP($C305,[1]Sheet1!$B$1:$Z$65536,17,0)</f>
        <v>0</v>
      </c>
      <c r="T305" s="81">
        <f>VLOOKUP($C305,[1]Sheet1!$B$1:$Z$65536,18,0)</f>
        <v>0</v>
      </c>
      <c r="U305" s="81">
        <f>VLOOKUP($C305,[1]Sheet1!$B$1:$Z$65536,19,0)</f>
        <v>0</v>
      </c>
      <c r="V305" s="81">
        <f>VLOOKUP($C305,[1]Sheet1!$B$1:$Z$65536,20,0)</f>
        <v>0</v>
      </c>
      <c r="W305" s="81">
        <f>VLOOKUP($C305,[1]Sheet1!$B$1:$Z$65536,21,0)</f>
        <v>0</v>
      </c>
      <c r="X305" s="81">
        <f>VLOOKUP($C305,[1]Sheet1!$B$1:$Z$65536,22,0)</f>
        <v>0</v>
      </c>
      <c r="Y305" s="81">
        <f>VLOOKUP($C305,[1]Sheet1!$B$1:$Z$65536,23,0)</f>
        <v>0</v>
      </c>
      <c r="Z305" s="81">
        <f>VLOOKUP($C305,[1]Sheet1!$B$1:$Z$65536,24,0)</f>
        <v>0</v>
      </c>
      <c r="AA305" s="81">
        <f>VLOOKUP($C305,[1]Sheet1!$B$1:$Z$65536,25,0)</f>
        <v>0</v>
      </c>
      <c r="AB305" s="81">
        <f>VLOOKUP($C305,[1]Sheet1!$B$1:$AA$65536,26,0)</f>
        <v>0</v>
      </c>
      <c r="AC305" s="112">
        <f t="shared" si="45"/>
        <v>148132.6</v>
      </c>
      <c r="AD305" s="211">
        <f t="shared" si="51"/>
        <v>148132.6</v>
      </c>
      <c r="AE305" s="4"/>
      <c r="AF305" s="4"/>
      <c r="AG305" s="273"/>
      <c r="AH305" s="274"/>
      <c r="AI305" s="4"/>
      <c r="AJ305" s="4"/>
      <c r="AK305" s="4"/>
      <c r="AL305" s="4"/>
      <c r="AM305" s="4"/>
      <c r="AN305" s="185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</row>
    <row r="306" spans="1:52">
      <c r="A306" s="8"/>
      <c r="B306" s="344"/>
      <c r="C306" s="241" t="s">
        <v>637</v>
      </c>
      <c r="D306" s="29" t="s">
        <v>638</v>
      </c>
      <c r="E306" s="64">
        <f>VLOOKUP(C306,[1]Sheet1!B$1:D$65536,3,0)</f>
        <v>30</v>
      </c>
      <c r="F306" s="81">
        <f>VLOOKUP(C306,[1]Sheet1!B$1:E$65536,4,0)</f>
        <v>23937.599999999999</v>
      </c>
      <c r="G306" s="81">
        <f>VLOOKUP(C306,[1]Sheet1!B$1:F$65536,5,0)</f>
        <v>0</v>
      </c>
      <c r="H306" s="81">
        <f>VLOOKUP($C306,[1]Sheet1!$B$1:$Z$65536,6,0)</f>
        <v>0</v>
      </c>
      <c r="I306" s="81">
        <f>VLOOKUP($C306,[1]Sheet1!$B$1:$Z$65536,7,0)</f>
        <v>0</v>
      </c>
      <c r="J306" s="81">
        <f>VLOOKUP($C306,[1]Sheet1!$B$1:$Z$65536,8,0)</f>
        <v>0</v>
      </c>
      <c r="K306" s="81">
        <f>VLOOKUP($C306,[1]Sheet1!$B$1:$Z$65536,9,0)</f>
        <v>0</v>
      </c>
      <c r="L306" s="81">
        <f>VLOOKUP($C306,[1]Sheet1!$B$1:$Z$65536,10,0)</f>
        <v>0</v>
      </c>
      <c r="M306" s="81">
        <f>VLOOKUP($C306,[1]Sheet1!$B$1:$Z$65536,11,0)</f>
        <v>0</v>
      </c>
      <c r="N306" s="81">
        <f>VLOOKUP($C306,[1]Sheet1!$B$1:$Z$65536,12,0)</f>
        <v>0</v>
      </c>
      <c r="O306" s="81">
        <f>VLOOKUP($C306,[1]Sheet1!$B$1:$Z$65536,13,0)</f>
        <v>0</v>
      </c>
      <c r="P306" s="81">
        <f>VLOOKUP($C306,[1]Sheet1!$B$1:$Z$65536,14,0)</f>
        <v>0</v>
      </c>
      <c r="Q306" s="81">
        <f>VLOOKUP($C306,[1]Sheet1!$B$1:$Z$65536,15,0)</f>
        <v>0</v>
      </c>
      <c r="R306" s="81">
        <f>VLOOKUP($C306,[1]Sheet1!$B$1:$Z$65536,16,0)</f>
        <v>0</v>
      </c>
      <c r="S306" s="81">
        <f>VLOOKUP($C306,[1]Sheet1!$B$1:$Z$65536,17,0)</f>
        <v>0</v>
      </c>
      <c r="T306" s="81">
        <f>VLOOKUP($C306,[1]Sheet1!$B$1:$Z$65536,18,0)</f>
        <v>0</v>
      </c>
      <c r="U306" s="81">
        <f>VLOOKUP($C306,[1]Sheet1!$B$1:$Z$65536,19,0)</f>
        <v>0</v>
      </c>
      <c r="V306" s="81">
        <f>VLOOKUP($C306,[1]Sheet1!$B$1:$Z$65536,20,0)</f>
        <v>0</v>
      </c>
      <c r="W306" s="81">
        <f>VLOOKUP($C306,[1]Sheet1!$B$1:$Z$65536,21,0)</f>
        <v>0</v>
      </c>
      <c r="X306" s="81">
        <f>VLOOKUP($C306,[1]Sheet1!$B$1:$Z$65536,22,0)</f>
        <v>0</v>
      </c>
      <c r="Y306" s="81">
        <f>VLOOKUP($C306,[1]Sheet1!$B$1:$Z$65536,23,0)</f>
        <v>0</v>
      </c>
      <c r="Z306" s="81">
        <f>VLOOKUP($C306,[1]Sheet1!$B$1:$Z$65536,24,0)</f>
        <v>0</v>
      </c>
      <c r="AA306" s="81">
        <f>VLOOKUP($C306,[1]Sheet1!$B$1:$Z$65536,25,0)</f>
        <v>0</v>
      </c>
      <c r="AB306" s="81">
        <f>VLOOKUP($C306,[1]Sheet1!$B$1:$AA$65536,26,0)</f>
        <v>0</v>
      </c>
      <c r="AC306" s="112">
        <f t="shared" si="45"/>
        <v>23937.599999999999</v>
      </c>
      <c r="AD306" s="211">
        <f t="shared" si="51"/>
        <v>23937.599999999999</v>
      </c>
      <c r="AE306" s="4"/>
      <c r="AF306" s="4"/>
      <c r="AG306" s="273"/>
      <c r="AH306" s="274"/>
      <c r="AI306" s="4"/>
      <c r="AJ306" s="4"/>
      <c r="AK306" s="4"/>
      <c r="AL306" s="4"/>
      <c r="AM306" s="4"/>
      <c r="AN306" s="185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</row>
    <row r="307" spans="1:52">
      <c r="A307" s="8"/>
      <c r="B307" s="344"/>
      <c r="C307" s="241" t="s">
        <v>639</v>
      </c>
      <c r="D307" s="29" t="s">
        <v>640</v>
      </c>
      <c r="E307" s="64">
        <f>VLOOKUP(C307,[1]Sheet1!B$1:D$65536,3,0)</f>
        <v>30</v>
      </c>
      <c r="F307" s="81">
        <f>VLOOKUP(C307,[1]Sheet1!B$1:E$65536,4,0)</f>
        <v>16700</v>
      </c>
      <c r="G307" s="81">
        <f>VLOOKUP(C307,[1]Sheet1!B$1:F$65536,5,0)</f>
        <v>0</v>
      </c>
      <c r="H307" s="81">
        <f>VLOOKUP($C307,[1]Sheet1!$B$1:$Z$65536,6,0)</f>
        <v>0</v>
      </c>
      <c r="I307" s="81">
        <f>VLOOKUP($C307,[1]Sheet1!$B$1:$Z$65536,7,0)</f>
        <v>0</v>
      </c>
      <c r="J307" s="81">
        <f>VLOOKUP($C307,[1]Sheet1!$B$1:$Z$65536,8,0)</f>
        <v>0</v>
      </c>
      <c r="K307" s="81">
        <f>VLOOKUP($C307,[1]Sheet1!$B$1:$Z$65536,9,0)</f>
        <v>0</v>
      </c>
      <c r="L307" s="81">
        <f>VLOOKUP($C307,[1]Sheet1!$B$1:$Z$65536,10,0)</f>
        <v>0</v>
      </c>
      <c r="M307" s="81">
        <f>VLOOKUP($C307,[1]Sheet1!$B$1:$Z$65536,11,0)</f>
        <v>0</v>
      </c>
      <c r="N307" s="81">
        <f>VLOOKUP($C307,[1]Sheet1!$B$1:$Z$65536,12,0)</f>
        <v>0</v>
      </c>
      <c r="O307" s="81">
        <f>VLOOKUP($C307,[1]Sheet1!$B$1:$Z$65536,13,0)</f>
        <v>0</v>
      </c>
      <c r="P307" s="81">
        <f>VLOOKUP($C307,[1]Sheet1!$B$1:$Z$65536,14,0)</f>
        <v>0</v>
      </c>
      <c r="Q307" s="81">
        <f>VLOOKUP($C307,[1]Sheet1!$B$1:$Z$65536,15,0)</f>
        <v>0</v>
      </c>
      <c r="R307" s="81">
        <f>VLOOKUP($C307,[1]Sheet1!$B$1:$Z$65536,16,0)</f>
        <v>0</v>
      </c>
      <c r="S307" s="81">
        <f>VLOOKUP($C307,[1]Sheet1!$B$1:$Z$65536,17,0)</f>
        <v>0</v>
      </c>
      <c r="T307" s="81">
        <f>VLOOKUP($C307,[1]Sheet1!$B$1:$Z$65536,18,0)</f>
        <v>0</v>
      </c>
      <c r="U307" s="81">
        <f>VLOOKUP($C307,[1]Sheet1!$B$1:$Z$65536,19,0)</f>
        <v>0</v>
      </c>
      <c r="V307" s="81">
        <f>VLOOKUP($C307,[1]Sheet1!$B$1:$Z$65536,20,0)</f>
        <v>0</v>
      </c>
      <c r="W307" s="81">
        <f>VLOOKUP($C307,[1]Sheet1!$B$1:$Z$65536,21,0)</f>
        <v>0</v>
      </c>
      <c r="X307" s="81">
        <f>VLOOKUP($C307,[1]Sheet1!$B$1:$Z$65536,22,0)</f>
        <v>0</v>
      </c>
      <c r="Y307" s="81">
        <f>VLOOKUP($C307,[1]Sheet1!$B$1:$Z$65536,23,0)</f>
        <v>0</v>
      </c>
      <c r="Z307" s="81">
        <f>VLOOKUP($C307,[1]Sheet1!$B$1:$Z$65536,24,0)</f>
        <v>0</v>
      </c>
      <c r="AA307" s="81">
        <f>VLOOKUP($C307,[1]Sheet1!$B$1:$Z$65536,25,0)</f>
        <v>0</v>
      </c>
      <c r="AB307" s="81">
        <f>VLOOKUP($C307,[1]Sheet1!$B$1:$AA$65536,26,0)</f>
        <v>0</v>
      </c>
      <c r="AC307" s="112">
        <f t="shared" si="45"/>
        <v>16700</v>
      </c>
      <c r="AD307" s="211">
        <f t="shared" si="51"/>
        <v>16700</v>
      </c>
      <c r="AE307" s="4"/>
      <c r="AF307" s="4"/>
      <c r="AG307" s="273"/>
      <c r="AH307" s="274"/>
      <c r="AI307" s="4"/>
      <c r="AJ307" s="4"/>
      <c r="AK307" s="4"/>
      <c r="AL307" s="4"/>
      <c r="AM307" s="4"/>
      <c r="AN307" s="185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</row>
    <row r="308" spans="1:52">
      <c r="A308" s="8"/>
      <c r="B308" s="344"/>
      <c r="C308" s="241" t="s">
        <v>641</v>
      </c>
      <c r="D308" s="29" t="s">
        <v>642</v>
      </c>
      <c r="E308" s="64">
        <f>VLOOKUP(C308,[1]Sheet1!B$1:D$65536,3,0)</f>
        <v>30</v>
      </c>
      <c r="F308" s="81">
        <f>VLOOKUP(C308,[1]Sheet1!B$1:E$65536,4,0)</f>
        <v>24291.84</v>
      </c>
      <c r="G308" s="81">
        <f>VLOOKUP(C308,[1]Sheet1!B$1:F$65536,5,0)</f>
        <v>0</v>
      </c>
      <c r="H308" s="81">
        <f>VLOOKUP($C308,[1]Sheet1!$B$1:$Z$65536,6,0)</f>
        <v>0</v>
      </c>
      <c r="I308" s="81">
        <f>VLOOKUP($C308,[1]Sheet1!$B$1:$Z$65536,7,0)</f>
        <v>0</v>
      </c>
      <c r="J308" s="81">
        <f>VLOOKUP($C308,[1]Sheet1!$B$1:$Z$65536,8,0)</f>
        <v>0</v>
      </c>
      <c r="K308" s="81">
        <f>VLOOKUP($C308,[1]Sheet1!$B$1:$Z$65536,9,0)</f>
        <v>0</v>
      </c>
      <c r="L308" s="81">
        <f>VLOOKUP($C308,[1]Sheet1!$B$1:$Z$65536,10,0)</f>
        <v>0</v>
      </c>
      <c r="M308" s="81">
        <f>VLOOKUP($C308,[1]Sheet1!$B$1:$Z$65536,11,0)</f>
        <v>0</v>
      </c>
      <c r="N308" s="81">
        <f>VLOOKUP($C308,[1]Sheet1!$B$1:$Z$65536,12,0)</f>
        <v>0</v>
      </c>
      <c r="O308" s="81">
        <f>VLOOKUP($C308,[1]Sheet1!$B$1:$Z$65536,13,0)</f>
        <v>0</v>
      </c>
      <c r="P308" s="81">
        <f>VLOOKUP($C308,[1]Sheet1!$B$1:$Z$65536,14,0)</f>
        <v>0</v>
      </c>
      <c r="Q308" s="81">
        <f>VLOOKUP($C308,[1]Sheet1!$B$1:$Z$65536,15,0)</f>
        <v>0</v>
      </c>
      <c r="R308" s="81">
        <f>VLOOKUP($C308,[1]Sheet1!$B$1:$Z$65536,16,0)</f>
        <v>0</v>
      </c>
      <c r="S308" s="81">
        <f>VLOOKUP($C308,[1]Sheet1!$B$1:$Z$65536,17,0)</f>
        <v>0</v>
      </c>
      <c r="T308" s="81">
        <f>VLOOKUP($C308,[1]Sheet1!$B$1:$Z$65536,18,0)</f>
        <v>0</v>
      </c>
      <c r="U308" s="81">
        <f>VLOOKUP($C308,[1]Sheet1!$B$1:$Z$65536,19,0)</f>
        <v>0</v>
      </c>
      <c r="V308" s="81">
        <f>VLOOKUP($C308,[1]Sheet1!$B$1:$Z$65536,20,0)</f>
        <v>0</v>
      </c>
      <c r="W308" s="81">
        <f>VLOOKUP($C308,[1]Sheet1!$B$1:$Z$65536,21,0)</f>
        <v>0</v>
      </c>
      <c r="X308" s="81">
        <f>VLOOKUP($C308,[1]Sheet1!$B$1:$Z$65536,22,0)</f>
        <v>0</v>
      </c>
      <c r="Y308" s="81">
        <f>VLOOKUP($C308,[1]Sheet1!$B$1:$Z$65536,23,0)</f>
        <v>0</v>
      </c>
      <c r="Z308" s="81">
        <f>VLOOKUP($C308,[1]Sheet1!$B$1:$Z$65536,24,0)</f>
        <v>0</v>
      </c>
      <c r="AA308" s="81">
        <f>VLOOKUP($C308,[1]Sheet1!$B$1:$Z$65536,25,0)</f>
        <v>0</v>
      </c>
      <c r="AB308" s="81">
        <f>VLOOKUP($C308,[1]Sheet1!$B$1:$AA$65536,26,0)</f>
        <v>0</v>
      </c>
      <c r="AC308" s="112">
        <f t="shared" si="45"/>
        <v>24291.84</v>
      </c>
      <c r="AD308" s="211">
        <f t="shared" si="51"/>
        <v>24291.84</v>
      </c>
      <c r="AE308" s="4"/>
      <c r="AF308" s="4"/>
      <c r="AG308" s="273"/>
      <c r="AH308" s="274"/>
      <c r="AI308" s="4"/>
      <c r="AJ308" s="4"/>
      <c r="AK308" s="4"/>
      <c r="AL308" s="4"/>
      <c r="AM308" s="4"/>
      <c r="AN308" s="185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</row>
    <row r="309" spans="1:52">
      <c r="A309" s="8"/>
      <c r="B309" s="344"/>
      <c r="C309" s="241" t="s">
        <v>643</v>
      </c>
      <c r="D309" s="29" t="s">
        <v>644</v>
      </c>
      <c r="E309" s="64">
        <f>VLOOKUP(C309,[1]Sheet1!B$1:D$65536,3,0)</f>
        <v>30</v>
      </c>
      <c r="F309" s="81">
        <f>VLOOKUP(C309,[1]Sheet1!B$1:E$65536,4,0)</f>
        <v>0</v>
      </c>
      <c r="G309" s="81">
        <f>VLOOKUP(C309,[1]Sheet1!B$1:F$65536,5,0)</f>
        <v>0</v>
      </c>
      <c r="H309" s="81">
        <f>VLOOKUP($C309,[1]Sheet1!$B$1:$Z$65536,6,0)</f>
        <v>0</v>
      </c>
      <c r="I309" s="81">
        <f>VLOOKUP($C309,[1]Sheet1!$B$1:$Z$65536,7,0)</f>
        <v>0</v>
      </c>
      <c r="J309" s="81">
        <f>VLOOKUP($C309,[1]Sheet1!$B$1:$Z$65536,8,0)</f>
        <v>0</v>
      </c>
      <c r="K309" s="81">
        <f>VLOOKUP($C309,[1]Sheet1!$B$1:$Z$65536,9,0)</f>
        <v>0</v>
      </c>
      <c r="L309" s="81">
        <f>VLOOKUP($C309,[1]Sheet1!$B$1:$Z$65536,10,0)</f>
        <v>0</v>
      </c>
      <c r="M309" s="81">
        <f>VLOOKUP($C309,[1]Sheet1!$B$1:$Z$65536,11,0)</f>
        <v>0</v>
      </c>
      <c r="N309" s="81">
        <f>VLOOKUP($C309,[1]Sheet1!$B$1:$Z$65536,12,0)</f>
        <v>0</v>
      </c>
      <c r="O309" s="81">
        <f>VLOOKUP($C309,[1]Sheet1!$B$1:$Z$65536,13,0)</f>
        <v>0</v>
      </c>
      <c r="P309" s="81">
        <f>VLOOKUP($C309,[1]Sheet1!$B$1:$Z$65536,14,0)</f>
        <v>0</v>
      </c>
      <c r="Q309" s="81">
        <f>VLOOKUP($C309,[1]Sheet1!$B$1:$Z$65536,15,0)</f>
        <v>0</v>
      </c>
      <c r="R309" s="81">
        <f>VLOOKUP($C309,[1]Sheet1!$B$1:$Z$65536,16,0)</f>
        <v>0</v>
      </c>
      <c r="S309" s="81">
        <f>VLOOKUP($C309,[1]Sheet1!$B$1:$Z$65536,17,0)</f>
        <v>0</v>
      </c>
      <c r="T309" s="81">
        <f>VLOOKUP($C309,[1]Sheet1!$B$1:$Z$65536,18,0)</f>
        <v>0</v>
      </c>
      <c r="U309" s="81">
        <f>VLOOKUP($C309,[1]Sheet1!$B$1:$Z$65536,19,0)</f>
        <v>0</v>
      </c>
      <c r="V309" s="81">
        <f>VLOOKUP($C309,[1]Sheet1!$B$1:$Z$65536,20,0)</f>
        <v>0</v>
      </c>
      <c r="W309" s="81">
        <f>VLOOKUP($C309,[1]Sheet1!$B$1:$Z$65536,21,0)</f>
        <v>0</v>
      </c>
      <c r="X309" s="81">
        <f>VLOOKUP($C309,[1]Sheet1!$B$1:$Z$65536,22,0)</f>
        <v>0</v>
      </c>
      <c r="Y309" s="81">
        <f>VLOOKUP($C309,[1]Sheet1!$B$1:$Z$65536,23,0)</f>
        <v>0</v>
      </c>
      <c r="Z309" s="81">
        <f>VLOOKUP($C309,[1]Sheet1!$B$1:$Z$65536,24,0)</f>
        <v>0</v>
      </c>
      <c r="AA309" s="81">
        <f>VLOOKUP($C309,[1]Sheet1!$B$1:$Z$65536,25,0)</f>
        <v>0</v>
      </c>
      <c r="AB309" s="81">
        <f>VLOOKUP($C309,[1]Sheet1!$B$1:$AA$65536,26,0)</f>
        <v>8006.1</v>
      </c>
      <c r="AC309" s="112">
        <f t="shared" si="45"/>
        <v>8006.1</v>
      </c>
      <c r="AD309" s="211">
        <f t="shared" si="51"/>
        <v>0</v>
      </c>
      <c r="AE309" s="4"/>
      <c r="AF309" s="4"/>
      <c r="AG309" s="273"/>
      <c r="AH309" s="272">
        <v>8006.1</v>
      </c>
      <c r="AI309" s="4"/>
      <c r="AJ309" s="4"/>
      <c r="AK309" s="4"/>
      <c r="AL309" s="4"/>
      <c r="AM309" s="4"/>
      <c r="AN309" s="185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</row>
    <row r="310" spans="1:52">
      <c r="A310" s="8"/>
      <c r="B310" s="344"/>
      <c r="C310" s="241" t="s">
        <v>645</v>
      </c>
      <c r="D310" s="29" t="s">
        <v>646</v>
      </c>
      <c r="E310" s="64">
        <f>VLOOKUP(C310,[1]Sheet1!B$1:D$65536,3,0)</f>
        <v>30</v>
      </c>
      <c r="F310" s="81">
        <f>VLOOKUP(C310,[1]Sheet1!B$1:E$65536,4,0)</f>
        <v>0</v>
      </c>
      <c r="G310" s="81">
        <f>VLOOKUP(C310,[1]Sheet1!B$1:F$65536,5,0)</f>
        <v>0</v>
      </c>
      <c r="H310" s="81">
        <f>VLOOKUP($C310,[1]Sheet1!$B$1:$Z$65536,6,0)</f>
        <v>0</v>
      </c>
      <c r="I310" s="81">
        <f>VLOOKUP($C310,[1]Sheet1!$B$1:$Z$65536,7,0)</f>
        <v>0</v>
      </c>
      <c r="J310" s="81">
        <f>VLOOKUP($C310,[1]Sheet1!$B$1:$Z$65536,8,0)</f>
        <v>0</v>
      </c>
      <c r="K310" s="81">
        <f>VLOOKUP($C310,[1]Sheet1!$B$1:$Z$65536,9,0)</f>
        <v>0</v>
      </c>
      <c r="L310" s="81">
        <f>VLOOKUP($C310,[1]Sheet1!$B$1:$Z$65536,10,0)</f>
        <v>0</v>
      </c>
      <c r="M310" s="81">
        <f>VLOOKUP($C310,[1]Sheet1!$B$1:$Z$65536,11,0)</f>
        <v>0</v>
      </c>
      <c r="N310" s="81">
        <f>VLOOKUP($C310,[1]Sheet1!$B$1:$Z$65536,12,0)</f>
        <v>0</v>
      </c>
      <c r="O310" s="81">
        <f>VLOOKUP($C310,[1]Sheet1!$B$1:$Z$65536,13,0)</f>
        <v>0</v>
      </c>
      <c r="P310" s="81">
        <f>VLOOKUP($C310,[1]Sheet1!$B$1:$Z$65536,14,0)</f>
        <v>0</v>
      </c>
      <c r="Q310" s="81">
        <f>VLOOKUP($C310,[1]Sheet1!$B$1:$Z$65536,15,0)</f>
        <v>0</v>
      </c>
      <c r="R310" s="81">
        <f>VLOOKUP($C310,[1]Sheet1!$B$1:$Z$65536,16,0)</f>
        <v>0</v>
      </c>
      <c r="S310" s="81">
        <f>VLOOKUP($C310,[1]Sheet1!$B$1:$Z$65536,17,0)</f>
        <v>0</v>
      </c>
      <c r="T310" s="81">
        <f>VLOOKUP($C310,[1]Sheet1!$B$1:$Z$65536,18,0)</f>
        <v>3826</v>
      </c>
      <c r="U310" s="81">
        <f>VLOOKUP($C310,[1]Sheet1!$B$1:$Z$65536,19,0)</f>
        <v>0</v>
      </c>
      <c r="V310" s="81">
        <f>VLOOKUP($C310,[1]Sheet1!$B$1:$Z$65536,20,0)</f>
        <v>0</v>
      </c>
      <c r="W310" s="81">
        <f>VLOOKUP($C310,[1]Sheet1!$B$1:$Z$65536,21,0)</f>
        <v>0</v>
      </c>
      <c r="X310" s="81">
        <f>VLOOKUP($C310,[1]Sheet1!$B$1:$Z$65536,22,0)</f>
        <v>0</v>
      </c>
      <c r="Y310" s="81">
        <f>VLOOKUP($C310,[1]Sheet1!$B$1:$Z$65536,23,0)</f>
        <v>0</v>
      </c>
      <c r="Z310" s="81">
        <f>VLOOKUP($C310,[1]Sheet1!$B$1:$Z$65536,24,0)</f>
        <v>0</v>
      </c>
      <c r="AA310" s="81">
        <f>VLOOKUP($C310,[1]Sheet1!$B$1:$Z$65536,25,0)</f>
        <v>0</v>
      </c>
      <c r="AB310" s="81">
        <f>VLOOKUP($C310,[1]Sheet1!$B$1:$AA$65536,26,0)</f>
        <v>0</v>
      </c>
      <c r="AC310" s="112">
        <f t="shared" si="45"/>
        <v>3826</v>
      </c>
      <c r="AD310" s="211">
        <f t="shared" si="51"/>
        <v>3826</v>
      </c>
      <c r="AE310" s="4"/>
      <c r="AF310" s="4"/>
      <c r="AG310" s="273"/>
      <c r="AH310" s="274"/>
      <c r="AI310" s="4"/>
      <c r="AJ310" s="4"/>
      <c r="AK310" s="4"/>
      <c r="AL310" s="4"/>
      <c r="AM310" s="4"/>
      <c r="AN310" s="185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</row>
    <row r="311" spans="1:52">
      <c r="A311" s="8"/>
      <c r="B311" s="344"/>
      <c r="C311" s="241" t="s">
        <v>647</v>
      </c>
      <c r="D311" s="29" t="s">
        <v>648</v>
      </c>
      <c r="E311" s="64">
        <f>VLOOKUP(C311,[1]Sheet1!B$1:D$65536,3,0)</f>
        <v>30</v>
      </c>
      <c r="F311" s="81">
        <f>VLOOKUP(C311,[1]Sheet1!B$1:E$65536,4,0)</f>
        <v>123447.86</v>
      </c>
      <c r="G311" s="81">
        <f>VLOOKUP(C311,[1]Sheet1!B$1:F$65536,5,0)</f>
        <v>0</v>
      </c>
      <c r="H311" s="81">
        <f>VLOOKUP($C311,[1]Sheet1!$B$1:$Z$65536,6,0)</f>
        <v>0</v>
      </c>
      <c r="I311" s="81">
        <f>VLOOKUP($C311,[1]Sheet1!$B$1:$Z$65536,7,0)</f>
        <v>0</v>
      </c>
      <c r="J311" s="81">
        <f>VLOOKUP($C311,[1]Sheet1!$B$1:$Z$65536,8,0)</f>
        <v>0</v>
      </c>
      <c r="K311" s="81">
        <f>VLOOKUP($C311,[1]Sheet1!$B$1:$Z$65536,9,0)</f>
        <v>0</v>
      </c>
      <c r="L311" s="81">
        <f>VLOOKUP($C311,[1]Sheet1!$B$1:$Z$65536,10,0)</f>
        <v>0</v>
      </c>
      <c r="M311" s="81">
        <f>VLOOKUP($C311,[1]Sheet1!$B$1:$Z$65536,11,0)</f>
        <v>0</v>
      </c>
      <c r="N311" s="81">
        <f>VLOOKUP($C311,[1]Sheet1!$B$1:$Z$65536,12,0)</f>
        <v>0</v>
      </c>
      <c r="O311" s="81">
        <f>VLOOKUP($C311,[1]Sheet1!$B$1:$Z$65536,13,0)</f>
        <v>0</v>
      </c>
      <c r="P311" s="81">
        <f>VLOOKUP($C311,[1]Sheet1!$B$1:$Z$65536,14,0)</f>
        <v>0</v>
      </c>
      <c r="Q311" s="81">
        <f>VLOOKUP($C311,[1]Sheet1!$B$1:$Z$65536,15,0)</f>
        <v>0</v>
      </c>
      <c r="R311" s="81">
        <f>VLOOKUP($C311,[1]Sheet1!$B$1:$Z$65536,16,0)</f>
        <v>0</v>
      </c>
      <c r="S311" s="81">
        <f>VLOOKUP($C311,[1]Sheet1!$B$1:$Z$65536,17,0)</f>
        <v>0</v>
      </c>
      <c r="T311" s="81">
        <f>VLOOKUP($C311,[1]Sheet1!$B$1:$Z$65536,18,0)</f>
        <v>0</v>
      </c>
      <c r="U311" s="81">
        <f>VLOOKUP($C311,[1]Sheet1!$B$1:$Z$65536,19,0)</f>
        <v>0</v>
      </c>
      <c r="V311" s="81">
        <f>VLOOKUP($C311,[1]Sheet1!$B$1:$Z$65536,20,0)</f>
        <v>0</v>
      </c>
      <c r="W311" s="81">
        <f>VLOOKUP($C311,[1]Sheet1!$B$1:$Z$65536,21,0)</f>
        <v>0</v>
      </c>
      <c r="X311" s="81">
        <f>VLOOKUP($C311,[1]Sheet1!$B$1:$Z$65536,22,0)</f>
        <v>13993.839999999997</v>
      </c>
      <c r="Y311" s="81">
        <f>VLOOKUP($C311,[1]Sheet1!$B$1:$Z$65536,23,0)</f>
        <v>44625.73</v>
      </c>
      <c r="Z311" s="81">
        <f>VLOOKUP($C311,[1]Sheet1!$B$1:$Z$65536,24,0)</f>
        <v>28574.47</v>
      </c>
      <c r="AA311" s="81">
        <f>VLOOKUP($C311,[1]Sheet1!$B$1:$Z$65536,25,0)</f>
        <v>14575.68</v>
      </c>
      <c r="AB311" s="81">
        <f>VLOOKUP($C311,[1]Sheet1!$B$1:$AA$65536,26,0)</f>
        <v>14211.92</v>
      </c>
      <c r="AC311" s="112">
        <f t="shared" si="45"/>
        <v>239429.50000000003</v>
      </c>
      <c r="AD311" s="211">
        <f t="shared" si="51"/>
        <v>225217.58000000002</v>
      </c>
      <c r="AE311" s="4"/>
      <c r="AF311" s="4"/>
      <c r="AG311" s="273"/>
      <c r="AH311" s="274"/>
      <c r="AI311" s="4"/>
      <c r="AJ311" s="4"/>
      <c r="AK311" s="4"/>
      <c r="AL311" s="4"/>
      <c r="AM311" s="4"/>
      <c r="AN311" s="185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</row>
    <row r="312" spans="1:52">
      <c r="A312" s="8"/>
      <c r="B312" s="344"/>
      <c r="C312" s="241" t="s">
        <v>649</v>
      </c>
      <c r="D312" s="29" t="s">
        <v>650</v>
      </c>
      <c r="E312" s="64">
        <f>VLOOKUP(C312,[1]Sheet1!B$1:D$65536,3,0)</f>
        <v>30</v>
      </c>
      <c r="F312" s="81">
        <f>VLOOKUP(C312,[1]Sheet1!B$1:E$65536,4,0)</f>
        <v>0</v>
      </c>
      <c r="G312" s="81">
        <f>VLOOKUP(C312,[1]Sheet1!B$1:F$65536,5,0)</f>
        <v>0</v>
      </c>
      <c r="H312" s="81">
        <f>VLOOKUP($C312,[1]Sheet1!$B$1:$Z$65536,6,0)</f>
        <v>0</v>
      </c>
      <c r="I312" s="81">
        <f>VLOOKUP($C312,[1]Sheet1!$B$1:$Z$65536,7,0)</f>
        <v>0</v>
      </c>
      <c r="J312" s="81">
        <f>VLOOKUP($C312,[1]Sheet1!$B$1:$Z$65536,8,0)</f>
        <v>0</v>
      </c>
      <c r="K312" s="81">
        <f>VLOOKUP($C312,[1]Sheet1!$B$1:$Z$65536,9,0)</f>
        <v>0</v>
      </c>
      <c r="L312" s="81">
        <f>VLOOKUP($C312,[1]Sheet1!$B$1:$Z$65536,10,0)</f>
        <v>0</v>
      </c>
      <c r="M312" s="81">
        <f>VLOOKUP($C312,[1]Sheet1!$B$1:$Z$65536,11,0)</f>
        <v>0</v>
      </c>
      <c r="N312" s="81">
        <f>VLOOKUP($C312,[1]Sheet1!$B$1:$Z$65536,12,0)</f>
        <v>0</v>
      </c>
      <c r="O312" s="81">
        <f>VLOOKUP($C312,[1]Sheet1!$B$1:$Z$65536,13,0)</f>
        <v>0</v>
      </c>
      <c r="P312" s="81">
        <f>VLOOKUP($C312,[1]Sheet1!$B$1:$Z$65536,14,0)</f>
        <v>0</v>
      </c>
      <c r="Q312" s="81">
        <f>VLOOKUP($C312,[1]Sheet1!$B$1:$Z$65536,15,0)</f>
        <v>0</v>
      </c>
      <c r="R312" s="81">
        <f>VLOOKUP($C312,[1]Sheet1!$B$1:$Z$65536,16,0)</f>
        <v>0</v>
      </c>
      <c r="S312" s="81">
        <f>VLOOKUP($C312,[1]Sheet1!$B$1:$Z$65536,17,0)</f>
        <v>0</v>
      </c>
      <c r="T312" s="81">
        <f>VLOOKUP($C312,[1]Sheet1!$B$1:$Z$65536,18,0)</f>
        <v>0</v>
      </c>
      <c r="U312" s="81">
        <f>VLOOKUP($C312,[1]Sheet1!$B$1:$Z$65536,19,0)</f>
        <v>0</v>
      </c>
      <c r="V312" s="81">
        <f>VLOOKUP($C312,[1]Sheet1!$B$1:$Z$65536,20,0)</f>
        <v>0</v>
      </c>
      <c r="W312" s="81">
        <f>VLOOKUP($C312,[1]Sheet1!$B$1:$Z$65536,21,0)</f>
        <v>0</v>
      </c>
      <c r="X312" s="81">
        <f>VLOOKUP($C312,[1]Sheet1!$B$1:$Z$65536,22,0)</f>
        <v>0</v>
      </c>
      <c r="Y312" s="81">
        <f>VLOOKUP($C312,[1]Sheet1!$B$1:$Z$65536,23,0)</f>
        <v>132063.76</v>
      </c>
      <c r="Z312" s="81">
        <f>VLOOKUP($C312,[1]Sheet1!$B$1:$Z$65536,24,0)</f>
        <v>113769.25</v>
      </c>
      <c r="AA312" s="81">
        <f>VLOOKUP($C312,[1]Sheet1!$B$1:$Z$65536,25,0)</f>
        <v>69672.240000000005</v>
      </c>
      <c r="AB312" s="81">
        <f>VLOOKUP($C312,[1]Sheet1!$B$1:$AA$65536,26,0)</f>
        <v>72706.23</v>
      </c>
      <c r="AC312" s="112">
        <f t="shared" si="45"/>
        <v>388211.48</v>
      </c>
      <c r="AD312" s="211">
        <f t="shared" si="51"/>
        <v>315505.25</v>
      </c>
      <c r="AE312" s="4"/>
      <c r="AF312" s="4"/>
      <c r="AG312" s="271">
        <v>100000</v>
      </c>
      <c r="AH312" s="272">
        <v>100000</v>
      </c>
      <c r="AI312" s="4"/>
      <c r="AJ312" s="4"/>
      <c r="AK312" s="4"/>
      <c r="AL312" s="4"/>
      <c r="AM312" s="4"/>
      <c r="AN312" s="185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</row>
    <row r="313" spans="1:52">
      <c r="A313" s="8"/>
      <c r="B313" s="344"/>
      <c r="C313" s="241" t="s">
        <v>651</v>
      </c>
      <c r="D313" s="29" t="s">
        <v>652</v>
      </c>
      <c r="E313" s="64">
        <f>VLOOKUP(C313,[1]Sheet1!B$1:D$65536,3,0)</f>
        <v>30</v>
      </c>
      <c r="F313" s="81">
        <f>VLOOKUP(C313,[1]Sheet1!B$1:E$65536,4,0)</f>
        <v>0</v>
      </c>
      <c r="G313" s="81">
        <f>VLOOKUP(C313,[1]Sheet1!B$1:F$65536,5,0)</f>
        <v>0</v>
      </c>
      <c r="H313" s="81">
        <f>VLOOKUP($C313,[1]Sheet1!$B$1:$Z$65536,6,0)</f>
        <v>0</v>
      </c>
      <c r="I313" s="81">
        <f>VLOOKUP($C313,[1]Sheet1!$B$1:$Z$65536,7,0)</f>
        <v>0</v>
      </c>
      <c r="J313" s="81">
        <f>VLOOKUP($C313,[1]Sheet1!$B$1:$Z$65536,8,0)</f>
        <v>0</v>
      </c>
      <c r="K313" s="81">
        <f>VLOOKUP($C313,[1]Sheet1!$B$1:$Z$65536,9,0)</f>
        <v>0</v>
      </c>
      <c r="L313" s="81">
        <f>VLOOKUP($C313,[1]Sheet1!$B$1:$Z$65536,10,0)</f>
        <v>0</v>
      </c>
      <c r="M313" s="81">
        <f>VLOOKUP($C313,[1]Sheet1!$B$1:$Z$65536,11,0)</f>
        <v>0</v>
      </c>
      <c r="N313" s="81">
        <f>VLOOKUP($C313,[1]Sheet1!$B$1:$Z$65536,12,0)</f>
        <v>0</v>
      </c>
      <c r="O313" s="81">
        <f>VLOOKUP($C313,[1]Sheet1!$B$1:$Z$65536,13,0)</f>
        <v>0</v>
      </c>
      <c r="P313" s="81">
        <f>VLOOKUP($C313,[1]Sheet1!$B$1:$Z$65536,14,0)</f>
        <v>0</v>
      </c>
      <c r="Q313" s="81">
        <f>VLOOKUP($C313,[1]Sheet1!$B$1:$Z$65536,15,0)</f>
        <v>0</v>
      </c>
      <c r="R313" s="81">
        <f>VLOOKUP($C313,[1]Sheet1!$B$1:$Z$65536,16,0)</f>
        <v>0</v>
      </c>
      <c r="S313" s="81">
        <f>VLOOKUP($C313,[1]Sheet1!$B$1:$Z$65536,17,0)</f>
        <v>0</v>
      </c>
      <c r="T313" s="81">
        <f>VLOOKUP($C313,[1]Sheet1!$B$1:$Z$65536,18,0)</f>
        <v>0</v>
      </c>
      <c r="U313" s="81">
        <f>VLOOKUP($C313,[1]Sheet1!$B$1:$Z$65536,19,0)</f>
        <v>0</v>
      </c>
      <c r="V313" s="81">
        <f>VLOOKUP($C313,[1]Sheet1!$B$1:$Z$65536,20,0)</f>
        <v>16624</v>
      </c>
      <c r="W313" s="81">
        <f>VLOOKUP($C313,[1]Sheet1!$B$1:$Z$65536,21,0)</f>
        <v>0</v>
      </c>
      <c r="X313" s="81">
        <f>VLOOKUP($C313,[1]Sheet1!$B$1:$Z$65536,22,0)</f>
        <v>0</v>
      </c>
      <c r="Y313" s="81">
        <f>VLOOKUP($C313,[1]Sheet1!$B$1:$Z$65536,23,0)</f>
        <v>0</v>
      </c>
      <c r="Z313" s="81">
        <f>VLOOKUP($C313,[1]Sheet1!$B$1:$Z$65536,24,0)</f>
        <v>0</v>
      </c>
      <c r="AA313" s="81">
        <f>VLOOKUP($C313,[1]Sheet1!$B$1:$Z$65536,25,0)</f>
        <v>0</v>
      </c>
      <c r="AB313" s="81">
        <f>VLOOKUP($C313,[1]Sheet1!$B$1:$AA$65536,26,0)</f>
        <v>108879.32</v>
      </c>
      <c r="AC313" s="112">
        <f t="shared" si="45"/>
        <v>125503.32</v>
      </c>
      <c r="AD313" s="211">
        <f>AC313</f>
        <v>125503.32</v>
      </c>
      <c r="AE313" s="4"/>
      <c r="AF313" s="4"/>
      <c r="AG313" s="273"/>
      <c r="AH313" s="274">
        <v>100000</v>
      </c>
      <c r="AI313" s="4"/>
      <c r="AJ313" s="4"/>
      <c r="AK313" s="4"/>
      <c r="AL313" s="4"/>
      <c r="AM313" s="4"/>
      <c r="AN313" s="185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</row>
    <row r="314" spans="1:52">
      <c r="A314" s="8"/>
      <c r="B314" s="344"/>
      <c r="C314" s="241" t="s">
        <v>653</v>
      </c>
      <c r="D314" s="29" t="s">
        <v>654</v>
      </c>
      <c r="E314" s="64">
        <f>VLOOKUP(C314,[1]Sheet1!B$1:D$65536,3,0)</f>
        <v>30</v>
      </c>
      <c r="F314" s="81">
        <f>VLOOKUP(C314,[1]Sheet1!B$1:E$65536,4,0)</f>
        <v>0</v>
      </c>
      <c r="G314" s="81">
        <f>VLOOKUP(C314,[1]Sheet1!B$1:F$65536,5,0)</f>
        <v>0</v>
      </c>
      <c r="H314" s="81">
        <f>VLOOKUP($C314,[1]Sheet1!$B$1:$Z$65536,6,0)</f>
        <v>0</v>
      </c>
      <c r="I314" s="81">
        <f>VLOOKUP($C314,[1]Sheet1!$B$1:$Z$65536,7,0)</f>
        <v>0</v>
      </c>
      <c r="J314" s="81">
        <f>VLOOKUP($C314,[1]Sheet1!$B$1:$Z$65536,8,0)</f>
        <v>0</v>
      </c>
      <c r="K314" s="81">
        <f>VLOOKUP($C314,[1]Sheet1!$B$1:$Z$65536,9,0)</f>
        <v>0</v>
      </c>
      <c r="L314" s="81">
        <f>VLOOKUP($C314,[1]Sheet1!$B$1:$Z$65536,10,0)</f>
        <v>0</v>
      </c>
      <c r="M314" s="81">
        <f>VLOOKUP($C314,[1]Sheet1!$B$1:$Z$65536,11,0)</f>
        <v>0</v>
      </c>
      <c r="N314" s="81">
        <f>VLOOKUP($C314,[1]Sheet1!$B$1:$Z$65536,12,0)</f>
        <v>0</v>
      </c>
      <c r="O314" s="81">
        <f>VLOOKUP($C314,[1]Sheet1!$B$1:$Z$65536,13,0)</f>
        <v>0</v>
      </c>
      <c r="P314" s="81">
        <f>VLOOKUP($C314,[1]Sheet1!$B$1:$Z$65536,14,0)</f>
        <v>0</v>
      </c>
      <c r="Q314" s="81">
        <f>VLOOKUP($C314,[1]Sheet1!$B$1:$Z$65536,15,0)</f>
        <v>0</v>
      </c>
      <c r="R314" s="81">
        <f>VLOOKUP($C314,[1]Sheet1!$B$1:$Z$65536,16,0)</f>
        <v>0</v>
      </c>
      <c r="S314" s="81">
        <f>VLOOKUP($C314,[1]Sheet1!$B$1:$Z$65536,17,0)</f>
        <v>0</v>
      </c>
      <c r="T314" s="81">
        <f>VLOOKUP($C314,[1]Sheet1!$B$1:$Z$65536,18,0)</f>
        <v>0</v>
      </c>
      <c r="U314" s="81">
        <f>VLOOKUP($C314,[1]Sheet1!$B$1:$Z$65536,19,0)</f>
        <v>0</v>
      </c>
      <c r="V314" s="81">
        <f>VLOOKUP($C314,[1]Sheet1!$B$1:$Z$65536,20,0)</f>
        <v>0</v>
      </c>
      <c r="W314" s="81">
        <f>VLOOKUP($C314,[1]Sheet1!$B$1:$Z$65536,21,0)</f>
        <v>0</v>
      </c>
      <c r="X314" s="81">
        <f>VLOOKUP($C314,[1]Sheet1!$B$1:$Z$65536,22,0)</f>
        <v>0</v>
      </c>
      <c r="Y314" s="81">
        <f>VLOOKUP($C314,[1]Sheet1!$B$1:$Z$65536,23,0)</f>
        <v>0</v>
      </c>
      <c r="Z314" s="81">
        <f>VLOOKUP($C314,[1]Sheet1!$B$1:$Z$65536,24,0)</f>
        <v>115658.4</v>
      </c>
      <c r="AA314" s="81">
        <f>VLOOKUP($C314,[1]Sheet1!$B$1:$Z$65536,25,0)</f>
        <v>0</v>
      </c>
      <c r="AB314" s="81">
        <f>VLOOKUP($C314,[1]Sheet1!$B$1:$AA$65536,26,0)</f>
        <v>0</v>
      </c>
      <c r="AC314" s="112">
        <f t="shared" si="45"/>
        <v>115658.4</v>
      </c>
      <c r="AD314" s="211">
        <f t="shared" si="51"/>
        <v>115658.4</v>
      </c>
      <c r="AE314" s="4"/>
      <c r="AF314" s="4"/>
      <c r="AG314" s="273"/>
      <c r="AH314" s="274">
        <f>AD314</f>
        <v>115658.4</v>
      </c>
      <c r="AI314" s="4"/>
      <c r="AJ314" s="4"/>
      <c r="AK314" s="4"/>
      <c r="AL314" s="4"/>
      <c r="AM314" s="4"/>
      <c r="AN314" s="185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</row>
    <row r="315" spans="1:52">
      <c r="A315" s="8"/>
      <c r="B315" s="344"/>
      <c r="C315" s="241" t="s">
        <v>655</v>
      </c>
      <c r="D315" s="29" t="s">
        <v>656</v>
      </c>
      <c r="E315" s="64">
        <f>VLOOKUP(C315,[1]Sheet1!B$1:D$65536,3,0)</f>
        <v>30</v>
      </c>
      <c r="F315" s="81">
        <f>VLOOKUP(C315,[1]Sheet1!B$1:E$65536,4,0)</f>
        <v>0</v>
      </c>
      <c r="G315" s="81">
        <f>VLOOKUP(C315,[1]Sheet1!B$1:F$65536,5,0)</f>
        <v>0</v>
      </c>
      <c r="H315" s="81">
        <f>VLOOKUP($C315,[1]Sheet1!$B$1:$Z$65536,6,0)</f>
        <v>0</v>
      </c>
      <c r="I315" s="81">
        <f>VLOOKUP($C315,[1]Sheet1!$B$1:$Z$65536,7,0)</f>
        <v>0</v>
      </c>
      <c r="J315" s="81">
        <f>VLOOKUP($C315,[1]Sheet1!$B$1:$Z$65536,8,0)</f>
        <v>0</v>
      </c>
      <c r="K315" s="81">
        <f>VLOOKUP($C315,[1]Sheet1!$B$1:$Z$65536,9,0)</f>
        <v>0</v>
      </c>
      <c r="L315" s="81">
        <f>VLOOKUP($C315,[1]Sheet1!$B$1:$Z$65536,10,0)</f>
        <v>0</v>
      </c>
      <c r="M315" s="81">
        <f>VLOOKUP($C315,[1]Sheet1!$B$1:$Z$65536,11,0)</f>
        <v>0</v>
      </c>
      <c r="N315" s="81">
        <f>VLOOKUP($C315,[1]Sheet1!$B$1:$Z$65536,12,0)</f>
        <v>0</v>
      </c>
      <c r="O315" s="81">
        <f>VLOOKUP($C315,[1]Sheet1!$B$1:$Z$65536,13,0)</f>
        <v>0</v>
      </c>
      <c r="P315" s="81">
        <f>VLOOKUP($C315,[1]Sheet1!$B$1:$Z$65536,14,0)</f>
        <v>0</v>
      </c>
      <c r="Q315" s="81">
        <f>VLOOKUP($C315,[1]Sheet1!$B$1:$Z$65536,15,0)</f>
        <v>0</v>
      </c>
      <c r="R315" s="81">
        <f>VLOOKUP($C315,[1]Sheet1!$B$1:$Z$65536,16,0)</f>
        <v>0</v>
      </c>
      <c r="S315" s="81">
        <f>VLOOKUP($C315,[1]Sheet1!$B$1:$Z$65536,17,0)</f>
        <v>0</v>
      </c>
      <c r="T315" s="81">
        <f>VLOOKUP($C315,[1]Sheet1!$B$1:$Z$65536,18,0)</f>
        <v>0</v>
      </c>
      <c r="U315" s="81">
        <f>VLOOKUP($C315,[1]Sheet1!$B$1:$Z$65536,19,0)</f>
        <v>0</v>
      </c>
      <c r="V315" s="81">
        <f>VLOOKUP($C315,[1]Sheet1!$B$1:$Z$65536,20,0)</f>
        <v>0</v>
      </c>
      <c r="W315" s="81">
        <f>VLOOKUP($C315,[1]Sheet1!$B$1:$Z$65536,21,0)</f>
        <v>0</v>
      </c>
      <c r="X315" s="81">
        <f>VLOOKUP($C315,[1]Sheet1!$B$1:$Z$65536,22,0)</f>
        <v>0</v>
      </c>
      <c r="Y315" s="81">
        <f>VLOOKUP($C315,[1]Sheet1!$B$1:$Z$65536,23,0)</f>
        <v>0</v>
      </c>
      <c r="Z315" s="81">
        <f>VLOOKUP($C315,[1]Sheet1!$B$1:$Z$65536,24,0)</f>
        <v>325374.34999999998</v>
      </c>
      <c r="AA315" s="81">
        <f>VLOOKUP($C315,[1]Sheet1!$B$1:$Z$65536,25,0)</f>
        <v>78876.47</v>
      </c>
      <c r="AB315" s="81">
        <f>VLOOKUP($C315,[1]Sheet1!$B$1:$AA$65536,26,0)</f>
        <v>76974.37</v>
      </c>
      <c r="AC315" s="112">
        <f t="shared" si="45"/>
        <v>481225.18999999994</v>
      </c>
      <c r="AD315" s="211">
        <f t="shared" si="51"/>
        <v>404250.81999999995</v>
      </c>
      <c r="AE315" s="4"/>
      <c r="AF315" s="4"/>
      <c r="AG315" s="273">
        <v>100000</v>
      </c>
      <c r="AH315" s="274">
        <v>100000</v>
      </c>
      <c r="AI315" s="4"/>
      <c r="AJ315" s="4"/>
      <c r="AK315" s="4"/>
      <c r="AL315" s="4"/>
      <c r="AM315" s="4"/>
      <c r="AN315" s="185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</row>
    <row r="316" spans="1:52">
      <c r="A316" s="8"/>
      <c r="B316" s="344"/>
      <c r="C316" s="241" t="s">
        <v>657</v>
      </c>
      <c r="D316" s="29" t="s">
        <v>658</v>
      </c>
      <c r="E316" s="64">
        <f>VLOOKUP(C316,[1]Sheet1!B$1:D$65536,3,0)</f>
        <v>30</v>
      </c>
      <c r="F316" s="81">
        <f>VLOOKUP(C316,[1]Sheet1!B$1:E$65536,4,0)</f>
        <v>0</v>
      </c>
      <c r="G316" s="81">
        <f>VLOOKUP(C316,[1]Sheet1!B$1:F$65536,5,0)</f>
        <v>0</v>
      </c>
      <c r="H316" s="81">
        <f>VLOOKUP($C316,[1]Sheet1!$B$1:$Z$65536,6,0)</f>
        <v>0</v>
      </c>
      <c r="I316" s="81">
        <f>VLOOKUP($C316,[1]Sheet1!$B$1:$Z$65536,7,0)</f>
        <v>0</v>
      </c>
      <c r="J316" s="81">
        <f>VLOOKUP($C316,[1]Sheet1!$B$1:$Z$65536,8,0)</f>
        <v>0</v>
      </c>
      <c r="K316" s="81">
        <f>VLOOKUP($C316,[1]Sheet1!$B$1:$Z$65536,9,0)</f>
        <v>0</v>
      </c>
      <c r="L316" s="81">
        <f>VLOOKUP($C316,[1]Sheet1!$B$1:$Z$65536,10,0)</f>
        <v>0</v>
      </c>
      <c r="M316" s="81">
        <f>VLOOKUP($C316,[1]Sheet1!$B$1:$Z$65536,11,0)</f>
        <v>0</v>
      </c>
      <c r="N316" s="81">
        <f>VLOOKUP($C316,[1]Sheet1!$B$1:$Z$65536,12,0)</f>
        <v>0</v>
      </c>
      <c r="O316" s="81">
        <f>VLOOKUP($C316,[1]Sheet1!$B$1:$Z$65536,13,0)</f>
        <v>0</v>
      </c>
      <c r="P316" s="81">
        <f>VLOOKUP($C316,[1]Sheet1!$B$1:$Z$65536,14,0)</f>
        <v>0</v>
      </c>
      <c r="Q316" s="81">
        <f>VLOOKUP($C316,[1]Sheet1!$B$1:$Z$65536,15,0)</f>
        <v>0</v>
      </c>
      <c r="R316" s="81">
        <f>VLOOKUP($C316,[1]Sheet1!$B$1:$Z$65536,16,0)</f>
        <v>0</v>
      </c>
      <c r="S316" s="81">
        <f>VLOOKUP($C316,[1]Sheet1!$B$1:$Z$65536,17,0)</f>
        <v>0</v>
      </c>
      <c r="T316" s="81">
        <f>VLOOKUP($C316,[1]Sheet1!$B$1:$Z$65536,18,0)</f>
        <v>0</v>
      </c>
      <c r="U316" s="81">
        <f>VLOOKUP($C316,[1]Sheet1!$B$1:$Z$65536,19,0)</f>
        <v>0</v>
      </c>
      <c r="V316" s="81">
        <f>VLOOKUP($C316,[1]Sheet1!$B$1:$Z$65536,20,0)</f>
        <v>0</v>
      </c>
      <c r="W316" s="81">
        <f>VLOOKUP($C316,[1]Sheet1!$B$1:$Z$65536,21,0)</f>
        <v>0</v>
      </c>
      <c r="X316" s="81">
        <f>VLOOKUP($C316,[1]Sheet1!$B$1:$Z$65536,22,0)</f>
        <v>3718</v>
      </c>
      <c r="Y316" s="81">
        <f>VLOOKUP($C316,[1]Sheet1!$B$1:$Z$65536,23,0)</f>
        <v>0</v>
      </c>
      <c r="Z316" s="81">
        <f>VLOOKUP($C316,[1]Sheet1!$B$1:$Z$65536,24,0)</f>
        <v>3998</v>
      </c>
      <c r="AA316" s="81">
        <f>VLOOKUP($C316,[1]Sheet1!$B$1:$Z$65536,25,0)</f>
        <v>0</v>
      </c>
      <c r="AB316" s="81">
        <f>VLOOKUP($C316,[1]Sheet1!$B$1:$AA$65536,26,0)</f>
        <v>0</v>
      </c>
      <c r="AC316" s="112">
        <f t="shared" si="45"/>
        <v>7716</v>
      </c>
      <c r="AD316" s="211">
        <f t="shared" si="51"/>
        <v>7716</v>
      </c>
      <c r="AE316" s="4"/>
      <c r="AF316" s="4"/>
      <c r="AG316" s="242"/>
      <c r="AI316" s="4"/>
      <c r="AJ316" s="4"/>
      <c r="AK316" s="4"/>
      <c r="AL316" s="4"/>
      <c r="AM316" s="4"/>
      <c r="AN316" s="185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</row>
    <row r="317" spans="1:52">
      <c r="A317" s="8"/>
      <c r="B317" s="344"/>
      <c r="C317" s="241" t="s">
        <v>659</v>
      </c>
      <c r="D317" s="29" t="s">
        <v>660</v>
      </c>
      <c r="E317" s="64">
        <f>VLOOKUP(C317,[1]Sheet1!B$1:D$65536,3,0)</f>
        <v>30</v>
      </c>
      <c r="F317" s="81">
        <f>VLOOKUP(C317,[1]Sheet1!B$1:E$65536,4,0)</f>
        <v>0</v>
      </c>
      <c r="G317" s="81">
        <f>VLOOKUP(C317,[1]Sheet1!B$1:F$65536,5,0)</f>
        <v>0</v>
      </c>
      <c r="H317" s="81">
        <f>VLOOKUP($C317,[1]Sheet1!$B$1:$Z$65536,6,0)</f>
        <v>0</v>
      </c>
      <c r="I317" s="81">
        <f>VLOOKUP($C317,[1]Sheet1!$B$1:$Z$65536,7,0)</f>
        <v>0</v>
      </c>
      <c r="J317" s="81">
        <f>VLOOKUP($C317,[1]Sheet1!$B$1:$Z$65536,8,0)</f>
        <v>0</v>
      </c>
      <c r="K317" s="81">
        <f>VLOOKUP($C317,[1]Sheet1!$B$1:$Z$65536,9,0)</f>
        <v>0</v>
      </c>
      <c r="L317" s="81">
        <f>VLOOKUP($C317,[1]Sheet1!$B$1:$Z$65536,10,0)</f>
        <v>0</v>
      </c>
      <c r="M317" s="81">
        <f>VLOOKUP($C317,[1]Sheet1!$B$1:$Z$65536,11,0)</f>
        <v>0</v>
      </c>
      <c r="N317" s="81">
        <f>VLOOKUP($C317,[1]Sheet1!$B$1:$Z$65536,12,0)</f>
        <v>0</v>
      </c>
      <c r="O317" s="81">
        <f>VLOOKUP($C317,[1]Sheet1!$B$1:$Z$65536,13,0)</f>
        <v>0</v>
      </c>
      <c r="P317" s="81">
        <f>VLOOKUP($C317,[1]Sheet1!$B$1:$Z$65536,14,0)</f>
        <v>0</v>
      </c>
      <c r="Q317" s="81">
        <f>VLOOKUP($C317,[1]Sheet1!$B$1:$Z$65536,15,0)</f>
        <v>0</v>
      </c>
      <c r="R317" s="81">
        <f>VLOOKUP($C317,[1]Sheet1!$B$1:$Z$65536,16,0)</f>
        <v>0</v>
      </c>
      <c r="S317" s="81">
        <f>VLOOKUP($C317,[1]Sheet1!$B$1:$Z$65536,17,0)</f>
        <v>0</v>
      </c>
      <c r="T317" s="81">
        <f>VLOOKUP($C317,[1]Sheet1!$B$1:$Z$65536,18,0)</f>
        <v>0</v>
      </c>
      <c r="U317" s="81">
        <f>VLOOKUP($C317,[1]Sheet1!$B$1:$Z$65536,19,0)</f>
        <v>0</v>
      </c>
      <c r="V317" s="81">
        <f>VLOOKUP($C317,[1]Sheet1!$B$1:$Z$65536,20,0)</f>
        <v>0</v>
      </c>
      <c r="W317" s="81">
        <f>VLOOKUP($C317,[1]Sheet1!$B$1:$Z$65536,21,0)</f>
        <v>0</v>
      </c>
      <c r="X317" s="81">
        <f>VLOOKUP($C317,[1]Sheet1!$B$1:$Z$65536,22,0)</f>
        <v>12294.4</v>
      </c>
      <c r="Y317" s="81">
        <f>VLOOKUP($C317,[1]Sheet1!$B$1:$Z$65536,23,0)</f>
        <v>0</v>
      </c>
      <c r="Z317" s="81">
        <f>VLOOKUP($C317,[1]Sheet1!$B$1:$Z$65536,24,0)</f>
        <v>32822.21</v>
      </c>
      <c r="AA317" s="81">
        <f>VLOOKUP($C317,[1]Sheet1!$B$1:$Z$65536,25,0)</f>
        <v>11871.78</v>
      </c>
      <c r="AB317" s="81">
        <f>VLOOKUP($C317,[1]Sheet1!$B$1:$AA$65536,26,0)</f>
        <v>0</v>
      </c>
      <c r="AC317" s="112">
        <f t="shared" si="45"/>
        <v>56988.39</v>
      </c>
      <c r="AD317" s="211">
        <f t="shared" si="51"/>
        <v>56988.39</v>
      </c>
      <c r="AE317" s="4"/>
      <c r="AF317" s="4"/>
      <c r="AG317" s="242"/>
      <c r="AI317" s="4"/>
      <c r="AJ317" s="4"/>
      <c r="AK317" s="4"/>
      <c r="AL317" s="4"/>
      <c r="AM317" s="4"/>
      <c r="AN317" s="185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</row>
    <row r="318" spans="1:52">
      <c r="A318" s="8"/>
      <c r="B318" s="344"/>
      <c r="C318" s="241" t="s">
        <v>661</v>
      </c>
      <c r="D318" s="29" t="s">
        <v>662</v>
      </c>
      <c r="E318" s="64">
        <f>VLOOKUP(C318,[1]Sheet1!B$1:D$65536,3,0)</f>
        <v>30</v>
      </c>
      <c r="F318" s="81">
        <f>VLOOKUP(C318,[1]Sheet1!B$1:E$65536,4,0)</f>
        <v>0</v>
      </c>
      <c r="G318" s="81">
        <f>VLOOKUP(C318,[1]Sheet1!B$1:F$65536,5,0)</f>
        <v>0</v>
      </c>
      <c r="H318" s="81">
        <f>VLOOKUP($C318,[1]Sheet1!$B$1:$Z$65536,6,0)</f>
        <v>0</v>
      </c>
      <c r="I318" s="81">
        <f>VLOOKUP($C318,[1]Sheet1!$B$1:$Z$65536,7,0)</f>
        <v>0</v>
      </c>
      <c r="J318" s="81">
        <f>VLOOKUP($C318,[1]Sheet1!$B$1:$Z$65536,8,0)</f>
        <v>0</v>
      </c>
      <c r="K318" s="81">
        <f>VLOOKUP($C318,[1]Sheet1!$B$1:$Z$65536,9,0)</f>
        <v>0</v>
      </c>
      <c r="L318" s="81">
        <f>VLOOKUP($C318,[1]Sheet1!$B$1:$Z$65536,10,0)</f>
        <v>0</v>
      </c>
      <c r="M318" s="81">
        <f>VLOOKUP($C318,[1]Sheet1!$B$1:$Z$65536,11,0)</f>
        <v>0</v>
      </c>
      <c r="N318" s="81">
        <f>VLOOKUP($C318,[1]Sheet1!$B$1:$Z$65536,12,0)</f>
        <v>0</v>
      </c>
      <c r="O318" s="81">
        <f>VLOOKUP($C318,[1]Sheet1!$B$1:$Z$65536,13,0)</f>
        <v>0</v>
      </c>
      <c r="P318" s="81">
        <f>VLOOKUP($C318,[1]Sheet1!$B$1:$Z$65536,14,0)</f>
        <v>0</v>
      </c>
      <c r="Q318" s="81">
        <f>VLOOKUP($C318,[1]Sheet1!$B$1:$Z$65536,15,0)</f>
        <v>0</v>
      </c>
      <c r="R318" s="81">
        <f>VLOOKUP($C318,[1]Sheet1!$B$1:$Z$65536,16,0)</f>
        <v>0</v>
      </c>
      <c r="S318" s="81">
        <f>VLOOKUP($C318,[1]Sheet1!$B$1:$Z$65536,17,0)</f>
        <v>0</v>
      </c>
      <c r="T318" s="81">
        <f>VLOOKUP($C318,[1]Sheet1!$B$1:$Z$65536,18,0)</f>
        <v>0</v>
      </c>
      <c r="U318" s="81">
        <f>VLOOKUP($C318,[1]Sheet1!$B$1:$Z$65536,19,0)</f>
        <v>0</v>
      </c>
      <c r="V318" s="81">
        <f>VLOOKUP($C318,[1]Sheet1!$B$1:$Z$65536,20,0)</f>
        <v>0</v>
      </c>
      <c r="W318" s="81">
        <f>VLOOKUP($C318,[1]Sheet1!$B$1:$Z$65536,21,0)</f>
        <v>0</v>
      </c>
      <c r="X318" s="81">
        <f>VLOOKUP($C318,[1]Sheet1!$B$1:$Z$65536,22,0)</f>
        <v>0</v>
      </c>
      <c r="Y318" s="81">
        <f>VLOOKUP($C318,[1]Sheet1!$B$1:$Z$65536,23,0)</f>
        <v>0</v>
      </c>
      <c r="Z318" s="81">
        <f>VLOOKUP($C318,[1]Sheet1!$B$1:$Z$65536,24,0)</f>
        <v>0</v>
      </c>
      <c r="AA318" s="81">
        <f>VLOOKUP($C318,[1]Sheet1!$B$1:$Z$65536,25,0)</f>
        <v>0</v>
      </c>
      <c r="AB318" s="81">
        <f>VLOOKUP($C318,[1]Sheet1!$B$1:$AA$65536,26,0)</f>
        <v>0</v>
      </c>
      <c r="AC318" s="112">
        <f t="shared" si="45"/>
        <v>0</v>
      </c>
      <c r="AD318" s="211">
        <f t="shared" si="51"/>
        <v>0</v>
      </c>
      <c r="AE318" s="4"/>
      <c r="AF318" s="4"/>
      <c r="AG318" s="242"/>
      <c r="AI318" s="4"/>
      <c r="AJ318" s="4"/>
      <c r="AK318" s="4"/>
      <c r="AL318" s="4"/>
      <c r="AM318" s="4"/>
      <c r="AN318" s="185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</row>
    <row r="319" spans="1:52">
      <c r="A319" s="8"/>
      <c r="B319" s="344"/>
      <c r="C319" s="241" t="s">
        <v>663</v>
      </c>
      <c r="D319" s="29" t="s">
        <v>664</v>
      </c>
      <c r="E319" s="64">
        <f>VLOOKUP(C319,[1]Sheet1!B$1:D$65536,3,0)</f>
        <v>30</v>
      </c>
      <c r="F319" s="81">
        <f>VLOOKUP(C319,[1]Sheet1!B$1:E$65536,4,0)</f>
        <v>0</v>
      </c>
      <c r="G319" s="81">
        <f>VLOOKUP(C319,[1]Sheet1!B$1:F$65536,5,0)</f>
        <v>0</v>
      </c>
      <c r="H319" s="81">
        <f>VLOOKUP($C319,[1]Sheet1!$B$1:$Z$65536,6,0)</f>
        <v>0</v>
      </c>
      <c r="I319" s="81">
        <f>VLOOKUP($C319,[1]Sheet1!$B$1:$Z$65536,7,0)</f>
        <v>0</v>
      </c>
      <c r="J319" s="81">
        <f>VLOOKUP($C319,[1]Sheet1!$B$1:$Z$65536,8,0)</f>
        <v>0</v>
      </c>
      <c r="K319" s="81">
        <f>VLOOKUP($C319,[1]Sheet1!$B$1:$Z$65536,9,0)</f>
        <v>0</v>
      </c>
      <c r="L319" s="81">
        <f>VLOOKUP($C319,[1]Sheet1!$B$1:$Z$65536,10,0)</f>
        <v>0</v>
      </c>
      <c r="M319" s="81">
        <f>VLOOKUP($C319,[1]Sheet1!$B$1:$Z$65536,11,0)</f>
        <v>0</v>
      </c>
      <c r="N319" s="81">
        <f>VLOOKUP($C319,[1]Sheet1!$B$1:$Z$65536,12,0)</f>
        <v>0</v>
      </c>
      <c r="O319" s="81">
        <f>VLOOKUP($C319,[1]Sheet1!$B$1:$Z$65536,13,0)</f>
        <v>0</v>
      </c>
      <c r="P319" s="81">
        <f>VLOOKUP($C319,[1]Sheet1!$B$1:$Z$65536,14,0)</f>
        <v>0</v>
      </c>
      <c r="Q319" s="81">
        <f>VLOOKUP($C319,[1]Sheet1!$B$1:$Z$65536,15,0)</f>
        <v>0</v>
      </c>
      <c r="R319" s="81">
        <f>VLOOKUP($C319,[1]Sheet1!$B$1:$Z$65536,16,0)</f>
        <v>0</v>
      </c>
      <c r="S319" s="81">
        <f>VLOOKUP($C319,[1]Sheet1!$B$1:$Z$65536,17,0)</f>
        <v>0</v>
      </c>
      <c r="T319" s="81">
        <f>VLOOKUP($C319,[1]Sheet1!$B$1:$Z$65536,18,0)</f>
        <v>0</v>
      </c>
      <c r="U319" s="81">
        <f>VLOOKUP($C319,[1]Sheet1!$B$1:$Z$65536,19,0)</f>
        <v>0</v>
      </c>
      <c r="V319" s="81">
        <f>VLOOKUP($C319,[1]Sheet1!$B$1:$Z$65536,20,0)</f>
        <v>0</v>
      </c>
      <c r="W319" s="81">
        <f>VLOOKUP($C319,[1]Sheet1!$B$1:$Z$65536,21,0)</f>
        <v>0</v>
      </c>
      <c r="X319" s="81">
        <f>VLOOKUP($C319,[1]Sheet1!$B$1:$Z$65536,22,0)</f>
        <v>0</v>
      </c>
      <c r="Y319" s="81">
        <f>VLOOKUP($C319,[1]Sheet1!$B$1:$Z$65536,23,0)</f>
        <v>0</v>
      </c>
      <c r="Z319" s="81">
        <f>VLOOKUP($C319,[1]Sheet1!$B$1:$Z$65536,24,0)</f>
        <v>0</v>
      </c>
      <c r="AA319" s="81">
        <f>VLOOKUP($C319,[1]Sheet1!$B$1:$Z$65536,25,0)</f>
        <v>0</v>
      </c>
      <c r="AB319" s="81">
        <f>VLOOKUP($C319,[1]Sheet1!$B$1:$AA$65536,26,0)</f>
        <v>0</v>
      </c>
      <c r="AC319" s="112">
        <f t="shared" si="45"/>
        <v>0</v>
      </c>
      <c r="AD319" s="211">
        <f t="shared" si="51"/>
        <v>0</v>
      </c>
      <c r="AE319" s="4"/>
      <c r="AF319" s="4"/>
      <c r="AG319" s="242"/>
      <c r="AI319" s="4"/>
      <c r="AJ319" s="4"/>
      <c r="AK319" s="4"/>
      <c r="AL319" s="4"/>
      <c r="AM319" s="4"/>
      <c r="AN319" s="185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</row>
    <row r="320" spans="1:52">
      <c r="C320" s="241" t="s">
        <v>665</v>
      </c>
      <c r="D320" s="29" t="s">
        <v>666</v>
      </c>
      <c r="E320" s="64">
        <f>VLOOKUP(C320,[1]Sheet1!B$1:D$65536,3,0)</f>
        <v>60</v>
      </c>
      <c r="F320" s="81">
        <f>VLOOKUP(C320,[1]Sheet1!B$1:E$65536,4,0)</f>
        <v>0</v>
      </c>
      <c r="G320" s="81">
        <f>VLOOKUP(C320,[1]Sheet1!B$1:F$65536,5,0)</f>
        <v>0</v>
      </c>
      <c r="H320" s="81">
        <f>VLOOKUP($C320,[1]Sheet1!$B$1:$Z$65536,6,0)</f>
        <v>0</v>
      </c>
      <c r="I320" s="81">
        <f>VLOOKUP($C320,[1]Sheet1!$B$1:$Z$65536,7,0)</f>
        <v>0</v>
      </c>
      <c r="J320" s="81">
        <f>VLOOKUP($C320,[1]Sheet1!$B$1:$Z$65536,8,0)</f>
        <v>0</v>
      </c>
      <c r="K320" s="81">
        <f>VLOOKUP($C320,[1]Sheet1!$B$1:$Z$65536,9,0)</f>
        <v>0</v>
      </c>
      <c r="L320" s="81">
        <f>VLOOKUP($C320,[1]Sheet1!$B$1:$Z$65536,10,0)</f>
        <v>0</v>
      </c>
      <c r="M320" s="81">
        <f>VLOOKUP($C320,[1]Sheet1!$B$1:$Z$65536,11,0)</f>
        <v>0</v>
      </c>
      <c r="N320" s="81">
        <f>VLOOKUP($C320,[1]Sheet1!$B$1:$Z$65536,12,0)</f>
        <v>0</v>
      </c>
      <c r="O320" s="81">
        <f>VLOOKUP($C320,[1]Sheet1!$B$1:$Z$65536,13,0)</f>
        <v>0</v>
      </c>
      <c r="P320" s="81">
        <f>VLOOKUP($C320,[1]Sheet1!$B$1:$Z$65536,14,0)</f>
        <v>0</v>
      </c>
      <c r="Q320" s="81">
        <f>VLOOKUP($C320,[1]Sheet1!$B$1:$Z$65536,15,0)</f>
        <v>0</v>
      </c>
      <c r="R320" s="81">
        <f>VLOOKUP($C320,[1]Sheet1!$B$1:$Z$65536,16,0)</f>
        <v>0</v>
      </c>
      <c r="S320" s="81">
        <f>VLOOKUP($C320,[1]Sheet1!$B$1:$Z$65536,17,0)</f>
        <v>0</v>
      </c>
      <c r="T320" s="81">
        <f>VLOOKUP($C320,[1]Sheet1!$B$1:$Z$65536,18,0)</f>
        <v>0</v>
      </c>
      <c r="U320" s="81">
        <f>VLOOKUP($C320,[1]Sheet1!$B$1:$Z$65536,19,0)</f>
        <v>0</v>
      </c>
      <c r="V320" s="81">
        <f>VLOOKUP($C320,[1]Sheet1!$B$1:$Z$65536,20,0)</f>
        <v>0</v>
      </c>
      <c r="W320" s="81">
        <f>VLOOKUP($C320,[1]Sheet1!$B$1:$Z$65536,21,0)</f>
        <v>0</v>
      </c>
      <c r="X320" s="81">
        <f>VLOOKUP($C320,[1]Sheet1!$B$1:$Z$65536,22,0)</f>
        <v>0</v>
      </c>
      <c r="Y320" s="81">
        <f>VLOOKUP($C320,[1]Sheet1!$B$1:$Z$65536,23,0)</f>
        <v>119900</v>
      </c>
      <c r="Z320" s="81">
        <f>VLOOKUP($C320,[1]Sheet1!$B$1:$Z$65536,24,0)</f>
        <v>0</v>
      </c>
      <c r="AA320" s="81">
        <f>VLOOKUP($C320,[1]Sheet1!$B$1:$Z$65536,25,0)</f>
        <v>0</v>
      </c>
      <c r="AB320" s="81">
        <f>VLOOKUP($C320,[1]Sheet1!$B$1:$AA$65536,26,0)</f>
        <v>152400</v>
      </c>
      <c r="AC320" s="112">
        <f t="shared" si="45"/>
        <v>272300</v>
      </c>
      <c r="AD320" s="211">
        <f>AC320-AB320-AA320</f>
        <v>119900</v>
      </c>
      <c r="AE320" s="4"/>
      <c r="AF320" s="4"/>
      <c r="AG320" s="242"/>
      <c r="AI320" s="4"/>
      <c r="AJ320" s="4"/>
      <c r="AK320" s="4"/>
      <c r="AL320" s="4"/>
      <c r="AM320" s="4"/>
      <c r="AN320" s="185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</row>
    <row r="321" spans="3:52">
      <c r="C321" s="241" t="s">
        <v>667</v>
      </c>
      <c r="D321" s="29" t="s">
        <v>668</v>
      </c>
      <c r="E321" s="64">
        <f>VLOOKUP(C321,[1]Sheet1!B$1:D$65536,3,0)</f>
        <v>30</v>
      </c>
      <c r="F321" s="81">
        <f>VLOOKUP(C321,[1]Sheet1!B$1:E$65536,4,0)</f>
        <v>0</v>
      </c>
      <c r="G321" s="81">
        <f>VLOOKUP(C321,[1]Sheet1!B$1:F$65536,5,0)</f>
        <v>0</v>
      </c>
      <c r="H321" s="81">
        <f>VLOOKUP($C321,[1]Sheet1!$B$1:$Z$65536,6,0)</f>
        <v>0</v>
      </c>
      <c r="I321" s="81">
        <f>VLOOKUP($C321,[1]Sheet1!$B$1:$Z$65536,7,0)</f>
        <v>0</v>
      </c>
      <c r="J321" s="81">
        <f>VLOOKUP($C321,[1]Sheet1!$B$1:$Z$65536,8,0)</f>
        <v>0</v>
      </c>
      <c r="K321" s="81">
        <f>VLOOKUP($C321,[1]Sheet1!$B$1:$Z$65536,9,0)</f>
        <v>0</v>
      </c>
      <c r="L321" s="81">
        <f>VLOOKUP($C321,[1]Sheet1!$B$1:$Z$65536,10,0)</f>
        <v>0</v>
      </c>
      <c r="M321" s="81">
        <f>VLOOKUP($C321,[1]Sheet1!$B$1:$Z$65536,11,0)</f>
        <v>0</v>
      </c>
      <c r="N321" s="81">
        <f>VLOOKUP($C321,[1]Sheet1!$B$1:$Z$65536,12,0)</f>
        <v>0</v>
      </c>
      <c r="O321" s="81">
        <f>VLOOKUP($C321,[1]Sheet1!$B$1:$Z$65536,13,0)</f>
        <v>0</v>
      </c>
      <c r="P321" s="81">
        <f>VLOOKUP($C321,[1]Sheet1!$B$1:$Z$65536,14,0)</f>
        <v>0</v>
      </c>
      <c r="Q321" s="81">
        <f>VLOOKUP($C321,[1]Sheet1!$B$1:$Z$65536,15,0)</f>
        <v>0</v>
      </c>
      <c r="R321" s="81">
        <f>VLOOKUP($C321,[1]Sheet1!$B$1:$Z$65536,16,0)</f>
        <v>0</v>
      </c>
      <c r="S321" s="81">
        <f>VLOOKUP($C321,[1]Sheet1!$B$1:$Z$65536,17,0)</f>
        <v>0</v>
      </c>
      <c r="T321" s="81">
        <f>VLOOKUP($C321,[1]Sheet1!$B$1:$Z$65536,18,0)</f>
        <v>0</v>
      </c>
      <c r="U321" s="81">
        <f>VLOOKUP($C321,[1]Sheet1!$B$1:$Z$65536,19,0)</f>
        <v>0</v>
      </c>
      <c r="V321" s="81">
        <f>VLOOKUP($C321,[1]Sheet1!$B$1:$Z$65536,20,0)</f>
        <v>0</v>
      </c>
      <c r="W321" s="81">
        <f>VLOOKUP($C321,[1]Sheet1!$B$1:$Z$65536,21,0)</f>
        <v>0</v>
      </c>
      <c r="X321" s="81">
        <f>VLOOKUP($C321,[1]Sheet1!$B$1:$Z$65536,22,0)</f>
        <v>0</v>
      </c>
      <c r="Y321" s="81">
        <f>VLOOKUP($C321,[1]Sheet1!$B$1:$Z$65536,23,0)</f>
        <v>3319.98</v>
      </c>
      <c r="Z321" s="81">
        <f>VLOOKUP($C321,[1]Sheet1!$B$1:$Z$65536,24,0)</f>
        <v>0</v>
      </c>
      <c r="AA321" s="81">
        <f>VLOOKUP($C321,[1]Sheet1!$B$1:$Z$65536,25,0)</f>
        <v>0</v>
      </c>
      <c r="AB321" s="81">
        <f>VLOOKUP($C321,[1]Sheet1!$B$1:$AA$65536,26,0)</f>
        <v>0</v>
      </c>
      <c r="AC321" s="112">
        <f t="shared" ref="AC321:AC358" si="52">SUM(F321:AB321)</f>
        <v>3319.98</v>
      </c>
      <c r="AD321" s="211">
        <f t="shared" ref="AD321:AD332" si="53">AC321-AB321</f>
        <v>3319.98</v>
      </c>
      <c r="AE321" s="4"/>
      <c r="AF321" s="4"/>
      <c r="AG321" s="242"/>
      <c r="AI321" s="4"/>
      <c r="AJ321" s="4"/>
      <c r="AK321" s="4"/>
      <c r="AL321" s="4"/>
      <c r="AM321" s="4"/>
      <c r="AN321" s="185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</row>
    <row r="322" spans="3:52">
      <c r="C322" s="241" t="s">
        <v>669</v>
      </c>
      <c r="D322" s="29" t="s">
        <v>670</v>
      </c>
      <c r="E322" s="64">
        <f>VLOOKUP(C322,[1]Sheet1!B$1:D$65536,3,0)</f>
        <v>60</v>
      </c>
      <c r="F322" s="81">
        <f>VLOOKUP(C322,[1]Sheet1!B$1:E$65536,4,0)</f>
        <v>0</v>
      </c>
      <c r="G322" s="81">
        <f>VLOOKUP(C322,[1]Sheet1!B$1:F$65536,5,0)</f>
        <v>0</v>
      </c>
      <c r="H322" s="81">
        <f>VLOOKUP($C322,[1]Sheet1!$B$1:$Z$65536,6,0)</f>
        <v>0</v>
      </c>
      <c r="I322" s="81">
        <f>VLOOKUP($C322,[1]Sheet1!$B$1:$Z$65536,7,0)</f>
        <v>0</v>
      </c>
      <c r="J322" s="81">
        <f>VLOOKUP($C322,[1]Sheet1!$B$1:$Z$65536,8,0)</f>
        <v>0</v>
      </c>
      <c r="K322" s="81">
        <f>VLOOKUP($C322,[1]Sheet1!$B$1:$Z$65536,9,0)</f>
        <v>0</v>
      </c>
      <c r="L322" s="81">
        <f>VLOOKUP($C322,[1]Sheet1!$B$1:$Z$65536,10,0)</f>
        <v>0</v>
      </c>
      <c r="M322" s="81">
        <f>VLOOKUP($C322,[1]Sheet1!$B$1:$Z$65536,11,0)</f>
        <v>0</v>
      </c>
      <c r="N322" s="81">
        <f>VLOOKUP($C322,[1]Sheet1!$B$1:$Z$65536,12,0)</f>
        <v>0</v>
      </c>
      <c r="O322" s="81">
        <f>VLOOKUP($C322,[1]Sheet1!$B$1:$Z$65536,13,0)</f>
        <v>0</v>
      </c>
      <c r="P322" s="81">
        <f>VLOOKUP($C322,[1]Sheet1!$B$1:$Z$65536,14,0)</f>
        <v>0</v>
      </c>
      <c r="Q322" s="81">
        <f>VLOOKUP($C322,[1]Sheet1!$B$1:$Z$65536,15,0)</f>
        <v>0</v>
      </c>
      <c r="R322" s="81">
        <f>VLOOKUP($C322,[1]Sheet1!$B$1:$Z$65536,16,0)</f>
        <v>0</v>
      </c>
      <c r="S322" s="81">
        <f>VLOOKUP($C322,[1]Sheet1!$B$1:$Z$65536,17,0)</f>
        <v>0</v>
      </c>
      <c r="T322" s="81">
        <f>VLOOKUP($C322,[1]Sheet1!$B$1:$Z$65536,18,0)</f>
        <v>0</v>
      </c>
      <c r="U322" s="81">
        <f>VLOOKUP($C322,[1]Sheet1!$B$1:$Z$65536,19,0)</f>
        <v>0</v>
      </c>
      <c r="V322" s="81">
        <f>VLOOKUP($C322,[1]Sheet1!$B$1:$Z$65536,20,0)</f>
        <v>0</v>
      </c>
      <c r="W322" s="81">
        <f>VLOOKUP($C322,[1]Sheet1!$B$1:$Z$65536,21,0)</f>
        <v>0</v>
      </c>
      <c r="X322" s="81">
        <f>VLOOKUP($C322,[1]Sheet1!$B$1:$Z$65536,22,0)</f>
        <v>0</v>
      </c>
      <c r="Y322" s="81">
        <f>VLOOKUP($C322,[1]Sheet1!$B$1:$Z$65536,23,0)</f>
        <v>34560</v>
      </c>
      <c r="Z322" s="81">
        <f>VLOOKUP($C322,[1]Sheet1!$B$1:$Z$65536,24,0)</f>
        <v>0</v>
      </c>
      <c r="AA322" s="81">
        <f>VLOOKUP($C322,[1]Sheet1!$B$1:$Z$65536,25,0)</f>
        <v>36450</v>
      </c>
      <c r="AB322" s="81">
        <f>VLOOKUP($C322,[1]Sheet1!$B$1:$AA$65536,26,0)</f>
        <v>0</v>
      </c>
      <c r="AC322" s="112">
        <f t="shared" si="52"/>
        <v>71010</v>
      </c>
      <c r="AD322" s="211">
        <f>AC322-AB322-AA322</f>
        <v>34560</v>
      </c>
      <c r="AE322" s="4"/>
      <c r="AF322" s="4"/>
      <c r="AG322" s="242"/>
      <c r="AI322" s="4"/>
      <c r="AJ322" s="4"/>
      <c r="AK322" s="4"/>
      <c r="AL322" s="4"/>
      <c r="AM322" s="4"/>
      <c r="AN322" s="185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</row>
    <row r="323" spans="3:52">
      <c r="C323" s="241" t="s">
        <v>671</v>
      </c>
      <c r="D323" s="29" t="str">
        <f>VLOOKUP(C323,[2]Sheet1!$B$1:$C$65536,2,0)</f>
        <v>上海坤达五金制品有限公司</v>
      </c>
      <c r="E323" s="64">
        <f>VLOOKUP(C323,[1]Sheet1!B$1:D$65536,3,0)</f>
        <v>30</v>
      </c>
      <c r="F323" s="81">
        <f>VLOOKUP(C323,[1]Sheet1!B$1:E$65536,4,0)</f>
        <v>0</v>
      </c>
      <c r="G323" s="81">
        <f>VLOOKUP(C323,[1]Sheet1!B$1:F$65536,5,0)</f>
        <v>0</v>
      </c>
      <c r="H323" s="81">
        <f>VLOOKUP($C323,[1]Sheet1!$B$1:$Z$65536,6,0)</f>
        <v>0</v>
      </c>
      <c r="I323" s="81">
        <f>VLOOKUP($C323,[1]Sheet1!$B$1:$Z$65536,7,0)</f>
        <v>0</v>
      </c>
      <c r="J323" s="81">
        <f>VLOOKUP($C323,[1]Sheet1!$B$1:$Z$65536,8,0)</f>
        <v>0</v>
      </c>
      <c r="K323" s="81">
        <f>VLOOKUP($C323,[1]Sheet1!$B$1:$Z$65536,9,0)</f>
        <v>0</v>
      </c>
      <c r="L323" s="81">
        <f>VLOOKUP($C323,[1]Sheet1!$B$1:$Z$65536,10,0)</f>
        <v>0</v>
      </c>
      <c r="M323" s="81">
        <f>VLOOKUP($C323,[1]Sheet1!$B$1:$Z$65536,11,0)</f>
        <v>0</v>
      </c>
      <c r="N323" s="81">
        <f>VLOOKUP($C323,[1]Sheet1!$B$1:$Z$65536,12,0)</f>
        <v>0</v>
      </c>
      <c r="O323" s="81">
        <f>VLOOKUP($C323,[1]Sheet1!$B$1:$Z$65536,13,0)</f>
        <v>0</v>
      </c>
      <c r="P323" s="81">
        <f>VLOOKUP($C323,[1]Sheet1!$B$1:$Z$65536,14,0)</f>
        <v>0</v>
      </c>
      <c r="Q323" s="81">
        <f>VLOOKUP($C323,[1]Sheet1!$B$1:$Z$65536,15,0)</f>
        <v>0</v>
      </c>
      <c r="R323" s="81">
        <f>VLOOKUP($C323,[1]Sheet1!$B$1:$Z$65536,16,0)</f>
        <v>0</v>
      </c>
      <c r="S323" s="81">
        <f>VLOOKUP($C323,[1]Sheet1!$B$1:$Z$65536,17,0)</f>
        <v>0</v>
      </c>
      <c r="T323" s="81">
        <f>VLOOKUP($C323,[1]Sheet1!$B$1:$Z$65536,18,0)</f>
        <v>0</v>
      </c>
      <c r="U323" s="81">
        <f>VLOOKUP($C323,[1]Sheet1!$B$1:$Z$65536,19,0)</f>
        <v>0</v>
      </c>
      <c r="V323" s="81">
        <f>VLOOKUP($C323,[1]Sheet1!$B$1:$Z$65536,20,0)</f>
        <v>0</v>
      </c>
      <c r="W323" s="81">
        <f>VLOOKUP($C323,[1]Sheet1!$B$1:$Z$65536,21,0)</f>
        <v>0</v>
      </c>
      <c r="X323" s="81">
        <f>VLOOKUP($C323,[1]Sheet1!$B$1:$Z$65536,22,0)</f>
        <v>0</v>
      </c>
      <c r="Y323" s="81">
        <f>VLOOKUP($C323,[1]Sheet1!$B$1:$Z$65536,23,0)</f>
        <v>0</v>
      </c>
      <c r="Z323" s="81">
        <f>VLOOKUP($C323,[1]Sheet1!$B$1:$Z$65536,24,0)</f>
        <v>3920</v>
      </c>
      <c r="AA323" s="81">
        <f>VLOOKUP($C323,[1]Sheet1!$B$1:$Z$65536,25,0)</f>
        <v>0</v>
      </c>
      <c r="AB323" s="81">
        <f>VLOOKUP($C323,[1]Sheet1!$B$1:$AA$65536,26,0)</f>
        <v>0</v>
      </c>
      <c r="AC323" s="112">
        <f t="shared" si="52"/>
        <v>3920</v>
      </c>
      <c r="AD323" s="211">
        <f t="shared" si="53"/>
        <v>3920</v>
      </c>
      <c r="AE323" s="4"/>
      <c r="AF323" s="4"/>
      <c r="AG323" s="242"/>
      <c r="AI323" s="4"/>
      <c r="AJ323" s="4"/>
      <c r="AK323" s="4"/>
      <c r="AL323" s="4"/>
      <c r="AM323" s="4"/>
      <c r="AN323" s="185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</row>
    <row r="324" spans="3:52">
      <c r="C324" s="241" t="s">
        <v>672</v>
      </c>
      <c r="D324" s="29" t="str">
        <f>VLOOKUP(C324,[2]Sheet1!$B$1:$C$65536,2,0)</f>
        <v>佛山市立久光电科技有限公司</v>
      </c>
      <c r="E324" s="64">
        <f>VLOOKUP(C324,[1]Sheet1!B$1:D$65536,3,0)</f>
        <v>30</v>
      </c>
      <c r="F324" s="81">
        <f>VLOOKUP(C324,[1]Sheet1!B$1:E$65536,4,0)</f>
        <v>0</v>
      </c>
      <c r="G324" s="81">
        <f>VLOOKUP(C324,[1]Sheet1!B$1:F$65536,5,0)</f>
        <v>0</v>
      </c>
      <c r="H324" s="81">
        <f>VLOOKUP($C324,[1]Sheet1!$B$1:$Z$65536,6,0)</f>
        <v>0</v>
      </c>
      <c r="I324" s="81">
        <f>VLOOKUP($C324,[1]Sheet1!$B$1:$Z$65536,7,0)</f>
        <v>0</v>
      </c>
      <c r="J324" s="81">
        <f>VLOOKUP($C324,[1]Sheet1!$B$1:$Z$65536,8,0)</f>
        <v>0</v>
      </c>
      <c r="K324" s="81">
        <f>VLOOKUP($C324,[1]Sheet1!$B$1:$Z$65536,9,0)</f>
        <v>0</v>
      </c>
      <c r="L324" s="81">
        <f>VLOOKUP($C324,[1]Sheet1!$B$1:$Z$65536,10,0)</f>
        <v>0</v>
      </c>
      <c r="M324" s="81">
        <f>VLOOKUP($C324,[1]Sheet1!$B$1:$Z$65536,11,0)</f>
        <v>0</v>
      </c>
      <c r="N324" s="81">
        <f>VLOOKUP($C324,[1]Sheet1!$B$1:$Z$65536,12,0)</f>
        <v>0</v>
      </c>
      <c r="O324" s="81">
        <f>VLOOKUP($C324,[1]Sheet1!$B$1:$Z$65536,13,0)</f>
        <v>0</v>
      </c>
      <c r="P324" s="81">
        <f>VLOOKUP($C324,[1]Sheet1!$B$1:$Z$65536,14,0)</f>
        <v>0</v>
      </c>
      <c r="Q324" s="81">
        <f>VLOOKUP($C324,[1]Sheet1!$B$1:$Z$65536,15,0)</f>
        <v>0</v>
      </c>
      <c r="R324" s="81">
        <f>VLOOKUP($C324,[1]Sheet1!$B$1:$Z$65536,16,0)</f>
        <v>0</v>
      </c>
      <c r="S324" s="81">
        <f>VLOOKUP($C324,[1]Sheet1!$B$1:$Z$65536,17,0)</f>
        <v>0</v>
      </c>
      <c r="T324" s="81">
        <f>VLOOKUP($C324,[1]Sheet1!$B$1:$Z$65536,18,0)</f>
        <v>0</v>
      </c>
      <c r="U324" s="81">
        <f>VLOOKUP($C324,[1]Sheet1!$B$1:$Z$65536,19,0)</f>
        <v>0</v>
      </c>
      <c r="V324" s="81">
        <f>VLOOKUP($C324,[1]Sheet1!$B$1:$Z$65536,20,0)</f>
        <v>0</v>
      </c>
      <c r="W324" s="81">
        <f>VLOOKUP($C324,[1]Sheet1!$B$1:$Z$65536,21,0)</f>
        <v>0</v>
      </c>
      <c r="X324" s="81">
        <f>VLOOKUP($C324,[1]Sheet1!$B$1:$Z$65536,22,0)</f>
        <v>0</v>
      </c>
      <c r="Y324" s="81">
        <f>VLOOKUP($C324,[1]Sheet1!$B$1:$Z$65536,23,0)</f>
        <v>0</v>
      </c>
      <c r="Z324" s="81">
        <f>VLOOKUP($C324,[1]Sheet1!$B$1:$Z$65536,24,0)</f>
        <v>0</v>
      </c>
      <c r="AA324" s="81">
        <f>VLOOKUP($C324,[1]Sheet1!$B$1:$Z$65536,25,0)</f>
        <v>0.8</v>
      </c>
      <c r="AB324" s="81">
        <f>VLOOKUP($C324,[1]Sheet1!$B$1:$AA$65536,26,0)</f>
        <v>0</v>
      </c>
      <c r="AC324" s="112">
        <f t="shared" si="52"/>
        <v>0.8</v>
      </c>
      <c r="AD324" s="211">
        <f t="shared" si="53"/>
        <v>0.8</v>
      </c>
      <c r="AE324" s="4"/>
      <c r="AF324" s="4"/>
      <c r="AG324" s="242"/>
      <c r="AI324" s="4"/>
      <c r="AJ324" s="4"/>
      <c r="AK324" s="4"/>
      <c r="AL324" s="4"/>
      <c r="AM324" s="4"/>
      <c r="AN324" s="185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</row>
    <row r="325" spans="3:52">
      <c r="C325" s="241" t="s">
        <v>673</v>
      </c>
      <c r="D325" s="29" t="str">
        <f>VLOOKUP(C325,[2]Sheet1!$B$1:$C$65536,2,0)</f>
        <v>诸城市仁德物流有限公司</v>
      </c>
      <c r="E325" s="64">
        <f>VLOOKUP(C325,[1]Sheet1!B$1:D$65536,3,0)</f>
        <v>30</v>
      </c>
      <c r="F325" s="81">
        <f>VLOOKUP(C325,[1]Sheet1!B$1:E$65536,4,0)</f>
        <v>0</v>
      </c>
      <c r="G325" s="81">
        <f>VLOOKUP(C325,[1]Sheet1!B$1:F$65536,5,0)</f>
        <v>0</v>
      </c>
      <c r="H325" s="81">
        <f>VLOOKUP($C325,[1]Sheet1!$B$1:$Z$65536,6,0)</f>
        <v>0</v>
      </c>
      <c r="I325" s="81">
        <f>VLOOKUP($C325,[1]Sheet1!$B$1:$Z$65536,7,0)</f>
        <v>0</v>
      </c>
      <c r="J325" s="81">
        <f>VLOOKUP($C325,[1]Sheet1!$B$1:$Z$65536,8,0)</f>
        <v>0</v>
      </c>
      <c r="K325" s="81">
        <f>VLOOKUP($C325,[1]Sheet1!$B$1:$Z$65536,9,0)</f>
        <v>0</v>
      </c>
      <c r="L325" s="81">
        <f>VLOOKUP($C325,[1]Sheet1!$B$1:$Z$65536,10,0)</f>
        <v>0</v>
      </c>
      <c r="M325" s="81">
        <f>VLOOKUP($C325,[1]Sheet1!$B$1:$Z$65536,11,0)</f>
        <v>0</v>
      </c>
      <c r="N325" s="81">
        <f>VLOOKUP($C325,[1]Sheet1!$B$1:$Z$65536,12,0)</f>
        <v>0</v>
      </c>
      <c r="O325" s="81">
        <f>VLOOKUP($C325,[1]Sheet1!$B$1:$Z$65536,13,0)</f>
        <v>0</v>
      </c>
      <c r="P325" s="81">
        <f>VLOOKUP($C325,[1]Sheet1!$B$1:$Z$65536,14,0)</f>
        <v>0</v>
      </c>
      <c r="Q325" s="81">
        <f>VLOOKUP($C325,[1]Sheet1!$B$1:$Z$65536,15,0)</f>
        <v>0</v>
      </c>
      <c r="R325" s="81">
        <f>VLOOKUP($C325,[1]Sheet1!$B$1:$Z$65536,16,0)</f>
        <v>0</v>
      </c>
      <c r="S325" s="81">
        <f>VLOOKUP($C325,[1]Sheet1!$B$1:$Z$65536,17,0)</f>
        <v>0</v>
      </c>
      <c r="T325" s="81">
        <f>VLOOKUP($C325,[1]Sheet1!$B$1:$Z$65536,18,0)</f>
        <v>0</v>
      </c>
      <c r="U325" s="81">
        <f>VLOOKUP($C325,[1]Sheet1!$B$1:$Z$65536,19,0)</f>
        <v>0</v>
      </c>
      <c r="V325" s="81">
        <f>VLOOKUP($C325,[1]Sheet1!$B$1:$Z$65536,20,0)</f>
        <v>0</v>
      </c>
      <c r="W325" s="81">
        <f>VLOOKUP($C325,[1]Sheet1!$B$1:$Z$65536,21,0)</f>
        <v>0</v>
      </c>
      <c r="X325" s="81">
        <f>VLOOKUP($C325,[1]Sheet1!$B$1:$Z$65536,22,0)</f>
        <v>0</v>
      </c>
      <c r="Y325" s="81">
        <f>VLOOKUP($C325,[1]Sheet1!$B$1:$Z$65536,23,0)</f>
        <v>0</v>
      </c>
      <c r="Z325" s="81">
        <f>VLOOKUP($C325,[1]Sheet1!$B$1:$Z$65536,24,0)</f>
        <v>5134</v>
      </c>
      <c r="AA325" s="81">
        <f>VLOOKUP($C325,[1]Sheet1!$B$1:$Z$65536,25,0)</f>
        <v>0</v>
      </c>
      <c r="AB325" s="81">
        <f>VLOOKUP($C325,[1]Sheet1!$B$1:$AA$65536,26,0)</f>
        <v>0</v>
      </c>
      <c r="AC325" s="112">
        <f t="shared" si="52"/>
        <v>5134</v>
      </c>
      <c r="AD325" s="211">
        <f t="shared" si="53"/>
        <v>5134</v>
      </c>
      <c r="AE325" s="4"/>
      <c r="AF325" s="4"/>
      <c r="AG325" s="242"/>
      <c r="AI325" s="4"/>
      <c r="AJ325" s="4"/>
      <c r="AK325" s="4"/>
      <c r="AL325" s="4"/>
      <c r="AM325" s="4"/>
      <c r="AN325" s="185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</row>
    <row r="326" spans="3:52">
      <c r="C326" s="241" t="s">
        <v>674</v>
      </c>
      <c r="D326" s="29" t="str">
        <f>VLOOKUP(C326,[2]Sheet1!$B$1:$C$65536,2,0)</f>
        <v>河北锦泽丰泰国际贸易有限公司</v>
      </c>
      <c r="E326" s="64">
        <f>VLOOKUP(C326,[1]Sheet1!B$1:D$65536,3,0)</f>
        <v>30</v>
      </c>
      <c r="F326" s="81">
        <f>VLOOKUP(C326,[1]Sheet1!B$1:E$65536,4,0)</f>
        <v>0</v>
      </c>
      <c r="G326" s="81">
        <f>VLOOKUP(C326,[1]Sheet1!B$1:F$65536,5,0)</f>
        <v>0</v>
      </c>
      <c r="H326" s="81">
        <f>VLOOKUP($C326,[1]Sheet1!$B$1:$Z$65536,6,0)</f>
        <v>0</v>
      </c>
      <c r="I326" s="81">
        <f>VLOOKUP($C326,[1]Sheet1!$B$1:$Z$65536,7,0)</f>
        <v>0</v>
      </c>
      <c r="J326" s="81">
        <f>VLOOKUP($C326,[1]Sheet1!$B$1:$Z$65536,8,0)</f>
        <v>0</v>
      </c>
      <c r="K326" s="81">
        <f>VLOOKUP($C326,[1]Sheet1!$B$1:$Z$65536,9,0)</f>
        <v>0</v>
      </c>
      <c r="L326" s="81">
        <f>VLOOKUP($C326,[1]Sheet1!$B$1:$Z$65536,10,0)</f>
        <v>0</v>
      </c>
      <c r="M326" s="81">
        <f>VLOOKUP($C326,[1]Sheet1!$B$1:$Z$65536,11,0)</f>
        <v>0</v>
      </c>
      <c r="N326" s="81">
        <f>VLOOKUP($C326,[1]Sheet1!$B$1:$Z$65536,12,0)</f>
        <v>0</v>
      </c>
      <c r="O326" s="81">
        <f>VLOOKUP($C326,[1]Sheet1!$B$1:$Z$65536,13,0)</f>
        <v>0</v>
      </c>
      <c r="P326" s="81">
        <f>VLOOKUP($C326,[1]Sheet1!$B$1:$Z$65536,14,0)</f>
        <v>0</v>
      </c>
      <c r="Q326" s="81">
        <f>VLOOKUP($C326,[1]Sheet1!$B$1:$Z$65536,15,0)</f>
        <v>0</v>
      </c>
      <c r="R326" s="81">
        <f>VLOOKUP($C326,[1]Sheet1!$B$1:$Z$65536,16,0)</f>
        <v>0</v>
      </c>
      <c r="S326" s="81">
        <f>VLOOKUP($C326,[1]Sheet1!$B$1:$Z$65536,17,0)</f>
        <v>0</v>
      </c>
      <c r="T326" s="81">
        <f>VLOOKUP($C326,[1]Sheet1!$B$1:$Z$65536,18,0)</f>
        <v>0</v>
      </c>
      <c r="U326" s="81">
        <f>VLOOKUP($C326,[1]Sheet1!$B$1:$Z$65536,19,0)</f>
        <v>0</v>
      </c>
      <c r="V326" s="81">
        <f>VLOOKUP($C326,[1]Sheet1!$B$1:$Z$65536,20,0)</f>
        <v>0</v>
      </c>
      <c r="W326" s="81">
        <f>VLOOKUP($C326,[1]Sheet1!$B$1:$Z$65536,21,0)</f>
        <v>0</v>
      </c>
      <c r="X326" s="81">
        <f>VLOOKUP($C326,[1]Sheet1!$B$1:$Z$65536,22,0)</f>
        <v>0</v>
      </c>
      <c r="Y326" s="81">
        <f>VLOOKUP($C326,[1]Sheet1!$B$1:$Z$65536,23,0)</f>
        <v>0</v>
      </c>
      <c r="Z326" s="81">
        <f>VLOOKUP($C326,[1]Sheet1!$B$1:$Z$65536,24,0)</f>
        <v>0</v>
      </c>
      <c r="AA326" s="81">
        <f>VLOOKUP($C326,[1]Sheet1!$B$1:$Z$65536,25,0)</f>
        <v>0</v>
      </c>
      <c r="AB326" s="81">
        <f>VLOOKUP($C326,[1]Sheet1!$B$1:$AA$65536,26,0)</f>
        <v>371244.35</v>
      </c>
      <c r="AC326" s="112">
        <f t="shared" si="52"/>
        <v>371244.35</v>
      </c>
      <c r="AD326" s="211">
        <f t="shared" si="53"/>
        <v>0</v>
      </c>
      <c r="AE326" s="4"/>
      <c r="AF326" s="4"/>
      <c r="AG326" s="242"/>
      <c r="AI326" s="4"/>
      <c r="AJ326" s="4"/>
      <c r="AK326" s="4"/>
      <c r="AL326" s="4"/>
      <c r="AM326" s="4"/>
      <c r="AN326" s="185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</row>
    <row r="327" spans="3:52">
      <c r="C327" s="241" t="s">
        <v>675</v>
      </c>
      <c r="D327" s="29" t="str">
        <f>VLOOKUP(C327,[2]Sheet1!$B$1:$C$65536,2,0)</f>
        <v>黄骅市华盛五金机电有限公司</v>
      </c>
      <c r="E327" s="64">
        <f>VLOOKUP(C327,[1]Sheet1!B$1:D$65536,3,0)</f>
        <v>30</v>
      </c>
      <c r="F327" s="81">
        <f>VLOOKUP(C327,[1]Sheet1!B$1:E$65536,4,0)</f>
        <v>0</v>
      </c>
      <c r="G327" s="81">
        <f>VLOOKUP(C327,[1]Sheet1!B$1:F$65536,5,0)</f>
        <v>0</v>
      </c>
      <c r="H327" s="81">
        <f>VLOOKUP($C327,[1]Sheet1!$B$1:$Z$65536,6,0)</f>
        <v>0</v>
      </c>
      <c r="I327" s="81">
        <f>VLOOKUP($C327,[1]Sheet1!$B$1:$Z$65536,7,0)</f>
        <v>0</v>
      </c>
      <c r="J327" s="81">
        <f>VLOOKUP($C327,[1]Sheet1!$B$1:$Z$65536,8,0)</f>
        <v>0</v>
      </c>
      <c r="K327" s="81">
        <f>VLOOKUP($C327,[1]Sheet1!$B$1:$Z$65536,9,0)</f>
        <v>0</v>
      </c>
      <c r="L327" s="81">
        <f>VLOOKUP($C327,[1]Sheet1!$B$1:$Z$65536,10,0)</f>
        <v>0</v>
      </c>
      <c r="M327" s="81">
        <f>VLOOKUP($C327,[1]Sheet1!$B$1:$Z$65536,11,0)</f>
        <v>0</v>
      </c>
      <c r="N327" s="81">
        <f>VLOOKUP($C327,[1]Sheet1!$B$1:$Z$65536,12,0)</f>
        <v>0</v>
      </c>
      <c r="O327" s="81">
        <f>VLOOKUP($C327,[1]Sheet1!$B$1:$Z$65536,13,0)</f>
        <v>0</v>
      </c>
      <c r="P327" s="81">
        <f>VLOOKUP($C327,[1]Sheet1!$B$1:$Z$65536,14,0)</f>
        <v>0</v>
      </c>
      <c r="Q327" s="81">
        <f>VLOOKUP($C327,[1]Sheet1!$B$1:$Z$65536,15,0)</f>
        <v>0</v>
      </c>
      <c r="R327" s="81">
        <f>VLOOKUP($C327,[1]Sheet1!$B$1:$Z$65536,16,0)</f>
        <v>0</v>
      </c>
      <c r="S327" s="81">
        <f>VLOOKUP($C327,[1]Sheet1!$B$1:$Z$65536,17,0)</f>
        <v>0</v>
      </c>
      <c r="T327" s="81">
        <f>VLOOKUP($C327,[1]Sheet1!$B$1:$Z$65536,18,0)</f>
        <v>0</v>
      </c>
      <c r="U327" s="81">
        <f>VLOOKUP($C327,[1]Sheet1!$B$1:$Z$65536,19,0)</f>
        <v>0</v>
      </c>
      <c r="V327" s="81">
        <f>VLOOKUP($C327,[1]Sheet1!$B$1:$Z$65536,20,0)</f>
        <v>0</v>
      </c>
      <c r="W327" s="81">
        <f>VLOOKUP($C327,[1]Sheet1!$B$1:$Z$65536,21,0)</f>
        <v>0</v>
      </c>
      <c r="X327" s="81">
        <f>VLOOKUP($C327,[1]Sheet1!$B$1:$Z$65536,22,0)</f>
        <v>0</v>
      </c>
      <c r="Y327" s="81">
        <f>VLOOKUP($C327,[1]Sheet1!$B$1:$Z$65536,23,0)</f>
        <v>0</v>
      </c>
      <c r="Z327" s="81">
        <f>VLOOKUP($C327,[1]Sheet1!$B$1:$Z$65536,24,0)</f>
        <v>0</v>
      </c>
      <c r="AA327" s="81">
        <f>VLOOKUP($C327,[1]Sheet1!$B$1:$Z$65536,25,0)</f>
        <v>0</v>
      </c>
      <c r="AB327" s="81">
        <f>VLOOKUP($C327,[1]Sheet1!$B$1:$AA$65536,26,0)</f>
        <v>55178</v>
      </c>
      <c r="AC327" s="112">
        <f t="shared" si="52"/>
        <v>55178</v>
      </c>
      <c r="AD327" s="211">
        <f t="shared" si="53"/>
        <v>0</v>
      </c>
      <c r="AE327" s="4"/>
      <c r="AF327" s="4"/>
      <c r="AG327" s="242"/>
      <c r="AI327" s="4"/>
      <c r="AJ327" s="4"/>
      <c r="AK327" s="4"/>
      <c r="AL327" s="4"/>
      <c r="AM327" s="4"/>
      <c r="AN327" s="185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</row>
    <row r="328" spans="3:52">
      <c r="C328" s="241" t="s">
        <v>676</v>
      </c>
      <c r="D328" s="29" t="str">
        <f>VLOOKUP(C328,[2]Sheet1!$B$1:$C$65536,2,0)</f>
        <v>上海桓毅实业发展有限公司</v>
      </c>
      <c r="E328" s="64">
        <f>VLOOKUP(C328,[1]Sheet1!B$1:D$65536,3,0)</f>
        <v>30</v>
      </c>
      <c r="F328" s="81">
        <f>VLOOKUP(C328,[1]Sheet1!B$1:E$65536,4,0)</f>
        <v>0</v>
      </c>
      <c r="G328" s="81">
        <f>VLOOKUP(C328,[1]Sheet1!B$1:F$65536,5,0)</f>
        <v>0</v>
      </c>
      <c r="H328" s="81">
        <f>VLOOKUP($C328,[1]Sheet1!$B$1:$Z$65536,6,0)</f>
        <v>0</v>
      </c>
      <c r="I328" s="81">
        <f>VLOOKUP($C328,[1]Sheet1!$B$1:$Z$65536,7,0)</f>
        <v>0</v>
      </c>
      <c r="J328" s="81">
        <f>VLOOKUP($C328,[1]Sheet1!$B$1:$Z$65536,8,0)</f>
        <v>0</v>
      </c>
      <c r="K328" s="81">
        <f>VLOOKUP($C328,[1]Sheet1!$B$1:$Z$65536,9,0)</f>
        <v>0</v>
      </c>
      <c r="L328" s="81">
        <f>VLOOKUP($C328,[1]Sheet1!$B$1:$Z$65536,10,0)</f>
        <v>0</v>
      </c>
      <c r="M328" s="81">
        <f>VLOOKUP($C328,[1]Sheet1!$B$1:$Z$65536,11,0)</f>
        <v>0</v>
      </c>
      <c r="N328" s="81">
        <f>VLOOKUP($C328,[1]Sheet1!$B$1:$Z$65536,12,0)</f>
        <v>0</v>
      </c>
      <c r="O328" s="81">
        <f>VLOOKUP($C328,[1]Sheet1!$B$1:$Z$65536,13,0)</f>
        <v>0</v>
      </c>
      <c r="P328" s="81">
        <f>VLOOKUP($C328,[1]Sheet1!$B$1:$Z$65536,14,0)</f>
        <v>0</v>
      </c>
      <c r="Q328" s="81">
        <f>VLOOKUP($C328,[1]Sheet1!$B$1:$Z$65536,15,0)</f>
        <v>0</v>
      </c>
      <c r="R328" s="81">
        <f>VLOOKUP($C328,[1]Sheet1!$B$1:$Z$65536,16,0)</f>
        <v>0</v>
      </c>
      <c r="S328" s="81">
        <f>VLOOKUP($C328,[1]Sheet1!$B$1:$Z$65536,17,0)</f>
        <v>0</v>
      </c>
      <c r="T328" s="81">
        <f>VLOOKUP($C328,[1]Sheet1!$B$1:$Z$65536,18,0)</f>
        <v>0</v>
      </c>
      <c r="U328" s="81">
        <f>VLOOKUP($C328,[1]Sheet1!$B$1:$Z$65536,19,0)</f>
        <v>0</v>
      </c>
      <c r="V328" s="81">
        <f>VLOOKUP($C328,[1]Sheet1!$B$1:$Z$65536,20,0)</f>
        <v>0</v>
      </c>
      <c r="W328" s="81">
        <f>VLOOKUP($C328,[1]Sheet1!$B$1:$Z$65536,21,0)</f>
        <v>0</v>
      </c>
      <c r="X328" s="81">
        <f>VLOOKUP($C328,[1]Sheet1!$B$1:$Z$65536,22,0)</f>
        <v>0</v>
      </c>
      <c r="Y328" s="81">
        <f>VLOOKUP($C328,[1]Sheet1!$B$1:$Z$65536,23,0)</f>
        <v>0</v>
      </c>
      <c r="Z328" s="81">
        <f>VLOOKUP($C328,[1]Sheet1!$B$1:$Z$65536,24,0)</f>
        <v>111160.12</v>
      </c>
      <c r="AA328" s="81">
        <f>VLOOKUP($C328,[1]Sheet1!$B$1:$Z$65536,25,0)</f>
        <v>29301.8</v>
      </c>
      <c r="AB328" s="81">
        <f>VLOOKUP($C328,[1]Sheet1!$B$1:$AA$65536,26,0)</f>
        <v>0</v>
      </c>
      <c r="AC328" s="112">
        <f t="shared" si="52"/>
        <v>140461.91999999998</v>
      </c>
      <c r="AD328" s="211">
        <f t="shared" si="53"/>
        <v>140461.91999999998</v>
      </c>
      <c r="AE328" s="4"/>
      <c r="AF328" s="4"/>
      <c r="AG328" s="242"/>
      <c r="AI328" s="4"/>
      <c r="AJ328" s="4"/>
      <c r="AK328" s="4"/>
      <c r="AL328" s="4"/>
      <c r="AM328" s="4"/>
      <c r="AN328" s="185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</row>
    <row r="329" spans="3:52">
      <c r="C329" s="241" t="s">
        <v>677</v>
      </c>
      <c r="D329" s="29" t="str">
        <f>VLOOKUP(C329,[2]Sheet1!$B$1:$C$65536,2,0)</f>
        <v>吴江市拓研电子材料有限公司</v>
      </c>
      <c r="E329" s="64">
        <f>VLOOKUP(C329,[1]Sheet1!B$1:D$65536,3,0)</f>
        <v>30</v>
      </c>
      <c r="F329" s="81">
        <f>VLOOKUP(C329,[1]Sheet1!B$1:E$65536,4,0)</f>
        <v>0</v>
      </c>
      <c r="G329" s="81">
        <f>VLOOKUP(C329,[1]Sheet1!B$1:F$65536,5,0)</f>
        <v>0</v>
      </c>
      <c r="H329" s="81">
        <f>VLOOKUP($C329,[1]Sheet1!$B$1:$Z$65536,6,0)</f>
        <v>0</v>
      </c>
      <c r="I329" s="81">
        <f>VLOOKUP($C329,[1]Sheet1!$B$1:$Z$65536,7,0)</f>
        <v>0</v>
      </c>
      <c r="J329" s="81">
        <f>VLOOKUP($C329,[1]Sheet1!$B$1:$Z$65536,8,0)</f>
        <v>0</v>
      </c>
      <c r="K329" s="81">
        <f>VLOOKUP($C329,[1]Sheet1!$B$1:$Z$65536,9,0)</f>
        <v>0</v>
      </c>
      <c r="L329" s="81">
        <f>VLOOKUP($C329,[1]Sheet1!$B$1:$Z$65536,10,0)</f>
        <v>0</v>
      </c>
      <c r="M329" s="81">
        <f>VLOOKUP($C329,[1]Sheet1!$B$1:$Z$65536,11,0)</f>
        <v>0</v>
      </c>
      <c r="N329" s="81">
        <f>VLOOKUP($C329,[1]Sheet1!$B$1:$Z$65536,12,0)</f>
        <v>0</v>
      </c>
      <c r="O329" s="81">
        <f>VLOOKUP($C329,[1]Sheet1!$B$1:$Z$65536,13,0)</f>
        <v>0</v>
      </c>
      <c r="P329" s="81">
        <f>VLOOKUP($C329,[1]Sheet1!$B$1:$Z$65536,14,0)</f>
        <v>0</v>
      </c>
      <c r="Q329" s="81">
        <f>VLOOKUP($C329,[1]Sheet1!$B$1:$Z$65536,15,0)</f>
        <v>0</v>
      </c>
      <c r="R329" s="81">
        <f>VLOOKUP($C329,[1]Sheet1!$B$1:$Z$65536,16,0)</f>
        <v>0</v>
      </c>
      <c r="S329" s="81">
        <f>VLOOKUP($C329,[1]Sheet1!$B$1:$Z$65536,17,0)</f>
        <v>0</v>
      </c>
      <c r="T329" s="81">
        <f>VLOOKUP($C329,[1]Sheet1!$B$1:$Z$65536,18,0)</f>
        <v>0</v>
      </c>
      <c r="U329" s="81">
        <f>VLOOKUP($C329,[1]Sheet1!$B$1:$Z$65536,19,0)</f>
        <v>0</v>
      </c>
      <c r="V329" s="81">
        <f>VLOOKUP($C329,[1]Sheet1!$B$1:$Z$65536,20,0)</f>
        <v>0</v>
      </c>
      <c r="W329" s="81">
        <f>VLOOKUP($C329,[1]Sheet1!$B$1:$Z$65536,21,0)</f>
        <v>0</v>
      </c>
      <c r="X329" s="81">
        <f>VLOOKUP($C329,[1]Sheet1!$B$1:$Z$65536,22,0)</f>
        <v>0</v>
      </c>
      <c r="Y329" s="81">
        <f>VLOOKUP($C329,[1]Sheet1!$B$1:$Z$65536,23,0)</f>
        <v>0</v>
      </c>
      <c r="Z329" s="81">
        <f>VLOOKUP($C329,[1]Sheet1!$B$1:$Z$65536,24,0)</f>
        <v>2080</v>
      </c>
      <c r="AA329" s="81">
        <f>VLOOKUP($C329,[1]Sheet1!$B$1:$Z$65536,25,0)</f>
        <v>2423</v>
      </c>
      <c r="AB329" s="81">
        <f>VLOOKUP($C329,[1]Sheet1!$B$1:$AA$65536,26,0)</f>
        <v>0</v>
      </c>
      <c r="AC329" s="112">
        <f t="shared" si="52"/>
        <v>4503</v>
      </c>
      <c r="AD329" s="211">
        <f t="shared" si="53"/>
        <v>4503</v>
      </c>
      <c r="AE329" s="4"/>
      <c r="AF329" s="4"/>
      <c r="AG329" s="242"/>
      <c r="AI329" s="4"/>
      <c r="AJ329" s="4"/>
      <c r="AK329" s="4"/>
      <c r="AL329" s="4"/>
      <c r="AM329" s="4"/>
      <c r="AN329" s="185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</row>
    <row r="330" spans="3:52">
      <c r="C330" s="241" t="s">
        <v>678</v>
      </c>
      <c r="D330" s="29" t="str">
        <f>VLOOKUP(C330,[2]Sheet1!$B$1:$C$65536,2,0)</f>
        <v>西安海容塑料制品有限责任公司</v>
      </c>
      <c r="E330" s="64">
        <f>VLOOKUP(C330,[1]Sheet1!B$1:D$65536,3,0)</f>
        <v>30</v>
      </c>
      <c r="F330" s="81">
        <f>VLOOKUP(C330,[1]Sheet1!B$1:E$65536,4,0)</f>
        <v>0</v>
      </c>
      <c r="G330" s="81">
        <f>VLOOKUP(C330,[1]Sheet1!B$1:F$65536,5,0)</f>
        <v>0</v>
      </c>
      <c r="H330" s="81">
        <f>VLOOKUP($C330,[1]Sheet1!$B$1:$Z$65536,6,0)</f>
        <v>0</v>
      </c>
      <c r="I330" s="81">
        <f>VLOOKUP($C330,[1]Sheet1!$B$1:$Z$65536,7,0)</f>
        <v>0</v>
      </c>
      <c r="J330" s="81">
        <f>VLOOKUP($C330,[1]Sheet1!$B$1:$Z$65536,8,0)</f>
        <v>0</v>
      </c>
      <c r="K330" s="81">
        <f>VLOOKUP($C330,[1]Sheet1!$B$1:$Z$65536,9,0)</f>
        <v>0</v>
      </c>
      <c r="L330" s="81">
        <f>VLOOKUP($C330,[1]Sheet1!$B$1:$Z$65536,10,0)</f>
        <v>0</v>
      </c>
      <c r="M330" s="81">
        <f>VLOOKUP($C330,[1]Sheet1!$B$1:$Z$65536,11,0)</f>
        <v>0</v>
      </c>
      <c r="N330" s="81">
        <f>VLOOKUP($C330,[1]Sheet1!$B$1:$Z$65536,12,0)</f>
        <v>0</v>
      </c>
      <c r="O330" s="81">
        <f>VLOOKUP($C330,[1]Sheet1!$B$1:$Z$65536,13,0)</f>
        <v>0</v>
      </c>
      <c r="P330" s="81">
        <f>VLOOKUP($C330,[1]Sheet1!$B$1:$Z$65536,14,0)</f>
        <v>0</v>
      </c>
      <c r="Q330" s="81">
        <f>VLOOKUP($C330,[1]Sheet1!$B$1:$Z$65536,15,0)</f>
        <v>0</v>
      </c>
      <c r="R330" s="81">
        <f>VLOOKUP($C330,[1]Sheet1!$B$1:$Z$65536,16,0)</f>
        <v>0</v>
      </c>
      <c r="S330" s="81">
        <f>VLOOKUP($C330,[1]Sheet1!$B$1:$Z$65536,17,0)</f>
        <v>0</v>
      </c>
      <c r="T330" s="81">
        <f>VLOOKUP($C330,[1]Sheet1!$B$1:$Z$65536,18,0)</f>
        <v>0</v>
      </c>
      <c r="U330" s="81">
        <f>VLOOKUP($C330,[1]Sheet1!$B$1:$Z$65536,19,0)</f>
        <v>0</v>
      </c>
      <c r="V330" s="81">
        <f>VLOOKUP($C330,[1]Sheet1!$B$1:$Z$65536,20,0)</f>
        <v>0</v>
      </c>
      <c r="W330" s="81">
        <f>VLOOKUP($C330,[1]Sheet1!$B$1:$Z$65536,21,0)</f>
        <v>0</v>
      </c>
      <c r="X330" s="81">
        <f>VLOOKUP($C330,[1]Sheet1!$B$1:$Z$65536,22,0)</f>
        <v>0</v>
      </c>
      <c r="Y330" s="81">
        <f>VLOOKUP($C330,[1]Sheet1!$B$1:$Z$65536,23,0)</f>
        <v>0</v>
      </c>
      <c r="Z330" s="81">
        <f>VLOOKUP($C330,[1]Sheet1!$B$1:$Z$65536,24,0)</f>
        <v>9851.2800000000007</v>
      </c>
      <c r="AA330" s="81">
        <f>VLOOKUP($C330,[1]Sheet1!$B$1:$Z$65536,25,0)</f>
        <v>0</v>
      </c>
      <c r="AB330" s="81">
        <f>VLOOKUP($C330,[1]Sheet1!$B$1:$AA$65536,26,0)</f>
        <v>0</v>
      </c>
      <c r="AC330" s="112">
        <f t="shared" si="52"/>
        <v>9851.2800000000007</v>
      </c>
      <c r="AD330" s="211">
        <f t="shared" si="53"/>
        <v>9851.2800000000007</v>
      </c>
      <c r="AE330" s="4"/>
      <c r="AF330" s="4"/>
      <c r="AG330" s="242"/>
      <c r="AI330" s="4"/>
      <c r="AJ330" s="4"/>
      <c r="AK330" s="4"/>
      <c r="AL330" s="4"/>
      <c r="AM330" s="4"/>
      <c r="AN330" s="185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</row>
    <row r="331" spans="3:52">
      <c r="C331" s="241" t="s">
        <v>679</v>
      </c>
      <c r="D331" s="29" t="str">
        <f>VLOOKUP(C331,[2]Sheet1!$B$1:$C$65536,2,0)</f>
        <v>黄骅市宏东电脑经销部</v>
      </c>
      <c r="E331" s="64">
        <f>VLOOKUP(C331,[1]Sheet1!B$1:D$65536,3,0)</f>
        <v>30</v>
      </c>
      <c r="F331" s="81">
        <f>VLOOKUP(C331,[1]Sheet1!B$1:E$65536,4,0)</f>
        <v>0</v>
      </c>
      <c r="G331" s="81">
        <f>VLOOKUP(C331,[1]Sheet1!B$1:F$65536,5,0)</f>
        <v>0</v>
      </c>
      <c r="H331" s="81">
        <f>VLOOKUP($C331,[1]Sheet1!$B$1:$Z$65536,6,0)</f>
        <v>0</v>
      </c>
      <c r="I331" s="81">
        <f>VLOOKUP($C331,[1]Sheet1!$B$1:$Z$65536,7,0)</f>
        <v>0</v>
      </c>
      <c r="J331" s="81">
        <f>VLOOKUP($C331,[1]Sheet1!$B$1:$Z$65536,8,0)</f>
        <v>0</v>
      </c>
      <c r="K331" s="81">
        <f>VLOOKUP($C331,[1]Sheet1!$B$1:$Z$65536,9,0)</f>
        <v>0</v>
      </c>
      <c r="L331" s="81">
        <f>VLOOKUP($C331,[1]Sheet1!$B$1:$Z$65536,10,0)</f>
        <v>0</v>
      </c>
      <c r="M331" s="81">
        <f>VLOOKUP($C331,[1]Sheet1!$B$1:$Z$65536,11,0)</f>
        <v>0</v>
      </c>
      <c r="N331" s="81">
        <f>VLOOKUP($C331,[1]Sheet1!$B$1:$Z$65536,12,0)</f>
        <v>0</v>
      </c>
      <c r="O331" s="81">
        <f>VLOOKUP($C331,[1]Sheet1!$B$1:$Z$65536,13,0)</f>
        <v>0</v>
      </c>
      <c r="P331" s="81">
        <f>VLOOKUP($C331,[1]Sheet1!$B$1:$Z$65536,14,0)</f>
        <v>0</v>
      </c>
      <c r="Q331" s="81">
        <f>VLOOKUP($C331,[1]Sheet1!$B$1:$Z$65536,15,0)</f>
        <v>0</v>
      </c>
      <c r="R331" s="81">
        <f>VLOOKUP($C331,[1]Sheet1!$B$1:$Z$65536,16,0)</f>
        <v>0</v>
      </c>
      <c r="S331" s="81">
        <f>VLOOKUP($C331,[1]Sheet1!$B$1:$Z$65536,17,0)</f>
        <v>0</v>
      </c>
      <c r="T331" s="81">
        <f>VLOOKUP($C331,[1]Sheet1!$B$1:$Z$65536,18,0)</f>
        <v>0</v>
      </c>
      <c r="U331" s="81">
        <f>VLOOKUP($C331,[1]Sheet1!$B$1:$Z$65536,19,0)</f>
        <v>0</v>
      </c>
      <c r="V331" s="81">
        <f>VLOOKUP($C331,[1]Sheet1!$B$1:$Z$65536,20,0)</f>
        <v>0</v>
      </c>
      <c r="W331" s="81">
        <f>VLOOKUP($C331,[1]Sheet1!$B$1:$Z$65536,21,0)</f>
        <v>0</v>
      </c>
      <c r="X331" s="81">
        <f>VLOOKUP($C331,[1]Sheet1!$B$1:$Z$65536,22,0)</f>
        <v>0</v>
      </c>
      <c r="Y331" s="81">
        <f>VLOOKUP($C331,[1]Sheet1!$B$1:$Z$65536,23,0)</f>
        <v>0</v>
      </c>
      <c r="Z331" s="81">
        <f>VLOOKUP($C331,[1]Sheet1!$B$1:$Z$65536,24,0)</f>
        <v>1700</v>
      </c>
      <c r="AA331" s="81">
        <f>VLOOKUP($C331,[1]Sheet1!$B$1:$Z$65536,25,0)</f>
        <v>0</v>
      </c>
      <c r="AB331" s="81">
        <f>VLOOKUP($C331,[1]Sheet1!$B$1:$AA$65536,26,0)</f>
        <v>0</v>
      </c>
      <c r="AC331" s="112">
        <f t="shared" si="52"/>
        <v>1700</v>
      </c>
      <c r="AD331" s="211">
        <f t="shared" si="53"/>
        <v>1700</v>
      </c>
      <c r="AE331" s="4"/>
      <c r="AF331" s="4"/>
      <c r="AG331" s="242"/>
      <c r="AI331" s="4"/>
      <c r="AJ331" s="4"/>
      <c r="AK331" s="4"/>
      <c r="AL331" s="4"/>
      <c r="AM331" s="4"/>
      <c r="AN331" s="185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</row>
    <row r="332" spans="3:52">
      <c r="C332" s="241" t="s">
        <v>680</v>
      </c>
      <c r="D332" s="29" t="str">
        <f>VLOOKUP(C332,[2]Sheet1!$B$1:$C$65536,2,0)</f>
        <v>沧州啸宇模具科技有限公司</v>
      </c>
      <c r="E332" s="64">
        <f>VLOOKUP(C332,[1]Sheet1!B$1:D$65536,3,0)</f>
        <v>30</v>
      </c>
      <c r="F332" s="81">
        <f>VLOOKUP(C332,[1]Sheet1!B$1:E$65536,4,0)</f>
        <v>0</v>
      </c>
      <c r="G332" s="81">
        <f>VLOOKUP(C332,[1]Sheet1!B$1:F$65536,5,0)</f>
        <v>0</v>
      </c>
      <c r="H332" s="81">
        <f>VLOOKUP($C332,[1]Sheet1!$B$1:$Z$65536,6,0)</f>
        <v>0</v>
      </c>
      <c r="I332" s="81">
        <f>VLOOKUP($C332,[1]Sheet1!$B$1:$Z$65536,7,0)</f>
        <v>0</v>
      </c>
      <c r="J332" s="81">
        <f>VLOOKUP($C332,[1]Sheet1!$B$1:$Z$65536,8,0)</f>
        <v>0</v>
      </c>
      <c r="K332" s="81">
        <f>VLOOKUP($C332,[1]Sheet1!$B$1:$Z$65536,9,0)</f>
        <v>0</v>
      </c>
      <c r="L332" s="81">
        <f>VLOOKUP($C332,[1]Sheet1!$B$1:$Z$65536,10,0)</f>
        <v>0</v>
      </c>
      <c r="M332" s="81">
        <f>VLOOKUP($C332,[1]Sheet1!$B$1:$Z$65536,11,0)</f>
        <v>0</v>
      </c>
      <c r="N332" s="81">
        <f>VLOOKUP($C332,[1]Sheet1!$B$1:$Z$65536,12,0)</f>
        <v>0</v>
      </c>
      <c r="O332" s="81">
        <f>VLOOKUP($C332,[1]Sheet1!$B$1:$Z$65536,13,0)</f>
        <v>0</v>
      </c>
      <c r="P332" s="81">
        <f>VLOOKUP($C332,[1]Sheet1!$B$1:$Z$65536,14,0)</f>
        <v>0</v>
      </c>
      <c r="Q332" s="81">
        <f>VLOOKUP($C332,[1]Sheet1!$B$1:$Z$65536,15,0)</f>
        <v>0</v>
      </c>
      <c r="R332" s="81">
        <f>VLOOKUP($C332,[1]Sheet1!$B$1:$Z$65536,16,0)</f>
        <v>0</v>
      </c>
      <c r="S332" s="81">
        <f>VLOOKUP($C332,[1]Sheet1!$B$1:$Z$65536,17,0)</f>
        <v>0</v>
      </c>
      <c r="T332" s="81">
        <f>VLOOKUP($C332,[1]Sheet1!$B$1:$Z$65536,18,0)</f>
        <v>0</v>
      </c>
      <c r="U332" s="81">
        <f>VLOOKUP($C332,[1]Sheet1!$B$1:$Z$65536,19,0)</f>
        <v>0</v>
      </c>
      <c r="V332" s="81">
        <f>VLOOKUP($C332,[1]Sheet1!$B$1:$Z$65536,20,0)</f>
        <v>0</v>
      </c>
      <c r="W332" s="81">
        <f>VLOOKUP($C332,[1]Sheet1!$B$1:$Z$65536,21,0)</f>
        <v>0</v>
      </c>
      <c r="X332" s="81">
        <f>VLOOKUP($C332,[1]Sheet1!$B$1:$Z$65536,22,0)</f>
        <v>0</v>
      </c>
      <c r="Y332" s="81">
        <f>VLOOKUP($C332,[1]Sheet1!$B$1:$Z$65536,23,0)</f>
        <v>0</v>
      </c>
      <c r="Z332" s="81">
        <f>VLOOKUP($C332,[1]Sheet1!$B$1:$Z$65536,24,0)</f>
        <v>57400</v>
      </c>
      <c r="AA332" s="81">
        <f>VLOOKUP($C332,[1]Sheet1!$B$1:$Z$65536,25,0)</f>
        <v>0</v>
      </c>
      <c r="AB332" s="81">
        <f>VLOOKUP($C332,[1]Sheet1!$B$1:$AA$65536,26,0)</f>
        <v>0</v>
      </c>
      <c r="AC332" s="112">
        <f t="shared" si="52"/>
        <v>57400</v>
      </c>
      <c r="AD332" s="211">
        <f t="shared" si="53"/>
        <v>57400</v>
      </c>
      <c r="AE332" s="4"/>
      <c r="AF332" s="4"/>
      <c r="AG332" s="242"/>
      <c r="AI332" s="4"/>
      <c r="AJ332" s="4"/>
      <c r="AK332" s="4"/>
      <c r="AL332" s="4"/>
      <c r="AM332" s="4"/>
      <c r="AN332" s="185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</row>
    <row r="333" spans="3:52">
      <c r="C333" s="241" t="s">
        <v>681</v>
      </c>
      <c r="D333" s="29" t="str">
        <f>VLOOKUP(C333,[1]Sheet1!B$1:C$65536,2,0)</f>
        <v>沧州众智鑫成人力资源服务有限公司</v>
      </c>
      <c r="E333" s="64">
        <f>VLOOKUP(C333,[1]Sheet1!B$1:D$65536,3,0)</f>
        <v>60</v>
      </c>
      <c r="F333" s="81">
        <f>VLOOKUP(C333,[1]Sheet1!B$1:E$65536,4,0)</f>
        <v>0</v>
      </c>
      <c r="G333" s="81">
        <f>VLOOKUP(C333,[1]Sheet1!B$1:F$65536,5,0)</f>
        <v>0</v>
      </c>
      <c r="H333" s="81">
        <f>VLOOKUP($C333,[1]Sheet1!$B$1:$Z$65536,6,0)</f>
        <v>0</v>
      </c>
      <c r="I333" s="81">
        <f>VLOOKUP($C333,[1]Sheet1!$B$1:$Z$65536,7,0)</f>
        <v>0</v>
      </c>
      <c r="J333" s="81">
        <f>VLOOKUP($C333,[1]Sheet1!$B$1:$Z$65536,8,0)</f>
        <v>0</v>
      </c>
      <c r="K333" s="81">
        <f>VLOOKUP($C333,[1]Sheet1!$B$1:$Z$65536,9,0)</f>
        <v>0</v>
      </c>
      <c r="L333" s="81">
        <f>VLOOKUP($C333,[1]Sheet1!$B$1:$Z$65536,10,0)</f>
        <v>0</v>
      </c>
      <c r="M333" s="81">
        <f>VLOOKUP($C333,[1]Sheet1!$B$1:$Z$65536,11,0)</f>
        <v>0</v>
      </c>
      <c r="N333" s="81">
        <f>VLOOKUP($C333,[1]Sheet1!$B$1:$Z$65536,12,0)</f>
        <v>0</v>
      </c>
      <c r="O333" s="81">
        <f>VLOOKUP($C333,[1]Sheet1!$B$1:$Z$65536,13,0)</f>
        <v>0</v>
      </c>
      <c r="P333" s="81">
        <f>VLOOKUP($C333,[1]Sheet1!$B$1:$Z$65536,14,0)</f>
        <v>0</v>
      </c>
      <c r="Q333" s="81">
        <f>VLOOKUP($C333,[1]Sheet1!$B$1:$Z$65536,15,0)</f>
        <v>0</v>
      </c>
      <c r="R333" s="81">
        <f>VLOOKUP($C333,[1]Sheet1!$B$1:$Z$65536,16,0)</f>
        <v>0</v>
      </c>
      <c r="S333" s="81">
        <f>VLOOKUP($C333,[1]Sheet1!$B$1:$Z$65536,17,0)</f>
        <v>0</v>
      </c>
      <c r="T333" s="81">
        <f>VLOOKUP($C333,[1]Sheet1!$B$1:$Z$65536,18,0)</f>
        <v>0</v>
      </c>
      <c r="U333" s="81">
        <f>VLOOKUP($C333,[1]Sheet1!$B$1:$Z$65536,19,0)</f>
        <v>0</v>
      </c>
      <c r="V333" s="81">
        <f>VLOOKUP($C333,[1]Sheet1!$B$1:$Z$65536,20,0)</f>
        <v>0</v>
      </c>
      <c r="W333" s="81">
        <f>VLOOKUP($C333,[1]Sheet1!$B$1:$Z$65536,21,0)</f>
        <v>0</v>
      </c>
      <c r="X333" s="81">
        <f>VLOOKUP($C333,[1]Sheet1!$B$1:$Z$65536,22,0)</f>
        <v>0</v>
      </c>
      <c r="Y333" s="81">
        <f>VLOOKUP($C333,[1]Sheet1!$B$1:$Z$65536,23,0)</f>
        <v>0</v>
      </c>
      <c r="Z333" s="81">
        <f>VLOOKUP($C333,[1]Sheet1!$B$1:$Z$65536,24,0)</f>
        <v>0</v>
      </c>
      <c r="AA333" s="81">
        <f>VLOOKUP($C333,[1]Sheet1!$B$1:$Z$65536,25,0)</f>
        <v>0.05</v>
      </c>
      <c r="AB333" s="81">
        <f>VLOOKUP($C333,[1]Sheet1!$B$1:$AA$65536,26,0)</f>
        <v>0</v>
      </c>
      <c r="AC333" s="112">
        <f t="shared" si="52"/>
        <v>0.05</v>
      </c>
      <c r="AD333" s="211">
        <f>AC333-AB333-AA333</f>
        <v>0</v>
      </c>
      <c r="AE333" s="4"/>
      <c r="AF333" s="4"/>
      <c r="AG333" s="242"/>
      <c r="AI333" s="4"/>
      <c r="AJ333" s="4"/>
      <c r="AK333" s="4"/>
      <c r="AL333" s="4"/>
      <c r="AM333" s="4"/>
      <c r="AN333" s="185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</row>
    <row r="334" spans="3:52">
      <c r="C334" s="241" t="s">
        <v>682</v>
      </c>
      <c r="D334" s="29" t="str">
        <f>VLOOKUP(C334,[1]Sheet1!B$1:C$65536,2,0)</f>
        <v>江阴宝曼电子科技有限公司</v>
      </c>
      <c r="E334" s="64">
        <f>VLOOKUP(C334,[1]Sheet1!B$1:D$65536,3,0)</f>
        <v>60</v>
      </c>
      <c r="F334" s="81">
        <f>VLOOKUP(C334,[1]Sheet1!B$1:E$65536,4,0)</f>
        <v>0</v>
      </c>
      <c r="G334" s="81">
        <f>VLOOKUP(C334,[1]Sheet1!B$1:F$65536,5,0)</f>
        <v>0</v>
      </c>
      <c r="H334" s="81">
        <f>VLOOKUP($C334,[1]Sheet1!$B$1:$Z$65536,6,0)</f>
        <v>0</v>
      </c>
      <c r="I334" s="81">
        <f>VLOOKUP($C334,[1]Sheet1!$B$1:$Z$65536,7,0)</f>
        <v>0</v>
      </c>
      <c r="J334" s="81">
        <f>VLOOKUP($C334,[1]Sheet1!$B$1:$Z$65536,8,0)</f>
        <v>0</v>
      </c>
      <c r="K334" s="81">
        <f>VLOOKUP($C334,[1]Sheet1!$B$1:$Z$65536,9,0)</f>
        <v>0</v>
      </c>
      <c r="L334" s="81">
        <f>VLOOKUP($C334,[1]Sheet1!$B$1:$Z$65536,10,0)</f>
        <v>0</v>
      </c>
      <c r="M334" s="81">
        <f>VLOOKUP($C334,[1]Sheet1!$B$1:$Z$65536,11,0)</f>
        <v>0</v>
      </c>
      <c r="N334" s="81">
        <f>VLOOKUP($C334,[1]Sheet1!$B$1:$Z$65536,12,0)</f>
        <v>0</v>
      </c>
      <c r="O334" s="81">
        <f>VLOOKUP($C334,[1]Sheet1!$B$1:$Z$65536,13,0)</f>
        <v>0</v>
      </c>
      <c r="P334" s="81">
        <f>VLOOKUP($C334,[1]Sheet1!$B$1:$Z$65536,14,0)</f>
        <v>0</v>
      </c>
      <c r="Q334" s="81">
        <f>VLOOKUP($C334,[1]Sheet1!$B$1:$Z$65536,15,0)</f>
        <v>0</v>
      </c>
      <c r="R334" s="81">
        <f>VLOOKUP($C334,[1]Sheet1!$B$1:$Z$65536,16,0)</f>
        <v>0</v>
      </c>
      <c r="S334" s="81">
        <f>VLOOKUP($C334,[1]Sheet1!$B$1:$Z$65536,17,0)</f>
        <v>0</v>
      </c>
      <c r="T334" s="81">
        <f>VLOOKUP($C334,[1]Sheet1!$B$1:$Z$65536,18,0)</f>
        <v>0</v>
      </c>
      <c r="U334" s="81">
        <f>VLOOKUP($C334,[1]Sheet1!$B$1:$Z$65536,19,0)</f>
        <v>0</v>
      </c>
      <c r="V334" s="81">
        <f>VLOOKUP($C334,[1]Sheet1!$B$1:$Z$65536,20,0)</f>
        <v>0</v>
      </c>
      <c r="W334" s="81">
        <f>VLOOKUP($C334,[1]Sheet1!$B$1:$Z$65536,21,0)</f>
        <v>0</v>
      </c>
      <c r="X334" s="81">
        <f>VLOOKUP($C334,[1]Sheet1!$B$1:$Z$65536,22,0)</f>
        <v>0</v>
      </c>
      <c r="Y334" s="81">
        <f>VLOOKUP($C334,[1]Sheet1!$B$1:$Z$65536,23,0)</f>
        <v>0</v>
      </c>
      <c r="Z334" s="81">
        <f>VLOOKUP($C334,[1]Sheet1!$B$1:$Z$65536,24,0)</f>
        <v>0</v>
      </c>
      <c r="AA334" s="81">
        <f>VLOOKUP($C334,[1]Sheet1!$B$1:$Z$65536,25,0)</f>
        <v>16215.5</v>
      </c>
      <c r="AB334" s="81">
        <f>VLOOKUP($C334,[1]Sheet1!$B$1:$AA$65536,26,0)</f>
        <v>0</v>
      </c>
      <c r="AC334" s="112">
        <f t="shared" si="52"/>
        <v>16215.5</v>
      </c>
      <c r="AD334" s="211">
        <f>AC334-AB334-AA334</f>
        <v>0</v>
      </c>
      <c r="AE334" s="4"/>
      <c r="AF334" s="4"/>
      <c r="AG334" s="242"/>
      <c r="AI334" s="4"/>
      <c r="AJ334" s="4"/>
      <c r="AK334" s="4"/>
      <c r="AL334" s="4"/>
      <c r="AM334" s="4"/>
      <c r="AN334" s="185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</row>
    <row r="335" spans="3:52">
      <c r="C335" s="241" t="s">
        <v>683</v>
      </c>
      <c r="D335" s="29" t="str">
        <f>VLOOKUP(C335,[1]Sheet1!B$1:C$65536,2,0)</f>
        <v>山东昊松新材料科技有限公司</v>
      </c>
      <c r="E335" s="64">
        <f>VLOOKUP(C335,[1]Sheet1!B$1:D$65536,3,0)</f>
        <v>30</v>
      </c>
      <c r="F335" s="81">
        <f>VLOOKUP(C335,[1]Sheet1!B$1:E$65536,4,0)</f>
        <v>0</v>
      </c>
      <c r="G335" s="81">
        <f>VLOOKUP(C335,[1]Sheet1!B$1:F$65536,5,0)</f>
        <v>0</v>
      </c>
      <c r="H335" s="81">
        <f>VLOOKUP($C335,[1]Sheet1!$B$1:$Z$65536,6,0)</f>
        <v>0</v>
      </c>
      <c r="I335" s="81">
        <f>VLOOKUP($C335,[1]Sheet1!$B$1:$Z$65536,7,0)</f>
        <v>0</v>
      </c>
      <c r="J335" s="81">
        <f>VLOOKUP($C335,[1]Sheet1!$B$1:$Z$65536,8,0)</f>
        <v>0</v>
      </c>
      <c r="K335" s="81">
        <f>VLOOKUP($C335,[1]Sheet1!$B$1:$Z$65536,9,0)</f>
        <v>0</v>
      </c>
      <c r="L335" s="81">
        <f>VLOOKUP($C335,[1]Sheet1!$B$1:$Z$65536,10,0)</f>
        <v>0</v>
      </c>
      <c r="M335" s="81">
        <f>VLOOKUP($C335,[1]Sheet1!$B$1:$Z$65536,11,0)</f>
        <v>0</v>
      </c>
      <c r="N335" s="81">
        <f>VLOOKUP($C335,[1]Sheet1!$B$1:$Z$65536,12,0)</f>
        <v>0</v>
      </c>
      <c r="O335" s="81">
        <f>VLOOKUP($C335,[1]Sheet1!$B$1:$Z$65536,13,0)</f>
        <v>0</v>
      </c>
      <c r="P335" s="81">
        <f>VLOOKUP($C335,[1]Sheet1!$B$1:$Z$65536,14,0)</f>
        <v>0</v>
      </c>
      <c r="Q335" s="81">
        <f>VLOOKUP($C335,[1]Sheet1!$B$1:$Z$65536,15,0)</f>
        <v>0</v>
      </c>
      <c r="R335" s="81">
        <f>VLOOKUP($C335,[1]Sheet1!$B$1:$Z$65536,16,0)</f>
        <v>0</v>
      </c>
      <c r="S335" s="81">
        <f>VLOOKUP($C335,[1]Sheet1!$B$1:$Z$65536,17,0)</f>
        <v>0</v>
      </c>
      <c r="T335" s="81">
        <f>VLOOKUP($C335,[1]Sheet1!$B$1:$Z$65536,18,0)</f>
        <v>0</v>
      </c>
      <c r="U335" s="81">
        <f>VLOOKUP($C335,[1]Sheet1!$B$1:$Z$65536,19,0)</f>
        <v>0</v>
      </c>
      <c r="V335" s="81">
        <f>VLOOKUP($C335,[1]Sheet1!$B$1:$Z$65536,20,0)</f>
        <v>0</v>
      </c>
      <c r="W335" s="81">
        <f>VLOOKUP($C335,[1]Sheet1!$B$1:$Z$65536,21,0)</f>
        <v>0</v>
      </c>
      <c r="X335" s="81">
        <f>VLOOKUP($C335,[1]Sheet1!$B$1:$Z$65536,22,0)</f>
        <v>0</v>
      </c>
      <c r="Y335" s="81">
        <f>VLOOKUP($C335,[1]Sheet1!$B$1:$Z$65536,23,0)</f>
        <v>0</v>
      </c>
      <c r="Z335" s="81">
        <f>VLOOKUP($C335,[1]Sheet1!$B$1:$Z$65536,24,0)</f>
        <v>0</v>
      </c>
      <c r="AA335" s="81">
        <f>VLOOKUP($C335,[1]Sheet1!$B$1:$Z$65536,25,0)</f>
        <v>16310</v>
      </c>
      <c r="AB335" s="81">
        <f>VLOOKUP($C335,[1]Sheet1!$B$1:$AA$65536,26,0)</f>
        <v>0</v>
      </c>
      <c r="AC335" s="112">
        <f t="shared" si="52"/>
        <v>16310</v>
      </c>
      <c r="AD335" s="211">
        <f t="shared" ref="AD335:AD341" si="54">AC335-AB335</f>
        <v>16310</v>
      </c>
      <c r="AE335" s="4"/>
      <c r="AF335" s="4"/>
      <c r="AG335" s="242"/>
      <c r="AI335" s="4"/>
      <c r="AJ335" s="4"/>
      <c r="AK335" s="4"/>
      <c r="AL335" s="4"/>
      <c r="AM335" s="4"/>
      <c r="AN335" s="185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</row>
    <row r="336" spans="3:52">
      <c r="C336" s="241" t="s">
        <v>684</v>
      </c>
      <c r="D336" s="29" t="str">
        <f>VLOOKUP(C336,[1]Sheet1!B$1:C$65536,2,0)</f>
        <v>杭州阳晨聚氨酯制品有限公司</v>
      </c>
      <c r="E336" s="64">
        <f>VLOOKUP(C336,[1]Sheet1!B$1:D$65536,3,0)</f>
        <v>30</v>
      </c>
      <c r="F336" s="81">
        <f>VLOOKUP(C336,[1]Sheet1!B$1:E$65536,4,0)</f>
        <v>0</v>
      </c>
      <c r="G336" s="81">
        <f>VLOOKUP(C336,[1]Sheet1!B$1:F$65536,5,0)</f>
        <v>0</v>
      </c>
      <c r="H336" s="81">
        <f>VLOOKUP($C336,[1]Sheet1!$B$1:$Z$65536,6,0)</f>
        <v>0</v>
      </c>
      <c r="I336" s="81">
        <f>VLOOKUP($C336,[1]Sheet1!$B$1:$Z$65536,7,0)</f>
        <v>0</v>
      </c>
      <c r="J336" s="81">
        <f>VLOOKUP($C336,[1]Sheet1!$B$1:$Z$65536,8,0)</f>
        <v>0</v>
      </c>
      <c r="K336" s="81">
        <f>VLOOKUP($C336,[1]Sheet1!$B$1:$Z$65536,9,0)</f>
        <v>0</v>
      </c>
      <c r="L336" s="81">
        <f>VLOOKUP($C336,[1]Sheet1!$B$1:$Z$65536,10,0)</f>
        <v>0</v>
      </c>
      <c r="M336" s="81">
        <f>VLOOKUP($C336,[1]Sheet1!$B$1:$Z$65536,11,0)</f>
        <v>0</v>
      </c>
      <c r="N336" s="81">
        <f>VLOOKUP($C336,[1]Sheet1!$B$1:$Z$65536,12,0)</f>
        <v>0</v>
      </c>
      <c r="O336" s="81">
        <f>VLOOKUP($C336,[1]Sheet1!$B$1:$Z$65536,13,0)</f>
        <v>0</v>
      </c>
      <c r="P336" s="81">
        <f>VLOOKUP($C336,[1]Sheet1!$B$1:$Z$65536,14,0)</f>
        <v>0</v>
      </c>
      <c r="Q336" s="81">
        <f>VLOOKUP($C336,[1]Sheet1!$B$1:$Z$65536,15,0)</f>
        <v>0</v>
      </c>
      <c r="R336" s="81">
        <f>VLOOKUP($C336,[1]Sheet1!$B$1:$Z$65536,16,0)</f>
        <v>0</v>
      </c>
      <c r="S336" s="81">
        <f>VLOOKUP($C336,[1]Sheet1!$B$1:$Z$65536,17,0)</f>
        <v>0</v>
      </c>
      <c r="T336" s="81">
        <f>VLOOKUP($C336,[1]Sheet1!$B$1:$Z$65536,18,0)</f>
        <v>0</v>
      </c>
      <c r="U336" s="81">
        <f>VLOOKUP($C336,[1]Sheet1!$B$1:$Z$65536,19,0)</f>
        <v>0</v>
      </c>
      <c r="V336" s="81">
        <f>VLOOKUP($C336,[1]Sheet1!$B$1:$Z$65536,20,0)</f>
        <v>0</v>
      </c>
      <c r="W336" s="81">
        <f>VLOOKUP($C336,[1]Sheet1!$B$1:$Z$65536,21,0)</f>
        <v>0</v>
      </c>
      <c r="X336" s="81">
        <f>VLOOKUP($C336,[1]Sheet1!$B$1:$Z$65536,22,0)</f>
        <v>0</v>
      </c>
      <c r="Y336" s="81">
        <f>VLOOKUP($C336,[1]Sheet1!$B$1:$Z$65536,23,0)</f>
        <v>0</v>
      </c>
      <c r="Z336" s="81">
        <f>VLOOKUP($C336,[1]Sheet1!$B$1:$Z$65536,24,0)</f>
        <v>0</v>
      </c>
      <c r="AA336" s="81">
        <f>VLOOKUP($C336,[1]Sheet1!$B$1:$Z$65536,25,0)</f>
        <v>55500.24</v>
      </c>
      <c r="AB336" s="81">
        <f>VLOOKUP($C336,[1]Sheet1!$B$1:$AA$65536,26,0)</f>
        <v>0</v>
      </c>
      <c r="AC336" s="112">
        <f t="shared" si="52"/>
        <v>55500.24</v>
      </c>
      <c r="AD336" s="211">
        <f t="shared" si="54"/>
        <v>55500.24</v>
      </c>
      <c r="AE336" s="4"/>
      <c r="AF336" s="4"/>
      <c r="AG336" s="242"/>
      <c r="AI336" s="4"/>
      <c r="AJ336" s="4"/>
      <c r="AK336" s="4"/>
      <c r="AL336" s="4"/>
      <c r="AM336" s="4"/>
      <c r="AN336" s="185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</row>
    <row r="337" spans="3:52">
      <c r="C337" s="241" t="s">
        <v>685</v>
      </c>
      <c r="D337" s="29" t="str">
        <f>VLOOKUP(C337,[1]Sheet1!B$1:C$65536,2,0)</f>
        <v>青岛中新华美塑料有限公司</v>
      </c>
      <c r="E337" s="64">
        <f>VLOOKUP(C337,[1]Sheet1!B$1:D$65536,3,0)</f>
        <v>30</v>
      </c>
      <c r="F337" s="81">
        <f>VLOOKUP(C337,[1]Sheet1!B$1:E$65536,4,0)</f>
        <v>0</v>
      </c>
      <c r="G337" s="81">
        <f>VLOOKUP(C337,[1]Sheet1!B$1:F$65536,5,0)</f>
        <v>0</v>
      </c>
      <c r="H337" s="81">
        <f>VLOOKUP($C337,[1]Sheet1!$B$1:$Z$65536,6,0)</f>
        <v>0</v>
      </c>
      <c r="I337" s="81">
        <f>VLOOKUP($C337,[1]Sheet1!$B$1:$Z$65536,7,0)</f>
        <v>0</v>
      </c>
      <c r="J337" s="81">
        <f>VLOOKUP($C337,[1]Sheet1!$B$1:$Z$65536,8,0)</f>
        <v>0</v>
      </c>
      <c r="K337" s="81">
        <f>VLOOKUP($C337,[1]Sheet1!$B$1:$Z$65536,9,0)</f>
        <v>0</v>
      </c>
      <c r="L337" s="81">
        <f>VLOOKUP($C337,[1]Sheet1!$B$1:$Z$65536,10,0)</f>
        <v>0</v>
      </c>
      <c r="M337" s="81">
        <f>VLOOKUP($C337,[1]Sheet1!$B$1:$Z$65536,11,0)</f>
        <v>0</v>
      </c>
      <c r="N337" s="81">
        <f>VLOOKUP($C337,[1]Sheet1!$B$1:$Z$65536,12,0)</f>
        <v>0</v>
      </c>
      <c r="O337" s="81">
        <f>VLOOKUP($C337,[1]Sheet1!$B$1:$Z$65536,13,0)</f>
        <v>0</v>
      </c>
      <c r="P337" s="81">
        <f>VLOOKUP($C337,[1]Sheet1!$B$1:$Z$65536,14,0)</f>
        <v>0</v>
      </c>
      <c r="Q337" s="81">
        <f>VLOOKUP($C337,[1]Sheet1!$B$1:$Z$65536,15,0)</f>
        <v>0</v>
      </c>
      <c r="R337" s="81">
        <f>VLOOKUP($C337,[1]Sheet1!$B$1:$Z$65536,16,0)</f>
        <v>0</v>
      </c>
      <c r="S337" s="81">
        <f>VLOOKUP($C337,[1]Sheet1!$B$1:$Z$65536,17,0)</f>
        <v>0</v>
      </c>
      <c r="T337" s="81">
        <f>VLOOKUP($C337,[1]Sheet1!$B$1:$Z$65536,18,0)</f>
        <v>0</v>
      </c>
      <c r="U337" s="81">
        <f>VLOOKUP($C337,[1]Sheet1!$B$1:$Z$65536,19,0)</f>
        <v>0</v>
      </c>
      <c r="V337" s="81">
        <f>VLOOKUP($C337,[1]Sheet1!$B$1:$Z$65536,20,0)</f>
        <v>0</v>
      </c>
      <c r="W337" s="81">
        <f>VLOOKUP($C337,[1]Sheet1!$B$1:$Z$65536,21,0)</f>
        <v>0</v>
      </c>
      <c r="X337" s="81">
        <f>VLOOKUP($C337,[1]Sheet1!$B$1:$Z$65536,22,0)</f>
        <v>0</v>
      </c>
      <c r="Y337" s="81">
        <f>VLOOKUP($C337,[1]Sheet1!$B$1:$Z$65536,23,0)</f>
        <v>0</v>
      </c>
      <c r="Z337" s="81">
        <f>VLOOKUP($C337,[1]Sheet1!$B$1:$Z$65536,24,0)</f>
        <v>0</v>
      </c>
      <c r="AA337" s="81">
        <f>VLOOKUP($C337,[1]Sheet1!$B$1:$Z$65536,25,0)</f>
        <v>0</v>
      </c>
      <c r="AB337" s="81">
        <f>VLOOKUP($C337,[1]Sheet1!$B$1:$AA$65536,26,0)</f>
        <v>0</v>
      </c>
      <c r="AC337" s="112">
        <f t="shared" si="52"/>
        <v>0</v>
      </c>
      <c r="AD337" s="211">
        <f t="shared" si="54"/>
        <v>0</v>
      </c>
      <c r="AE337" s="4"/>
      <c r="AF337" s="4"/>
      <c r="AG337" s="242"/>
      <c r="AI337" s="4"/>
      <c r="AJ337" s="4"/>
      <c r="AK337" s="4"/>
      <c r="AL337" s="4"/>
      <c r="AM337" s="4"/>
      <c r="AN337" s="185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</row>
    <row r="338" spans="3:52">
      <c r="C338" s="241" t="s">
        <v>686</v>
      </c>
      <c r="D338" s="29" t="str">
        <f>VLOOKUP(C338,[1]Sheet1!B$1:C$65536,2,0)</f>
        <v>文安县众盛塑料制品厂</v>
      </c>
      <c r="E338" s="64">
        <f>VLOOKUP(C338,[1]Sheet1!B$1:D$65536,3,0)</f>
        <v>30</v>
      </c>
      <c r="F338" s="81">
        <f>VLOOKUP(C338,[1]Sheet1!B$1:E$65536,4,0)</f>
        <v>0</v>
      </c>
      <c r="G338" s="81">
        <f>VLOOKUP(C338,[1]Sheet1!B$1:F$65536,5,0)</f>
        <v>0</v>
      </c>
      <c r="H338" s="81">
        <f>VLOOKUP($C338,[1]Sheet1!$B$1:$Z$65536,6,0)</f>
        <v>0</v>
      </c>
      <c r="I338" s="81">
        <f>VLOOKUP($C338,[1]Sheet1!$B$1:$Z$65536,7,0)</f>
        <v>0</v>
      </c>
      <c r="J338" s="81">
        <f>VLOOKUP($C338,[1]Sheet1!$B$1:$Z$65536,8,0)</f>
        <v>0</v>
      </c>
      <c r="K338" s="81">
        <f>VLOOKUP($C338,[1]Sheet1!$B$1:$Z$65536,9,0)</f>
        <v>0</v>
      </c>
      <c r="L338" s="81">
        <f>VLOOKUP($C338,[1]Sheet1!$B$1:$Z$65536,10,0)</f>
        <v>0</v>
      </c>
      <c r="M338" s="81">
        <f>VLOOKUP($C338,[1]Sheet1!$B$1:$Z$65536,11,0)</f>
        <v>0</v>
      </c>
      <c r="N338" s="81">
        <f>VLOOKUP($C338,[1]Sheet1!$B$1:$Z$65536,12,0)</f>
        <v>0</v>
      </c>
      <c r="O338" s="81">
        <f>VLOOKUP($C338,[1]Sheet1!$B$1:$Z$65536,13,0)</f>
        <v>0</v>
      </c>
      <c r="P338" s="81">
        <f>VLOOKUP($C338,[1]Sheet1!$B$1:$Z$65536,14,0)</f>
        <v>0</v>
      </c>
      <c r="Q338" s="81">
        <f>VLOOKUP($C338,[1]Sheet1!$B$1:$Z$65536,15,0)</f>
        <v>0</v>
      </c>
      <c r="R338" s="81">
        <f>VLOOKUP($C338,[1]Sheet1!$B$1:$Z$65536,16,0)</f>
        <v>0</v>
      </c>
      <c r="S338" s="81">
        <f>VLOOKUP($C338,[1]Sheet1!$B$1:$Z$65536,17,0)</f>
        <v>0</v>
      </c>
      <c r="T338" s="81">
        <f>VLOOKUP($C338,[1]Sheet1!$B$1:$Z$65536,18,0)</f>
        <v>0</v>
      </c>
      <c r="U338" s="81">
        <f>VLOOKUP($C338,[1]Sheet1!$B$1:$Z$65536,19,0)</f>
        <v>0</v>
      </c>
      <c r="V338" s="81">
        <f>VLOOKUP($C338,[1]Sheet1!$B$1:$Z$65536,20,0)</f>
        <v>0</v>
      </c>
      <c r="W338" s="81">
        <f>VLOOKUP($C338,[1]Sheet1!$B$1:$Z$65536,21,0)</f>
        <v>0</v>
      </c>
      <c r="X338" s="81">
        <f>VLOOKUP($C338,[1]Sheet1!$B$1:$Z$65536,22,0)</f>
        <v>0</v>
      </c>
      <c r="Y338" s="81">
        <f>VLOOKUP($C338,[1]Sheet1!$B$1:$Z$65536,23,0)</f>
        <v>0</v>
      </c>
      <c r="Z338" s="81">
        <f>VLOOKUP($C338,[1]Sheet1!$B$1:$Z$65536,24,0)</f>
        <v>0</v>
      </c>
      <c r="AA338" s="81">
        <f>VLOOKUP($C338,[1]Sheet1!$B$1:$Z$65536,25,0)</f>
        <v>5500</v>
      </c>
      <c r="AB338" s="81">
        <f>VLOOKUP($C338,[1]Sheet1!$B$1:$AA$65536,26,0)</f>
        <v>0</v>
      </c>
      <c r="AC338" s="112">
        <f t="shared" si="52"/>
        <v>5500</v>
      </c>
      <c r="AD338" s="211">
        <f t="shared" si="54"/>
        <v>5500</v>
      </c>
      <c r="AE338" s="4"/>
      <c r="AF338" s="4"/>
      <c r="AG338" s="242"/>
      <c r="AI338" s="4"/>
      <c r="AJ338" s="4"/>
      <c r="AK338" s="4"/>
      <c r="AL338" s="4"/>
      <c r="AM338" s="4"/>
      <c r="AN338" s="185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</row>
    <row r="339" spans="3:52">
      <c r="C339" s="241" t="s">
        <v>687</v>
      </c>
      <c r="D339" s="29" t="str">
        <f>VLOOKUP(C339,[1]Sheet1!B$1:C$65536,2,0)</f>
        <v>诸城市弘和源商贸有限公司</v>
      </c>
      <c r="E339" s="64">
        <f>VLOOKUP(C339,[1]Sheet1!B$1:D$65536,3,0)</f>
        <v>30</v>
      </c>
      <c r="F339" s="81">
        <f>VLOOKUP(C339,[1]Sheet1!B$1:E$65536,4,0)</f>
        <v>0</v>
      </c>
      <c r="G339" s="81">
        <f>VLOOKUP(C339,[1]Sheet1!B$1:F$65536,5,0)</f>
        <v>0</v>
      </c>
      <c r="H339" s="81">
        <f>VLOOKUP($C339,[1]Sheet1!$B$1:$Z$65536,6,0)</f>
        <v>0</v>
      </c>
      <c r="I339" s="81">
        <f>VLOOKUP($C339,[1]Sheet1!$B$1:$Z$65536,7,0)</f>
        <v>0</v>
      </c>
      <c r="J339" s="81">
        <f>VLOOKUP($C339,[1]Sheet1!$B$1:$Z$65536,8,0)</f>
        <v>0</v>
      </c>
      <c r="K339" s="81">
        <f>VLOOKUP($C339,[1]Sheet1!$B$1:$Z$65536,9,0)</f>
        <v>0</v>
      </c>
      <c r="L339" s="81">
        <f>VLOOKUP($C339,[1]Sheet1!$B$1:$Z$65536,10,0)</f>
        <v>0</v>
      </c>
      <c r="M339" s="81">
        <f>VLOOKUP($C339,[1]Sheet1!$B$1:$Z$65536,11,0)</f>
        <v>0</v>
      </c>
      <c r="N339" s="81">
        <f>VLOOKUP($C339,[1]Sheet1!$B$1:$Z$65536,12,0)</f>
        <v>0</v>
      </c>
      <c r="O339" s="81">
        <f>VLOOKUP($C339,[1]Sheet1!$B$1:$Z$65536,13,0)</f>
        <v>0</v>
      </c>
      <c r="P339" s="81">
        <f>VLOOKUP($C339,[1]Sheet1!$B$1:$Z$65536,14,0)</f>
        <v>0</v>
      </c>
      <c r="Q339" s="81">
        <f>VLOOKUP($C339,[1]Sheet1!$B$1:$Z$65536,15,0)</f>
        <v>0</v>
      </c>
      <c r="R339" s="81">
        <f>VLOOKUP($C339,[1]Sheet1!$B$1:$Z$65536,16,0)</f>
        <v>0</v>
      </c>
      <c r="S339" s="81">
        <f>VLOOKUP($C339,[1]Sheet1!$B$1:$Z$65536,17,0)</f>
        <v>0</v>
      </c>
      <c r="T339" s="81">
        <f>VLOOKUP($C339,[1]Sheet1!$B$1:$Z$65536,18,0)</f>
        <v>0</v>
      </c>
      <c r="U339" s="81">
        <f>VLOOKUP($C339,[1]Sheet1!$B$1:$Z$65536,19,0)</f>
        <v>0</v>
      </c>
      <c r="V339" s="81">
        <f>VLOOKUP($C339,[1]Sheet1!$B$1:$Z$65536,20,0)</f>
        <v>0</v>
      </c>
      <c r="W339" s="81">
        <f>VLOOKUP($C339,[1]Sheet1!$B$1:$Z$65536,21,0)</f>
        <v>0</v>
      </c>
      <c r="X339" s="81">
        <f>VLOOKUP($C339,[1]Sheet1!$B$1:$Z$65536,22,0)</f>
        <v>0</v>
      </c>
      <c r="Y339" s="81">
        <f>VLOOKUP($C339,[1]Sheet1!$B$1:$Z$65536,23,0)</f>
        <v>0</v>
      </c>
      <c r="Z339" s="81">
        <f>VLOOKUP($C339,[1]Sheet1!$B$1:$Z$65536,24,0)</f>
        <v>0</v>
      </c>
      <c r="AA339" s="81">
        <f>VLOOKUP($C339,[1]Sheet1!$B$1:$Z$65536,25,0)</f>
        <v>0.23</v>
      </c>
      <c r="AB339" s="81">
        <f>VLOOKUP($C339,[1]Sheet1!$B$1:$AA$65536,26,0)</f>
        <v>0</v>
      </c>
      <c r="AC339" s="112">
        <f t="shared" si="52"/>
        <v>0.23</v>
      </c>
      <c r="AD339" s="211">
        <f t="shared" si="54"/>
        <v>0.23</v>
      </c>
      <c r="AE339" s="4"/>
      <c r="AF339" s="4"/>
      <c r="AG339" s="242"/>
      <c r="AI339" s="4"/>
      <c r="AJ339" s="4"/>
      <c r="AK339" s="4"/>
      <c r="AL339" s="4"/>
      <c r="AM339" s="4"/>
      <c r="AN339" s="185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</row>
    <row r="340" spans="3:52">
      <c r="C340" s="241" t="s">
        <v>688</v>
      </c>
      <c r="D340" s="29" t="str">
        <f>VLOOKUP(C340,[1]Sheet1!B$1:C$65536,2,0)</f>
        <v>衡阳县标准件厂株洲销售处</v>
      </c>
      <c r="E340" s="64">
        <f>VLOOKUP(C340,[1]Sheet1!B$1:D$65536,3,0)</f>
        <v>30</v>
      </c>
      <c r="F340" s="81">
        <f>VLOOKUP(C340,[1]Sheet1!B$1:E$65536,4,0)</f>
        <v>0</v>
      </c>
      <c r="G340" s="81">
        <f>VLOOKUP(C340,[1]Sheet1!B$1:F$65536,5,0)</f>
        <v>0</v>
      </c>
      <c r="H340" s="81">
        <f>VLOOKUP($C340,[1]Sheet1!$B$1:$Z$65536,6,0)</f>
        <v>0</v>
      </c>
      <c r="I340" s="81">
        <f>VLOOKUP($C340,[1]Sheet1!$B$1:$Z$65536,7,0)</f>
        <v>0</v>
      </c>
      <c r="J340" s="81">
        <f>VLOOKUP($C340,[1]Sheet1!$B$1:$Z$65536,8,0)</f>
        <v>0</v>
      </c>
      <c r="K340" s="81">
        <f>VLOOKUP($C340,[1]Sheet1!$B$1:$Z$65536,9,0)</f>
        <v>0</v>
      </c>
      <c r="L340" s="81">
        <f>VLOOKUP($C340,[1]Sheet1!$B$1:$Z$65536,10,0)</f>
        <v>0</v>
      </c>
      <c r="M340" s="81">
        <f>VLOOKUP($C340,[1]Sheet1!$B$1:$Z$65536,11,0)</f>
        <v>0</v>
      </c>
      <c r="N340" s="81">
        <f>VLOOKUP($C340,[1]Sheet1!$B$1:$Z$65536,12,0)</f>
        <v>0</v>
      </c>
      <c r="O340" s="81">
        <f>VLOOKUP($C340,[1]Sheet1!$B$1:$Z$65536,13,0)</f>
        <v>0</v>
      </c>
      <c r="P340" s="81">
        <f>VLOOKUP($C340,[1]Sheet1!$B$1:$Z$65536,14,0)</f>
        <v>0</v>
      </c>
      <c r="Q340" s="81">
        <f>VLOOKUP($C340,[1]Sheet1!$B$1:$Z$65536,15,0)</f>
        <v>0</v>
      </c>
      <c r="R340" s="81">
        <f>VLOOKUP($C340,[1]Sheet1!$B$1:$Z$65536,16,0)</f>
        <v>0</v>
      </c>
      <c r="S340" s="81">
        <f>VLOOKUP($C340,[1]Sheet1!$B$1:$Z$65536,17,0)</f>
        <v>0</v>
      </c>
      <c r="T340" s="81">
        <f>VLOOKUP($C340,[1]Sheet1!$B$1:$Z$65536,18,0)</f>
        <v>0</v>
      </c>
      <c r="U340" s="81">
        <f>VLOOKUP($C340,[1]Sheet1!$B$1:$Z$65536,19,0)</f>
        <v>0</v>
      </c>
      <c r="V340" s="81">
        <f>VLOOKUP($C340,[1]Sheet1!$B$1:$Z$65536,20,0)</f>
        <v>0</v>
      </c>
      <c r="W340" s="81">
        <f>VLOOKUP($C340,[1]Sheet1!$B$1:$Z$65536,21,0)</f>
        <v>0</v>
      </c>
      <c r="X340" s="81">
        <f>VLOOKUP($C340,[1]Sheet1!$B$1:$Z$65536,22,0)</f>
        <v>0</v>
      </c>
      <c r="Y340" s="81">
        <f>VLOOKUP($C340,[1]Sheet1!$B$1:$Z$65536,23,0)</f>
        <v>0</v>
      </c>
      <c r="Z340" s="81">
        <f>VLOOKUP($C340,[1]Sheet1!$B$1:$Z$65536,24,0)</f>
        <v>0</v>
      </c>
      <c r="AA340" s="81">
        <f>VLOOKUP($C340,[1]Sheet1!$B$1:$Z$65536,25,0)</f>
        <v>11390.4</v>
      </c>
      <c r="AB340" s="81">
        <f>VLOOKUP($C340,[1]Sheet1!$B$1:$AA$65536,26,0)</f>
        <v>0</v>
      </c>
      <c r="AC340" s="112">
        <f t="shared" si="52"/>
        <v>11390.4</v>
      </c>
      <c r="AD340" s="211">
        <f t="shared" si="54"/>
        <v>11390.4</v>
      </c>
      <c r="AE340" s="4"/>
      <c r="AF340" s="4"/>
      <c r="AG340" s="242"/>
      <c r="AI340" s="4"/>
      <c r="AJ340" s="4"/>
      <c r="AK340" s="4"/>
      <c r="AL340" s="4"/>
      <c r="AM340" s="4"/>
      <c r="AN340" s="185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</row>
    <row r="341" spans="3:52">
      <c r="C341" s="241" t="s">
        <v>689</v>
      </c>
      <c r="D341" s="29" t="str">
        <f>VLOOKUP(C341,[1]Sheet1!B$1:C$65536,2,0)</f>
        <v>黄骅市金盾保安服务有限公司</v>
      </c>
      <c r="E341" s="64">
        <f>VLOOKUP(C341,[1]Sheet1!B$1:D$65536,3,0)</f>
        <v>30</v>
      </c>
      <c r="F341" s="81">
        <f>VLOOKUP(C341,[1]Sheet1!B$1:E$65536,4,0)</f>
        <v>0</v>
      </c>
      <c r="G341" s="81">
        <f>VLOOKUP(C341,[1]Sheet1!B$1:F$65536,5,0)</f>
        <v>0</v>
      </c>
      <c r="H341" s="81">
        <f>VLOOKUP($C341,[1]Sheet1!$B$1:$Z$65536,6,0)</f>
        <v>0</v>
      </c>
      <c r="I341" s="81">
        <f>VLOOKUP($C341,[1]Sheet1!$B$1:$Z$65536,7,0)</f>
        <v>0</v>
      </c>
      <c r="J341" s="81">
        <f>VLOOKUP($C341,[1]Sheet1!$B$1:$Z$65536,8,0)</f>
        <v>0</v>
      </c>
      <c r="K341" s="81">
        <f>VLOOKUP($C341,[1]Sheet1!$B$1:$Z$65536,9,0)</f>
        <v>0</v>
      </c>
      <c r="L341" s="81">
        <f>VLOOKUP($C341,[1]Sheet1!$B$1:$Z$65536,10,0)</f>
        <v>0</v>
      </c>
      <c r="M341" s="81">
        <f>VLOOKUP($C341,[1]Sheet1!$B$1:$Z$65536,11,0)</f>
        <v>0</v>
      </c>
      <c r="N341" s="81">
        <f>VLOOKUP($C341,[1]Sheet1!$B$1:$Z$65536,12,0)</f>
        <v>0</v>
      </c>
      <c r="O341" s="81">
        <f>VLOOKUP($C341,[1]Sheet1!$B$1:$Z$65536,13,0)</f>
        <v>0</v>
      </c>
      <c r="P341" s="81">
        <f>VLOOKUP($C341,[1]Sheet1!$B$1:$Z$65536,14,0)</f>
        <v>0</v>
      </c>
      <c r="Q341" s="81">
        <f>VLOOKUP($C341,[1]Sheet1!$B$1:$Z$65536,15,0)</f>
        <v>0</v>
      </c>
      <c r="R341" s="81">
        <f>VLOOKUP($C341,[1]Sheet1!$B$1:$Z$65536,16,0)</f>
        <v>0</v>
      </c>
      <c r="S341" s="81">
        <f>VLOOKUP($C341,[1]Sheet1!$B$1:$Z$65536,17,0)</f>
        <v>0</v>
      </c>
      <c r="T341" s="81">
        <f>VLOOKUP($C341,[1]Sheet1!$B$1:$Z$65536,18,0)</f>
        <v>0</v>
      </c>
      <c r="U341" s="81">
        <f>VLOOKUP($C341,[1]Sheet1!$B$1:$Z$65536,19,0)</f>
        <v>0</v>
      </c>
      <c r="V341" s="81">
        <f>VLOOKUP($C341,[1]Sheet1!$B$1:$Z$65536,20,0)</f>
        <v>0</v>
      </c>
      <c r="W341" s="81">
        <f>VLOOKUP($C341,[1]Sheet1!$B$1:$Z$65536,21,0)</f>
        <v>0</v>
      </c>
      <c r="X341" s="81">
        <f>VLOOKUP($C341,[1]Sheet1!$B$1:$Z$65536,22,0)</f>
        <v>0</v>
      </c>
      <c r="Y341" s="81">
        <f>VLOOKUP($C341,[1]Sheet1!$B$1:$Z$65536,23,0)</f>
        <v>0</v>
      </c>
      <c r="Z341" s="81">
        <f>VLOOKUP($C341,[1]Sheet1!$B$1:$Z$65536,24,0)</f>
        <v>15100</v>
      </c>
      <c r="AA341" s="81">
        <f>VLOOKUP($C341,[1]Sheet1!$B$1:$Z$65536,25,0)</f>
        <v>0</v>
      </c>
      <c r="AB341" s="81">
        <f>VLOOKUP($C341,[1]Sheet1!$B$1:$AA$65536,26,0)</f>
        <v>15100</v>
      </c>
      <c r="AC341" s="112">
        <f t="shared" si="52"/>
        <v>30200</v>
      </c>
      <c r="AD341" s="211">
        <f t="shared" si="54"/>
        <v>15100</v>
      </c>
      <c r="AE341" s="4"/>
      <c r="AF341" s="4"/>
      <c r="AG341" s="242"/>
      <c r="AI341" s="4"/>
      <c r="AJ341" s="4"/>
      <c r="AK341" s="4"/>
      <c r="AL341" s="4"/>
      <c r="AM341" s="4"/>
      <c r="AN341" s="185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</row>
    <row r="342" spans="3:52">
      <c r="C342" s="241" t="s">
        <v>690</v>
      </c>
      <c r="D342" s="29" t="str">
        <f>VLOOKUP(C342,[1]Sheet1!B$1:C$65536,2,0)</f>
        <v>荣昌一次性供应商</v>
      </c>
      <c r="E342" s="64">
        <v>0</v>
      </c>
      <c r="F342" s="81">
        <f>VLOOKUP(C342,[1]Sheet1!B$1:E$65536,4,0)</f>
        <v>215008.44</v>
      </c>
      <c r="G342" s="81">
        <f>VLOOKUP(C342,[1]Sheet1!B$1:F$65536,5,0)</f>
        <v>0</v>
      </c>
      <c r="H342" s="81">
        <f>VLOOKUP($C342,[1]Sheet1!$B$1:$Z$65536,6,0)</f>
        <v>0</v>
      </c>
      <c r="I342" s="81">
        <f>VLOOKUP($C342,[1]Sheet1!$B$1:$Z$65536,7,0)</f>
        <v>0</v>
      </c>
      <c r="J342" s="81">
        <f>VLOOKUP($C342,[1]Sheet1!$B$1:$Z$65536,8,0)</f>
        <v>0</v>
      </c>
      <c r="K342" s="81">
        <f>VLOOKUP($C342,[1]Sheet1!$B$1:$Z$65536,9,0)</f>
        <v>0</v>
      </c>
      <c r="L342" s="81">
        <f>VLOOKUP($C342,[1]Sheet1!$B$1:$Z$65536,10,0)</f>
        <v>0</v>
      </c>
      <c r="M342" s="81">
        <f>VLOOKUP($C342,[1]Sheet1!$B$1:$Z$65536,11,0)</f>
        <v>0</v>
      </c>
      <c r="N342" s="81">
        <f>VLOOKUP($C342,[1]Sheet1!$B$1:$Z$65536,12,0)</f>
        <v>0</v>
      </c>
      <c r="O342" s="81">
        <f>VLOOKUP($C342,[1]Sheet1!$B$1:$Z$65536,13,0)</f>
        <v>0</v>
      </c>
      <c r="P342" s="81">
        <f>VLOOKUP($C342,[1]Sheet1!$B$1:$Z$65536,14,0)</f>
        <v>0</v>
      </c>
      <c r="Q342" s="81">
        <f>VLOOKUP($C342,[1]Sheet1!$B$1:$Z$65536,15,0)</f>
        <v>0</v>
      </c>
      <c r="R342" s="81">
        <f>VLOOKUP($C342,[1]Sheet1!$B$1:$Z$65536,16,0)</f>
        <v>0</v>
      </c>
      <c r="S342" s="81">
        <f>VLOOKUP($C342,[1]Sheet1!$B$1:$Z$65536,17,0)</f>
        <v>0</v>
      </c>
      <c r="T342" s="81">
        <f>VLOOKUP($C342,[1]Sheet1!$B$1:$Z$65536,18,0)</f>
        <v>0</v>
      </c>
      <c r="U342" s="81">
        <f>VLOOKUP($C342,[1]Sheet1!$B$1:$Z$65536,19,0)</f>
        <v>0</v>
      </c>
      <c r="V342" s="81">
        <f>VLOOKUP($C342,[1]Sheet1!$B$1:$Z$65536,20,0)</f>
        <v>0</v>
      </c>
      <c r="W342" s="81">
        <f>VLOOKUP($C342,[1]Sheet1!$B$1:$Z$65536,21,0)</f>
        <v>0</v>
      </c>
      <c r="X342" s="81">
        <f>VLOOKUP($C342,[1]Sheet1!$B$1:$Z$65536,22,0)</f>
        <v>0</v>
      </c>
      <c r="Y342" s="81">
        <f>VLOOKUP($C342,[1]Sheet1!$B$1:$Z$65536,23,0)</f>
        <v>0</v>
      </c>
      <c r="Z342" s="81">
        <f>VLOOKUP($C342,[1]Sheet1!$B$1:$Z$65536,24,0)</f>
        <v>0</v>
      </c>
      <c r="AA342" s="81">
        <f>VLOOKUP($C342,[1]Sheet1!$B$1:$Z$65536,25,0)</f>
        <v>0</v>
      </c>
      <c r="AB342" s="81">
        <f>VLOOKUP($C342,[1]Sheet1!$B$1:$AA$65536,26,0)</f>
        <v>0</v>
      </c>
      <c r="AC342" s="112">
        <f t="shared" si="52"/>
        <v>215008.44</v>
      </c>
      <c r="AD342" s="211">
        <f t="shared" ref="AD342:AD350" si="55">AC342</f>
        <v>215008.44</v>
      </c>
      <c r="AE342" s="4"/>
      <c r="AF342" s="4"/>
      <c r="AG342" s="242"/>
      <c r="AI342" s="4"/>
      <c r="AJ342" s="4"/>
      <c r="AK342" s="4"/>
      <c r="AL342" s="4"/>
      <c r="AM342" s="4"/>
      <c r="AN342" s="185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</row>
    <row r="343" spans="3:52">
      <c r="C343" s="241" t="s">
        <v>691</v>
      </c>
      <c r="D343" s="29" t="str">
        <f>VLOOKUP(C343,[1]Sheet1!B$1:C$65536,2,0)</f>
        <v>青岛宸屹信息科技有限公司</v>
      </c>
      <c r="E343" s="64">
        <v>0</v>
      </c>
      <c r="F343" s="81">
        <f>VLOOKUP(C343,[1]Sheet1!B$1:E$65536,4,0)</f>
        <v>0</v>
      </c>
      <c r="G343" s="81">
        <f>VLOOKUP(C343,[1]Sheet1!B$1:F$65536,5,0)</f>
        <v>0</v>
      </c>
      <c r="H343" s="81">
        <f>VLOOKUP($C343,[1]Sheet1!$B$1:$Z$65536,6,0)</f>
        <v>0</v>
      </c>
      <c r="I343" s="81">
        <f>VLOOKUP($C343,[1]Sheet1!$B$1:$Z$65536,7,0)</f>
        <v>0</v>
      </c>
      <c r="J343" s="81">
        <f>VLOOKUP($C343,[1]Sheet1!$B$1:$Z$65536,8,0)</f>
        <v>0</v>
      </c>
      <c r="K343" s="81">
        <f>VLOOKUP($C343,[1]Sheet1!$B$1:$Z$65536,9,0)</f>
        <v>0</v>
      </c>
      <c r="L343" s="81">
        <f>VLOOKUP($C343,[1]Sheet1!$B$1:$Z$65536,10,0)</f>
        <v>0</v>
      </c>
      <c r="M343" s="81">
        <f>VLOOKUP($C343,[1]Sheet1!$B$1:$Z$65536,11,0)</f>
        <v>0</v>
      </c>
      <c r="N343" s="81">
        <f>VLOOKUP($C343,[1]Sheet1!$B$1:$Z$65536,12,0)</f>
        <v>0</v>
      </c>
      <c r="O343" s="81">
        <f>VLOOKUP($C343,[1]Sheet1!$B$1:$Z$65536,13,0)</f>
        <v>0</v>
      </c>
      <c r="P343" s="81">
        <f>VLOOKUP($C343,[1]Sheet1!$B$1:$Z$65536,14,0)</f>
        <v>0</v>
      </c>
      <c r="Q343" s="81">
        <f>VLOOKUP($C343,[1]Sheet1!$B$1:$Z$65536,15,0)</f>
        <v>0</v>
      </c>
      <c r="R343" s="81">
        <f>VLOOKUP($C343,[1]Sheet1!$B$1:$Z$65536,16,0)</f>
        <v>0</v>
      </c>
      <c r="S343" s="81">
        <f>VLOOKUP($C343,[1]Sheet1!$B$1:$Z$65536,17,0)</f>
        <v>0</v>
      </c>
      <c r="T343" s="81">
        <f>VLOOKUP($C343,[1]Sheet1!$B$1:$Z$65536,18,0)</f>
        <v>0</v>
      </c>
      <c r="U343" s="81">
        <f>VLOOKUP($C343,[1]Sheet1!$B$1:$Z$65536,19,0)</f>
        <v>0</v>
      </c>
      <c r="V343" s="81">
        <f>VLOOKUP($C343,[1]Sheet1!$B$1:$Z$65536,20,0)</f>
        <v>0</v>
      </c>
      <c r="W343" s="81">
        <f>VLOOKUP($C343,[1]Sheet1!$B$1:$Z$65536,21,0)</f>
        <v>0</v>
      </c>
      <c r="X343" s="81">
        <f>VLOOKUP($C343,[1]Sheet1!$B$1:$Z$65536,22,0)</f>
        <v>0</v>
      </c>
      <c r="Y343" s="81">
        <f>VLOOKUP($C343,[1]Sheet1!$B$1:$Z$65536,23,0)</f>
        <v>0</v>
      </c>
      <c r="Z343" s="81">
        <f>VLOOKUP($C343,[1]Sheet1!$B$1:$Z$65536,24,0)</f>
        <v>0</v>
      </c>
      <c r="AA343" s="81">
        <f>VLOOKUP($C343,[1]Sheet1!$B$1:$Z$65536,25,0)</f>
        <v>0</v>
      </c>
      <c r="AB343" s="81">
        <f>VLOOKUP($C343,[1]Sheet1!$B$1:$AA$65536,26,0)</f>
        <v>0.2</v>
      </c>
      <c r="AC343" s="112">
        <f t="shared" si="52"/>
        <v>0.2</v>
      </c>
      <c r="AD343" s="211">
        <f t="shared" si="55"/>
        <v>0.2</v>
      </c>
      <c r="AE343" s="4"/>
      <c r="AF343" s="4"/>
      <c r="AG343" s="242"/>
      <c r="AI343" s="4"/>
      <c r="AJ343" s="4"/>
      <c r="AK343" s="4"/>
      <c r="AL343" s="4"/>
      <c r="AM343" s="4"/>
      <c r="AN343" s="185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</row>
    <row r="344" spans="3:52">
      <c r="C344" s="241" t="s">
        <v>692</v>
      </c>
      <c r="D344" s="29" t="str">
        <f>VLOOKUP(C344,[1]Sheet1!B$1:C$65536,2,0)</f>
        <v>沈阳机床集团中捷机床厂</v>
      </c>
      <c r="E344" s="64">
        <f>VLOOKUP(C344,[1]Sheet1!B$1:D$65536,3,0)</f>
        <v>0</v>
      </c>
      <c r="F344" s="81">
        <f>VLOOKUP(C344,[1]Sheet1!B$1:E$65536,4,0)</f>
        <v>0</v>
      </c>
      <c r="G344" s="81">
        <f>VLOOKUP(C344,[1]Sheet1!B$1:F$65536,5,0)</f>
        <v>0</v>
      </c>
      <c r="H344" s="81">
        <f>VLOOKUP($C344,[1]Sheet1!$B$1:$Z$65536,6,0)</f>
        <v>0</v>
      </c>
      <c r="I344" s="81">
        <f>VLOOKUP($C344,[1]Sheet1!$B$1:$Z$65536,7,0)</f>
        <v>0</v>
      </c>
      <c r="J344" s="81">
        <f>VLOOKUP($C344,[1]Sheet1!$B$1:$Z$65536,8,0)</f>
        <v>0</v>
      </c>
      <c r="K344" s="81">
        <f>VLOOKUP($C344,[1]Sheet1!$B$1:$Z$65536,9,0)</f>
        <v>0</v>
      </c>
      <c r="L344" s="81">
        <f>VLOOKUP($C344,[1]Sheet1!$B$1:$Z$65536,10,0)</f>
        <v>0</v>
      </c>
      <c r="M344" s="81">
        <f>VLOOKUP($C344,[1]Sheet1!$B$1:$Z$65536,11,0)</f>
        <v>0</v>
      </c>
      <c r="N344" s="81">
        <f>VLOOKUP($C344,[1]Sheet1!$B$1:$Z$65536,12,0)</f>
        <v>0</v>
      </c>
      <c r="O344" s="81">
        <f>VLOOKUP($C344,[1]Sheet1!$B$1:$Z$65536,13,0)</f>
        <v>0</v>
      </c>
      <c r="P344" s="81">
        <f>VLOOKUP($C344,[1]Sheet1!$B$1:$Z$65536,14,0)</f>
        <v>0</v>
      </c>
      <c r="Q344" s="81">
        <f>VLOOKUP($C344,[1]Sheet1!$B$1:$Z$65536,15,0)</f>
        <v>0</v>
      </c>
      <c r="R344" s="81">
        <f>VLOOKUP($C344,[1]Sheet1!$B$1:$Z$65536,16,0)</f>
        <v>0</v>
      </c>
      <c r="S344" s="81">
        <f>VLOOKUP($C344,[1]Sheet1!$B$1:$Z$65536,17,0)</f>
        <v>0</v>
      </c>
      <c r="T344" s="81">
        <f>VLOOKUP($C344,[1]Sheet1!$B$1:$Z$65536,18,0)</f>
        <v>0</v>
      </c>
      <c r="U344" s="81">
        <f>VLOOKUP($C344,[1]Sheet1!$B$1:$Z$65536,19,0)</f>
        <v>0</v>
      </c>
      <c r="V344" s="81">
        <f>VLOOKUP($C344,[1]Sheet1!$B$1:$Z$65536,20,0)</f>
        <v>0</v>
      </c>
      <c r="W344" s="81">
        <f>VLOOKUP($C344,[1]Sheet1!$B$1:$Z$65536,21,0)</f>
        <v>0</v>
      </c>
      <c r="X344" s="81">
        <f>VLOOKUP($C344,[1]Sheet1!$B$1:$Z$65536,22,0)</f>
        <v>0</v>
      </c>
      <c r="Y344" s="81">
        <f>VLOOKUP($C344,[1]Sheet1!$B$1:$Z$65536,23,0)</f>
        <v>0</v>
      </c>
      <c r="Z344" s="81">
        <f>VLOOKUP($C344,[1]Sheet1!$B$1:$Z$65536,24,0)</f>
        <v>0</v>
      </c>
      <c r="AA344" s="81">
        <f>VLOOKUP($C344,[1]Sheet1!$B$1:$Z$65536,25,0)</f>
        <v>5000</v>
      </c>
      <c r="AB344" s="81">
        <f>VLOOKUP($C344,[1]Sheet1!$B$1:$AA$65536,26,0)</f>
        <v>0</v>
      </c>
      <c r="AC344" s="112">
        <f t="shared" si="52"/>
        <v>5000</v>
      </c>
      <c r="AD344" s="211">
        <f t="shared" si="55"/>
        <v>5000</v>
      </c>
      <c r="AE344" s="4"/>
      <c r="AF344" s="4"/>
      <c r="AG344" s="242"/>
      <c r="AI344" s="4"/>
      <c r="AJ344" s="4"/>
      <c r="AK344" s="4"/>
      <c r="AL344" s="4"/>
      <c r="AM344" s="4"/>
      <c r="AN344" s="185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</row>
    <row r="345" spans="3:52">
      <c r="C345" s="241" t="s">
        <v>693</v>
      </c>
      <c r="D345" s="29" t="s">
        <v>694</v>
      </c>
      <c r="E345" s="64">
        <v>0</v>
      </c>
      <c r="F345" s="81"/>
      <c r="G345" s="81"/>
      <c r="H345" s="81"/>
      <c r="I345" s="81"/>
      <c r="J345" s="81"/>
      <c r="K345" s="81"/>
      <c r="L345" s="81"/>
      <c r="M345" s="81"/>
      <c r="N345" s="81"/>
      <c r="O345" s="81"/>
      <c r="P345" s="81"/>
      <c r="Q345" s="81"/>
      <c r="R345" s="81"/>
      <c r="S345" s="81"/>
      <c r="T345" s="81"/>
      <c r="U345" s="81"/>
      <c r="V345" s="81"/>
      <c r="W345" s="81"/>
      <c r="X345" s="81"/>
      <c r="Y345" s="81"/>
      <c r="Z345" s="81"/>
      <c r="AA345" s="81"/>
      <c r="AB345" s="81">
        <f>VLOOKUP($C345,[1]Sheet1!$B$1:$AA$65536,26,0)</f>
        <v>8875</v>
      </c>
      <c r="AC345" s="112">
        <f t="shared" si="52"/>
        <v>8875</v>
      </c>
      <c r="AD345" s="211">
        <f t="shared" si="55"/>
        <v>8875</v>
      </c>
    </row>
    <row r="346" spans="3:52">
      <c r="C346" s="241" t="s">
        <v>695</v>
      </c>
      <c r="D346" s="29" t="s">
        <v>696</v>
      </c>
      <c r="E346" s="64">
        <f>VLOOKUP(C346,[1]Sheet1!B$1:D$65536,3,0)</f>
        <v>0</v>
      </c>
      <c r="F346" s="81"/>
      <c r="G346" s="81"/>
      <c r="H346" s="81"/>
      <c r="I346" s="81"/>
      <c r="J346" s="81"/>
      <c r="K346" s="81"/>
      <c r="L346" s="81"/>
      <c r="M346" s="81"/>
      <c r="N346" s="81"/>
      <c r="O346" s="81"/>
      <c r="P346" s="81"/>
      <c r="Q346" s="81"/>
      <c r="R346" s="81"/>
      <c r="S346" s="81"/>
      <c r="T346" s="81"/>
      <c r="U346" s="81"/>
      <c r="V346" s="81"/>
      <c r="W346" s="81"/>
      <c r="X346" s="81"/>
      <c r="Y346" s="81"/>
      <c r="Z346" s="81"/>
      <c r="AA346" s="81"/>
      <c r="AB346" s="81">
        <f>VLOOKUP($C346,[1]Sheet1!$B$1:$AA$65536,26,0)</f>
        <v>23102.3</v>
      </c>
      <c r="AC346" s="112">
        <f t="shared" si="52"/>
        <v>23102.3</v>
      </c>
      <c r="AD346" s="211">
        <f t="shared" si="55"/>
        <v>23102.3</v>
      </c>
    </row>
    <row r="347" spans="3:52">
      <c r="C347" s="241" t="s">
        <v>697</v>
      </c>
      <c r="D347" s="29" t="s">
        <v>698</v>
      </c>
      <c r="E347" s="64">
        <f>VLOOKUP(C347,[1]Sheet1!B$1:D$65536,3,0)</f>
        <v>0</v>
      </c>
      <c r="F347" s="81"/>
      <c r="G347" s="81"/>
      <c r="H347" s="81"/>
      <c r="I347" s="81"/>
      <c r="J347" s="81"/>
      <c r="K347" s="81"/>
      <c r="L347" s="81"/>
      <c r="M347" s="81"/>
      <c r="N347" s="81"/>
      <c r="O347" s="81"/>
      <c r="P347" s="81"/>
      <c r="Q347" s="81"/>
      <c r="R347" s="81"/>
      <c r="S347" s="81"/>
      <c r="T347" s="81"/>
      <c r="U347" s="81"/>
      <c r="V347" s="81"/>
      <c r="W347" s="81"/>
      <c r="X347" s="81"/>
      <c r="Y347" s="81"/>
      <c r="Z347" s="81"/>
      <c r="AA347" s="81"/>
      <c r="AB347" s="81">
        <f>VLOOKUP($C347,[1]Sheet1!$B$1:$AA$65536,26,0)</f>
        <v>6000</v>
      </c>
      <c r="AC347" s="112">
        <f t="shared" si="52"/>
        <v>6000</v>
      </c>
      <c r="AD347" s="211">
        <f t="shared" si="55"/>
        <v>6000</v>
      </c>
    </row>
    <row r="348" spans="3:52">
      <c r="C348" s="241" t="s">
        <v>699</v>
      </c>
      <c r="D348" s="29" t="s">
        <v>700</v>
      </c>
      <c r="E348" s="64">
        <f>VLOOKUP(C348,[1]Sheet1!B$1:D$65536,3,0)</f>
        <v>0</v>
      </c>
      <c r="F348" s="81"/>
      <c r="G348" s="81"/>
      <c r="H348" s="81"/>
      <c r="I348" s="81"/>
      <c r="J348" s="81"/>
      <c r="K348" s="81"/>
      <c r="L348" s="81"/>
      <c r="M348" s="81"/>
      <c r="N348" s="81"/>
      <c r="O348" s="81"/>
      <c r="P348" s="81"/>
      <c r="Q348" s="81"/>
      <c r="R348" s="81"/>
      <c r="S348" s="81"/>
      <c r="T348" s="81"/>
      <c r="U348" s="81"/>
      <c r="V348" s="81"/>
      <c r="W348" s="81"/>
      <c r="X348" s="81"/>
      <c r="Y348" s="81"/>
      <c r="Z348" s="81"/>
      <c r="AA348" s="81"/>
      <c r="AB348" s="81">
        <f>VLOOKUP($C348,[1]Sheet1!$B$1:$AA$65536,26,0)</f>
        <v>159250</v>
      </c>
      <c r="AC348" s="112">
        <f t="shared" si="52"/>
        <v>159250</v>
      </c>
      <c r="AD348" s="211">
        <f t="shared" si="55"/>
        <v>159250</v>
      </c>
    </row>
    <row r="349" spans="3:52">
      <c r="C349" s="241" t="s">
        <v>701</v>
      </c>
      <c r="D349" s="29" t="s">
        <v>702</v>
      </c>
      <c r="E349" s="64">
        <f>VLOOKUP(C349,[1]Sheet1!B$1:D$65536,3,0)</f>
        <v>0</v>
      </c>
      <c r="F349" s="81"/>
      <c r="G349" s="81"/>
      <c r="H349" s="81"/>
      <c r="I349" s="81"/>
      <c r="J349" s="81"/>
      <c r="K349" s="81"/>
      <c r="L349" s="81"/>
      <c r="M349" s="81"/>
      <c r="N349" s="81"/>
      <c r="O349" s="81"/>
      <c r="P349" s="81"/>
      <c r="Q349" s="81"/>
      <c r="R349" s="81"/>
      <c r="S349" s="81"/>
      <c r="T349" s="81"/>
      <c r="U349" s="81"/>
      <c r="V349" s="81"/>
      <c r="W349" s="81"/>
      <c r="X349" s="81"/>
      <c r="Y349" s="81"/>
      <c r="Z349" s="81"/>
      <c r="AA349" s="81"/>
      <c r="AB349" s="81">
        <f>VLOOKUP($C349,[1]Sheet1!$B$1:$AA$65536,26,0)</f>
        <v>54960</v>
      </c>
      <c r="AC349" s="112">
        <f t="shared" si="52"/>
        <v>54960</v>
      </c>
      <c r="AD349" s="211">
        <f t="shared" si="55"/>
        <v>54960</v>
      </c>
    </row>
    <row r="350" spans="3:52">
      <c r="C350" s="241" t="s">
        <v>703</v>
      </c>
      <c r="D350" s="29" t="s">
        <v>704</v>
      </c>
      <c r="E350" s="64">
        <f>VLOOKUP(C350,[1]Sheet1!B$1:D$65536,3,0)</f>
        <v>0</v>
      </c>
      <c r="F350" s="81"/>
      <c r="G350" s="81"/>
      <c r="H350" s="81"/>
      <c r="I350" s="81"/>
      <c r="J350" s="81"/>
      <c r="K350" s="81"/>
      <c r="L350" s="81"/>
      <c r="M350" s="81"/>
      <c r="N350" s="81"/>
      <c r="O350" s="81"/>
      <c r="P350" s="81"/>
      <c r="Q350" s="81"/>
      <c r="R350" s="81"/>
      <c r="S350" s="81"/>
      <c r="T350" s="81"/>
      <c r="U350" s="81"/>
      <c r="V350" s="81"/>
      <c r="W350" s="81"/>
      <c r="X350" s="81"/>
      <c r="Y350" s="81"/>
      <c r="Z350" s="81"/>
      <c r="AA350" s="81"/>
      <c r="AB350" s="81">
        <f>VLOOKUP($C350,[1]Sheet1!$B$1:$AA$65536,26,0)</f>
        <v>5147.1000000000004</v>
      </c>
      <c r="AC350" s="112">
        <f t="shared" si="52"/>
        <v>5147.1000000000004</v>
      </c>
      <c r="AD350" s="211">
        <f t="shared" si="55"/>
        <v>5147.1000000000004</v>
      </c>
    </row>
    <row r="351" spans="3:52">
      <c r="C351" s="241" t="s">
        <v>705</v>
      </c>
      <c r="D351" s="29" t="s">
        <v>706</v>
      </c>
      <c r="E351" s="64">
        <f>VLOOKUP(C351,[1]Sheet1!B$1:D$65536,3,0)</f>
        <v>60</v>
      </c>
      <c r="F351" s="81"/>
      <c r="G351" s="81"/>
      <c r="H351" s="81"/>
      <c r="I351" s="81"/>
      <c r="J351" s="81"/>
      <c r="K351" s="81"/>
      <c r="L351" s="81"/>
      <c r="M351" s="81"/>
      <c r="N351" s="81"/>
      <c r="O351" s="81"/>
      <c r="P351" s="81"/>
      <c r="Q351" s="81"/>
      <c r="R351" s="81"/>
      <c r="S351" s="81"/>
      <c r="T351" s="81"/>
      <c r="U351" s="81"/>
      <c r="V351" s="81"/>
      <c r="W351" s="81"/>
      <c r="X351" s="81"/>
      <c r="Y351" s="81"/>
      <c r="Z351" s="81"/>
      <c r="AA351" s="81"/>
      <c r="AB351" s="81">
        <f>VLOOKUP($C351,[1]Sheet1!$B$1:$AA$65536,26,0)</f>
        <v>17245</v>
      </c>
      <c r="AC351" s="112">
        <f t="shared" si="52"/>
        <v>17245</v>
      </c>
      <c r="AD351" s="211">
        <f>AC351-AB351-AA351</f>
        <v>0</v>
      </c>
    </row>
    <row r="352" spans="3:52">
      <c r="C352" s="241" t="s">
        <v>707</v>
      </c>
      <c r="D352" s="29" t="s">
        <v>708</v>
      </c>
      <c r="E352" s="64">
        <f>VLOOKUP(C352,[1]Sheet1!B$1:D$65536,3,0)</f>
        <v>60</v>
      </c>
      <c r="F352" s="81"/>
      <c r="G352" s="81"/>
      <c r="H352" s="81"/>
      <c r="I352" s="81"/>
      <c r="J352" s="81"/>
      <c r="K352" s="81"/>
      <c r="L352" s="81"/>
      <c r="M352" s="81"/>
      <c r="N352" s="81"/>
      <c r="O352" s="81"/>
      <c r="P352" s="81"/>
      <c r="Q352" s="81"/>
      <c r="R352" s="81"/>
      <c r="S352" s="81"/>
      <c r="T352" s="81"/>
      <c r="U352" s="81"/>
      <c r="V352" s="81"/>
      <c r="W352" s="81"/>
      <c r="X352" s="81"/>
      <c r="Y352" s="81"/>
      <c r="Z352" s="81"/>
      <c r="AA352" s="81"/>
      <c r="AB352" s="81">
        <f>VLOOKUP($C352,[1]Sheet1!$B$1:$AA$65536,26,0)</f>
        <v>22500</v>
      </c>
      <c r="AC352" s="112">
        <f t="shared" si="52"/>
        <v>22500</v>
      </c>
      <c r="AD352" s="211">
        <f>AC352-AB352-AA352</f>
        <v>0</v>
      </c>
    </row>
    <row r="353" spans="3:33">
      <c r="C353" s="241" t="s">
        <v>709</v>
      </c>
      <c r="D353" s="29" t="s">
        <v>710</v>
      </c>
      <c r="E353" s="64">
        <f>VLOOKUP(C353,[1]Sheet1!B$1:D$65536,3,0)</f>
        <v>30</v>
      </c>
      <c r="F353" s="81"/>
      <c r="G353" s="81"/>
      <c r="H353" s="81"/>
      <c r="I353" s="81"/>
      <c r="J353" s="81"/>
      <c r="K353" s="81"/>
      <c r="L353" s="81"/>
      <c r="M353" s="81"/>
      <c r="N353" s="81"/>
      <c r="O353" s="81"/>
      <c r="P353" s="81"/>
      <c r="Q353" s="81"/>
      <c r="R353" s="81"/>
      <c r="S353" s="81"/>
      <c r="T353" s="81"/>
      <c r="U353" s="81"/>
      <c r="V353" s="81"/>
      <c r="W353" s="81"/>
      <c r="X353" s="81"/>
      <c r="Y353" s="81"/>
      <c r="Z353" s="81"/>
      <c r="AA353" s="81"/>
      <c r="AB353" s="81">
        <f>VLOOKUP($C353,[1]Sheet1!$B$1:$AA$65536,26,0)</f>
        <v>10145.200000000001</v>
      </c>
      <c r="AC353" s="112">
        <f t="shared" si="52"/>
        <v>10145.200000000001</v>
      </c>
      <c r="AD353" s="211">
        <f t="shared" ref="AD353:AD356" si="56">AC353-AB353</f>
        <v>0</v>
      </c>
    </row>
    <row r="354" spans="3:33">
      <c r="C354" s="241" t="s">
        <v>711</v>
      </c>
      <c r="D354" s="29" t="s">
        <v>712</v>
      </c>
      <c r="E354" s="64">
        <f>VLOOKUP(C354,[1]Sheet1!B$1:D$65536,3,0)</f>
        <v>30</v>
      </c>
      <c r="F354" s="81"/>
      <c r="G354" s="81"/>
      <c r="H354" s="81"/>
      <c r="I354" s="81"/>
      <c r="J354" s="81"/>
      <c r="K354" s="81"/>
      <c r="L354" s="81"/>
      <c r="M354" s="81"/>
      <c r="N354" s="81"/>
      <c r="O354" s="81"/>
      <c r="P354" s="81"/>
      <c r="Q354" s="81"/>
      <c r="R354" s="81"/>
      <c r="S354" s="81"/>
      <c r="T354" s="81"/>
      <c r="U354" s="81"/>
      <c r="V354" s="81"/>
      <c r="W354" s="81"/>
      <c r="X354" s="81"/>
      <c r="Y354" s="81"/>
      <c r="Z354" s="81"/>
      <c r="AA354" s="81"/>
      <c r="AB354" s="81">
        <f>VLOOKUP($C354,[1]Sheet1!$B$1:$AA$65536,26,0)</f>
        <v>1</v>
      </c>
      <c r="AC354" s="112">
        <f t="shared" si="52"/>
        <v>1</v>
      </c>
      <c r="AD354" s="211">
        <f t="shared" si="56"/>
        <v>0</v>
      </c>
    </row>
    <row r="355" spans="3:33">
      <c r="C355" s="241" t="s">
        <v>713</v>
      </c>
      <c r="D355" s="245" t="s">
        <v>714</v>
      </c>
      <c r="E355" s="64">
        <f>VLOOKUP(C355,[1]Sheet1!B$1:D$65536,3,0)</f>
        <v>30</v>
      </c>
      <c r="F355" s="81"/>
      <c r="G355" s="81"/>
      <c r="H355" s="81"/>
      <c r="I355" s="81"/>
      <c r="J355" s="81"/>
      <c r="K355" s="81"/>
      <c r="L355" s="81"/>
      <c r="M355" s="81"/>
      <c r="N355" s="81"/>
      <c r="O355" s="81"/>
      <c r="P355" s="81"/>
      <c r="Q355" s="81"/>
      <c r="R355" s="81"/>
      <c r="S355" s="81"/>
      <c r="T355" s="81"/>
      <c r="U355" s="81"/>
      <c r="V355" s="81"/>
      <c r="W355" s="81"/>
      <c r="X355" s="81"/>
      <c r="Y355" s="81"/>
      <c r="Z355" s="81"/>
      <c r="AA355" s="81"/>
      <c r="AB355" s="81">
        <f>VLOOKUP($C355,[1]Sheet1!$B$1:$AA$65536,26,0)</f>
        <v>74802.8</v>
      </c>
      <c r="AC355" s="112">
        <f t="shared" si="52"/>
        <v>74802.8</v>
      </c>
      <c r="AD355" s="211">
        <f t="shared" si="56"/>
        <v>0</v>
      </c>
      <c r="AG355" s="68">
        <f>AC355</f>
        <v>74802.8</v>
      </c>
    </row>
    <row r="356" spans="3:33">
      <c r="C356" s="241" t="s">
        <v>715</v>
      </c>
      <c r="D356" s="29" t="s">
        <v>716</v>
      </c>
      <c r="E356" s="64">
        <f>VLOOKUP(C356,[1]Sheet1!B$1:D$65536,3,0)</f>
        <v>30</v>
      </c>
      <c r="F356" s="81"/>
      <c r="G356" s="81"/>
      <c r="H356" s="81"/>
      <c r="I356" s="81"/>
      <c r="J356" s="81"/>
      <c r="K356" s="81"/>
      <c r="L356" s="81"/>
      <c r="M356" s="81"/>
      <c r="N356" s="81"/>
      <c r="O356" s="81"/>
      <c r="P356" s="81"/>
      <c r="Q356" s="81"/>
      <c r="R356" s="81"/>
      <c r="S356" s="81"/>
      <c r="T356" s="81"/>
      <c r="U356" s="81"/>
      <c r="V356" s="81"/>
      <c r="W356" s="81"/>
      <c r="X356" s="81"/>
      <c r="Y356" s="81"/>
      <c r="Z356" s="81"/>
      <c r="AA356" s="81"/>
      <c r="AB356" s="81">
        <f>VLOOKUP($C356,[1]Sheet1!$B$1:$AA$65536,26,0)</f>
        <v>17012</v>
      </c>
      <c r="AC356" s="112">
        <f t="shared" si="52"/>
        <v>17012</v>
      </c>
      <c r="AD356" s="211">
        <f t="shared" si="56"/>
        <v>0</v>
      </c>
    </row>
    <row r="357" spans="3:33">
      <c r="C357" s="241" t="s">
        <v>717</v>
      </c>
      <c r="D357" s="29" t="s">
        <v>718</v>
      </c>
      <c r="E357" s="64">
        <v>0</v>
      </c>
      <c r="F357" s="81"/>
      <c r="G357" s="81"/>
      <c r="H357" s="81"/>
      <c r="I357" s="81"/>
      <c r="J357" s="81"/>
      <c r="K357" s="81"/>
      <c r="L357" s="81"/>
      <c r="M357" s="81"/>
      <c r="N357" s="81"/>
      <c r="O357" s="81"/>
      <c r="P357" s="81"/>
      <c r="Q357" s="81"/>
      <c r="R357" s="81"/>
      <c r="S357" s="81"/>
      <c r="T357" s="81"/>
      <c r="U357" s="81"/>
      <c r="V357" s="81"/>
      <c r="W357" s="81"/>
      <c r="X357" s="81"/>
      <c r="Y357" s="81"/>
      <c r="Z357" s="81"/>
      <c r="AA357" s="81"/>
      <c r="AB357" s="81">
        <f>VLOOKUP($C357,[1]Sheet1!$B$1:$AA$65536,26,0)</f>
        <v>54069.85</v>
      </c>
      <c r="AC357" s="112">
        <f t="shared" si="52"/>
        <v>54069.85</v>
      </c>
      <c r="AD357" s="211">
        <f>AC357</f>
        <v>54069.85</v>
      </c>
    </row>
    <row r="358" spans="3:33">
      <c r="C358" s="241" t="s">
        <v>719</v>
      </c>
      <c r="D358" s="29" t="s">
        <v>720</v>
      </c>
      <c r="E358" s="64">
        <v>0</v>
      </c>
      <c r="F358" s="81"/>
      <c r="G358" s="81"/>
      <c r="H358" s="81"/>
      <c r="I358" s="81"/>
      <c r="J358" s="81"/>
      <c r="K358" s="81"/>
      <c r="L358" s="81"/>
      <c r="M358" s="81"/>
      <c r="N358" s="81"/>
      <c r="O358" s="81"/>
      <c r="P358" s="81"/>
      <c r="Q358" s="81"/>
      <c r="R358" s="81"/>
      <c r="S358" s="81"/>
      <c r="T358" s="81"/>
      <c r="U358" s="81"/>
      <c r="V358" s="81"/>
      <c r="W358" s="81"/>
      <c r="X358" s="81"/>
      <c r="Y358" s="81"/>
      <c r="Z358" s="81"/>
      <c r="AA358" s="81"/>
      <c r="AB358" s="81">
        <f>VLOOKUP($C358,[1]Sheet1!$B$1:$AA$65536,26,0)</f>
        <v>249010</v>
      </c>
      <c r="AC358" s="112">
        <f t="shared" si="52"/>
        <v>249010</v>
      </c>
      <c r="AD358" s="211">
        <f>AC358</f>
        <v>249010</v>
      </c>
    </row>
  </sheetData>
  <mergeCells count="31">
    <mergeCell ref="A1:AM1"/>
    <mergeCell ref="F3:V3"/>
    <mergeCell ref="C239:D239"/>
    <mergeCell ref="C251:D251"/>
    <mergeCell ref="B252:D252"/>
    <mergeCell ref="B3:B4"/>
    <mergeCell ref="B5:B29"/>
    <mergeCell ref="B31:B53"/>
    <mergeCell ref="B55:B73"/>
    <mergeCell ref="B75:B108"/>
    <mergeCell ref="B110:B141"/>
    <mergeCell ref="B143:B176"/>
    <mergeCell ref="B178:B216"/>
    <mergeCell ref="B218:B239"/>
    <mergeCell ref="B241:B251"/>
    <mergeCell ref="AD3:AD4"/>
    <mergeCell ref="B257:B319"/>
    <mergeCell ref="C3:C4"/>
    <mergeCell ref="D3:D4"/>
    <mergeCell ref="E3:E4"/>
    <mergeCell ref="AC3:AC4"/>
    <mergeCell ref="AE3:AE4"/>
    <mergeCell ref="AF3:AF4"/>
    <mergeCell ref="AG3:AG4"/>
    <mergeCell ref="AH3:AH4"/>
    <mergeCell ref="AI3:AI4"/>
    <mergeCell ref="AJ3:AJ4"/>
    <mergeCell ref="AK3:AK4"/>
    <mergeCell ref="AL3:AL4"/>
    <mergeCell ref="AM3:AM4"/>
    <mergeCell ref="AN3:AN4"/>
  </mergeCells>
  <phoneticPr fontId="47" type="noConversion"/>
  <conditionalFormatting sqref="AE30">
    <cfRule type="duplicateValues" dxfId="102" priority="24"/>
    <cfRule type="duplicateValues" dxfId="101" priority="25"/>
  </conditionalFormatting>
  <conditionalFormatting sqref="AE54">
    <cfRule type="duplicateValues" dxfId="100" priority="19"/>
    <cfRule type="duplicateValues" dxfId="99" priority="20"/>
  </conditionalFormatting>
  <conditionalFormatting sqref="AD74:AE74">
    <cfRule type="duplicateValues" dxfId="98" priority="17"/>
    <cfRule type="duplicateValues" dxfId="97" priority="18"/>
  </conditionalFormatting>
  <conditionalFormatting sqref="AE109">
    <cfRule type="duplicateValues" dxfId="96" priority="15"/>
    <cfRule type="duplicateValues" dxfId="95" priority="16"/>
  </conditionalFormatting>
  <conditionalFormatting sqref="AE142">
    <cfRule type="duplicateValues" dxfId="94" priority="13"/>
    <cfRule type="duplicateValues" dxfId="93" priority="14"/>
  </conditionalFormatting>
  <conditionalFormatting sqref="AE177">
    <cfRule type="duplicateValues" dxfId="92" priority="11"/>
    <cfRule type="duplicateValues" dxfId="91" priority="12"/>
  </conditionalFormatting>
  <conditionalFormatting sqref="AE217">
    <cfRule type="duplicateValues" dxfId="90" priority="9"/>
    <cfRule type="duplicateValues" dxfId="89" priority="10"/>
  </conditionalFormatting>
  <conditionalFormatting sqref="AE240">
    <cfRule type="duplicateValues" dxfId="88" priority="5"/>
    <cfRule type="duplicateValues" dxfId="87" priority="6"/>
  </conditionalFormatting>
  <conditionalFormatting sqref="E243">
    <cfRule type="duplicateValues" dxfId="86" priority="21"/>
    <cfRule type="duplicateValues" dxfId="85" priority="22"/>
    <cfRule type="duplicateValues" dxfId="84" priority="23"/>
  </conditionalFormatting>
  <conditionalFormatting sqref="AE255">
    <cfRule type="duplicateValues" dxfId="83" priority="7"/>
    <cfRule type="duplicateValues" dxfId="82" priority="8"/>
  </conditionalFormatting>
  <conditionalFormatting sqref="C358">
    <cfRule type="duplicateValues" dxfId="81" priority="1"/>
  </conditionalFormatting>
  <conditionalFormatting sqref="D358">
    <cfRule type="duplicateValues" dxfId="80" priority="2"/>
  </conditionalFormatting>
  <conditionalFormatting sqref="C1:C4">
    <cfRule type="duplicateValues" dxfId="79" priority="26"/>
    <cfRule type="duplicateValues" dxfId="78" priority="29"/>
  </conditionalFormatting>
  <conditionalFormatting sqref="C351:C357">
    <cfRule type="duplicateValues" dxfId="77" priority="3"/>
  </conditionalFormatting>
  <conditionalFormatting sqref="D1:D4">
    <cfRule type="duplicateValues" dxfId="76" priority="28"/>
  </conditionalFormatting>
  <conditionalFormatting sqref="D351:D357">
    <cfRule type="duplicateValues" dxfId="75" priority="4"/>
  </conditionalFormatting>
  <conditionalFormatting sqref="C1:D4">
    <cfRule type="duplicateValues" dxfId="74" priority="27"/>
  </conditionalFormatting>
  <conditionalFormatting sqref="B5:D350">
    <cfRule type="duplicateValues" dxfId="73" priority="30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WQ358"/>
  <sheetViews>
    <sheetView zoomScale="85" zoomScaleNormal="85" workbookViewId="0">
      <selection activeCell="AG115" sqref="AG115"/>
    </sheetView>
  </sheetViews>
  <sheetFormatPr defaultColWidth="10" defaultRowHeight="20.399999999999999"/>
  <cols>
    <col min="1" max="1" width="2.21875" style="4" customWidth="1"/>
    <col min="2" max="2" width="5.44140625" style="4" customWidth="1"/>
    <col min="3" max="3" width="10.5546875" style="63" customWidth="1"/>
    <col min="4" max="4" width="29.88671875" style="4" customWidth="1"/>
    <col min="5" max="5" width="4.88671875" style="64" customWidth="1"/>
    <col min="6" max="6" width="16.77734375" style="4" hidden="1" customWidth="1"/>
    <col min="7" max="7" width="16.5546875" style="4" hidden="1" customWidth="1"/>
    <col min="8" max="8" width="18" style="4" hidden="1" customWidth="1"/>
    <col min="9" max="9" width="19.44140625" style="6" hidden="1" customWidth="1"/>
    <col min="10" max="10" width="16.88671875" style="7" hidden="1" customWidth="1"/>
    <col min="11" max="11" width="17.44140625" style="4" hidden="1" customWidth="1"/>
    <col min="12" max="12" width="11.77734375" style="4" hidden="1" customWidth="1"/>
    <col min="13" max="13" width="15.109375" style="4" hidden="1" customWidth="1"/>
    <col min="14" max="14" width="14.88671875" style="4" hidden="1" customWidth="1"/>
    <col min="15" max="15" width="13.5546875" style="4" hidden="1" customWidth="1"/>
    <col min="16" max="16" width="13.88671875" style="4" hidden="1" customWidth="1"/>
    <col min="17" max="17" width="13.21875" style="8" hidden="1" customWidth="1"/>
    <col min="18" max="18" width="14.6640625" style="8" hidden="1" customWidth="1"/>
    <col min="19" max="19" width="14.33203125" style="8" hidden="1" customWidth="1"/>
    <col min="20" max="20" width="12.44140625" style="8" hidden="1" customWidth="1"/>
    <col min="21" max="21" width="14.21875" style="8" hidden="1" customWidth="1"/>
    <col min="22" max="22" width="14.88671875" style="9" hidden="1" customWidth="1"/>
    <col min="23" max="23" width="15.6640625" style="65" hidden="1" customWidth="1"/>
    <col min="24" max="24" width="16.109375" style="65" hidden="1" customWidth="1"/>
    <col min="25" max="28" width="16.109375" style="65" customWidth="1"/>
    <col min="29" max="29" width="18.21875" style="66" customWidth="1"/>
    <col min="30" max="30" width="15.6640625" style="67" customWidth="1"/>
    <col min="31" max="31" width="15.44140625" style="66" customWidth="1"/>
    <col min="32" max="32" width="14.109375" style="68" customWidth="1"/>
    <col min="33" max="33" width="16.5546875" style="68" customWidth="1"/>
    <col min="34" max="34" width="17.88671875" style="69" customWidth="1"/>
    <col min="35" max="35" width="16.88671875" style="8" hidden="1" customWidth="1"/>
    <col min="36" max="38" width="5.109375" style="8" customWidth="1"/>
    <col min="39" max="39" width="13.5546875" style="13" customWidth="1"/>
    <col min="40" max="40" width="21.77734375" style="70" customWidth="1"/>
    <col min="41" max="52" width="10" style="13"/>
    <col min="53" max="256" width="10" style="4"/>
    <col min="257" max="257" width="2.21875" style="4" customWidth="1"/>
    <col min="258" max="258" width="5.44140625" style="4" customWidth="1"/>
    <col min="259" max="259" width="10.5546875" style="4" customWidth="1"/>
    <col min="260" max="260" width="37.21875" style="4" customWidth="1"/>
    <col min="261" max="261" width="4.88671875" style="4" customWidth="1"/>
    <col min="262" max="262" width="16.77734375" style="4" customWidth="1"/>
    <col min="263" max="263" width="16.5546875" style="4" customWidth="1"/>
    <col min="264" max="264" width="18" style="4" customWidth="1"/>
    <col min="265" max="265" width="19.44140625" style="4" customWidth="1"/>
    <col min="266" max="266" width="16.88671875" style="4" customWidth="1"/>
    <col min="267" max="267" width="17.44140625" style="4" customWidth="1"/>
    <col min="268" max="268" width="11.77734375" style="4" customWidth="1"/>
    <col min="269" max="269" width="15.109375" style="4" customWidth="1"/>
    <col min="270" max="270" width="14.88671875" style="4" customWidth="1"/>
    <col min="271" max="271" width="13.5546875" style="4" customWidth="1"/>
    <col min="272" max="272" width="13.88671875" style="4" customWidth="1"/>
    <col min="273" max="273" width="13.21875" style="4" customWidth="1"/>
    <col min="274" max="274" width="14.6640625" style="4" customWidth="1"/>
    <col min="275" max="275" width="14.33203125" style="4" customWidth="1"/>
    <col min="276" max="276" width="12.44140625" style="4" customWidth="1"/>
    <col min="277" max="277" width="14.21875" style="4" customWidth="1"/>
    <col min="278" max="278" width="14.88671875" style="4" customWidth="1"/>
    <col min="279" max="279" width="15.6640625" style="4" customWidth="1"/>
    <col min="280" max="284" width="16.109375" style="4" customWidth="1"/>
    <col min="285" max="285" width="18.21875" style="4" customWidth="1"/>
    <col min="286" max="286" width="15.6640625" style="4" customWidth="1"/>
    <col min="287" max="287" width="15.44140625" style="4" customWidth="1"/>
    <col min="288" max="288" width="14.109375" style="4" customWidth="1"/>
    <col min="289" max="289" width="19.88671875" style="4" customWidth="1"/>
    <col min="290" max="290" width="17.88671875" style="4" customWidth="1"/>
    <col min="291" max="291" width="10" style="4" hidden="1" customWidth="1"/>
    <col min="292" max="294" width="5.109375" style="4" customWidth="1"/>
    <col min="295" max="295" width="13.5546875" style="4" customWidth="1"/>
    <col min="296" max="296" width="21.77734375" style="4" customWidth="1"/>
    <col min="297" max="512" width="10" style="4"/>
    <col min="513" max="513" width="2.21875" style="4" customWidth="1"/>
    <col min="514" max="514" width="5.44140625" style="4" customWidth="1"/>
    <col min="515" max="515" width="10.5546875" style="4" customWidth="1"/>
    <col min="516" max="516" width="37.21875" style="4" customWidth="1"/>
    <col min="517" max="517" width="4.88671875" style="4" customWidth="1"/>
    <col min="518" max="518" width="16.77734375" style="4" customWidth="1"/>
    <col min="519" max="519" width="16.5546875" style="4" customWidth="1"/>
    <col min="520" max="520" width="18" style="4" customWidth="1"/>
    <col min="521" max="521" width="19.44140625" style="4" customWidth="1"/>
    <col min="522" max="522" width="16.88671875" style="4" customWidth="1"/>
    <col min="523" max="523" width="17.44140625" style="4" customWidth="1"/>
    <col min="524" max="524" width="11.77734375" style="4" customWidth="1"/>
    <col min="525" max="525" width="15.109375" style="4" customWidth="1"/>
    <col min="526" max="526" width="14.88671875" style="4" customWidth="1"/>
    <col min="527" max="527" width="13.5546875" style="4" customWidth="1"/>
    <col min="528" max="528" width="13.88671875" style="4" customWidth="1"/>
    <col min="529" max="529" width="13.21875" style="4" customWidth="1"/>
    <col min="530" max="530" width="14.6640625" style="4" customWidth="1"/>
    <col min="531" max="531" width="14.33203125" style="4" customWidth="1"/>
    <col min="532" max="532" width="12.44140625" style="4" customWidth="1"/>
    <col min="533" max="533" width="14.21875" style="4" customWidth="1"/>
    <col min="534" max="534" width="14.88671875" style="4" customWidth="1"/>
    <col min="535" max="535" width="15.6640625" style="4" customWidth="1"/>
    <col min="536" max="540" width="16.109375" style="4" customWidth="1"/>
    <col min="541" max="541" width="18.21875" style="4" customWidth="1"/>
    <col min="542" max="542" width="15.6640625" style="4" customWidth="1"/>
    <col min="543" max="543" width="15.44140625" style="4" customWidth="1"/>
    <col min="544" max="544" width="14.109375" style="4" customWidth="1"/>
    <col min="545" max="545" width="19.88671875" style="4" customWidth="1"/>
    <col min="546" max="546" width="17.88671875" style="4" customWidth="1"/>
    <col min="547" max="547" width="10" style="4" hidden="1" customWidth="1"/>
    <col min="548" max="550" width="5.109375" style="4" customWidth="1"/>
    <col min="551" max="551" width="13.5546875" style="4" customWidth="1"/>
    <col min="552" max="552" width="21.77734375" style="4" customWidth="1"/>
    <col min="553" max="768" width="10" style="4"/>
    <col min="769" max="769" width="2.21875" style="4" customWidth="1"/>
    <col min="770" max="770" width="5.44140625" style="4" customWidth="1"/>
    <col min="771" max="771" width="10.5546875" style="4" customWidth="1"/>
    <col min="772" max="772" width="37.21875" style="4" customWidth="1"/>
    <col min="773" max="773" width="4.88671875" style="4" customWidth="1"/>
    <col min="774" max="774" width="16.77734375" style="4" customWidth="1"/>
    <col min="775" max="775" width="16.5546875" style="4" customWidth="1"/>
    <col min="776" max="776" width="18" style="4" customWidth="1"/>
    <col min="777" max="777" width="19.44140625" style="4" customWidth="1"/>
    <col min="778" max="778" width="16.88671875" style="4" customWidth="1"/>
    <col min="779" max="779" width="17.44140625" style="4" customWidth="1"/>
    <col min="780" max="780" width="11.77734375" style="4" customWidth="1"/>
    <col min="781" max="781" width="15.109375" style="4" customWidth="1"/>
    <col min="782" max="782" width="14.88671875" style="4" customWidth="1"/>
    <col min="783" max="783" width="13.5546875" style="4" customWidth="1"/>
    <col min="784" max="784" width="13.88671875" style="4" customWidth="1"/>
    <col min="785" max="785" width="13.21875" style="4" customWidth="1"/>
    <col min="786" max="786" width="14.6640625" style="4" customWidth="1"/>
    <col min="787" max="787" width="14.33203125" style="4" customWidth="1"/>
    <col min="788" max="788" width="12.44140625" style="4" customWidth="1"/>
    <col min="789" max="789" width="14.21875" style="4" customWidth="1"/>
    <col min="790" max="790" width="14.88671875" style="4" customWidth="1"/>
    <col min="791" max="791" width="15.6640625" style="4" customWidth="1"/>
    <col min="792" max="796" width="16.109375" style="4" customWidth="1"/>
    <col min="797" max="797" width="18.21875" style="4" customWidth="1"/>
    <col min="798" max="798" width="15.6640625" style="4" customWidth="1"/>
    <col min="799" max="799" width="15.44140625" style="4" customWidth="1"/>
    <col min="800" max="800" width="14.109375" style="4" customWidth="1"/>
    <col min="801" max="801" width="19.88671875" style="4" customWidth="1"/>
    <col min="802" max="802" width="17.88671875" style="4" customWidth="1"/>
    <col min="803" max="803" width="10" style="4" hidden="1" customWidth="1"/>
    <col min="804" max="806" width="5.109375" style="4" customWidth="1"/>
    <col min="807" max="807" width="13.5546875" style="4" customWidth="1"/>
    <col min="808" max="808" width="21.77734375" style="4" customWidth="1"/>
    <col min="809" max="1024" width="10" style="4"/>
    <col min="1025" max="1025" width="2.21875" style="4" customWidth="1"/>
    <col min="1026" max="1026" width="5.44140625" style="4" customWidth="1"/>
    <col min="1027" max="1027" width="10.5546875" style="4" customWidth="1"/>
    <col min="1028" max="1028" width="37.21875" style="4" customWidth="1"/>
    <col min="1029" max="1029" width="4.88671875" style="4" customWidth="1"/>
    <col min="1030" max="1030" width="16.77734375" style="4" customWidth="1"/>
    <col min="1031" max="1031" width="16.5546875" style="4" customWidth="1"/>
    <col min="1032" max="1032" width="18" style="4" customWidth="1"/>
    <col min="1033" max="1033" width="19.44140625" style="4" customWidth="1"/>
    <col min="1034" max="1034" width="16.88671875" style="4" customWidth="1"/>
    <col min="1035" max="1035" width="17.44140625" style="4" customWidth="1"/>
    <col min="1036" max="1036" width="11.77734375" style="4" customWidth="1"/>
    <col min="1037" max="1037" width="15.109375" style="4" customWidth="1"/>
    <col min="1038" max="1038" width="14.88671875" style="4" customWidth="1"/>
    <col min="1039" max="1039" width="13.5546875" style="4" customWidth="1"/>
    <col min="1040" max="1040" width="13.88671875" style="4" customWidth="1"/>
    <col min="1041" max="1041" width="13.21875" style="4" customWidth="1"/>
    <col min="1042" max="1042" width="14.6640625" style="4" customWidth="1"/>
    <col min="1043" max="1043" width="14.33203125" style="4" customWidth="1"/>
    <col min="1044" max="1044" width="12.44140625" style="4" customWidth="1"/>
    <col min="1045" max="1045" width="14.21875" style="4" customWidth="1"/>
    <col min="1046" max="1046" width="14.88671875" style="4" customWidth="1"/>
    <col min="1047" max="1047" width="15.6640625" style="4" customWidth="1"/>
    <col min="1048" max="1052" width="16.109375" style="4" customWidth="1"/>
    <col min="1053" max="1053" width="18.21875" style="4" customWidth="1"/>
    <col min="1054" max="1054" width="15.6640625" style="4" customWidth="1"/>
    <col min="1055" max="1055" width="15.44140625" style="4" customWidth="1"/>
    <col min="1056" max="1056" width="14.109375" style="4" customWidth="1"/>
    <col min="1057" max="1057" width="19.88671875" style="4" customWidth="1"/>
    <col min="1058" max="1058" width="17.88671875" style="4" customWidth="1"/>
    <col min="1059" max="1059" width="10" style="4" hidden="1" customWidth="1"/>
    <col min="1060" max="1062" width="5.109375" style="4" customWidth="1"/>
    <col min="1063" max="1063" width="13.5546875" style="4" customWidth="1"/>
    <col min="1064" max="1064" width="21.77734375" style="4" customWidth="1"/>
    <col min="1065" max="1280" width="10" style="4"/>
    <col min="1281" max="1281" width="2.21875" style="4" customWidth="1"/>
    <col min="1282" max="1282" width="5.44140625" style="4" customWidth="1"/>
    <col min="1283" max="1283" width="10.5546875" style="4" customWidth="1"/>
    <col min="1284" max="1284" width="37.21875" style="4" customWidth="1"/>
    <col min="1285" max="1285" width="4.88671875" style="4" customWidth="1"/>
    <col min="1286" max="1286" width="16.77734375" style="4" customWidth="1"/>
    <col min="1287" max="1287" width="16.5546875" style="4" customWidth="1"/>
    <col min="1288" max="1288" width="18" style="4" customWidth="1"/>
    <col min="1289" max="1289" width="19.44140625" style="4" customWidth="1"/>
    <col min="1290" max="1290" width="16.88671875" style="4" customWidth="1"/>
    <col min="1291" max="1291" width="17.44140625" style="4" customWidth="1"/>
    <col min="1292" max="1292" width="11.77734375" style="4" customWidth="1"/>
    <col min="1293" max="1293" width="15.109375" style="4" customWidth="1"/>
    <col min="1294" max="1294" width="14.88671875" style="4" customWidth="1"/>
    <col min="1295" max="1295" width="13.5546875" style="4" customWidth="1"/>
    <col min="1296" max="1296" width="13.88671875" style="4" customWidth="1"/>
    <col min="1297" max="1297" width="13.21875" style="4" customWidth="1"/>
    <col min="1298" max="1298" width="14.6640625" style="4" customWidth="1"/>
    <col min="1299" max="1299" width="14.33203125" style="4" customWidth="1"/>
    <col min="1300" max="1300" width="12.44140625" style="4" customWidth="1"/>
    <col min="1301" max="1301" width="14.21875" style="4" customWidth="1"/>
    <col min="1302" max="1302" width="14.88671875" style="4" customWidth="1"/>
    <col min="1303" max="1303" width="15.6640625" style="4" customWidth="1"/>
    <col min="1304" max="1308" width="16.109375" style="4" customWidth="1"/>
    <col min="1309" max="1309" width="18.21875" style="4" customWidth="1"/>
    <col min="1310" max="1310" width="15.6640625" style="4" customWidth="1"/>
    <col min="1311" max="1311" width="15.44140625" style="4" customWidth="1"/>
    <col min="1312" max="1312" width="14.109375" style="4" customWidth="1"/>
    <col min="1313" max="1313" width="19.88671875" style="4" customWidth="1"/>
    <col min="1314" max="1314" width="17.88671875" style="4" customWidth="1"/>
    <col min="1315" max="1315" width="10" style="4" hidden="1" customWidth="1"/>
    <col min="1316" max="1318" width="5.109375" style="4" customWidth="1"/>
    <col min="1319" max="1319" width="13.5546875" style="4" customWidth="1"/>
    <col min="1320" max="1320" width="21.77734375" style="4" customWidth="1"/>
    <col min="1321" max="1536" width="10" style="4"/>
    <col min="1537" max="1537" width="2.21875" style="4" customWidth="1"/>
    <col min="1538" max="1538" width="5.44140625" style="4" customWidth="1"/>
    <col min="1539" max="1539" width="10.5546875" style="4" customWidth="1"/>
    <col min="1540" max="1540" width="37.21875" style="4" customWidth="1"/>
    <col min="1541" max="1541" width="4.88671875" style="4" customWidth="1"/>
    <col min="1542" max="1542" width="16.77734375" style="4" customWidth="1"/>
    <col min="1543" max="1543" width="16.5546875" style="4" customWidth="1"/>
    <col min="1544" max="1544" width="18" style="4" customWidth="1"/>
    <col min="1545" max="1545" width="19.44140625" style="4" customWidth="1"/>
    <col min="1546" max="1546" width="16.88671875" style="4" customWidth="1"/>
    <col min="1547" max="1547" width="17.44140625" style="4" customWidth="1"/>
    <col min="1548" max="1548" width="11.77734375" style="4" customWidth="1"/>
    <col min="1549" max="1549" width="15.109375" style="4" customWidth="1"/>
    <col min="1550" max="1550" width="14.88671875" style="4" customWidth="1"/>
    <col min="1551" max="1551" width="13.5546875" style="4" customWidth="1"/>
    <col min="1552" max="1552" width="13.88671875" style="4" customWidth="1"/>
    <col min="1553" max="1553" width="13.21875" style="4" customWidth="1"/>
    <col min="1554" max="1554" width="14.6640625" style="4" customWidth="1"/>
    <col min="1555" max="1555" width="14.33203125" style="4" customWidth="1"/>
    <col min="1556" max="1556" width="12.44140625" style="4" customWidth="1"/>
    <col min="1557" max="1557" width="14.21875" style="4" customWidth="1"/>
    <col min="1558" max="1558" width="14.88671875" style="4" customWidth="1"/>
    <col min="1559" max="1559" width="15.6640625" style="4" customWidth="1"/>
    <col min="1560" max="1564" width="16.109375" style="4" customWidth="1"/>
    <col min="1565" max="1565" width="18.21875" style="4" customWidth="1"/>
    <col min="1566" max="1566" width="15.6640625" style="4" customWidth="1"/>
    <col min="1567" max="1567" width="15.44140625" style="4" customWidth="1"/>
    <col min="1568" max="1568" width="14.109375" style="4" customWidth="1"/>
    <col min="1569" max="1569" width="19.88671875" style="4" customWidth="1"/>
    <col min="1570" max="1570" width="17.88671875" style="4" customWidth="1"/>
    <col min="1571" max="1571" width="10" style="4" hidden="1" customWidth="1"/>
    <col min="1572" max="1574" width="5.109375" style="4" customWidth="1"/>
    <col min="1575" max="1575" width="13.5546875" style="4" customWidth="1"/>
    <col min="1576" max="1576" width="21.77734375" style="4" customWidth="1"/>
    <col min="1577" max="1792" width="10" style="4"/>
    <col min="1793" max="1793" width="2.21875" style="4" customWidth="1"/>
    <col min="1794" max="1794" width="5.44140625" style="4" customWidth="1"/>
    <col min="1795" max="1795" width="10.5546875" style="4" customWidth="1"/>
    <col min="1796" max="1796" width="37.21875" style="4" customWidth="1"/>
    <col min="1797" max="1797" width="4.88671875" style="4" customWidth="1"/>
    <col min="1798" max="1798" width="16.77734375" style="4" customWidth="1"/>
    <col min="1799" max="1799" width="16.5546875" style="4" customWidth="1"/>
    <col min="1800" max="1800" width="18" style="4" customWidth="1"/>
    <col min="1801" max="1801" width="19.44140625" style="4" customWidth="1"/>
    <col min="1802" max="1802" width="16.88671875" style="4" customWidth="1"/>
    <col min="1803" max="1803" width="17.44140625" style="4" customWidth="1"/>
    <col min="1804" max="1804" width="11.77734375" style="4" customWidth="1"/>
    <col min="1805" max="1805" width="15.109375" style="4" customWidth="1"/>
    <col min="1806" max="1806" width="14.88671875" style="4" customWidth="1"/>
    <col min="1807" max="1807" width="13.5546875" style="4" customWidth="1"/>
    <col min="1808" max="1808" width="13.88671875" style="4" customWidth="1"/>
    <col min="1809" max="1809" width="13.21875" style="4" customWidth="1"/>
    <col min="1810" max="1810" width="14.6640625" style="4" customWidth="1"/>
    <col min="1811" max="1811" width="14.33203125" style="4" customWidth="1"/>
    <col min="1812" max="1812" width="12.44140625" style="4" customWidth="1"/>
    <col min="1813" max="1813" width="14.21875" style="4" customWidth="1"/>
    <col min="1814" max="1814" width="14.88671875" style="4" customWidth="1"/>
    <col min="1815" max="1815" width="15.6640625" style="4" customWidth="1"/>
    <col min="1816" max="1820" width="16.109375" style="4" customWidth="1"/>
    <col min="1821" max="1821" width="18.21875" style="4" customWidth="1"/>
    <col min="1822" max="1822" width="15.6640625" style="4" customWidth="1"/>
    <col min="1823" max="1823" width="15.44140625" style="4" customWidth="1"/>
    <col min="1824" max="1824" width="14.109375" style="4" customWidth="1"/>
    <col min="1825" max="1825" width="19.88671875" style="4" customWidth="1"/>
    <col min="1826" max="1826" width="17.88671875" style="4" customWidth="1"/>
    <col min="1827" max="1827" width="10" style="4" hidden="1" customWidth="1"/>
    <col min="1828" max="1830" width="5.109375" style="4" customWidth="1"/>
    <col min="1831" max="1831" width="13.5546875" style="4" customWidth="1"/>
    <col min="1832" max="1832" width="21.77734375" style="4" customWidth="1"/>
    <col min="1833" max="2048" width="10" style="4"/>
    <col min="2049" max="2049" width="2.21875" style="4" customWidth="1"/>
    <col min="2050" max="2050" width="5.44140625" style="4" customWidth="1"/>
    <col min="2051" max="2051" width="10.5546875" style="4" customWidth="1"/>
    <col min="2052" max="2052" width="37.21875" style="4" customWidth="1"/>
    <col min="2053" max="2053" width="4.88671875" style="4" customWidth="1"/>
    <col min="2054" max="2054" width="16.77734375" style="4" customWidth="1"/>
    <col min="2055" max="2055" width="16.5546875" style="4" customWidth="1"/>
    <col min="2056" max="2056" width="18" style="4" customWidth="1"/>
    <col min="2057" max="2057" width="19.44140625" style="4" customWidth="1"/>
    <col min="2058" max="2058" width="16.88671875" style="4" customWidth="1"/>
    <col min="2059" max="2059" width="17.44140625" style="4" customWidth="1"/>
    <col min="2060" max="2060" width="11.77734375" style="4" customWidth="1"/>
    <col min="2061" max="2061" width="15.109375" style="4" customWidth="1"/>
    <col min="2062" max="2062" width="14.88671875" style="4" customWidth="1"/>
    <col min="2063" max="2063" width="13.5546875" style="4" customWidth="1"/>
    <col min="2064" max="2064" width="13.88671875" style="4" customWidth="1"/>
    <col min="2065" max="2065" width="13.21875" style="4" customWidth="1"/>
    <col min="2066" max="2066" width="14.6640625" style="4" customWidth="1"/>
    <col min="2067" max="2067" width="14.33203125" style="4" customWidth="1"/>
    <col min="2068" max="2068" width="12.44140625" style="4" customWidth="1"/>
    <col min="2069" max="2069" width="14.21875" style="4" customWidth="1"/>
    <col min="2070" max="2070" width="14.88671875" style="4" customWidth="1"/>
    <col min="2071" max="2071" width="15.6640625" style="4" customWidth="1"/>
    <col min="2072" max="2076" width="16.109375" style="4" customWidth="1"/>
    <col min="2077" max="2077" width="18.21875" style="4" customWidth="1"/>
    <col min="2078" max="2078" width="15.6640625" style="4" customWidth="1"/>
    <col min="2079" max="2079" width="15.44140625" style="4" customWidth="1"/>
    <col min="2080" max="2080" width="14.109375" style="4" customWidth="1"/>
    <col min="2081" max="2081" width="19.88671875" style="4" customWidth="1"/>
    <col min="2082" max="2082" width="17.88671875" style="4" customWidth="1"/>
    <col min="2083" max="2083" width="10" style="4" hidden="1" customWidth="1"/>
    <col min="2084" max="2086" width="5.109375" style="4" customWidth="1"/>
    <col min="2087" max="2087" width="13.5546875" style="4" customWidth="1"/>
    <col min="2088" max="2088" width="21.77734375" style="4" customWidth="1"/>
    <col min="2089" max="2304" width="10" style="4"/>
    <col min="2305" max="2305" width="2.21875" style="4" customWidth="1"/>
    <col min="2306" max="2306" width="5.44140625" style="4" customWidth="1"/>
    <col min="2307" max="2307" width="10.5546875" style="4" customWidth="1"/>
    <col min="2308" max="2308" width="37.21875" style="4" customWidth="1"/>
    <col min="2309" max="2309" width="4.88671875" style="4" customWidth="1"/>
    <col min="2310" max="2310" width="16.77734375" style="4" customWidth="1"/>
    <col min="2311" max="2311" width="16.5546875" style="4" customWidth="1"/>
    <col min="2312" max="2312" width="18" style="4" customWidth="1"/>
    <col min="2313" max="2313" width="19.44140625" style="4" customWidth="1"/>
    <col min="2314" max="2314" width="16.88671875" style="4" customWidth="1"/>
    <col min="2315" max="2315" width="17.44140625" style="4" customWidth="1"/>
    <col min="2316" max="2316" width="11.77734375" style="4" customWidth="1"/>
    <col min="2317" max="2317" width="15.109375" style="4" customWidth="1"/>
    <col min="2318" max="2318" width="14.88671875" style="4" customWidth="1"/>
    <col min="2319" max="2319" width="13.5546875" style="4" customWidth="1"/>
    <col min="2320" max="2320" width="13.88671875" style="4" customWidth="1"/>
    <col min="2321" max="2321" width="13.21875" style="4" customWidth="1"/>
    <col min="2322" max="2322" width="14.6640625" style="4" customWidth="1"/>
    <col min="2323" max="2323" width="14.33203125" style="4" customWidth="1"/>
    <col min="2324" max="2324" width="12.44140625" style="4" customWidth="1"/>
    <col min="2325" max="2325" width="14.21875" style="4" customWidth="1"/>
    <col min="2326" max="2326" width="14.88671875" style="4" customWidth="1"/>
    <col min="2327" max="2327" width="15.6640625" style="4" customWidth="1"/>
    <col min="2328" max="2332" width="16.109375" style="4" customWidth="1"/>
    <col min="2333" max="2333" width="18.21875" style="4" customWidth="1"/>
    <col min="2334" max="2334" width="15.6640625" style="4" customWidth="1"/>
    <col min="2335" max="2335" width="15.44140625" style="4" customWidth="1"/>
    <col min="2336" max="2336" width="14.109375" style="4" customWidth="1"/>
    <col min="2337" max="2337" width="19.88671875" style="4" customWidth="1"/>
    <col min="2338" max="2338" width="17.88671875" style="4" customWidth="1"/>
    <col min="2339" max="2339" width="10" style="4" hidden="1" customWidth="1"/>
    <col min="2340" max="2342" width="5.109375" style="4" customWidth="1"/>
    <col min="2343" max="2343" width="13.5546875" style="4" customWidth="1"/>
    <col min="2344" max="2344" width="21.77734375" style="4" customWidth="1"/>
    <col min="2345" max="2560" width="10" style="4"/>
    <col min="2561" max="2561" width="2.21875" style="4" customWidth="1"/>
    <col min="2562" max="2562" width="5.44140625" style="4" customWidth="1"/>
    <col min="2563" max="2563" width="10.5546875" style="4" customWidth="1"/>
    <col min="2564" max="2564" width="37.21875" style="4" customWidth="1"/>
    <col min="2565" max="2565" width="4.88671875" style="4" customWidth="1"/>
    <col min="2566" max="2566" width="16.77734375" style="4" customWidth="1"/>
    <col min="2567" max="2567" width="16.5546875" style="4" customWidth="1"/>
    <col min="2568" max="2568" width="18" style="4" customWidth="1"/>
    <col min="2569" max="2569" width="19.44140625" style="4" customWidth="1"/>
    <col min="2570" max="2570" width="16.88671875" style="4" customWidth="1"/>
    <col min="2571" max="2571" width="17.44140625" style="4" customWidth="1"/>
    <col min="2572" max="2572" width="11.77734375" style="4" customWidth="1"/>
    <col min="2573" max="2573" width="15.109375" style="4" customWidth="1"/>
    <col min="2574" max="2574" width="14.88671875" style="4" customWidth="1"/>
    <col min="2575" max="2575" width="13.5546875" style="4" customWidth="1"/>
    <col min="2576" max="2576" width="13.88671875" style="4" customWidth="1"/>
    <col min="2577" max="2577" width="13.21875" style="4" customWidth="1"/>
    <col min="2578" max="2578" width="14.6640625" style="4" customWidth="1"/>
    <col min="2579" max="2579" width="14.33203125" style="4" customWidth="1"/>
    <col min="2580" max="2580" width="12.44140625" style="4" customWidth="1"/>
    <col min="2581" max="2581" width="14.21875" style="4" customWidth="1"/>
    <col min="2582" max="2582" width="14.88671875" style="4" customWidth="1"/>
    <col min="2583" max="2583" width="15.6640625" style="4" customWidth="1"/>
    <col min="2584" max="2588" width="16.109375" style="4" customWidth="1"/>
    <col min="2589" max="2589" width="18.21875" style="4" customWidth="1"/>
    <col min="2590" max="2590" width="15.6640625" style="4" customWidth="1"/>
    <col min="2591" max="2591" width="15.44140625" style="4" customWidth="1"/>
    <col min="2592" max="2592" width="14.109375" style="4" customWidth="1"/>
    <col min="2593" max="2593" width="19.88671875" style="4" customWidth="1"/>
    <col min="2594" max="2594" width="17.88671875" style="4" customWidth="1"/>
    <col min="2595" max="2595" width="10" style="4" hidden="1" customWidth="1"/>
    <col min="2596" max="2598" width="5.109375" style="4" customWidth="1"/>
    <col min="2599" max="2599" width="13.5546875" style="4" customWidth="1"/>
    <col min="2600" max="2600" width="21.77734375" style="4" customWidth="1"/>
    <col min="2601" max="2816" width="10" style="4"/>
    <col min="2817" max="2817" width="2.21875" style="4" customWidth="1"/>
    <col min="2818" max="2818" width="5.44140625" style="4" customWidth="1"/>
    <col min="2819" max="2819" width="10.5546875" style="4" customWidth="1"/>
    <col min="2820" max="2820" width="37.21875" style="4" customWidth="1"/>
    <col min="2821" max="2821" width="4.88671875" style="4" customWidth="1"/>
    <col min="2822" max="2822" width="16.77734375" style="4" customWidth="1"/>
    <col min="2823" max="2823" width="16.5546875" style="4" customWidth="1"/>
    <col min="2824" max="2824" width="18" style="4" customWidth="1"/>
    <col min="2825" max="2825" width="19.44140625" style="4" customWidth="1"/>
    <col min="2826" max="2826" width="16.88671875" style="4" customWidth="1"/>
    <col min="2827" max="2827" width="17.44140625" style="4" customWidth="1"/>
    <col min="2828" max="2828" width="11.77734375" style="4" customWidth="1"/>
    <col min="2829" max="2829" width="15.109375" style="4" customWidth="1"/>
    <col min="2830" max="2830" width="14.88671875" style="4" customWidth="1"/>
    <col min="2831" max="2831" width="13.5546875" style="4" customWidth="1"/>
    <col min="2832" max="2832" width="13.88671875" style="4" customWidth="1"/>
    <col min="2833" max="2833" width="13.21875" style="4" customWidth="1"/>
    <col min="2834" max="2834" width="14.6640625" style="4" customWidth="1"/>
    <col min="2835" max="2835" width="14.33203125" style="4" customWidth="1"/>
    <col min="2836" max="2836" width="12.44140625" style="4" customWidth="1"/>
    <col min="2837" max="2837" width="14.21875" style="4" customWidth="1"/>
    <col min="2838" max="2838" width="14.88671875" style="4" customWidth="1"/>
    <col min="2839" max="2839" width="15.6640625" style="4" customWidth="1"/>
    <col min="2840" max="2844" width="16.109375" style="4" customWidth="1"/>
    <col min="2845" max="2845" width="18.21875" style="4" customWidth="1"/>
    <col min="2846" max="2846" width="15.6640625" style="4" customWidth="1"/>
    <col min="2847" max="2847" width="15.44140625" style="4" customWidth="1"/>
    <col min="2848" max="2848" width="14.109375" style="4" customWidth="1"/>
    <col min="2849" max="2849" width="19.88671875" style="4" customWidth="1"/>
    <col min="2850" max="2850" width="17.88671875" style="4" customWidth="1"/>
    <col min="2851" max="2851" width="10" style="4" hidden="1" customWidth="1"/>
    <col min="2852" max="2854" width="5.109375" style="4" customWidth="1"/>
    <col min="2855" max="2855" width="13.5546875" style="4" customWidth="1"/>
    <col min="2856" max="2856" width="21.77734375" style="4" customWidth="1"/>
    <col min="2857" max="3072" width="10" style="4"/>
    <col min="3073" max="3073" width="2.21875" style="4" customWidth="1"/>
    <col min="3074" max="3074" width="5.44140625" style="4" customWidth="1"/>
    <col min="3075" max="3075" width="10.5546875" style="4" customWidth="1"/>
    <col min="3076" max="3076" width="37.21875" style="4" customWidth="1"/>
    <col min="3077" max="3077" width="4.88671875" style="4" customWidth="1"/>
    <col min="3078" max="3078" width="16.77734375" style="4" customWidth="1"/>
    <col min="3079" max="3079" width="16.5546875" style="4" customWidth="1"/>
    <col min="3080" max="3080" width="18" style="4" customWidth="1"/>
    <col min="3081" max="3081" width="19.44140625" style="4" customWidth="1"/>
    <col min="3082" max="3082" width="16.88671875" style="4" customWidth="1"/>
    <col min="3083" max="3083" width="17.44140625" style="4" customWidth="1"/>
    <col min="3084" max="3084" width="11.77734375" style="4" customWidth="1"/>
    <col min="3085" max="3085" width="15.109375" style="4" customWidth="1"/>
    <col min="3086" max="3086" width="14.88671875" style="4" customWidth="1"/>
    <col min="3087" max="3087" width="13.5546875" style="4" customWidth="1"/>
    <col min="3088" max="3088" width="13.88671875" style="4" customWidth="1"/>
    <col min="3089" max="3089" width="13.21875" style="4" customWidth="1"/>
    <col min="3090" max="3090" width="14.6640625" style="4" customWidth="1"/>
    <col min="3091" max="3091" width="14.33203125" style="4" customWidth="1"/>
    <col min="3092" max="3092" width="12.44140625" style="4" customWidth="1"/>
    <col min="3093" max="3093" width="14.21875" style="4" customWidth="1"/>
    <col min="3094" max="3094" width="14.88671875" style="4" customWidth="1"/>
    <col min="3095" max="3095" width="15.6640625" style="4" customWidth="1"/>
    <col min="3096" max="3100" width="16.109375" style="4" customWidth="1"/>
    <col min="3101" max="3101" width="18.21875" style="4" customWidth="1"/>
    <col min="3102" max="3102" width="15.6640625" style="4" customWidth="1"/>
    <col min="3103" max="3103" width="15.44140625" style="4" customWidth="1"/>
    <col min="3104" max="3104" width="14.109375" style="4" customWidth="1"/>
    <col min="3105" max="3105" width="19.88671875" style="4" customWidth="1"/>
    <col min="3106" max="3106" width="17.88671875" style="4" customWidth="1"/>
    <col min="3107" max="3107" width="10" style="4" hidden="1" customWidth="1"/>
    <col min="3108" max="3110" width="5.109375" style="4" customWidth="1"/>
    <col min="3111" max="3111" width="13.5546875" style="4" customWidth="1"/>
    <col min="3112" max="3112" width="21.77734375" style="4" customWidth="1"/>
    <col min="3113" max="3328" width="10" style="4"/>
    <col min="3329" max="3329" width="2.21875" style="4" customWidth="1"/>
    <col min="3330" max="3330" width="5.44140625" style="4" customWidth="1"/>
    <col min="3331" max="3331" width="10.5546875" style="4" customWidth="1"/>
    <col min="3332" max="3332" width="37.21875" style="4" customWidth="1"/>
    <col min="3333" max="3333" width="4.88671875" style="4" customWidth="1"/>
    <col min="3334" max="3334" width="16.77734375" style="4" customWidth="1"/>
    <col min="3335" max="3335" width="16.5546875" style="4" customWidth="1"/>
    <col min="3336" max="3336" width="18" style="4" customWidth="1"/>
    <col min="3337" max="3337" width="19.44140625" style="4" customWidth="1"/>
    <col min="3338" max="3338" width="16.88671875" style="4" customWidth="1"/>
    <col min="3339" max="3339" width="17.44140625" style="4" customWidth="1"/>
    <col min="3340" max="3340" width="11.77734375" style="4" customWidth="1"/>
    <col min="3341" max="3341" width="15.109375" style="4" customWidth="1"/>
    <col min="3342" max="3342" width="14.88671875" style="4" customWidth="1"/>
    <col min="3343" max="3343" width="13.5546875" style="4" customWidth="1"/>
    <col min="3344" max="3344" width="13.88671875" style="4" customWidth="1"/>
    <col min="3345" max="3345" width="13.21875" style="4" customWidth="1"/>
    <col min="3346" max="3346" width="14.6640625" style="4" customWidth="1"/>
    <col min="3347" max="3347" width="14.33203125" style="4" customWidth="1"/>
    <col min="3348" max="3348" width="12.44140625" style="4" customWidth="1"/>
    <col min="3349" max="3349" width="14.21875" style="4" customWidth="1"/>
    <col min="3350" max="3350" width="14.88671875" style="4" customWidth="1"/>
    <col min="3351" max="3351" width="15.6640625" style="4" customWidth="1"/>
    <col min="3352" max="3356" width="16.109375" style="4" customWidth="1"/>
    <col min="3357" max="3357" width="18.21875" style="4" customWidth="1"/>
    <col min="3358" max="3358" width="15.6640625" style="4" customWidth="1"/>
    <col min="3359" max="3359" width="15.44140625" style="4" customWidth="1"/>
    <col min="3360" max="3360" width="14.109375" style="4" customWidth="1"/>
    <col min="3361" max="3361" width="19.88671875" style="4" customWidth="1"/>
    <col min="3362" max="3362" width="17.88671875" style="4" customWidth="1"/>
    <col min="3363" max="3363" width="10" style="4" hidden="1" customWidth="1"/>
    <col min="3364" max="3366" width="5.109375" style="4" customWidth="1"/>
    <col min="3367" max="3367" width="13.5546875" style="4" customWidth="1"/>
    <col min="3368" max="3368" width="21.77734375" style="4" customWidth="1"/>
    <col min="3369" max="3584" width="10" style="4"/>
    <col min="3585" max="3585" width="2.21875" style="4" customWidth="1"/>
    <col min="3586" max="3586" width="5.44140625" style="4" customWidth="1"/>
    <col min="3587" max="3587" width="10.5546875" style="4" customWidth="1"/>
    <col min="3588" max="3588" width="37.21875" style="4" customWidth="1"/>
    <col min="3589" max="3589" width="4.88671875" style="4" customWidth="1"/>
    <col min="3590" max="3590" width="16.77734375" style="4" customWidth="1"/>
    <col min="3591" max="3591" width="16.5546875" style="4" customWidth="1"/>
    <col min="3592" max="3592" width="18" style="4" customWidth="1"/>
    <col min="3593" max="3593" width="19.44140625" style="4" customWidth="1"/>
    <col min="3594" max="3594" width="16.88671875" style="4" customWidth="1"/>
    <col min="3595" max="3595" width="17.44140625" style="4" customWidth="1"/>
    <col min="3596" max="3596" width="11.77734375" style="4" customWidth="1"/>
    <col min="3597" max="3597" width="15.109375" style="4" customWidth="1"/>
    <col min="3598" max="3598" width="14.88671875" style="4" customWidth="1"/>
    <col min="3599" max="3599" width="13.5546875" style="4" customWidth="1"/>
    <col min="3600" max="3600" width="13.88671875" style="4" customWidth="1"/>
    <col min="3601" max="3601" width="13.21875" style="4" customWidth="1"/>
    <col min="3602" max="3602" width="14.6640625" style="4" customWidth="1"/>
    <col min="3603" max="3603" width="14.33203125" style="4" customWidth="1"/>
    <col min="3604" max="3604" width="12.44140625" style="4" customWidth="1"/>
    <col min="3605" max="3605" width="14.21875" style="4" customWidth="1"/>
    <col min="3606" max="3606" width="14.88671875" style="4" customWidth="1"/>
    <col min="3607" max="3607" width="15.6640625" style="4" customWidth="1"/>
    <col min="3608" max="3612" width="16.109375" style="4" customWidth="1"/>
    <col min="3613" max="3613" width="18.21875" style="4" customWidth="1"/>
    <col min="3614" max="3614" width="15.6640625" style="4" customWidth="1"/>
    <col min="3615" max="3615" width="15.44140625" style="4" customWidth="1"/>
    <col min="3616" max="3616" width="14.109375" style="4" customWidth="1"/>
    <col min="3617" max="3617" width="19.88671875" style="4" customWidth="1"/>
    <col min="3618" max="3618" width="17.88671875" style="4" customWidth="1"/>
    <col min="3619" max="3619" width="10" style="4" hidden="1" customWidth="1"/>
    <col min="3620" max="3622" width="5.109375" style="4" customWidth="1"/>
    <col min="3623" max="3623" width="13.5546875" style="4" customWidth="1"/>
    <col min="3624" max="3624" width="21.77734375" style="4" customWidth="1"/>
    <col min="3625" max="3840" width="10" style="4"/>
    <col min="3841" max="3841" width="2.21875" style="4" customWidth="1"/>
    <col min="3842" max="3842" width="5.44140625" style="4" customWidth="1"/>
    <col min="3843" max="3843" width="10.5546875" style="4" customWidth="1"/>
    <col min="3844" max="3844" width="37.21875" style="4" customWidth="1"/>
    <col min="3845" max="3845" width="4.88671875" style="4" customWidth="1"/>
    <col min="3846" max="3846" width="16.77734375" style="4" customWidth="1"/>
    <col min="3847" max="3847" width="16.5546875" style="4" customWidth="1"/>
    <col min="3848" max="3848" width="18" style="4" customWidth="1"/>
    <col min="3849" max="3849" width="19.44140625" style="4" customWidth="1"/>
    <col min="3850" max="3850" width="16.88671875" style="4" customWidth="1"/>
    <col min="3851" max="3851" width="17.44140625" style="4" customWidth="1"/>
    <col min="3852" max="3852" width="11.77734375" style="4" customWidth="1"/>
    <col min="3853" max="3853" width="15.109375" style="4" customWidth="1"/>
    <col min="3854" max="3854" width="14.88671875" style="4" customWidth="1"/>
    <col min="3855" max="3855" width="13.5546875" style="4" customWidth="1"/>
    <col min="3856" max="3856" width="13.88671875" style="4" customWidth="1"/>
    <col min="3857" max="3857" width="13.21875" style="4" customWidth="1"/>
    <col min="3858" max="3858" width="14.6640625" style="4" customWidth="1"/>
    <col min="3859" max="3859" width="14.33203125" style="4" customWidth="1"/>
    <col min="3860" max="3860" width="12.44140625" style="4" customWidth="1"/>
    <col min="3861" max="3861" width="14.21875" style="4" customWidth="1"/>
    <col min="3862" max="3862" width="14.88671875" style="4" customWidth="1"/>
    <col min="3863" max="3863" width="15.6640625" style="4" customWidth="1"/>
    <col min="3864" max="3868" width="16.109375" style="4" customWidth="1"/>
    <col min="3869" max="3869" width="18.21875" style="4" customWidth="1"/>
    <col min="3870" max="3870" width="15.6640625" style="4" customWidth="1"/>
    <col min="3871" max="3871" width="15.44140625" style="4" customWidth="1"/>
    <col min="3872" max="3872" width="14.109375" style="4" customWidth="1"/>
    <col min="3873" max="3873" width="19.88671875" style="4" customWidth="1"/>
    <col min="3874" max="3874" width="17.88671875" style="4" customWidth="1"/>
    <col min="3875" max="3875" width="10" style="4" hidden="1" customWidth="1"/>
    <col min="3876" max="3878" width="5.109375" style="4" customWidth="1"/>
    <col min="3879" max="3879" width="13.5546875" style="4" customWidth="1"/>
    <col min="3880" max="3880" width="21.77734375" style="4" customWidth="1"/>
    <col min="3881" max="4096" width="10" style="4"/>
    <col min="4097" max="4097" width="2.21875" style="4" customWidth="1"/>
    <col min="4098" max="4098" width="5.44140625" style="4" customWidth="1"/>
    <col min="4099" max="4099" width="10.5546875" style="4" customWidth="1"/>
    <col min="4100" max="4100" width="37.21875" style="4" customWidth="1"/>
    <col min="4101" max="4101" width="4.88671875" style="4" customWidth="1"/>
    <col min="4102" max="4102" width="16.77734375" style="4" customWidth="1"/>
    <col min="4103" max="4103" width="16.5546875" style="4" customWidth="1"/>
    <col min="4104" max="4104" width="18" style="4" customWidth="1"/>
    <col min="4105" max="4105" width="19.44140625" style="4" customWidth="1"/>
    <col min="4106" max="4106" width="16.88671875" style="4" customWidth="1"/>
    <col min="4107" max="4107" width="17.44140625" style="4" customWidth="1"/>
    <col min="4108" max="4108" width="11.77734375" style="4" customWidth="1"/>
    <col min="4109" max="4109" width="15.109375" style="4" customWidth="1"/>
    <col min="4110" max="4110" width="14.88671875" style="4" customWidth="1"/>
    <col min="4111" max="4111" width="13.5546875" style="4" customWidth="1"/>
    <col min="4112" max="4112" width="13.88671875" style="4" customWidth="1"/>
    <col min="4113" max="4113" width="13.21875" style="4" customWidth="1"/>
    <col min="4114" max="4114" width="14.6640625" style="4" customWidth="1"/>
    <col min="4115" max="4115" width="14.33203125" style="4" customWidth="1"/>
    <col min="4116" max="4116" width="12.44140625" style="4" customWidth="1"/>
    <col min="4117" max="4117" width="14.21875" style="4" customWidth="1"/>
    <col min="4118" max="4118" width="14.88671875" style="4" customWidth="1"/>
    <col min="4119" max="4119" width="15.6640625" style="4" customWidth="1"/>
    <col min="4120" max="4124" width="16.109375" style="4" customWidth="1"/>
    <col min="4125" max="4125" width="18.21875" style="4" customWidth="1"/>
    <col min="4126" max="4126" width="15.6640625" style="4" customWidth="1"/>
    <col min="4127" max="4127" width="15.44140625" style="4" customWidth="1"/>
    <col min="4128" max="4128" width="14.109375" style="4" customWidth="1"/>
    <col min="4129" max="4129" width="19.88671875" style="4" customWidth="1"/>
    <col min="4130" max="4130" width="17.88671875" style="4" customWidth="1"/>
    <col min="4131" max="4131" width="10" style="4" hidden="1" customWidth="1"/>
    <col min="4132" max="4134" width="5.109375" style="4" customWidth="1"/>
    <col min="4135" max="4135" width="13.5546875" style="4" customWidth="1"/>
    <col min="4136" max="4136" width="21.77734375" style="4" customWidth="1"/>
    <col min="4137" max="4352" width="10" style="4"/>
    <col min="4353" max="4353" width="2.21875" style="4" customWidth="1"/>
    <col min="4354" max="4354" width="5.44140625" style="4" customWidth="1"/>
    <col min="4355" max="4355" width="10.5546875" style="4" customWidth="1"/>
    <col min="4356" max="4356" width="37.21875" style="4" customWidth="1"/>
    <col min="4357" max="4357" width="4.88671875" style="4" customWidth="1"/>
    <col min="4358" max="4358" width="16.77734375" style="4" customWidth="1"/>
    <col min="4359" max="4359" width="16.5546875" style="4" customWidth="1"/>
    <col min="4360" max="4360" width="18" style="4" customWidth="1"/>
    <col min="4361" max="4361" width="19.44140625" style="4" customWidth="1"/>
    <col min="4362" max="4362" width="16.88671875" style="4" customWidth="1"/>
    <col min="4363" max="4363" width="17.44140625" style="4" customWidth="1"/>
    <col min="4364" max="4364" width="11.77734375" style="4" customWidth="1"/>
    <col min="4365" max="4365" width="15.109375" style="4" customWidth="1"/>
    <col min="4366" max="4366" width="14.88671875" style="4" customWidth="1"/>
    <col min="4367" max="4367" width="13.5546875" style="4" customWidth="1"/>
    <col min="4368" max="4368" width="13.88671875" style="4" customWidth="1"/>
    <col min="4369" max="4369" width="13.21875" style="4" customWidth="1"/>
    <col min="4370" max="4370" width="14.6640625" style="4" customWidth="1"/>
    <col min="4371" max="4371" width="14.33203125" style="4" customWidth="1"/>
    <col min="4372" max="4372" width="12.44140625" style="4" customWidth="1"/>
    <col min="4373" max="4373" width="14.21875" style="4" customWidth="1"/>
    <col min="4374" max="4374" width="14.88671875" style="4" customWidth="1"/>
    <col min="4375" max="4375" width="15.6640625" style="4" customWidth="1"/>
    <col min="4376" max="4380" width="16.109375" style="4" customWidth="1"/>
    <col min="4381" max="4381" width="18.21875" style="4" customWidth="1"/>
    <col min="4382" max="4382" width="15.6640625" style="4" customWidth="1"/>
    <col min="4383" max="4383" width="15.44140625" style="4" customWidth="1"/>
    <col min="4384" max="4384" width="14.109375" style="4" customWidth="1"/>
    <col min="4385" max="4385" width="19.88671875" style="4" customWidth="1"/>
    <col min="4386" max="4386" width="17.88671875" style="4" customWidth="1"/>
    <col min="4387" max="4387" width="10" style="4" hidden="1" customWidth="1"/>
    <col min="4388" max="4390" width="5.109375" style="4" customWidth="1"/>
    <col min="4391" max="4391" width="13.5546875" style="4" customWidth="1"/>
    <col min="4392" max="4392" width="21.77734375" style="4" customWidth="1"/>
    <col min="4393" max="4608" width="10" style="4"/>
    <col min="4609" max="4609" width="2.21875" style="4" customWidth="1"/>
    <col min="4610" max="4610" width="5.44140625" style="4" customWidth="1"/>
    <col min="4611" max="4611" width="10.5546875" style="4" customWidth="1"/>
    <col min="4612" max="4612" width="37.21875" style="4" customWidth="1"/>
    <col min="4613" max="4613" width="4.88671875" style="4" customWidth="1"/>
    <col min="4614" max="4614" width="16.77734375" style="4" customWidth="1"/>
    <col min="4615" max="4615" width="16.5546875" style="4" customWidth="1"/>
    <col min="4616" max="4616" width="18" style="4" customWidth="1"/>
    <col min="4617" max="4617" width="19.44140625" style="4" customWidth="1"/>
    <col min="4618" max="4618" width="16.88671875" style="4" customWidth="1"/>
    <col min="4619" max="4619" width="17.44140625" style="4" customWidth="1"/>
    <col min="4620" max="4620" width="11.77734375" style="4" customWidth="1"/>
    <col min="4621" max="4621" width="15.109375" style="4" customWidth="1"/>
    <col min="4622" max="4622" width="14.88671875" style="4" customWidth="1"/>
    <col min="4623" max="4623" width="13.5546875" style="4" customWidth="1"/>
    <col min="4624" max="4624" width="13.88671875" style="4" customWidth="1"/>
    <col min="4625" max="4625" width="13.21875" style="4" customWidth="1"/>
    <col min="4626" max="4626" width="14.6640625" style="4" customWidth="1"/>
    <col min="4627" max="4627" width="14.33203125" style="4" customWidth="1"/>
    <col min="4628" max="4628" width="12.44140625" style="4" customWidth="1"/>
    <col min="4629" max="4629" width="14.21875" style="4" customWidth="1"/>
    <col min="4630" max="4630" width="14.88671875" style="4" customWidth="1"/>
    <col min="4631" max="4631" width="15.6640625" style="4" customWidth="1"/>
    <col min="4632" max="4636" width="16.109375" style="4" customWidth="1"/>
    <col min="4637" max="4637" width="18.21875" style="4" customWidth="1"/>
    <col min="4638" max="4638" width="15.6640625" style="4" customWidth="1"/>
    <col min="4639" max="4639" width="15.44140625" style="4" customWidth="1"/>
    <col min="4640" max="4640" width="14.109375" style="4" customWidth="1"/>
    <col min="4641" max="4641" width="19.88671875" style="4" customWidth="1"/>
    <col min="4642" max="4642" width="17.88671875" style="4" customWidth="1"/>
    <col min="4643" max="4643" width="10" style="4" hidden="1" customWidth="1"/>
    <col min="4644" max="4646" width="5.109375" style="4" customWidth="1"/>
    <col min="4647" max="4647" width="13.5546875" style="4" customWidth="1"/>
    <col min="4648" max="4648" width="21.77734375" style="4" customWidth="1"/>
    <col min="4649" max="4864" width="10" style="4"/>
    <col min="4865" max="4865" width="2.21875" style="4" customWidth="1"/>
    <col min="4866" max="4866" width="5.44140625" style="4" customWidth="1"/>
    <col min="4867" max="4867" width="10.5546875" style="4" customWidth="1"/>
    <col min="4868" max="4868" width="37.21875" style="4" customWidth="1"/>
    <col min="4869" max="4869" width="4.88671875" style="4" customWidth="1"/>
    <col min="4870" max="4870" width="16.77734375" style="4" customWidth="1"/>
    <col min="4871" max="4871" width="16.5546875" style="4" customWidth="1"/>
    <col min="4872" max="4872" width="18" style="4" customWidth="1"/>
    <col min="4873" max="4873" width="19.44140625" style="4" customWidth="1"/>
    <col min="4874" max="4874" width="16.88671875" style="4" customWidth="1"/>
    <col min="4875" max="4875" width="17.44140625" style="4" customWidth="1"/>
    <col min="4876" max="4876" width="11.77734375" style="4" customWidth="1"/>
    <col min="4877" max="4877" width="15.109375" style="4" customWidth="1"/>
    <col min="4878" max="4878" width="14.88671875" style="4" customWidth="1"/>
    <col min="4879" max="4879" width="13.5546875" style="4" customWidth="1"/>
    <col min="4880" max="4880" width="13.88671875" style="4" customWidth="1"/>
    <col min="4881" max="4881" width="13.21875" style="4" customWidth="1"/>
    <col min="4882" max="4882" width="14.6640625" style="4" customWidth="1"/>
    <col min="4883" max="4883" width="14.33203125" style="4" customWidth="1"/>
    <col min="4884" max="4884" width="12.44140625" style="4" customWidth="1"/>
    <col min="4885" max="4885" width="14.21875" style="4" customWidth="1"/>
    <col min="4886" max="4886" width="14.88671875" style="4" customWidth="1"/>
    <col min="4887" max="4887" width="15.6640625" style="4" customWidth="1"/>
    <col min="4888" max="4892" width="16.109375" style="4" customWidth="1"/>
    <col min="4893" max="4893" width="18.21875" style="4" customWidth="1"/>
    <col min="4894" max="4894" width="15.6640625" style="4" customWidth="1"/>
    <col min="4895" max="4895" width="15.44140625" style="4" customWidth="1"/>
    <col min="4896" max="4896" width="14.109375" style="4" customWidth="1"/>
    <col min="4897" max="4897" width="19.88671875" style="4" customWidth="1"/>
    <col min="4898" max="4898" width="17.88671875" style="4" customWidth="1"/>
    <col min="4899" max="4899" width="10" style="4" hidden="1" customWidth="1"/>
    <col min="4900" max="4902" width="5.109375" style="4" customWidth="1"/>
    <col min="4903" max="4903" width="13.5546875" style="4" customWidth="1"/>
    <col min="4904" max="4904" width="21.77734375" style="4" customWidth="1"/>
    <col min="4905" max="5120" width="10" style="4"/>
    <col min="5121" max="5121" width="2.21875" style="4" customWidth="1"/>
    <col min="5122" max="5122" width="5.44140625" style="4" customWidth="1"/>
    <col min="5123" max="5123" width="10.5546875" style="4" customWidth="1"/>
    <col min="5124" max="5124" width="37.21875" style="4" customWidth="1"/>
    <col min="5125" max="5125" width="4.88671875" style="4" customWidth="1"/>
    <col min="5126" max="5126" width="16.77734375" style="4" customWidth="1"/>
    <col min="5127" max="5127" width="16.5546875" style="4" customWidth="1"/>
    <col min="5128" max="5128" width="18" style="4" customWidth="1"/>
    <col min="5129" max="5129" width="19.44140625" style="4" customWidth="1"/>
    <col min="5130" max="5130" width="16.88671875" style="4" customWidth="1"/>
    <col min="5131" max="5131" width="17.44140625" style="4" customWidth="1"/>
    <col min="5132" max="5132" width="11.77734375" style="4" customWidth="1"/>
    <col min="5133" max="5133" width="15.109375" style="4" customWidth="1"/>
    <col min="5134" max="5134" width="14.88671875" style="4" customWidth="1"/>
    <col min="5135" max="5135" width="13.5546875" style="4" customWidth="1"/>
    <col min="5136" max="5136" width="13.88671875" style="4" customWidth="1"/>
    <col min="5137" max="5137" width="13.21875" style="4" customWidth="1"/>
    <col min="5138" max="5138" width="14.6640625" style="4" customWidth="1"/>
    <col min="5139" max="5139" width="14.33203125" style="4" customWidth="1"/>
    <col min="5140" max="5140" width="12.44140625" style="4" customWidth="1"/>
    <col min="5141" max="5141" width="14.21875" style="4" customWidth="1"/>
    <col min="5142" max="5142" width="14.88671875" style="4" customWidth="1"/>
    <col min="5143" max="5143" width="15.6640625" style="4" customWidth="1"/>
    <col min="5144" max="5148" width="16.109375" style="4" customWidth="1"/>
    <col min="5149" max="5149" width="18.21875" style="4" customWidth="1"/>
    <col min="5150" max="5150" width="15.6640625" style="4" customWidth="1"/>
    <col min="5151" max="5151" width="15.44140625" style="4" customWidth="1"/>
    <col min="5152" max="5152" width="14.109375" style="4" customWidth="1"/>
    <col min="5153" max="5153" width="19.88671875" style="4" customWidth="1"/>
    <col min="5154" max="5154" width="17.88671875" style="4" customWidth="1"/>
    <col min="5155" max="5155" width="10" style="4" hidden="1" customWidth="1"/>
    <col min="5156" max="5158" width="5.109375" style="4" customWidth="1"/>
    <col min="5159" max="5159" width="13.5546875" style="4" customWidth="1"/>
    <col min="5160" max="5160" width="21.77734375" style="4" customWidth="1"/>
    <col min="5161" max="5376" width="10" style="4"/>
    <col min="5377" max="5377" width="2.21875" style="4" customWidth="1"/>
    <col min="5378" max="5378" width="5.44140625" style="4" customWidth="1"/>
    <col min="5379" max="5379" width="10.5546875" style="4" customWidth="1"/>
    <col min="5380" max="5380" width="37.21875" style="4" customWidth="1"/>
    <col min="5381" max="5381" width="4.88671875" style="4" customWidth="1"/>
    <col min="5382" max="5382" width="16.77734375" style="4" customWidth="1"/>
    <col min="5383" max="5383" width="16.5546875" style="4" customWidth="1"/>
    <col min="5384" max="5384" width="18" style="4" customWidth="1"/>
    <col min="5385" max="5385" width="19.44140625" style="4" customWidth="1"/>
    <col min="5386" max="5386" width="16.88671875" style="4" customWidth="1"/>
    <col min="5387" max="5387" width="17.44140625" style="4" customWidth="1"/>
    <col min="5388" max="5388" width="11.77734375" style="4" customWidth="1"/>
    <col min="5389" max="5389" width="15.109375" style="4" customWidth="1"/>
    <col min="5390" max="5390" width="14.88671875" style="4" customWidth="1"/>
    <col min="5391" max="5391" width="13.5546875" style="4" customWidth="1"/>
    <col min="5392" max="5392" width="13.88671875" style="4" customWidth="1"/>
    <col min="5393" max="5393" width="13.21875" style="4" customWidth="1"/>
    <col min="5394" max="5394" width="14.6640625" style="4" customWidth="1"/>
    <col min="5395" max="5395" width="14.33203125" style="4" customWidth="1"/>
    <col min="5396" max="5396" width="12.44140625" style="4" customWidth="1"/>
    <col min="5397" max="5397" width="14.21875" style="4" customWidth="1"/>
    <col min="5398" max="5398" width="14.88671875" style="4" customWidth="1"/>
    <col min="5399" max="5399" width="15.6640625" style="4" customWidth="1"/>
    <col min="5400" max="5404" width="16.109375" style="4" customWidth="1"/>
    <col min="5405" max="5405" width="18.21875" style="4" customWidth="1"/>
    <col min="5406" max="5406" width="15.6640625" style="4" customWidth="1"/>
    <col min="5407" max="5407" width="15.44140625" style="4" customWidth="1"/>
    <col min="5408" max="5408" width="14.109375" style="4" customWidth="1"/>
    <col min="5409" max="5409" width="19.88671875" style="4" customWidth="1"/>
    <col min="5410" max="5410" width="17.88671875" style="4" customWidth="1"/>
    <col min="5411" max="5411" width="10" style="4" hidden="1" customWidth="1"/>
    <col min="5412" max="5414" width="5.109375" style="4" customWidth="1"/>
    <col min="5415" max="5415" width="13.5546875" style="4" customWidth="1"/>
    <col min="5416" max="5416" width="21.77734375" style="4" customWidth="1"/>
    <col min="5417" max="5632" width="10" style="4"/>
    <col min="5633" max="5633" width="2.21875" style="4" customWidth="1"/>
    <col min="5634" max="5634" width="5.44140625" style="4" customWidth="1"/>
    <col min="5635" max="5635" width="10.5546875" style="4" customWidth="1"/>
    <col min="5636" max="5636" width="37.21875" style="4" customWidth="1"/>
    <col min="5637" max="5637" width="4.88671875" style="4" customWidth="1"/>
    <col min="5638" max="5638" width="16.77734375" style="4" customWidth="1"/>
    <col min="5639" max="5639" width="16.5546875" style="4" customWidth="1"/>
    <col min="5640" max="5640" width="18" style="4" customWidth="1"/>
    <col min="5641" max="5641" width="19.44140625" style="4" customWidth="1"/>
    <col min="5642" max="5642" width="16.88671875" style="4" customWidth="1"/>
    <col min="5643" max="5643" width="17.44140625" style="4" customWidth="1"/>
    <col min="5644" max="5644" width="11.77734375" style="4" customWidth="1"/>
    <col min="5645" max="5645" width="15.109375" style="4" customWidth="1"/>
    <col min="5646" max="5646" width="14.88671875" style="4" customWidth="1"/>
    <col min="5647" max="5647" width="13.5546875" style="4" customWidth="1"/>
    <col min="5648" max="5648" width="13.88671875" style="4" customWidth="1"/>
    <col min="5649" max="5649" width="13.21875" style="4" customWidth="1"/>
    <col min="5650" max="5650" width="14.6640625" style="4" customWidth="1"/>
    <col min="5651" max="5651" width="14.33203125" style="4" customWidth="1"/>
    <col min="5652" max="5652" width="12.44140625" style="4" customWidth="1"/>
    <col min="5653" max="5653" width="14.21875" style="4" customWidth="1"/>
    <col min="5654" max="5654" width="14.88671875" style="4" customWidth="1"/>
    <col min="5655" max="5655" width="15.6640625" style="4" customWidth="1"/>
    <col min="5656" max="5660" width="16.109375" style="4" customWidth="1"/>
    <col min="5661" max="5661" width="18.21875" style="4" customWidth="1"/>
    <col min="5662" max="5662" width="15.6640625" style="4" customWidth="1"/>
    <col min="5663" max="5663" width="15.44140625" style="4" customWidth="1"/>
    <col min="5664" max="5664" width="14.109375" style="4" customWidth="1"/>
    <col min="5665" max="5665" width="19.88671875" style="4" customWidth="1"/>
    <col min="5666" max="5666" width="17.88671875" style="4" customWidth="1"/>
    <col min="5667" max="5667" width="10" style="4" hidden="1" customWidth="1"/>
    <col min="5668" max="5670" width="5.109375" style="4" customWidth="1"/>
    <col min="5671" max="5671" width="13.5546875" style="4" customWidth="1"/>
    <col min="5672" max="5672" width="21.77734375" style="4" customWidth="1"/>
    <col min="5673" max="5888" width="10" style="4"/>
    <col min="5889" max="5889" width="2.21875" style="4" customWidth="1"/>
    <col min="5890" max="5890" width="5.44140625" style="4" customWidth="1"/>
    <col min="5891" max="5891" width="10.5546875" style="4" customWidth="1"/>
    <col min="5892" max="5892" width="37.21875" style="4" customWidth="1"/>
    <col min="5893" max="5893" width="4.88671875" style="4" customWidth="1"/>
    <col min="5894" max="5894" width="16.77734375" style="4" customWidth="1"/>
    <col min="5895" max="5895" width="16.5546875" style="4" customWidth="1"/>
    <col min="5896" max="5896" width="18" style="4" customWidth="1"/>
    <col min="5897" max="5897" width="19.44140625" style="4" customWidth="1"/>
    <col min="5898" max="5898" width="16.88671875" style="4" customWidth="1"/>
    <col min="5899" max="5899" width="17.44140625" style="4" customWidth="1"/>
    <col min="5900" max="5900" width="11.77734375" style="4" customWidth="1"/>
    <col min="5901" max="5901" width="15.109375" style="4" customWidth="1"/>
    <col min="5902" max="5902" width="14.88671875" style="4" customWidth="1"/>
    <col min="5903" max="5903" width="13.5546875" style="4" customWidth="1"/>
    <col min="5904" max="5904" width="13.88671875" style="4" customWidth="1"/>
    <col min="5905" max="5905" width="13.21875" style="4" customWidth="1"/>
    <col min="5906" max="5906" width="14.6640625" style="4" customWidth="1"/>
    <col min="5907" max="5907" width="14.33203125" style="4" customWidth="1"/>
    <col min="5908" max="5908" width="12.44140625" style="4" customWidth="1"/>
    <col min="5909" max="5909" width="14.21875" style="4" customWidth="1"/>
    <col min="5910" max="5910" width="14.88671875" style="4" customWidth="1"/>
    <col min="5911" max="5911" width="15.6640625" style="4" customWidth="1"/>
    <col min="5912" max="5916" width="16.109375" style="4" customWidth="1"/>
    <col min="5917" max="5917" width="18.21875" style="4" customWidth="1"/>
    <col min="5918" max="5918" width="15.6640625" style="4" customWidth="1"/>
    <col min="5919" max="5919" width="15.44140625" style="4" customWidth="1"/>
    <col min="5920" max="5920" width="14.109375" style="4" customWidth="1"/>
    <col min="5921" max="5921" width="19.88671875" style="4" customWidth="1"/>
    <col min="5922" max="5922" width="17.88671875" style="4" customWidth="1"/>
    <col min="5923" max="5923" width="10" style="4" hidden="1" customWidth="1"/>
    <col min="5924" max="5926" width="5.109375" style="4" customWidth="1"/>
    <col min="5927" max="5927" width="13.5546875" style="4" customWidth="1"/>
    <col min="5928" max="5928" width="21.77734375" style="4" customWidth="1"/>
    <col min="5929" max="6144" width="10" style="4"/>
    <col min="6145" max="6145" width="2.21875" style="4" customWidth="1"/>
    <col min="6146" max="6146" width="5.44140625" style="4" customWidth="1"/>
    <col min="6147" max="6147" width="10.5546875" style="4" customWidth="1"/>
    <col min="6148" max="6148" width="37.21875" style="4" customWidth="1"/>
    <col min="6149" max="6149" width="4.88671875" style="4" customWidth="1"/>
    <col min="6150" max="6150" width="16.77734375" style="4" customWidth="1"/>
    <col min="6151" max="6151" width="16.5546875" style="4" customWidth="1"/>
    <col min="6152" max="6152" width="18" style="4" customWidth="1"/>
    <col min="6153" max="6153" width="19.44140625" style="4" customWidth="1"/>
    <col min="6154" max="6154" width="16.88671875" style="4" customWidth="1"/>
    <col min="6155" max="6155" width="17.44140625" style="4" customWidth="1"/>
    <col min="6156" max="6156" width="11.77734375" style="4" customWidth="1"/>
    <col min="6157" max="6157" width="15.109375" style="4" customWidth="1"/>
    <col min="6158" max="6158" width="14.88671875" style="4" customWidth="1"/>
    <col min="6159" max="6159" width="13.5546875" style="4" customWidth="1"/>
    <col min="6160" max="6160" width="13.88671875" style="4" customWidth="1"/>
    <col min="6161" max="6161" width="13.21875" style="4" customWidth="1"/>
    <col min="6162" max="6162" width="14.6640625" style="4" customWidth="1"/>
    <col min="6163" max="6163" width="14.33203125" style="4" customWidth="1"/>
    <col min="6164" max="6164" width="12.44140625" style="4" customWidth="1"/>
    <col min="6165" max="6165" width="14.21875" style="4" customWidth="1"/>
    <col min="6166" max="6166" width="14.88671875" style="4" customWidth="1"/>
    <col min="6167" max="6167" width="15.6640625" style="4" customWidth="1"/>
    <col min="6168" max="6172" width="16.109375" style="4" customWidth="1"/>
    <col min="6173" max="6173" width="18.21875" style="4" customWidth="1"/>
    <col min="6174" max="6174" width="15.6640625" style="4" customWidth="1"/>
    <col min="6175" max="6175" width="15.44140625" style="4" customWidth="1"/>
    <col min="6176" max="6176" width="14.109375" style="4" customWidth="1"/>
    <col min="6177" max="6177" width="19.88671875" style="4" customWidth="1"/>
    <col min="6178" max="6178" width="17.88671875" style="4" customWidth="1"/>
    <col min="6179" max="6179" width="10" style="4" hidden="1" customWidth="1"/>
    <col min="6180" max="6182" width="5.109375" style="4" customWidth="1"/>
    <col min="6183" max="6183" width="13.5546875" style="4" customWidth="1"/>
    <col min="6184" max="6184" width="21.77734375" style="4" customWidth="1"/>
    <col min="6185" max="6400" width="10" style="4"/>
    <col min="6401" max="6401" width="2.21875" style="4" customWidth="1"/>
    <col min="6402" max="6402" width="5.44140625" style="4" customWidth="1"/>
    <col min="6403" max="6403" width="10.5546875" style="4" customWidth="1"/>
    <col min="6404" max="6404" width="37.21875" style="4" customWidth="1"/>
    <col min="6405" max="6405" width="4.88671875" style="4" customWidth="1"/>
    <col min="6406" max="6406" width="16.77734375" style="4" customWidth="1"/>
    <col min="6407" max="6407" width="16.5546875" style="4" customWidth="1"/>
    <col min="6408" max="6408" width="18" style="4" customWidth="1"/>
    <col min="6409" max="6409" width="19.44140625" style="4" customWidth="1"/>
    <col min="6410" max="6410" width="16.88671875" style="4" customWidth="1"/>
    <col min="6411" max="6411" width="17.44140625" style="4" customWidth="1"/>
    <col min="6412" max="6412" width="11.77734375" style="4" customWidth="1"/>
    <col min="6413" max="6413" width="15.109375" style="4" customWidth="1"/>
    <col min="6414" max="6414" width="14.88671875" style="4" customWidth="1"/>
    <col min="6415" max="6415" width="13.5546875" style="4" customWidth="1"/>
    <col min="6416" max="6416" width="13.88671875" style="4" customWidth="1"/>
    <col min="6417" max="6417" width="13.21875" style="4" customWidth="1"/>
    <col min="6418" max="6418" width="14.6640625" style="4" customWidth="1"/>
    <col min="6419" max="6419" width="14.33203125" style="4" customWidth="1"/>
    <col min="6420" max="6420" width="12.44140625" style="4" customWidth="1"/>
    <col min="6421" max="6421" width="14.21875" style="4" customWidth="1"/>
    <col min="6422" max="6422" width="14.88671875" style="4" customWidth="1"/>
    <col min="6423" max="6423" width="15.6640625" style="4" customWidth="1"/>
    <col min="6424" max="6428" width="16.109375" style="4" customWidth="1"/>
    <col min="6429" max="6429" width="18.21875" style="4" customWidth="1"/>
    <col min="6430" max="6430" width="15.6640625" style="4" customWidth="1"/>
    <col min="6431" max="6431" width="15.44140625" style="4" customWidth="1"/>
    <col min="6432" max="6432" width="14.109375" style="4" customWidth="1"/>
    <col min="6433" max="6433" width="19.88671875" style="4" customWidth="1"/>
    <col min="6434" max="6434" width="17.88671875" style="4" customWidth="1"/>
    <col min="6435" max="6435" width="10" style="4" hidden="1" customWidth="1"/>
    <col min="6436" max="6438" width="5.109375" style="4" customWidth="1"/>
    <col min="6439" max="6439" width="13.5546875" style="4" customWidth="1"/>
    <col min="6440" max="6440" width="21.77734375" style="4" customWidth="1"/>
    <col min="6441" max="6656" width="10" style="4"/>
    <col min="6657" max="6657" width="2.21875" style="4" customWidth="1"/>
    <col min="6658" max="6658" width="5.44140625" style="4" customWidth="1"/>
    <col min="6659" max="6659" width="10.5546875" style="4" customWidth="1"/>
    <col min="6660" max="6660" width="37.21875" style="4" customWidth="1"/>
    <col min="6661" max="6661" width="4.88671875" style="4" customWidth="1"/>
    <col min="6662" max="6662" width="16.77734375" style="4" customWidth="1"/>
    <col min="6663" max="6663" width="16.5546875" style="4" customWidth="1"/>
    <col min="6664" max="6664" width="18" style="4" customWidth="1"/>
    <col min="6665" max="6665" width="19.44140625" style="4" customWidth="1"/>
    <col min="6666" max="6666" width="16.88671875" style="4" customWidth="1"/>
    <col min="6667" max="6667" width="17.44140625" style="4" customWidth="1"/>
    <col min="6668" max="6668" width="11.77734375" style="4" customWidth="1"/>
    <col min="6669" max="6669" width="15.109375" style="4" customWidth="1"/>
    <col min="6670" max="6670" width="14.88671875" style="4" customWidth="1"/>
    <col min="6671" max="6671" width="13.5546875" style="4" customWidth="1"/>
    <col min="6672" max="6672" width="13.88671875" style="4" customWidth="1"/>
    <col min="6673" max="6673" width="13.21875" style="4" customWidth="1"/>
    <col min="6674" max="6674" width="14.6640625" style="4" customWidth="1"/>
    <col min="6675" max="6675" width="14.33203125" style="4" customWidth="1"/>
    <col min="6676" max="6676" width="12.44140625" style="4" customWidth="1"/>
    <col min="6677" max="6677" width="14.21875" style="4" customWidth="1"/>
    <col min="6678" max="6678" width="14.88671875" style="4" customWidth="1"/>
    <col min="6679" max="6679" width="15.6640625" style="4" customWidth="1"/>
    <col min="6680" max="6684" width="16.109375" style="4" customWidth="1"/>
    <col min="6685" max="6685" width="18.21875" style="4" customWidth="1"/>
    <col min="6686" max="6686" width="15.6640625" style="4" customWidth="1"/>
    <col min="6687" max="6687" width="15.44140625" style="4" customWidth="1"/>
    <col min="6688" max="6688" width="14.109375" style="4" customWidth="1"/>
    <col min="6689" max="6689" width="19.88671875" style="4" customWidth="1"/>
    <col min="6690" max="6690" width="17.88671875" style="4" customWidth="1"/>
    <col min="6691" max="6691" width="10" style="4" hidden="1" customWidth="1"/>
    <col min="6692" max="6694" width="5.109375" style="4" customWidth="1"/>
    <col min="6695" max="6695" width="13.5546875" style="4" customWidth="1"/>
    <col min="6696" max="6696" width="21.77734375" style="4" customWidth="1"/>
    <col min="6697" max="6912" width="10" style="4"/>
    <col min="6913" max="6913" width="2.21875" style="4" customWidth="1"/>
    <col min="6914" max="6914" width="5.44140625" style="4" customWidth="1"/>
    <col min="6915" max="6915" width="10.5546875" style="4" customWidth="1"/>
    <col min="6916" max="6916" width="37.21875" style="4" customWidth="1"/>
    <col min="6917" max="6917" width="4.88671875" style="4" customWidth="1"/>
    <col min="6918" max="6918" width="16.77734375" style="4" customWidth="1"/>
    <col min="6919" max="6919" width="16.5546875" style="4" customWidth="1"/>
    <col min="6920" max="6920" width="18" style="4" customWidth="1"/>
    <col min="6921" max="6921" width="19.44140625" style="4" customWidth="1"/>
    <col min="6922" max="6922" width="16.88671875" style="4" customWidth="1"/>
    <col min="6923" max="6923" width="17.44140625" style="4" customWidth="1"/>
    <col min="6924" max="6924" width="11.77734375" style="4" customWidth="1"/>
    <col min="6925" max="6925" width="15.109375" style="4" customWidth="1"/>
    <col min="6926" max="6926" width="14.88671875" style="4" customWidth="1"/>
    <col min="6927" max="6927" width="13.5546875" style="4" customWidth="1"/>
    <col min="6928" max="6928" width="13.88671875" style="4" customWidth="1"/>
    <col min="6929" max="6929" width="13.21875" style="4" customWidth="1"/>
    <col min="6930" max="6930" width="14.6640625" style="4" customWidth="1"/>
    <col min="6931" max="6931" width="14.33203125" style="4" customWidth="1"/>
    <col min="6932" max="6932" width="12.44140625" style="4" customWidth="1"/>
    <col min="6933" max="6933" width="14.21875" style="4" customWidth="1"/>
    <col min="6934" max="6934" width="14.88671875" style="4" customWidth="1"/>
    <col min="6935" max="6935" width="15.6640625" style="4" customWidth="1"/>
    <col min="6936" max="6940" width="16.109375" style="4" customWidth="1"/>
    <col min="6941" max="6941" width="18.21875" style="4" customWidth="1"/>
    <col min="6942" max="6942" width="15.6640625" style="4" customWidth="1"/>
    <col min="6943" max="6943" width="15.44140625" style="4" customWidth="1"/>
    <col min="6944" max="6944" width="14.109375" style="4" customWidth="1"/>
    <col min="6945" max="6945" width="19.88671875" style="4" customWidth="1"/>
    <col min="6946" max="6946" width="17.88671875" style="4" customWidth="1"/>
    <col min="6947" max="6947" width="10" style="4" hidden="1" customWidth="1"/>
    <col min="6948" max="6950" width="5.109375" style="4" customWidth="1"/>
    <col min="6951" max="6951" width="13.5546875" style="4" customWidth="1"/>
    <col min="6952" max="6952" width="21.77734375" style="4" customWidth="1"/>
    <col min="6953" max="7168" width="10" style="4"/>
    <col min="7169" max="7169" width="2.21875" style="4" customWidth="1"/>
    <col min="7170" max="7170" width="5.44140625" style="4" customWidth="1"/>
    <col min="7171" max="7171" width="10.5546875" style="4" customWidth="1"/>
    <col min="7172" max="7172" width="37.21875" style="4" customWidth="1"/>
    <col min="7173" max="7173" width="4.88671875" style="4" customWidth="1"/>
    <col min="7174" max="7174" width="16.77734375" style="4" customWidth="1"/>
    <col min="7175" max="7175" width="16.5546875" style="4" customWidth="1"/>
    <col min="7176" max="7176" width="18" style="4" customWidth="1"/>
    <col min="7177" max="7177" width="19.44140625" style="4" customWidth="1"/>
    <col min="7178" max="7178" width="16.88671875" style="4" customWidth="1"/>
    <col min="7179" max="7179" width="17.44140625" style="4" customWidth="1"/>
    <col min="7180" max="7180" width="11.77734375" style="4" customWidth="1"/>
    <col min="7181" max="7181" width="15.109375" style="4" customWidth="1"/>
    <col min="7182" max="7182" width="14.88671875" style="4" customWidth="1"/>
    <col min="7183" max="7183" width="13.5546875" style="4" customWidth="1"/>
    <col min="7184" max="7184" width="13.88671875" style="4" customWidth="1"/>
    <col min="7185" max="7185" width="13.21875" style="4" customWidth="1"/>
    <col min="7186" max="7186" width="14.6640625" style="4" customWidth="1"/>
    <col min="7187" max="7187" width="14.33203125" style="4" customWidth="1"/>
    <col min="7188" max="7188" width="12.44140625" style="4" customWidth="1"/>
    <col min="7189" max="7189" width="14.21875" style="4" customWidth="1"/>
    <col min="7190" max="7190" width="14.88671875" style="4" customWidth="1"/>
    <col min="7191" max="7191" width="15.6640625" style="4" customWidth="1"/>
    <col min="7192" max="7196" width="16.109375" style="4" customWidth="1"/>
    <col min="7197" max="7197" width="18.21875" style="4" customWidth="1"/>
    <col min="7198" max="7198" width="15.6640625" style="4" customWidth="1"/>
    <col min="7199" max="7199" width="15.44140625" style="4" customWidth="1"/>
    <col min="7200" max="7200" width="14.109375" style="4" customWidth="1"/>
    <col min="7201" max="7201" width="19.88671875" style="4" customWidth="1"/>
    <col min="7202" max="7202" width="17.88671875" style="4" customWidth="1"/>
    <col min="7203" max="7203" width="10" style="4" hidden="1" customWidth="1"/>
    <col min="7204" max="7206" width="5.109375" style="4" customWidth="1"/>
    <col min="7207" max="7207" width="13.5546875" style="4" customWidth="1"/>
    <col min="7208" max="7208" width="21.77734375" style="4" customWidth="1"/>
    <col min="7209" max="7424" width="10" style="4"/>
    <col min="7425" max="7425" width="2.21875" style="4" customWidth="1"/>
    <col min="7426" max="7426" width="5.44140625" style="4" customWidth="1"/>
    <col min="7427" max="7427" width="10.5546875" style="4" customWidth="1"/>
    <col min="7428" max="7428" width="37.21875" style="4" customWidth="1"/>
    <col min="7429" max="7429" width="4.88671875" style="4" customWidth="1"/>
    <col min="7430" max="7430" width="16.77734375" style="4" customWidth="1"/>
    <col min="7431" max="7431" width="16.5546875" style="4" customWidth="1"/>
    <col min="7432" max="7432" width="18" style="4" customWidth="1"/>
    <col min="7433" max="7433" width="19.44140625" style="4" customWidth="1"/>
    <col min="7434" max="7434" width="16.88671875" style="4" customWidth="1"/>
    <col min="7435" max="7435" width="17.44140625" style="4" customWidth="1"/>
    <col min="7436" max="7436" width="11.77734375" style="4" customWidth="1"/>
    <col min="7437" max="7437" width="15.109375" style="4" customWidth="1"/>
    <col min="7438" max="7438" width="14.88671875" style="4" customWidth="1"/>
    <col min="7439" max="7439" width="13.5546875" style="4" customWidth="1"/>
    <col min="7440" max="7440" width="13.88671875" style="4" customWidth="1"/>
    <col min="7441" max="7441" width="13.21875" style="4" customWidth="1"/>
    <col min="7442" max="7442" width="14.6640625" style="4" customWidth="1"/>
    <col min="7443" max="7443" width="14.33203125" style="4" customWidth="1"/>
    <col min="7444" max="7444" width="12.44140625" style="4" customWidth="1"/>
    <col min="7445" max="7445" width="14.21875" style="4" customWidth="1"/>
    <col min="7446" max="7446" width="14.88671875" style="4" customWidth="1"/>
    <col min="7447" max="7447" width="15.6640625" style="4" customWidth="1"/>
    <col min="7448" max="7452" width="16.109375" style="4" customWidth="1"/>
    <col min="7453" max="7453" width="18.21875" style="4" customWidth="1"/>
    <col min="7454" max="7454" width="15.6640625" style="4" customWidth="1"/>
    <col min="7455" max="7455" width="15.44140625" style="4" customWidth="1"/>
    <col min="7456" max="7456" width="14.109375" style="4" customWidth="1"/>
    <col min="7457" max="7457" width="19.88671875" style="4" customWidth="1"/>
    <col min="7458" max="7458" width="17.88671875" style="4" customWidth="1"/>
    <col min="7459" max="7459" width="10" style="4" hidden="1" customWidth="1"/>
    <col min="7460" max="7462" width="5.109375" style="4" customWidth="1"/>
    <col min="7463" max="7463" width="13.5546875" style="4" customWidth="1"/>
    <col min="7464" max="7464" width="21.77734375" style="4" customWidth="1"/>
    <col min="7465" max="7680" width="10" style="4"/>
    <col min="7681" max="7681" width="2.21875" style="4" customWidth="1"/>
    <col min="7682" max="7682" width="5.44140625" style="4" customWidth="1"/>
    <col min="7683" max="7683" width="10.5546875" style="4" customWidth="1"/>
    <col min="7684" max="7684" width="37.21875" style="4" customWidth="1"/>
    <col min="7685" max="7685" width="4.88671875" style="4" customWidth="1"/>
    <col min="7686" max="7686" width="16.77734375" style="4" customWidth="1"/>
    <col min="7687" max="7687" width="16.5546875" style="4" customWidth="1"/>
    <col min="7688" max="7688" width="18" style="4" customWidth="1"/>
    <col min="7689" max="7689" width="19.44140625" style="4" customWidth="1"/>
    <col min="7690" max="7690" width="16.88671875" style="4" customWidth="1"/>
    <col min="7691" max="7691" width="17.44140625" style="4" customWidth="1"/>
    <col min="7692" max="7692" width="11.77734375" style="4" customWidth="1"/>
    <col min="7693" max="7693" width="15.109375" style="4" customWidth="1"/>
    <col min="7694" max="7694" width="14.88671875" style="4" customWidth="1"/>
    <col min="7695" max="7695" width="13.5546875" style="4" customWidth="1"/>
    <col min="7696" max="7696" width="13.88671875" style="4" customWidth="1"/>
    <col min="7697" max="7697" width="13.21875" style="4" customWidth="1"/>
    <col min="7698" max="7698" width="14.6640625" style="4" customWidth="1"/>
    <col min="7699" max="7699" width="14.33203125" style="4" customWidth="1"/>
    <col min="7700" max="7700" width="12.44140625" style="4" customWidth="1"/>
    <col min="7701" max="7701" width="14.21875" style="4" customWidth="1"/>
    <col min="7702" max="7702" width="14.88671875" style="4" customWidth="1"/>
    <col min="7703" max="7703" width="15.6640625" style="4" customWidth="1"/>
    <col min="7704" max="7708" width="16.109375" style="4" customWidth="1"/>
    <col min="7709" max="7709" width="18.21875" style="4" customWidth="1"/>
    <col min="7710" max="7710" width="15.6640625" style="4" customWidth="1"/>
    <col min="7711" max="7711" width="15.44140625" style="4" customWidth="1"/>
    <col min="7712" max="7712" width="14.109375" style="4" customWidth="1"/>
    <col min="7713" max="7713" width="19.88671875" style="4" customWidth="1"/>
    <col min="7714" max="7714" width="17.88671875" style="4" customWidth="1"/>
    <col min="7715" max="7715" width="10" style="4" hidden="1" customWidth="1"/>
    <col min="7716" max="7718" width="5.109375" style="4" customWidth="1"/>
    <col min="7719" max="7719" width="13.5546875" style="4" customWidth="1"/>
    <col min="7720" max="7720" width="21.77734375" style="4" customWidth="1"/>
    <col min="7721" max="7936" width="10" style="4"/>
    <col min="7937" max="7937" width="2.21875" style="4" customWidth="1"/>
    <col min="7938" max="7938" width="5.44140625" style="4" customWidth="1"/>
    <col min="7939" max="7939" width="10.5546875" style="4" customWidth="1"/>
    <col min="7940" max="7940" width="37.21875" style="4" customWidth="1"/>
    <col min="7941" max="7941" width="4.88671875" style="4" customWidth="1"/>
    <col min="7942" max="7942" width="16.77734375" style="4" customWidth="1"/>
    <col min="7943" max="7943" width="16.5546875" style="4" customWidth="1"/>
    <col min="7944" max="7944" width="18" style="4" customWidth="1"/>
    <col min="7945" max="7945" width="19.44140625" style="4" customWidth="1"/>
    <col min="7946" max="7946" width="16.88671875" style="4" customWidth="1"/>
    <col min="7947" max="7947" width="17.44140625" style="4" customWidth="1"/>
    <col min="7948" max="7948" width="11.77734375" style="4" customWidth="1"/>
    <col min="7949" max="7949" width="15.109375" style="4" customWidth="1"/>
    <col min="7950" max="7950" width="14.88671875" style="4" customWidth="1"/>
    <col min="7951" max="7951" width="13.5546875" style="4" customWidth="1"/>
    <col min="7952" max="7952" width="13.88671875" style="4" customWidth="1"/>
    <col min="7953" max="7953" width="13.21875" style="4" customWidth="1"/>
    <col min="7954" max="7954" width="14.6640625" style="4" customWidth="1"/>
    <col min="7955" max="7955" width="14.33203125" style="4" customWidth="1"/>
    <col min="7956" max="7956" width="12.44140625" style="4" customWidth="1"/>
    <col min="7957" max="7957" width="14.21875" style="4" customWidth="1"/>
    <col min="7958" max="7958" width="14.88671875" style="4" customWidth="1"/>
    <col min="7959" max="7959" width="15.6640625" style="4" customWidth="1"/>
    <col min="7960" max="7964" width="16.109375" style="4" customWidth="1"/>
    <col min="7965" max="7965" width="18.21875" style="4" customWidth="1"/>
    <col min="7966" max="7966" width="15.6640625" style="4" customWidth="1"/>
    <col min="7967" max="7967" width="15.44140625" style="4" customWidth="1"/>
    <col min="7968" max="7968" width="14.109375" style="4" customWidth="1"/>
    <col min="7969" max="7969" width="19.88671875" style="4" customWidth="1"/>
    <col min="7970" max="7970" width="17.88671875" style="4" customWidth="1"/>
    <col min="7971" max="7971" width="10" style="4" hidden="1" customWidth="1"/>
    <col min="7972" max="7974" width="5.109375" style="4" customWidth="1"/>
    <col min="7975" max="7975" width="13.5546875" style="4" customWidth="1"/>
    <col min="7976" max="7976" width="21.77734375" style="4" customWidth="1"/>
    <col min="7977" max="8192" width="10" style="4"/>
    <col min="8193" max="8193" width="2.21875" style="4" customWidth="1"/>
    <col min="8194" max="8194" width="5.44140625" style="4" customWidth="1"/>
    <col min="8195" max="8195" width="10.5546875" style="4" customWidth="1"/>
    <col min="8196" max="8196" width="37.21875" style="4" customWidth="1"/>
    <col min="8197" max="8197" width="4.88671875" style="4" customWidth="1"/>
    <col min="8198" max="8198" width="16.77734375" style="4" customWidth="1"/>
    <col min="8199" max="8199" width="16.5546875" style="4" customWidth="1"/>
    <col min="8200" max="8200" width="18" style="4" customWidth="1"/>
    <col min="8201" max="8201" width="19.44140625" style="4" customWidth="1"/>
    <col min="8202" max="8202" width="16.88671875" style="4" customWidth="1"/>
    <col min="8203" max="8203" width="17.44140625" style="4" customWidth="1"/>
    <col min="8204" max="8204" width="11.77734375" style="4" customWidth="1"/>
    <col min="8205" max="8205" width="15.109375" style="4" customWidth="1"/>
    <col min="8206" max="8206" width="14.88671875" style="4" customWidth="1"/>
    <col min="8207" max="8207" width="13.5546875" style="4" customWidth="1"/>
    <col min="8208" max="8208" width="13.88671875" style="4" customWidth="1"/>
    <col min="8209" max="8209" width="13.21875" style="4" customWidth="1"/>
    <col min="8210" max="8210" width="14.6640625" style="4" customWidth="1"/>
    <col min="8211" max="8211" width="14.33203125" style="4" customWidth="1"/>
    <col min="8212" max="8212" width="12.44140625" style="4" customWidth="1"/>
    <col min="8213" max="8213" width="14.21875" style="4" customWidth="1"/>
    <col min="8214" max="8214" width="14.88671875" style="4" customWidth="1"/>
    <col min="8215" max="8215" width="15.6640625" style="4" customWidth="1"/>
    <col min="8216" max="8220" width="16.109375" style="4" customWidth="1"/>
    <col min="8221" max="8221" width="18.21875" style="4" customWidth="1"/>
    <col min="8222" max="8222" width="15.6640625" style="4" customWidth="1"/>
    <col min="8223" max="8223" width="15.44140625" style="4" customWidth="1"/>
    <col min="8224" max="8224" width="14.109375" style="4" customWidth="1"/>
    <col min="8225" max="8225" width="19.88671875" style="4" customWidth="1"/>
    <col min="8226" max="8226" width="17.88671875" style="4" customWidth="1"/>
    <col min="8227" max="8227" width="10" style="4" hidden="1" customWidth="1"/>
    <col min="8228" max="8230" width="5.109375" style="4" customWidth="1"/>
    <col min="8231" max="8231" width="13.5546875" style="4" customWidth="1"/>
    <col min="8232" max="8232" width="21.77734375" style="4" customWidth="1"/>
    <col min="8233" max="8448" width="10" style="4"/>
    <col min="8449" max="8449" width="2.21875" style="4" customWidth="1"/>
    <col min="8450" max="8450" width="5.44140625" style="4" customWidth="1"/>
    <col min="8451" max="8451" width="10.5546875" style="4" customWidth="1"/>
    <col min="8452" max="8452" width="37.21875" style="4" customWidth="1"/>
    <col min="8453" max="8453" width="4.88671875" style="4" customWidth="1"/>
    <col min="8454" max="8454" width="16.77734375" style="4" customWidth="1"/>
    <col min="8455" max="8455" width="16.5546875" style="4" customWidth="1"/>
    <col min="8456" max="8456" width="18" style="4" customWidth="1"/>
    <col min="8457" max="8457" width="19.44140625" style="4" customWidth="1"/>
    <col min="8458" max="8458" width="16.88671875" style="4" customWidth="1"/>
    <col min="8459" max="8459" width="17.44140625" style="4" customWidth="1"/>
    <col min="8460" max="8460" width="11.77734375" style="4" customWidth="1"/>
    <col min="8461" max="8461" width="15.109375" style="4" customWidth="1"/>
    <col min="8462" max="8462" width="14.88671875" style="4" customWidth="1"/>
    <col min="8463" max="8463" width="13.5546875" style="4" customWidth="1"/>
    <col min="8464" max="8464" width="13.88671875" style="4" customWidth="1"/>
    <col min="8465" max="8465" width="13.21875" style="4" customWidth="1"/>
    <col min="8466" max="8466" width="14.6640625" style="4" customWidth="1"/>
    <col min="8467" max="8467" width="14.33203125" style="4" customWidth="1"/>
    <col min="8468" max="8468" width="12.44140625" style="4" customWidth="1"/>
    <col min="8469" max="8469" width="14.21875" style="4" customWidth="1"/>
    <col min="8470" max="8470" width="14.88671875" style="4" customWidth="1"/>
    <col min="8471" max="8471" width="15.6640625" style="4" customWidth="1"/>
    <col min="8472" max="8476" width="16.109375" style="4" customWidth="1"/>
    <col min="8477" max="8477" width="18.21875" style="4" customWidth="1"/>
    <col min="8478" max="8478" width="15.6640625" style="4" customWidth="1"/>
    <col min="8479" max="8479" width="15.44140625" style="4" customWidth="1"/>
    <col min="8480" max="8480" width="14.109375" style="4" customWidth="1"/>
    <col min="8481" max="8481" width="19.88671875" style="4" customWidth="1"/>
    <col min="8482" max="8482" width="17.88671875" style="4" customWidth="1"/>
    <col min="8483" max="8483" width="10" style="4" hidden="1" customWidth="1"/>
    <col min="8484" max="8486" width="5.109375" style="4" customWidth="1"/>
    <col min="8487" max="8487" width="13.5546875" style="4" customWidth="1"/>
    <col min="8488" max="8488" width="21.77734375" style="4" customWidth="1"/>
    <col min="8489" max="8704" width="10" style="4"/>
    <col min="8705" max="8705" width="2.21875" style="4" customWidth="1"/>
    <col min="8706" max="8706" width="5.44140625" style="4" customWidth="1"/>
    <col min="8707" max="8707" width="10.5546875" style="4" customWidth="1"/>
    <col min="8708" max="8708" width="37.21875" style="4" customWidth="1"/>
    <col min="8709" max="8709" width="4.88671875" style="4" customWidth="1"/>
    <col min="8710" max="8710" width="16.77734375" style="4" customWidth="1"/>
    <col min="8711" max="8711" width="16.5546875" style="4" customWidth="1"/>
    <col min="8712" max="8712" width="18" style="4" customWidth="1"/>
    <col min="8713" max="8713" width="19.44140625" style="4" customWidth="1"/>
    <col min="8714" max="8714" width="16.88671875" style="4" customWidth="1"/>
    <col min="8715" max="8715" width="17.44140625" style="4" customWidth="1"/>
    <col min="8716" max="8716" width="11.77734375" style="4" customWidth="1"/>
    <col min="8717" max="8717" width="15.109375" style="4" customWidth="1"/>
    <col min="8718" max="8718" width="14.88671875" style="4" customWidth="1"/>
    <col min="8719" max="8719" width="13.5546875" style="4" customWidth="1"/>
    <col min="8720" max="8720" width="13.88671875" style="4" customWidth="1"/>
    <col min="8721" max="8721" width="13.21875" style="4" customWidth="1"/>
    <col min="8722" max="8722" width="14.6640625" style="4" customWidth="1"/>
    <col min="8723" max="8723" width="14.33203125" style="4" customWidth="1"/>
    <col min="8724" max="8724" width="12.44140625" style="4" customWidth="1"/>
    <col min="8725" max="8725" width="14.21875" style="4" customWidth="1"/>
    <col min="8726" max="8726" width="14.88671875" style="4" customWidth="1"/>
    <col min="8727" max="8727" width="15.6640625" style="4" customWidth="1"/>
    <col min="8728" max="8732" width="16.109375" style="4" customWidth="1"/>
    <col min="8733" max="8733" width="18.21875" style="4" customWidth="1"/>
    <col min="8734" max="8734" width="15.6640625" style="4" customWidth="1"/>
    <col min="8735" max="8735" width="15.44140625" style="4" customWidth="1"/>
    <col min="8736" max="8736" width="14.109375" style="4" customWidth="1"/>
    <col min="8737" max="8737" width="19.88671875" style="4" customWidth="1"/>
    <col min="8738" max="8738" width="17.88671875" style="4" customWidth="1"/>
    <col min="8739" max="8739" width="10" style="4" hidden="1" customWidth="1"/>
    <col min="8740" max="8742" width="5.109375" style="4" customWidth="1"/>
    <col min="8743" max="8743" width="13.5546875" style="4" customWidth="1"/>
    <col min="8744" max="8744" width="21.77734375" style="4" customWidth="1"/>
    <col min="8745" max="8960" width="10" style="4"/>
    <col min="8961" max="8961" width="2.21875" style="4" customWidth="1"/>
    <col min="8962" max="8962" width="5.44140625" style="4" customWidth="1"/>
    <col min="8963" max="8963" width="10.5546875" style="4" customWidth="1"/>
    <col min="8964" max="8964" width="37.21875" style="4" customWidth="1"/>
    <col min="8965" max="8965" width="4.88671875" style="4" customWidth="1"/>
    <col min="8966" max="8966" width="16.77734375" style="4" customWidth="1"/>
    <col min="8967" max="8967" width="16.5546875" style="4" customWidth="1"/>
    <col min="8968" max="8968" width="18" style="4" customWidth="1"/>
    <col min="8969" max="8969" width="19.44140625" style="4" customWidth="1"/>
    <col min="8970" max="8970" width="16.88671875" style="4" customWidth="1"/>
    <col min="8971" max="8971" width="17.44140625" style="4" customWidth="1"/>
    <col min="8972" max="8972" width="11.77734375" style="4" customWidth="1"/>
    <col min="8973" max="8973" width="15.109375" style="4" customWidth="1"/>
    <col min="8974" max="8974" width="14.88671875" style="4" customWidth="1"/>
    <col min="8975" max="8975" width="13.5546875" style="4" customWidth="1"/>
    <col min="8976" max="8976" width="13.88671875" style="4" customWidth="1"/>
    <col min="8977" max="8977" width="13.21875" style="4" customWidth="1"/>
    <col min="8978" max="8978" width="14.6640625" style="4" customWidth="1"/>
    <col min="8979" max="8979" width="14.33203125" style="4" customWidth="1"/>
    <col min="8980" max="8980" width="12.44140625" style="4" customWidth="1"/>
    <col min="8981" max="8981" width="14.21875" style="4" customWidth="1"/>
    <col min="8982" max="8982" width="14.88671875" style="4" customWidth="1"/>
    <col min="8983" max="8983" width="15.6640625" style="4" customWidth="1"/>
    <col min="8984" max="8988" width="16.109375" style="4" customWidth="1"/>
    <col min="8989" max="8989" width="18.21875" style="4" customWidth="1"/>
    <col min="8990" max="8990" width="15.6640625" style="4" customWidth="1"/>
    <col min="8991" max="8991" width="15.44140625" style="4" customWidth="1"/>
    <col min="8992" max="8992" width="14.109375" style="4" customWidth="1"/>
    <col min="8993" max="8993" width="19.88671875" style="4" customWidth="1"/>
    <col min="8994" max="8994" width="17.88671875" style="4" customWidth="1"/>
    <col min="8995" max="8995" width="10" style="4" hidden="1" customWidth="1"/>
    <col min="8996" max="8998" width="5.109375" style="4" customWidth="1"/>
    <col min="8999" max="8999" width="13.5546875" style="4" customWidth="1"/>
    <col min="9000" max="9000" width="21.77734375" style="4" customWidth="1"/>
    <col min="9001" max="9216" width="10" style="4"/>
    <col min="9217" max="9217" width="2.21875" style="4" customWidth="1"/>
    <col min="9218" max="9218" width="5.44140625" style="4" customWidth="1"/>
    <col min="9219" max="9219" width="10.5546875" style="4" customWidth="1"/>
    <col min="9220" max="9220" width="37.21875" style="4" customWidth="1"/>
    <col min="9221" max="9221" width="4.88671875" style="4" customWidth="1"/>
    <col min="9222" max="9222" width="16.77734375" style="4" customWidth="1"/>
    <col min="9223" max="9223" width="16.5546875" style="4" customWidth="1"/>
    <col min="9224" max="9224" width="18" style="4" customWidth="1"/>
    <col min="9225" max="9225" width="19.44140625" style="4" customWidth="1"/>
    <col min="9226" max="9226" width="16.88671875" style="4" customWidth="1"/>
    <col min="9227" max="9227" width="17.44140625" style="4" customWidth="1"/>
    <col min="9228" max="9228" width="11.77734375" style="4" customWidth="1"/>
    <col min="9229" max="9229" width="15.109375" style="4" customWidth="1"/>
    <col min="9230" max="9230" width="14.88671875" style="4" customWidth="1"/>
    <col min="9231" max="9231" width="13.5546875" style="4" customWidth="1"/>
    <col min="9232" max="9232" width="13.88671875" style="4" customWidth="1"/>
    <col min="9233" max="9233" width="13.21875" style="4" customWidth="1"/>
    <col min="9234" max="9234" width="14.6640625" style="4" customWidth="1"/>
    <col min="9235" max="9235" width="14.33203125" style="4" customWidth="1"/>
    <col min="9236" max="9236" width="12.44140625" style="4" customWidth="1"/>
    <col min="9237" max="9237" width="14.21875" style="4" customWidth="1"/>
    <col min="9238" max="9238" width="14.88671875" style="4" customWidth="1"/>
    <col min="9239" max="9239" width="15.6640625" style="4" customWidth="1"/>
    <col min="9240" max="9244" width="16.109375" style="4" customWidth="1"/>
    <col min="9245" max="9245" width="18.21875" style="4" customWidth="1"/>
    <col min="9246" max="9246" width="15.6640625" style="4" customWidth="1"/>
    <col min="9247" max="9247" width="15.44140625" style="4" customWidth="1"/>
    <col min="9248" max="9248" width="14.109375" style="4" customWidth="1"/>
    <col min="9249" max="9249" width="19.88671875" style="4" customWidth="1"/>
    <col min="9250" max="9250" width="17.88671875" style="4" customWidth="1"/>
    <col min="9251" max="9251" width="10" style="4" hidden="1" customWidth="1"/>
    <col min="9252" max="9254" width="5.109375" style="4" customWidth="1"/>
    <col min="9255" max="9255" width="13.5546875" style="4" customWidth="1"/>
    <col min="9256" max="9256" width="21.77734375" style="4" customWidth="1"/>
    <col min="9257" max="9472" width="10" style="4"/>
    <col min="9473" max="9473" width="2.21875" style="4" customWidth="1"/>
    <col min="9474" max="9474" width="5.44140625" style="4" customWidth="1"/>
    <col min="9475" max="9475" width="10.5546875" style="4" customWidth="1"/>
    <col min="9476" max="9476" width="37.21875" style="4" customWidth="1"/>
    <col min="9477" max="9477" width="4.88671875" style="4" customWidth="1"/>
    <col min="9478" max="9478" width="16.77734375" style="4" customWidth="1"/>
    <col min="9479" max="9479" width="16.5546875" style="4" customWidth="1"/>
    <col min="9480" max="9480" width="18" style="4" customWidth="1"/>
    <col min="9481" max="9481" width="19.44140625" style="4" customWidth="1"/>
    <col min="9482" max="9482" width="16.88671875" style="4" customWidth="1"/>
    <col min="9483" max="9483" width="17.44140625" style="4" customWidth="1"/>
    <col min="9484" max="9484" width="11.77734375" style="4" customWidth="1"/>
    <col min="9485" max="9485" width="15.109375" style="4" customWidth="1"/>
    <col min="9486" max="9486" width="14.88671875" style="4" customWidth="1"/>
    <col min="9487" max="9487" width="13.5546875" style="4" customWidth="1"/>
    <col min="9488" max="9488" width="13.88671875" style="4" customWidth="1"/>
    <col min="9489" max="9489" width="13.21875" style="4" customWidth="1"/>
    <col min="9490" max="9490" width="14.6640625" style="4" customWidth="1"/>
    <col min="9491" max="9491" width="14.33203125" style="4" customWidth="1"/>
    <col min="9492" max="9492" width="12.44140625" style="4" customWidth="1"/>
    <col min="9493" max="9493" width="14.21875" style="4" customWidth="1"/>
    <col min="9494" max="9494" width="14.88671875" style="4" customWidth="1"/>
    <col min="9495" max="9495" width="15.6640625" style="4" customWidth="1"/>
    <col min="9496" max="9500" width="16.109375" style="4" customWidth="1"/>
    <col min="9501" max="9501" width="18.21875" style="4" customWidth="1"/>
    <col min="9502" max="9502" width="15.6640625" style="4" customWidth="1"/>
    <col min="9503" max="9503" width="15.44140625" style="4" customWidth="1"/>
    <col min="9504" max="9504" width="14.109375" style="4" customWidth="1"/>
    <col min="9505" max="9505" width="19.88671875" style="4" customWidth="1"/>
    <col min="9506" max="9506" width="17.88671875" style="4" customWidth="1"/>
    <col min="9507" max="9507" width="10" style="4" hidden="1" customWidth="1"/>
    <col min="9508" max="9510" width="5.109375" style="4" customWidth="1"/>
    <col min="9511" max="9511" width="13.5546875" style="4" customWidth="1"/>
    <col min="9512" max="9512" width="21.77734375" style="4" customWidth="1"/>
    <col min="9513" max="9728" width="10" style="4"/>
    <col min="9729" max="9729" width="2.21875" style="4" customWidth="1"/>
    <col min="9730" max="9730" width="5.44140625" style="4" customWidth="1"/>
    <col min="9731" max="9731" width="10.5546875" style="4" customWidth="1"/>
    <col min="9732" max="9732" width="37.21875" style="4" customWidth="1"/>
    <col min="9733" max="9733" width="4.88671875" style="4" customWidth="1"/>
    <col min="9734" max="9734" width="16.77734375" style="4" customWidth="1"/>
    <col min="9735" max="9735" width="16.5546875" style="4" customWidth="1"/>
    <col min="9736" max="9736" width="18" style="4" customWidth="1"/>
    <col min="9737" max="9737" width="19.44140625" style="4" customWidth="1"/>
    <col min="9738" max="9738" width="16.88671875" style="4" customWidth="1"/>
    <col min="9739" max="9739" width="17.44140625" style="4" customWidth="1"/>
    <col min="9740" max="9740" width="11.77734375" style="4" customWidth="1"/>
    <col min="9741" max="9741" width="15.109375" style="4" customWidth="1"/>
    <col min="9742" max="9742" width="14.88671875" style="4" customWidth="1"/>
    <col min="9743" max="9743" width="13.5546875" style="4" customWidth="1"/>
    <col min="9744" max="9744" width="13.88671875" style="4" customWidth="1"/>
    <col min="9745" max="9745" width="13.21875" style="4" customWidth="1"/>
    <col min="9746" max="9746" width="14.6640625" style="4" customWidth="1"/>
    <col min="9747" max="9747" width="14.33203125" style="4" customWidth="1"/>
    <col min="9748" max="9748" width="12.44140625" style="4" customWidth="1"/>
    <col min="9749" max="9749" width="14.21875" style="4" customWidth="1"/>
    <col min="9750" max="9750" width="14.88671875" style="4" customWidth="1"/>
    <col min="9751" max="9751" width="15.6640625" style="4" customWidth="1"/>
    <col min="9752" max="9756" width="16.109375" style="4" customWidth="1"/>
    <col min="9757" max="9757" width="18.21875" style="4" customWidth="1"/>
    <col min="9758" max="9758" width="15.6640625" style="4" customWidth="1"/>
    <col min="9759" max="9759" width="15.44140625" style="4" customWidth="1"/>
    <col min="9760" max="9760" width="14.109375" style="4" customWidth="1"/>
    <col min="9761" max="9761" width="19.88671875" style="4" customWidth="1"/>
    <col min="9762" max="9762" width="17.88671875" style="4" customWidth="1"/>
    <col min="9763" max="9763" width="10" style="4" hidden="1" customWidth="1"/>
    <col min="9764" max="9766" width="5.109375" style="4" customWidth="1"/>
    <col min="9767" max="9767" width="13.5546875" style="4" customWidth="1"/>
    <col min="9768" max="9768" width="21.77734375" style="4" customWidth="1"/>
    <col min="9769" max="9984" width="10" style="4"/>
    <col min="9985" max="9985" width="2.21875" style="4" customWidth="1"/>
    <col min="9986" max="9986" width="5.44140625" style="4" customWidth="1"/>
    <col min="9987" max="9987" width="10.5546875" style="4" customWidth="1"/>
    <col min="9988" max="9988" width="37.21875" style="4" customWidth="1"/>
    <col min="9989" max="9989" width="4.88671875" style="4" customWidth="1"/>
    <col min="9990" max="9990" width="16.77734375" style="4" customWidth="1"/>
    <col min="9991" max="9991" width="16.5546875" style="4" customWidth="1"/>
    <col min="9992" max="9992" width="18" style="4" customWidth="1"/>
    <col min="9993" max="9993" width="19.44140625" style="4" customWidth="1"/>
    <col min="9994" max="9994" width="16.88671875" style="4" customWidth="1"/>
    <col min="9995" max="9995" width="17.44140625" style="4" customWidth="1"/>
    <col min="9996" max="9996" width="11.77734375" style="4" customWidth="1"/>
    <col min="9997" max="9997" width="15.109375" style="4" customWidth="1"/>
    <col min="9998" max="9998" width="14.88671875" style="4" customWidth="1"/>
    <col min="9999" max="9999" width="13.5546875" style="4" customWidth="1"/>
    <col min="10000" max="10000" width="13.88671875" style="4" customWidth="1"/>
    <col min="10001" max="10001" width="13.21875" style="4" customWidth="1"/>
    <col min="10002" max="10002" width="14.6640625" style="4" customWidth="1"/>
    <col min="10003" max="10003" width="14.33203125" style="4" customWidth="1"/>
    <col min="10004" max="10004" width="12.44140625" style="4" customWidth="1"/>
    <col min="10005" max="10005" width="14.21875" style="4" customWidth="1"/>
    <col min="10006" max="10006" width="14.88671875" style="4" customWidth="1"/>
    <col min="10007" max="10007" width="15.6640625" style="4" customWidth="1"/>
    <col min="10008" max="10012" width="16.109375" style="4" customWidth="1"/>
    <col min="10013" max="10013" width="18.21875" style="4" customWidth="1"/>
    <col min="10014" max="10014" width="15.6640625" style="4" customWidth="1"/>
    <col min="10015" max="10015" width="15.44140625" style="4" customWidth="1"/>
    <col min="10016" max="10016" width="14.109375" style="4" customWidth="1"/>
    <col min="10017" max="10017" width="19.88671875" style="4" customWidth="1"/>
    <col min="10018" max="10018" width="17.88671875" style="4" customWidth="1"/>
    <col min="10019" max="10019" width="10" style="4" hidden="1" customWidth="1"/>
    <col min="10020" max="10022" width="5.109375" style="4" customWidth="1"/>
    <col min="10023" max="10023" width="13.5546875" style="4" customWidth="1"/>
    <col min="10024" max="10024" width="21.77734375" style="4" customWidth="1"/>
    <col min="10025" max="10240" width="10" style="4"/>
    <col min="10241" max="10241" width="2.21875" style="4" customWidth="1"/>
    <col min="10242" max="10242" width="5.44140625" style="4" customWidth="1"/>
    <col min="10243" max="10243" width="10.5546875" style="4" customWidth="1"/>
    <col min="10244" max="10244" width="37.21875" style="4" customWidth="1"/>
    <col min="10245" max="10245" width="4.88671875" style="4" customWidth="1"/>
    <col min="10246" max="10246" width="16.77734375" style="4" customWidth="1"/>
    <col min="10247" max="10247" width="16.5546875" style="4" customWidth="1"/>
    <col min="10248" max="10248" width="18" style="4" customWidth="1"/>
    <col min="10249" max="10249" width="19.44140625" style="4" customWidth="1"/>
    <col min="10250" max="10250" width="16.88671875" style="4" customWidth="1"/>
    <col min="10251" max="10251" width="17.44140625" style="4" customWidth="1"/>
    <col min="10252" max="10252" width="11.77734375" style="4" customWidth="1"/>
    <col min="10253" max="10253" width="15.109375" style="4" customWidth="1"/>
    <col min="10254" max="10254" width="14.88671875" style="4" customWidth="1"/>
    <col min="10255" max="10255" width="13.5546875" style="4" customWidth="1"/>
    <col min="10256" max="10256" width="13.88671875" style="4" customWidth="1"/>
    <col min="10257" max="10257" width="13.21875" style="4" customWidth="1"/>
    <col min="10258" max="10258" width="14.6640625" style="4" customWidth="1"/>
    <col min="10259" max="10259" width="14.33203125" style="4" customWidth="1"/>
    <col min="10260" max="10260" width="12.44140625" style="4" customWidth="1"/>
    <col min="10261" max="10261" width="14.21875" style="4" customWidth="1"/>
    <col min="10262" max="10262" width="14.88671875" style="4" customWidth="1"/>
    <col min="10263" max="10263" width="15.6640625" style="4" customWidth="1"/>
    <col min="10264" max="10268" width="16.109375" style="4" customWidth="1"/>
    <col min="10269" max="10269" width="18.21875" style="4" customWidth="1"/>
    <col min="10270" max="10270" width="15.6640625" style="4" customWidth="1"/>
    <col min="10271" max="10271" width="15.44140625" style="4" customWidth="1"/>
    <col min="10272" max="10272" width="14.109375" style="4" customWidth="1"/>
    <col min="10273" max="10273" width="19.88671875" style="4" customWidth="1"/>
    <col min="10274" max="10274" width="17.88671875" style="4" customWidth="1"/>
    <col min="10275" max="10275" width="10" style="4" hidden="1" customWidth="1"/>
    <col min="10276" max="10278" width="5.109375" style="4" customWidth="1"/>
    <col min="10279" max="10279" width="13.5546875" style="4" customWidth="1"/>
    <col min="10280" max="10280" width="21.77734375" style="4" customWidth="1"/>
    <col min="10281" max="10496" width="10" style="4"/>
    <col min="10497" max="10497" width="2.21875" style="4" customWidth="1"/>
    <col min="10498" max="10498" width="5.44140625" style="4" customWidth="1"/>
    <col min="10499" max="10499" width="10.5546875" style="4" customWidth="1"/>
    <col min="10500" max="10500" width="37.21875" style="4" customWidth="1"/>
    <col min="10501" max="10501" width="4.88671875" style="4" customWidth="1"/>
    <col min="10502" max="10502" width="16.77734375" style="4" customWidth="1"/>
    <col min="10503" max="10503" width="16.5546875" style="4" customWidth="1"/>
    <col min="10504" max="10504" width="18" style="4" customWidth="1"/>
    <col min="10505" max="10505" width="19.44140625" style="4" customWidth="1"/>
    <col min="10506" max="10506" width="16.88671875" style="4" customWidth="1"/>
    <col min="10507" max="10507" width="17.44140625" style="4" customWidth="1"/>
    <col min="10508" max="10508" width="11.77734375" style="4" customWidth="1"/>
    <col min="10509" max="10509" width="15.109375" style="4" customWidth="1"/>
    <col min="10510" max="10510" width="14.88671875" style="4" customWidth="1"/>
    <col min="10511" max="10511" width="13.5546875" style="4" customWidth="1"/>
    <col min="10512" max="10512" width="13.88671875" style="4" customWidth="1"/>
    <col min="10513" max="10513" width="13.21875" style="4" customWidth="1"/>
    <col min="10514" max="10514" width="14.6640625" style="4" customWidth="1"/>
    <col min="10515" max="10515" width="14.33203125" style="4" customWidth="1"/>
    <col min="10516" max="10516" width="12.44140625" style="4" customWidth="1"/>
    <col min="10517" max="10517" width="14.21875" style="4" customWidth="1"/>
    <col min="10518" max="10518" width="14.88671875" style="4" customWidth="1"/>
    <col min="10519" max="10519" width="15.6640625" style="4" customWidth="1"/>
    <col min="10520" max="10524" width="16.109375" style="4" customWidth="1"/>
    <col min="10525" max="10525" width="18.21875" style="4" customWidth="1"/>
    <col min="10526" max="10526" width="15.6640625" style="4" customWidth="1"/>
    <col min="10527" max="10527" width="15.44140625" style="4" customWidth="1"/>
    <col min="10528" max="10528" width="14.109375" style="4" customWidth="1"/>
    <col min="10529" max="10529" width="19.88671875" style="4" customWidth="1"/>
    <col min="10530" max="10530" width="17.88671875" style="4" customWidth="1"/>
    <col min="10531" max="10531" width="10" style="4" hidden="1" customWidth="1"/>
    <col min="10532" max="10534" width="5.109375" style="4" customWidth="1"/>
    <col min="10535" max="10535" width="13.5546875" style="4" customWidth="1"/>
    <col min="10536" max="10536" width="21.77734375" style="4" customWidth="1"/>
    <col min="10537" max="10752" width="10" style="4"/>
    <col min="10753" max="10753" width="2.21875" style="4" customWidth="1"/>
    <col min="10754" max="10754" width="5.44140625" style="4" customWidth="1"/>
    <col min="10755" max="10755" width="10.5546875" style="4" customWidth="1"/>
    <col min="10756" max="10756" width="37.21875" style="4" customWidth="1"/>
    <col min="10757" max="10757" width="4.88671875" style="4" customWidth="1"/>
    <col min="10758" max="10758" width="16.77734375" style="4" customWidth="1"/>
    <col min="10759" max="10759" width="16.5546875" style="4" customWidth="1"/>
    <col min="10760" max="10760" width="18" style="4" customWidth="1"/>
    <col min="10761" max="10761" width="19.44140625" style="4" customWidth="1"/>
    <col min="10762" max="10762" width="16.88671875" style="4" customWidth="1"/>
    <col min="10763" max="10763" width="17.44140625" style="4" customWidth="1"/>
    <col min="10764" max="10764" width="11.77734375" style="4" customWidth="1"/>
    <col min="10765" max="10765" width="15.109375" style="4" customWidth="1"/>
    <col min="10766" max="10766" width="14.88671875" style="4" customWidth="1"/>
    <col min="10767" max="10767" width="13.5546875" style="4" customWidth="1"/>
    <col min="10768" max="10768" width="13.88671875" style="4" customWidth="1"/>
    <col min="10769" max="10769" width="13.21875" style="4" customWidth="1"/>
    <col min="10770" max="10770" width="14.6640625" style="4" customWidth="1"/>
    <col min="10771" max="10771" width="14.33203125" style="4" customWidth="1"/>
    <col min="10772" max="10772" width="12.44140625" style="4" customWidth="1"/>
    <col min="10773" max="10773" width="14.21875" style="4" customWidth="1"/>
    <col min="10774" max="10774" width="14.88671875" style="4" customWidth="1"/>
    <col min="10775" max="10775" width="15.6640625" style="4" customWidth="1"/>
    <col min="10776" max="10780" width="16.109375" style="4" customWidth="1"/>
    <col min="10781" max="10781" width="18.21875" style="4" customWidth="1"/>
    <col min="10782" max="10782" width="15.6640625" style="4" customWidth="1"/>
    <col min="10783" max="10783" width="15.44140625" style="4" customWidth="1"/>
    <col min="10784" max="10784" width="14.109375" style="4" customWidth="1"/>
    <col min="10785" max="10785" width="19.88671875" style="4" customWidth="1"/>
    <col min="10786" max="10786" width="17.88671875" style="4" customWidth="1"/>
    <col min="10787" max="10787" width="10" style="4" hidden="1" customWidth="1"/>
    <col min="10788" max="10790" width="5.109375" style="4" customWidth="1"/>
    <col min="10791" max="10791" width="13.5546875" style="4" customWidth="1"/>
    <col min="10792" max="10792" width="21.77734375" style="4" customWidth="1"/>
    <col min="10793" max="11008" width="10" style="4"/>
    <col min="11009" max="11009" width="2.21875" style="4" customWidth="1"/>
    <col min="11010" max="11010" width="5.44140625" style="4" customWidth="1"/>
    <col min="11011" max="11011" width="10.5546875" style="4" customWidth="1"/>
    <col min="11012" max="11012" width="37.21875" style="4" customWidth="1"/>
    <col min="11013" max="11013" width="4.88671875" style="4" customWidth="1"/>
    <col min="11014" max="11014" width="16.77734375" style="4" customWidth="1"/>
    <col min="11015" max="11015" width="16.5546875" style="4" customWidth="1"/>
    <col min="11016" max="11016" width="18" style="4" customWidth="1"/>
    <col min="11017" max="11017" width="19.44140625" style="4" customWidth="1"/>
    <col min="11018" max="11018" width="16.88671875" style="4" customWidth="1"/>
    <col min="11019" max="11019" width="17.44140625" style="4" customWidth="1"/>
    <col min="11020" max="11020" width="11.77734375" style="4" customWidth="1"/>
    <col min="11021" max="11021" width="15.109375" style="4" customWidth="1"/>
    <col min="11022" max="11022" width="14.88671875" style="4" customWidth="1"/>
    <col min="11023" max="11023" width="13.5546875" style="4" customWidth="1"/>
    <col min="11024" max="11024" width="13.88671875" style="4" customWidth="1"/>
    <col min="11025" max="11025" width="13.21875" style="4" customWidth="1"/>
    <col min="11026" max="11026" width="14.6640625" style="4" customWidth="1"/>
    <col min="11027" max="11027" width="14.33203125" style="4" customWidth="1"/>
    <col min="11028" max="11028" width="12.44140625" style="4" customWidth="1"/>
    <col min="11029" max="11029" width="14.21875" style="4" customWidth="1"/>
    <col min="11030" max="11030" width="14.88671875" style="4" customWidth="1"/>
    <col min="11031" max="11031" width="15.6640625" style="4" customWidth="1"/>
    <col min="11032" max="11036" width="16.109375" style="4" customWidth="1"/>
    <col min="11037" max="11037" width="18.21875" style="4" customWidth="1"/>
    <col min="11038" max="11038" width="15.6640625" style="4" customWidth="1"/>
    <col min="11039" max="11039" width="15.44140625" style="4" customWidth="1"/>
    <col min="11040" max="11040" width="14.109375" style="4" customWidth="1"/>
    <col min="11041" max="11041" width="19.88671875" style="4" customWidth="1"/>
    <col min="11042" max="11042" width="17.88671875" style="4" customWidth="1"/>
    <col min="11043" max="11043" width="10" style="4" hidden="1" customWidth="1"/>
    <col min="11044" max="11046" width="5.109375" style="4" customWidth="1"/>
    <col min="11047" max="11047" width="13.5546875" style="4" customWidth="1"/>
    <col min="11048" max="11048" width="21.77734375" style="4" customWidth="1"/>
    <col min="11049" max="11264" width="10" style="4"/>
    <col min="11265" max="11265" width="2.21875" style="4" customWidth="1"/>
    <col min="11266" max="11266" width="5.44140625" style="4" customWidth="1"/>
    <col min="11267" max="11267" width="10.5546875" style="4" customWidth="1"/>
    <col min="11268" max="11268" width="37.21875" style="4" customWidth="1"/>
    <col min="11269" max="11269" width="4.88671875" style="4" customWidth="1"/>
    <col min="11270" max="11270" width="16.77734375" style="4" customWidth="1"/>
    <col min="11271" max="11271" width="16.5546875" style="4" customWidth="1"/>
    <col min="11272" max="11272" width="18" style="4" customWidth="1"/>
    <col min="11273" max="11273" width="19.44140625" style="4" customWidth="1"/>
    <col min="11274" max="11274" width="16.88671875" style="4" customWidth="1"/>
    <col min="11275" max="11275" width="17.44140625" style="4" customWidth="1"/>
    <col min="11276" max="11276" width="11.77734375" style="4" customWidth="1"/>
    <col min="11277" max="11277" width="15.109375" style="4" customWidth="1"/>
    <col min="11278" max="11278" width="14.88671875" style="4" customWidth="1"/>
    <col min="11279" max="11279" width="13.5546875" style="4" customWidth="1"/>
    <col min="11280" max="11280" width="13.88671875" style="4" customWidth="1"/>
    <col min="11281" max="11281" width="13.21875" style="4" customWidth="1"/>
    <col min="11282" max="11282" width="14.6640625" style="4" customWidth="1"/>
    <col min="11283" max="11283" width="14.33203125" style="4" customWidth="1"/>
    <col min="11284" max="11284" width="12.44140625" style="4" customWidth="1"/>
    <col min="11285" max="11285" width="14.21875" style="4" customWidth="1"/>
    <col min="11286" max="11286" width="14.88671875" style="4" customWidth="1"/>
    <col min="11287" max="11287" width="15.6640625" style="4" customWidth="1"/>
    <col min="11288" max="11292" width="16.109375" style="4" customWidth="1"/>
    <col min="11293" max="11293" width="18.21875" style="4" customWidth="1"/>
    <col min="11294" max="11294" width="15.6640625" style="4" customWidth="1"/>
    <col min="11295" max="11295" width="15.44140625" style="4" customWidth="1"/>
    <col min="11296" max="11296" width="14.109375" style="4" customWidth="1"/>
    <col min="11297" max="11297" width="19.88671875" style="4" customWidth="1"/>
    <col min="11298" max="11298" width="17.88671875" style="4" customWidth="1"/>
    <col min="11299" max="11299" width="10" style="4" hidden="1" customWidth="1"/>
    <col min="11300" max="11302" width="5.109375" style="4" customWidth="1"/>
    <col min="11303" max="11303" width="13.5546875" style="4" customWidth="1"/>
    <col min="11304" max="11304" width="21.77734375" style="4" customWidth="1"/>
    <col min="11305" max="11520" width="10" style="4"/>
    <col min="11521" max="11521" width="2.21875" style="4" customWidth="1"/>
    <col min="11522" max="11522" width="5.44140625" style="4" customWidth="1"/>
    <col min="11523" max="11523" width="10.5546875" style="4" customWidth="1"/>
    <col min="11524" max="11524" width="37.21875" style="4" customWidth="1"/>
    <col min="11525" max="11525" width="4.88671875" style="4" customWidth="1"/>
    <col min="11526" max="11526" width="16.77734375" style="4" customWidth="1"/>
    <col min="11527" max="11527" width="16.5546875" style="4" customWidth="1"/>
    <col min="11528" max="11528" width="18" style="4" customWidth="1"/>
    <col min="11529" max="11529" width="19.44140625" style="4" customWidth="1"/>
    <col min="11530" max="11530" width="16.88671875" style="4" customWidth="1"/>
    <col min="11531" max="11531" width="17.44140625" style="4" customWidth="1"/>
    <col min="11532" max="11532" width="11.77734375" style="4" customWidth="1"/>
    <col min="11533" max="11533" width="15.109375" style="4" customWidth="1"/>
    <col min="11534" max="11534" width="14.88671875" style="4" customWidth="1"/>
    <col min="11535" max="11535" width="13.5546875" style="4" customWidth="1"/>
    <col min="11536" max="11536" width="13.88671875" style="4" customWidth="1"/>
    <col min="11537" max="11537" width="13.21875" style="4" customWidth="1"/>
    <col min="11538" max="11538" width="14.6640625" style="4" customWidth="1"/>
    <col min="11539" max="11539" width="14.33203125" style="4" customWidth="1"/>
    <col min="11540" max="11540" width="12.44140625" style="4" customWidth="1"/>
    <col min="11541" max="11541" width="14.21875" style="4" customWidth="1"/>
    <col min="11542" max="11542" width="14.88671875" style="4" customWidth="1"/>
    <col min="11543" max="11543" width="15.6640625" style="4" customWidth="1"/>
    <col min="11544" max="11548" width="16.109375" style="4" customWidth="1"/>
    <col min="11549" max="11549" width="18.21875" style="4" customWidth="1"/>
    <col min="11550" max="11550" width="15.6640625" style="4" customWidth="1"/>
    <col min="11551" max="11551" width="15.44140625" style="4" customWidth="1"/>
    <col min="11552" max="11552" width="14.109375" style="4" customWidth="1"/>
    <col min="11553" max="11553" width="19.88671875" style="4" customWidth="1"/>
    <col min="11554" max="11554" width="17.88671875" style="4" customWidth="1"/>
    <col min="11555" max="11555" width="10" style="4" hidden="1" customWidth="1"/>
    <col min="11556" max="11558" width="5.109375" style="4" customWidth="1"/>
    <col min="11559" max="11559" width="13.5546875" style="4" customWidth="1"/>
    <col min="11560" max="11560" width="21.77734375" style="4" customWidth="1"/>
    <col min="11561" max="11776" width="10" style="4"/>
    <col min="11777" max="11777" width="2.21875" style="4" customWidth="1"/>
    <col min="11778" max="11778" width="5.44140625" style="4" customWidth="1"/>
    <col min="11779" max="11779" width="10.5546875" style="4" customWidth="1"/>
    <col min="11780" max="11780" width="37.21875" style="4" customWidth="1"/>
    <col min="11781" max="11781" width="4.88671875" style="4" customWidth="1"/>
    <col min="11782" max="11782" width="16.77734375" style="4" customWidth="1"/>
    <col min="11783" max="11783" width="16.5546875" style="4" customWidth="1"/>
    <col min="11784" max="11784" width="18" style="4" customWidth="1"/>
    <col min="11785" max="11785" width="19.44140625" style="4" customWidth="1"/>
    <col min="11786" max="11786" width="16.88671875" style="4" customWidth="1"/>
    <col min="11787" max="11787" width="17.44140625" style="4" customWidth="1"/>
    <col min="11788" max="11788" width="11.77734375" style="4" customWidth="1"/>
    <col min="11789" max="11789" width="15.109375" style="4" customWidth="1"/>
    <col min="11790" max="11790" width="14.88671875" style="4" customWidth="1"/>
    <col min="11791" max="11791" width="13.5546875" style="4" customWidth="1"/>
    <col min="11792" max="11792" width="13.88671875" style="4" customWidth="1"/>
    <col min="11793" max="11793" width="13.21875" style="4" customWidth="1"/>
    <col min="11794" max="11794" width="14.6640625" style="4" customWidth="1"/>
    <col min="11795" max="11795" width="14.33203125" style="4" customWidth="1"/>
    <col min="11796" max="11796" width="12.44140625" style="4" customWidth="1"/>
    <col min="11797" max="11797" width="14.21875" style="4" customWidth="1"/>
    <col min="11798" max="11798" width="14.88671875" style="4" customWidth="1"/>
    <col min="11799" max="11799" width="15.6640625" style="4" customWidth="1"/>
    <col min="11800" max="11804" width="16.109375" style="4" customWidth="1"/>
    <col min="11805" max="11805" width="18.21875" style="4" customWidth="1"/>
    <col min="11806" max="11806" width="15.6640625" style="4" customWidth="1"/>
    <col min="11807" max="11807" width="15.44140625" style="4" customWidth="1"/>
    <col min="11808" max="11808" width="14.109375" style="4" customWidth="1"/>
    <col min="11809" max="11809" width="19.88671875" style="4" customWidth="1"/>
    <col min="11810" max="11810" width="17.88671875" style="4" customWidth="1"/>
    <col min="11811" max="11811" width="10" style="4" hidden="1" customWidth="1"/>
    <col min="11812" max="11814" width="5.109375" style="4" customWidth="1"/>
    <col min="11815" max="11815" width="13.5546875" style="4" customWidth="1"/>
    <col min="11816" max="11816" width="21.77734375" style="4" customWidth="1"/>
    <col min="11817" max="12032" width="10" style="4"/>
    <col min="12033" max="12033" width="2.21875" style="4" customWidth="1"/>
    <col min="12034" max="12034" width="5.44140625" style="4" customWidth="1"/>
    <col min="12035" max="12035" width="10.5546875" style="4" customWidth="1"/>
    <col min="12036" max="12036" width="37.21875" style="4" customWidth="1"/>
    <col min="12037" max="12037" width="4.88671875" style="4" customWidth="1"/>
    <col min="12038" max="12038" width="16.77734375" style="4" customWidth="1"/>
    <col min="12039" max="12039" width="16.5546875" style="4" customWidth="1"/>
    <col min="12040" max="12040" width="18" style="4" customWidth="1"/>
    <col min="12041" max="12041" width="19.44140625" style="4" customWidth="1"/>
    <col min="12042" max="12042" width="16.88671875" style="4" customWidth="1"/>
    <col min="12043" max="12043" width="17.44140625" style="4" customWidth="1"/>
    <col min="12044" max="12044" width="11.77734375" style="4" customWidth="1"/>
    <col min="12045" max="12045" width="15.109375" style="4" customWidth="1"/>
    <col min="12046" max="12046" width="14.88671875" style="4" customWidth="1"/>
    <col min="12047" max="12047" width="13.5546875" style="4" customWidth="1"/>
    <col min="12048" max="12048" width="13.88671875" style="4" customWidth="1"/>
    <col min="12049" max="12049" width="13.21875" style="4" customWidth="1"/>
    <col min="12050" max="12050" width="14.6640625" style="4" customWidth="1"/>
    <col min="12051" max="12051" width="14.33203125" style="4" customWidth="1"/>
    <col min="12052" max="12052" width="12.44140625" style="4" customWidth="1"/>
    <col min="12053" max="12053" width="14.21875" style="4" customWidth="1"/>
    <col min="12054" max="12054" width="14.88671875" style="4" customWidth="1"/>
    <col min="12055" max="12055" width="15.6640625" style="4" customWidth="1"/>
    <col min="12056" max="12060" width="16.109375" style="4" customWidth="1"/>
    <col min="12061" max="12061" width="18.21875" style="4" customWidth="1"/>
    <col min="12062" max="12062" width="15.6640625" style="4" customWidth="1"/>
    <col min="12063" max="12063" width="15.44140625" style="4" customWidth="1"/>
    <col min="12064" max="12064" width="14.109375" style="4" customWidth="1"/>
    <col min="12065" max="12065" width="19.88671875" style="4" customWidth="1"/>
    <col min="12066" max="12066" width="17.88671875" style="4" customWidth="1"/>
    <col min="12067" max="12067" width="10" style="4" hidden="1" customWidth="1"/>
    <col min="12068" max="12070" width="5.109375" style="4" customWidth="1"/>
    <col min="12071" max="12071" width="13.5546875" style="4" customWidth="1"/>
    <col min="12072" max="12072" width="21.77734375" style="4" customWidth="1"/>
    <col min="12073" max="12288" width="10" style="4"/>
    <col min="12289" max="12289" width="2.21875" style="4" customWidth="1"/>
    <col min="12290" max="12290" width="5.44140625" style="4" customWidth="1"/>
    <col min="12291" max="12291" width="10.5546875" style="4" customWidth="1"/>
    <col min="12292" max="12292" width="37.21875" style="4" customWidth="1"/>
    <col min="12293" max="12293" width="4.88671875" style="4" customWidth="1"/>
    <col min="12294" max="12294" width="16.77734375" style="4" customWidth="1"/>
    <col min="12295" max="12295" width="16.5546875" style="4" customWidth="1"/>
    <col min="12296" max="12296" width="18" style="4" customWidth="1"/>
    <col min="12297" max="12297" width="19.44140625" style="4" customWidth="1"/>
    <col min="12298" max="12298" width="16.88671875" style="4" customWidth="1"/>
    <col min="12299" max="12299" width="17.44140625" style="4" customWidth="1"/>
    <col min="12300" max="12300" width="11.77734375" style="4" customWidth="1"/>
    <col min="12301" max="12301" width="15.109375" style="4" customWidth="1"/>
    <col min="12302" max="12302" width="14.88671875" style="4" customWidth="1"/>
    <col min="12303" max="12303" width="13.5546875" style="4" customWidth="1"/>
    <col min="12304" max="12304" width="13.88671875" style="4" customWidth="1"/>
    <col min="12305" max="12305" width="13.21875" style="4" customWidth="1"/>
    <col min="12306" max="12306" width="14.6640625" style="4" customWidth="1"/>
    <col min="12307" max="12307" width="14.33203125" style="4" customWidth="1"/>
    <col min="12308" max="12308" width="12.44140625" style="4" customWidth="1"/>
    <col min="12309" max="12309" width="14.21875" style="4" customWidth="1"/>
    <col min="12310" max="12310" width="14.88671875" style="4" customWidth="1"/>
    <col min="12311" max="12311" width="15.6640625" style="4" customWidth="1"/>
    <col min="12312" max="12316" width="16.109375" style="4" customWidth="1"/>
    <col min="12317" max="12317" width="18.21875" style="4" customWidth="1"/>
    <col min="12318" max="12318" width="15.6640625" style="4" customWidth="1"/>
    <col min="12319" max="12319" width="15.44140625" style="4" customWidth="1"/>
    <col min="12320" max="12320" width="14.109375" style="4" customWidth="1"/>
    <col min="12321" max="12321" width="19.88671875" style="4" customWidth="1"/>
    <col min="12322" max="12322" width="17.88671875" style="4" customWidth="1"/>
    <col min="12323" max="12323" width="10" style="4" hidden="1" customWidth="1"/>
    <col min="12324" max="12326" width="5.109375" style="4" customWidth="1"/>
    <col min="12327" max="12327" width="13.5546875" style="4" customWidth="1"/>
    <col min="12328" max="12328" width="21.77734375" style="4" customWidth="1"/>
    <col min="12329" max="12544" width="10" style="4"/>
    <col min="12545" max="12545" width="2.21875" style="4" customWidth="1"/>
    <col min="12546" max="12546" width="5.44140625" style="4" customWidth="1"/>
    <col min="12547" max="12547" width="10.5546875" style="4" customWidth="1"/>
    <col min="12548" max="12548" width="37.21875" style="4" customWidth="1"/>
    <col min="12549" max="12549" width="4.88671875" style="4" customWidth="1"/>
    <col min="12550" max="12550" width="16.77734375" style="4" customWidth="1"/>
    <col min="12551" max="12551" width="16.5546875" style="4" customWidth="1"/>
    <col min="12552" max="12552" width="18" style="4" customWidth="1"/>
    <col min="12553" max="12553" width="19.44140625" style="4" customWidth="1"/>
    <col min="12554" max="12554" width="16.88671875" style="4" customWidth="1"/>
    <col min="12555" max="12555" width="17.44140625" style="4" customWidth="1"/>
    <col min="12556" max="12556" width="11.77734375" style="4" customWidth="1"/>
    <col min="12557" max="12557" width="15.109375" style="4" customWidth="1"/>
    <col min="12558" max="12558" width="14.88671875" style="4" customWidth="1"/>
    <col min="12559" max="12559" width="13.5546875" style="4" customWidth="1"/>
    <col min="12560" max="12560" width="13.88671875" style="4" customWidth="1"/>
    <col min="12561" max="12561" width="13.21875" style="4" customWidth="1"/>
    <col min="12562" max="12562" width="14.6640625" style="4" customWidth="1"/>
    <col min="12563" max="12563" width="14.33203125" style="4" customWidth="1"/>
    <col min="12564" max="12564" width="12.44140625" style="4" customWidth="1"/>
    <col min="12565" max="12565" width="14.21875" style="4" customWidth="1"/>
    <col min="12566" max="12566" width="14.88671875" style="4" customWidth="1"/>
    <col min="12567" max="12567" width="15.6640625" style="4" customWidth="1"/>
    <col min="12568" max="12572" width="16.109375" style="4" customWidth="1"/>
    <col min="12573" max="12573" width="18.21875" style="4" customWidth="1"/>
    <col min="12574" max="12574" width="15.6640625" style="4" customWidth="1"/>
    <col min="12575" max="12575" width="15.44140625" style="4" customWidth="1"/>
    <col min="12576" max="12576" width="14.109375" style="4" customWidth="1"/>
    <col min="12577" max="12577" width="19.88671875" style="4" customWidth="1"/>
    <col min="12578" max="12578" width="17.88671875" style="4" customWidth="1"/>
    <col min="12579" max="12579" width="10" style="4" hidden="1" customWidth="1"/>
    <col min="12580" max="12582" width="5.109375" style="4" customWidth="1"/>
    <col min="12583" max="12583" width="13.5546875" style="4" customWidth="1"/>
    <col min="12584" max="12584" width="21.77734375" style="4" customWidth="1"/>
    <col min="12585" max="12800" width="10" style="4"/>
    <col min="12801" max="12801" width="2.21875" style="4" customWidth="1"/>
    <col min="12802" max="12802" width="5.44140625" style="4" customWidth="1"/>
    <col min="12803" max="12803" width="10.5546875" style="4" customWidth="1"/>
    <col min="12804" max="12804" width="37.21875" style="4" customWidth="1"/>
    <col min="12805" max="12805" width="4.88671875" style="4" customWidth="1"/>
    <col min="12806" max="12806" width="16.77734375" style="4" customWidth="1"/>
    <col min="12807" max="12807" width="16.5546875" style="4" customWidth="1"/>
    <col min="12808" max="12808" width="18" style="4" customWidth="1"/>
    <col min="12809" max="12809" width="19.44140625" style="4" customWidth="1"/>
    <col min="12810" max="12810" width="16.88671875" style="4" customWidth="1"/>
    <col min="12811" max="12811" width="17.44140625" style="4" customWidth="1"/>
    <col min="12812" max="12812" width="11.77734375" style="4" customWidth="1"/>
    <col min="12813" max="12813" width="15.109375" style="4" customWidth="1"/>
    <col min="12814" max="12814" width="14.88671875" style="4" customWidth="1"/>
    <col min="12815" max="12815" width="13.5546875" style="4" customWidth="1"/>
    <col min="12816" max="12816" width="13.88671875" style="4" customWidth="1"/>
    <col min="12817" max="12817" width="13.21875" style="4" customWidth="1"/>
    <col min="12818" max="12818" width="14.6640625" style="4" customWidth="1"/>
    <col min="12819" max="12819" width="14.33203125" style="4" customWidth="1"/>
    <col min="12820" max="12820" width="12.44140625" style="4" customWidth="1"/>
    <col min="12821" max="12821" width="14.21875" style="4" customWidth="1"/>
    <col min="12822" max="12822" width="14.88671875" style="4" customWidth="1"/>
    <col min="12823" max="12823" width="15.6640625" style="4" customWidth="1"/>
    <col min="12824" max="12828" width="16.109375" style="4" customWidth="1"/>
    <col min="12829" max="12829" width="18.21875" style="4" customWidth="1"/>
    <col min="12830" max="12830" width="15.6640625" style="4" customWidth="1"/>
    <col min="12831" max="12831" width="15.44140625" style="4" customWidth="1"/>
    <col min="12832" max="12832" width="14.109375" style="4" customWidth="1"/>
    <col min="12833" max="12833" width="19.88671875" style="4" customWidth="1"/>
    <col min="12834" max="12834" width="17.88671875" style="4" customWidth="1"/>
    <col min="12835" max="12835" width="10" style="4" hidden="1" customWidth="1"/>
    <col min="12836" max="12838" width="5.109375" style="4" customWidth="1"/>
    <col min="12839" max="12839" width="13.5546875" style="4" customWidth="1"/>
    <col min="12840" max="12840" width="21.77734375" style="4" customWidth="1"/>
    <col min="12841" max="13056" width="10" style="4"/>
    <col min="13057" max="13057" width="2.21875" style="4" customWidth="1"/>
    <col min="13058" max="13058" width="5.44140625" style="4" customWidth="1"/>
    <col min="13059" max="13059" width="10.5546875" style="4" customWidth="1"/>
    <col min="13060" max="13060" width="37.21875" style="4" customWidth="1"/>
    <col min="13061" max="13061" width="4.88671875" style="4" customWidth="1"/>
    <col min="13062" max="13062" width="16.77734375" style="4" customWidth="1"/>
    <col min="13063" max="13063" width="16.5546875" style="4" customWidth="1"/>
    <col min="13064" max="13064" width="18" style="4" customWidth="1"/>
    <col min="13065" max="13065" width="19.44140625" style="4" customWidth="1"/>
    <col min="13066" max="13066" width="16.88671875" style="4" customWidth="1"/>
    <col min="13067" max="13067" width="17.44140625" style="4" customWidth="1"/>
    <col min="13068" max="13068" width="11.77734375" style="4" customWidth="1"/>
    <col min="13069" max="13069" width="15.109375" style="4" customWidth="1"/>
    <col min="13070" max="13070" width="14.88671875" style="4" customWidth="1"/>
    <col min="13071" max="13071" width="13.5546875" style="4" customWidth="1"/>
    <col min="13072" max="13072" width="13.88671875" style="4" customWidth="1"/>
    <col min="13073" max="13073" width="13.21875" style="4" customWidth="1"/>
    <col min="13074" max="13074" width="14.6640625" style="4" customWidth="1"/>
    <col min="13075" max="13075" width="14.33203125" style="4" customWidth="1"/>
    <col min="13076" max="13076" width="12.44140625" style="4" customWidth="1"/>
    <col min="13077" max="13077" width="14.21875" style="4" customWidth="1"/>
    <col min="13078" max="13078" width="14.88671875" style="4" customWidth="1"/>
    <col min="13079" max="13079" width="15.6640625" style="4" customWidth="1"/>
    <col min="13080" max="13084" width="16.109375" style="4" customWidth="1"/>
    <col min="13085" max="13085" width="18.21875" style="4" customWidth="1"/>
    <col min="13086" max="13086" width="15.6640625" style="4" customWidth="1"/>
    <col min="13087" max="13087" width="15.44140625" style="4" customWidth="1"/>
    <col min="13088" max="13088" width="14.109375" style="4" customWidth="1"/>
    <col min="13089" max="13089" width="19.88671875" style="4" customWidth="1"/>
    <col min="13090" max="13090" width="17.88671875" style="4" customWidth="1"/>
    <col min="13091" max="13091" width="10" style="4" hidden="1" customWidth="1"/>
    <col min="13092" max="13094" width="5.109375" style="4" customWidth="1"/>
    <col min="13095" max="13095" width="13.5546875" style="4" customWidth="1"/>
    <col min="13096" max="13096" width="21.77734375" style="4" customWidth="1"/>
    <col min="13097" max="13312" width="10" style="4"/>
    <col min="13313" max="13313" width="2.21875" style="4" customWidth="1"/>
    <col min="13314" max="13314" width="5.44140625" style="4" customWidth="1"/>
    <col min="13315" max="13315" width="10.5546875" style="4" customWidth="1"/>
    <col min="13316" max="13316" width="37.21875" style="4" customWidth="1"/>
    <col min="13317" max="13317" width="4.88671875" style="4" customWidth="1"/>
    <col min="13318" max="13318" width="16.77734375" style="4" customWidth="1"/>
    <col min="13319" max="13319" width="16.5546875" style="4" customWidth="1"/>
    <col min="13320" max="13320" width="18" style="4" customWidth="1"/>
    <col min="13321" max="13321" width="19.44140625" style="4" customWidth="1"/>
    <col min="13322" max="13322" width="16.88671875" style="4" customWidth="1"/>
    <col min="13323" max="13323" width="17.44140625" style="4" customWidth="1"/>
    <col min="13324" max="13324" width="11.77734375" style="4" customWidth="1"/>
    <col min="13325" max="13325" width="15.109375" style="4" customWidth="1"/>
    <col min="13326" max="13326" width="14.88671875" style="4" customWidth="1"/>
    <col min="13327" max="13327" width="13.5546875" style="4" customWidth="1"/>
    <col min="13328" max="13328" width="13.88671875" style="4" customWidth="1"/>
    <col min="13329" max="13329" width="13.21875" style="4" customWidth="1"/>
    <col min="13330" max="13330" width="14.6640625" style="4" customWidth="1"/>
    <col min="13331" max="13331" width="14.33203125" style="4" customWidth="1"/>
    <col min="13332" max="13332" width="12.44140625" style="4" customWidth="1"/>
    <col min="13333" max="13333" width="14.21875" style="4" customWidth="1"/>
    <col min="13334" max="13334" width="14.88671875" style="4" customWidth="1"/>
    <col min="13335" max="13335" width="15.6640625" style="4" customWidth="1"/>
    <col min="13336" max="13340" width="16.109375" style="4" customWidth="1"/>
    <col min="13341" max="13341" width="18.21875" style="4" customWidth="1"/>
    <col min="13342" max="13342" width="15.6640625" style="4" customWidth="1"/>
    <col min="13343" max="13343" width="15.44140625" style="4" customWidth="1"/>
    <col min="13344" max="13344" width="14.109375" style="4" customWidth="1"/>
    <col min="13345" max="13345" width="19.88671875" style="4" customWidth="1"/>
    <col min="13346" max="13346" width="17.88671875" style="4" customWidth="1"/>
    <col min="13347" max="13347" width="10" style="4" hidden="1" customWidth="1"/>
    <col min="13348" max="13350" width="5.109375" style="4" customWidth="1"/>
    <col min="13351" max="13351" width="13.5546875" style="4" customWidth="1"/>
    <col min="13352" max="13352" width="21.77734375" style="4" customWidth="1"/>
    <col min="13353" max="13568" width="10" style="4"/>
    <col min="13569" max="13569" width="2.21875" style="4" customWidth="1"/>
    <col min="13570" max="13570" width="5.44140625" style="4" customWidth="1"/>
    <col min="13571" max="13571" width="10.5546875" style="4" customWidth="1"/>
    <col min="13572" max="13572" width="37.21875" style="4" customWidth="1"/>
    <col min="13573" max="13573" width="4.88671875" style="4" customWidth="1"/>
    <col min="13574" max="13574" width="16.77734375" style="4" customWidth="1"/>
    <col min="13575" max="13575" width="16.5546875" style="4" customWidth="1"/>
    <col min="13576" max="13576" width="18" style="4" customWidth="1"/>
    <col min="13577" max="13577" width="19.44140625" style="4" customWidth="1"/>
    <col min="13578" max="13578" width="16.88671875" style="4" customWidth="1"/>
    <col min="13579" max="13579" width="17.44140625" style="4" customWidth="1"/>
    <col min="13580" max="13580" width="11.77734375" style="4" customWidth="1"/>
    <col min="13581" max="13581" width="15.109375" style="4" customWidth="1"/>
    <col min="13582" max="13582" width="14.88671875" style="4" customWidth="1"/>
    <col min="13583" max="13583" width="13.5546875" style="4" customWidth="1"/>
    <col min="13584" max="13584" width="13.88671875" style="4" customWidth="1"/>
    <col min="13585" max="13585" width="13.21875" style="4" customWidth="1"/>
    <col min="13586" max="13586" width="14.6640625" style="4" customWidth="1"/>
    <col min="13587" max="13587" width="14.33203125" style="4" customWidth="1"/>
    <col min="13588" max="13588" width="12.44140625" style="4" customWidth="1"/>
    <col min="13589" max="13589" width="14.21875" style="4" customWidth="1"/>
    <col min="13590" max="13590" width="14.88671875" style="4" customWidth="1"/>
    <col min="13591" max="13591" width="15.6640625" style="4" customWidth="1"/>
    <col min="13592" max="13596" width="16.109375" style="4" customWidth="1"/>
    <col min="13597" max="13597" width="18.21875" style="4" customWidth="1"/>
    <col min="13598" max="13598" width="15.6640625" style="4" customWidth="1"/>
    <col min="13599" max="13599" width="15.44140625" style="4" customWidth="1"/>
    <col min="13600" max="13600" width="14.109375" style="4" customWidth="1"/>
    <col min="13601" max="13601" width="19.88671875" style="4" customWidth="1"/>
    <col min="13602" max="13602" width="17.88671875" style="4" customWidth="1"/>
    <col min="13603" max="13603" width="10" style="4" hidden="1" customWidth="1"/>
    <col min="13604" max="13606" width="5.109375" style="4" customWidth="1"/>
    <col min="13607" max="13607" width="13.5546875" style="4" customWidth="1"/>
    <col min="13608" max="13608" width="21.77734375" style="4" customWidth="1"/>
    <col min="13609" max="13824" width="10" style="4"/>
    <col min="13825" max="13825" width="2.21875" style="4" customWidth="1"/>
    <col min="13826" max="13826" width="5.44140625" style="4" customWidth="1"/>
    <col min="13827" max="13827" width="10.5546875" style="4" customWidth="1"/>
    <col min="13828" max="13828" width="37.21875" style="4" customWidth="1"/>
    <col min="13829" max="13829" width="4.88671875" style="4" customWidth="1"/>
    <col min="13830" max="13830" width="16.77734375" style="4" customWidth="1"/>
    <col min="13831" max="13831" width="16.5546875" style="4" customWidth="1"/>
    <col min="13832" max="13832" width="18" style="4" customWidth="1"/>
    <col min="13833" max="13833" width="19.44140625" style="4" customWidth="1"/>
    <col min="13834" max="13834" width="16.88671875" style="4" customWidth="1"/>
    <col min="13835" max="13835" width="17.44140625" style="4" customWidth="1"/>
    <col min="13836" max="13836" width="11.77734375" style="4" customWidth="1"/>
    <col min="13837" max="13837" width="15.109375" style="4" customWidth="1"/>
    <col min="13838" max="13838" width="14.88671875" style="4" customWidth="1"/>
    <col min="13839" max="13839" width="13.5546875" style="4" customWidth="1"/>
    <col min="13840" max="13840" width="13.88671875" style="4" customWidth="1"/>
    <col min="13841" max="13841" width="13.21875" style="4" customWidth="1"/>
    <col min="13842" max="13842" width="14.6640625" style="4" customWidth="1"/>
    <col min="13843" max="13843" width="14.33203125" style="4" customWidth="1"/>
    <col min="13844" max="13844" width="12.44140625" style="4" customWidth="1"/>
    <col min="13845" max="13845" width="14.21875" style="4" customWidth="1"/>
    <col min="13846" max="13846" width="14.88671875" style="4" customWidth="1"/>
    <col min="13847" max="13847" width="15.6640625" style="4" customWidth="1"/>
    <col min="13848" max="13852" width="16.109375" style="4" customWidth="1"/>
    <col min="13853" max="13853" width="18.21875" style="4" customWidth="1"/>
    <col min="13854" max="13854" width="15.6640625" style="4" customWidth="1"/>
    <col min="13855" max="13855" width="15.44140625" style="4" customWidth="1"/>
    <col min="13856" max="13856" width="14.109375" style="4" customWidth="1"/>
    <col min="13857" max="13857" width="19.88671875" style="4" customWidth="1"/>
    <col min="13858" max="13858" width="17.88671875" style="4" customWidth="1"/>
    <col min="13859" max="13859" width="10" style="4" hidden="1" customWidth="1"/>
    <col min="13860" max="13862" width="5.109375" style="4" customWidth="1"/>
    <col min="13863" max="13863" width="13.5546875" style="4" customWidth="1"/>
    <col min="13864" max="13864" width="21.77734375" style="4" customWidth="1"/>
    <col min="13865" max="14080" width="10" style="4"/>
    <col min="14081" max="14081" width="2.21875" style="4" customWidth="1"/>
    <col min="14082" max="14082" width="5.44140625" style="4" customWidth="1"/>
    <col min="14083" max="14083" width="10.5546875" style="4" customWidth="1"/>
    <col min="14084" max="14084" width="37.21875" style="4" customWidth="1"/>
    <col min="14085" max="14085" width="4.88671875" style="4" customWidth="1"/>
    <col min="14086" max="14086" width="16.77734375" style="4" customWidth="1"/>
    <col min="14087" max="14087" width="16.5546875" style="4" customWidth="1"/>
    <col min="14088" max="14088" width="18" style="4" customWidth="1"/>
    <col min="14089" max="14089" width="19.44140625" style="4" customWidth="1"/>
    <col min="14090" max="14090" width="16.88671875" style="4" customWidth="1"/>
    <col min="14091" max="14091" width="17.44140625" style="4" customWidth="1"/>
    <col min="14092" max="14092" width="11.77734375" style="4" customWidth="1"/>
    <col min="14093" max="14093" width="15.109375" style="4" customWidth="1"/>
    <col min="14094" max="14094" width="14.88671875" style="4" customWidth="1"/>
    <col min="14095" max="14095" width="13.5546875" style="4" customWidth="1"/>
    <col min="14096" max="14096" width="13.88671875" style="4" customWidth="1"/>
    <col min="14097" max="14097" width="13.21875" style="4" customWidth="1"/>
    <col min="14098" max="14098" width="14.6640625" style="4" customWidth="1"/>
    <col min="14099" max="14099" width="14.33203125" style="4" customWidth="1"/>
    <col min="14100" max="14100" width="12.44140625" style="4" customWidth="1"/>
    <col min="14101" max="14101" width="14.21875" style="4" customWidth="1"/>
    <col min="14102" max="14102" width="14.88671875" style="4" customWidth="1"/>
    <col min="14103" max="14103" width="15.6640625" style="4" customWidth="1"/>
    <col min="14104" max="14108" width="16.109375" style="4" customWidth="1"/>
    <col min="14109" max="14109" width="18.21875" style="4" customWidth="1"/>
    <col min="14110" max="14110" width="15.6640625" style="4" customWidth="1"/>
    <col min="14111" max="14111" width="15.44140625" style="4" customWidth="1"/>
    <col min="14112" max="14112" width="14.109375" style="4" customWidth="1"/>
    <col min="14113" max="14113" width="19.88671875" style="4" customWidth="1"/>
    <col min="14114" max="14114" width="17.88671875" style="4" customWidth="1"/>
    <col min="14115" max="14115" width="10" style="4" hidden="1" customWidth="1"/>
    <col min="14116" max="14118" width="5.109375" style="4" customWidth="1"/>
    <col min="14119" max="14119" width="13.5546875" style="4" customWidth="1"/>
    <col min="14120" max="14120" width="21.77734375" style="4" customWidth="1"/>
    <col min="14121" max="14336" width="10" style="4"/>
    <col min="14337" max="14337" width="2.21875" style="4" customWidth="1"/>
    <col min="14338" max="14338" width="5.44140625" style="4" customWidth="1"/>
    <col min="14339" max="14339" width="10.5546875" style="4" customWidth="1"/>
    <col min="14340" max="14340" width="37.21875" style="4" customWidth="1"/>
    <col min="14341" max="14341" width="4.88671875" style="4" customWidth="1"/>
    <col min="14342" max="14342" width="16.77734375" style="4" customWidth="1"/>
    <col min="14343" max="14343" width="16.5546875" style="4" customWidth="1"/>
    <col min="14344" max="14344" width="18" style="4" customWidth="1"/>
    <col min="14345" max="14345" width="19.44140625" style="4" customWidth="1"/>
    <col min="14346" max="14346" width="16.88671875" style="4" customWidth="1"/>
    <col min="14347" max="14347" width="17.44140625" style="4" customWidth="1"/>
    <col min="14348" max="14348" width="11.77734375" style="4" customWidth="1"/>
    <col min="14349" max="14349" width="15.109375" style="4" customWidth="1"/>
    <col min="14350" max="14350" width="14.88671875" style="4" customWidth="1"/>
    <col min="14351" max="14351" width="13.5546875" style="4" customWidth="1"/>
    <col min="14352" max="14352" width="13.88671875" style="4" customWidth="1"/>
    <col min="14353" max="14353" width="13.21875" style="4" customWidth="1"/>
    <col min="14354" max="14354" width="14.6640625" style="4" customWidth="1"/>
    <col min="14355" max="14355" width="14.33203125" style="4" customWidth="1"/>
    <col min="14356" max="14356" width="12.44140625" style="4" customWidth="1"/>
    <col min="14357" max="14357" width="14.21875" style="4" customWidth="1"/>
    <col min="14358" max="14358" width="14.88671875" style="4" customWidth="1"/>
    <col min="14359" max="14359" width="15.6640625" style="4" customWidth="1"/>
    <col min="14360" max="14364" width="16.109375" style="4" customWidth="1"/>
    <col min="14365" max="14365" width="18.21875" style="4" customWidth="1"/>
    <col min="14366" max="14366" width="15.6640625" style="4" customWidth="1"/>
    <col min="14367" max="14367" width="15.44140625" style="4" customWidth="1"/>
    <col min="14368" max="14368" width="14.109375" style="4" customWidth="1"/>
    <col min="14369" max="14369" width="19.88671875" style="4" customWidth="1"/>
    <col min="14370" max="14370" width="17.88671875" style="4" customWidth="1"/>
    <col min="14371" max="14371" width="10" style="4" hidden="1" customWidth="1"/>
    <col min="14372" max="14374" width="5.109375" style="4" customWidth="1"/>
    <col min="14375" max="14375" width="13.5546875" style="4" customWidth="1"/>
    <col min="14376" max="14376" width="21.77734375" style="4" customWidth="1"/>
    <col min="14377" max="14592" width="10" style="4"/>
    <col min="14593" max="14593" width="2.21875" style="4" customWidth="1"/>
    <col min="14594" max="14594" width="5.44140625" style="4" customWidth="1"/>
    <col min="14595" max="14595" width="10.5546875" style="4" customWidth="1"/>
    <col min="14596" max="14596" width="37.21875" style="4" customWidth="1"/>
    <col min="14597" max="14597" width="4.88671875" style="4" customWidth="1"/>
    <col min="14598" max="14598" width="16.77734375" style="4" customWidth="1"/>
    <col min="14599" max="14599" width="16.5546875" style="4" customWidth="1"/>
    <col min="14600" max="14600" width="18" style="4" customWidth="1"/>
    <col min="14601" max="14601" width="19.44140625" style="4" customWidth="1"/>
    <col min="14602" max="14602" width="16.88671875" style="4" customWidth="1"/>
    <col min="14603" max="14603" width="17.44140625" style="4" customWidth="1"/>
    <col min="14604" max="14604" width="11.77734375" style="4" customWidth="1"/>
    <col min="14605" max="14605" width="15.109375" style="4" customWidth="1"/>
    <col min="14606" max="14606" width="14.88671875" style="4" customWidth="1"/>
    <col min="14607" max="14607" width="13.5546875" style="4" customWidth="1"/>
    <col min="14608" max="14608" width="13.88671875" style="4" customWidth="1"/>
    <col min="14609" max="14609" width="13.21875" style="4" customWidth="1"/>
    <col min="14610" max="14610" width="14.6640625" style="4" customWidth="1"/>
    <col min="14611" max="14611" width="14.33203125" style="4" customWidth="1"/>
    <col min="14612" max="14612" width="12.44140625" style="4" customWidth="1"/>
    <col min="14613" max="14613" width="14.21875" style="4" customWidth="1"/>
    <col min="14614" max="14614" width="14.88671875" style="4" customWidth="1"/>
    <col min="14615" max="14615" width="15.6640625" style="4" customWidth="1"/>
    <col min="14616" max="14620" width="16.109375" style="4" customWidth="1"/>
    <col min="14621" max="14621" width="18.21875" style="4" customWidth="1"/>
    <col min="14622" max="14622" width="15.6640625" style="4" customWidth="1"/>
    <col min="14623" max="14623" width="15.44140625" style="4" customWidth="1"/>
    <col min="14624" max="14624" width="14.109375" style="4" customWidth="1"/>
    <col min="14625" max="14625" width="19.88671875" style="4" customWidth="1"/>
    <col min="14626" max="14626" width="17.88671875" style="4" customWidth="1"/>
    <col min="14627" max="14627" width="10" style="4" hidden="1" customWidth="1"/>
    <col min="14628" max="14630" width="5.109375" style="4" customWidth="1"/>
    <col min="14631" max="14631" width="13.5546875" style="4" customWidth="1"/>
    <col min="14632" max="14632" width="21.77734375" style="4" customWidth="1"/>
    <col min="14633" max="14848" width="10" style="4"/>
    <col min="14849" max="14849" width="2.21875" style="4" customWidth="1"/>
    <col min="14850" max="14850" width="5.44140625" style="4" customWidth="1"/>
    <col min="14851" max="14851" width="10.5546875" style="4" customWidth="1"/>
    <col min="14852" max="14852" width="37.21875" style="4" customWidth="1"/>
    <col min="14853" max="14853" width="4.88671875" style="4" customWidth="1"/>
    <col min="14854" max="14854" width="16.77734375" style="4" customWidth="1"/>
    <col min="14855" max="14855" width="16.5546875" style="4" customWidth="1"/>
    <col min="14856" max="14856" width="18" style="4" customWidth="1"/>
    <col min="14857" max="14857" width="19.44140625" style="4" customWidth="1"/>
    <col min="14858" max="14858" width="16.88671875" style="4" customWidth="1"/>
    <col min="14859" max="14859" width="17.44140625" style="4" customWidth="1"/>
    <col min="14860" max="14860" width="11.77734375" style="4" customWidth="1"/>
    <col min="14861" max="14861" width="15.109375" style="4" customWidth="1"/>
    <col min="14862" max="14862" width="14.88671875" style="4" customWidth="1"/>
    <col min="14863" max="14863" width="13.5546875" style="4" customWidth="1"/>
    <col min="14864" max="14864" width="13.88671875" style="4" customWidth="1"/>
    <col min="14865" max="14865" width="13.21875" style="4" customWidth="1"/>
    <col min="14866" max="14866" width="14.6640625" style="4" customWidth="1"/>
    <col min="14867" max="14867" width="14.33203125" style="4" customWidth="1"/>
    <col min="14868" max="14868" width="12.44140625" style="4" customWidth="1"/>
    <col min="14869" max="14869" width="14.21875" style="4" customWidth="1"/>
    <col min="14870" max="14870" width="14.88671875" style="4" customWidth="1"/>
    <col min="14871" max="14871" width="15.6640625" style="4" customWidth="1"/>
    <col min="14872" max="14876" width="16.109375" style="4" customWidth="1"/>
    <col min="14877" max="14877" width="18.21875" style="4" customWidth="1"/>
    <col min="14878" max="14878" width="15.6640625" style="4" customWidth="1"/>
    <col min="14879" max="14879" width="15.44140625" style="4" customWidth="1"/>
    <col min="14880" max="14880" width="14.109375" style="4" customWidth="1"/>
    <col min="14881" max="14881" width="19.88671875" style="4" customWidth="1"/>
    <col min="14882" max="14882" width="17.88671875" style="4" customWidth="1"/>
    <col min="14883" max="14883" width="10" style="4" hidden="1" customWidth="1"/>
    <col min="14884" max="14886" width="5.109375" style="4" customWidth="1"/>
    <col min="14887" max="14887" width="13.5546875" style="4" customWidth="1"/>
    <col min="14888" max="14888" width="21.77734375" style="4" customWidth="1"/>
    <col min="14889" max="15104" width="10" style="4"/>
    <col min="15105" max="15105" width="2.21875" style="4" customWidth="1"/>
    <col min="15106" max="15106" width="5.44140625" style="4" customWidth="1"/>
    <col min="15107" max="15107" width="10.5546875" style="4" customWidth="1"/>
    <col min="15108" max="15108" width="37.21875" style="4" customWidth="1"/>
    <col min="15109" max="15109" width="4.88671875" style="4" customWidth="1"/>
    <col min="15110" max="15110" width="16.77734375" style="4" customWidth="1"/>
    <col min="15111" max="15111" width="16.5546875" style="4" customWidth="1"/>
    <col min="15112" max="15112" width="18" style="4" customWidth="1"/>
    <col min="15113" max="15113" width="19.44140625" style="4" customWidth="1"/>
    <col min="15114" max="15114" width="16.88671875" style="4" customWidth="1"/>
    <col min="15115" max="15115" width="17.44140625" style="4" customWidth="1"/>
    <col min="15116" max="15116" width="11.77734375" style="4" customWidth="1"/>
    <col min="15117" max="15117" width="15.109375" style="4" customWidth="1"/>
    <col min="15118" max="15118" width="14.88671875" style="4" customWidth="1"/>
    <col min="15119" max="15119" width="13.5546875" style="4" customWidth="1"/>
    <col min="15120" max="15120" width="13.88671875" style="4" customWidth="1"/>
    <col min="15121" max="15121" width="13.21875" style="4" customWidth="1"/>
    <col min="15122" max="15122" width="14.6640625" style="4" customWidth="1"/>
    <col min="15123" max="15123" width="14.33203125" style="4" customWidth="1"/>
    <col min="15124" max="15124" width="12.44140625" style="4" customWidth="1"/>
    <col min="15125" max="15125" width="14.21875" style="4" customWidth="1"/>
    <col min="15126" max="15126" width="14.88671875" style="4" customWidth="1"/>
    <col min="15127" max="15127" width="15.6640625" style="4" customWidth="1"/>
    <col min="15128" max="15132" width="16.109375" style="4" customWidth="1"/>
    <col min="15133" max="15133" width="18.21875" style="4" customWidth="1"/>
    <col min="15134" max="15134" width="15.6640625" style="4" customWidth="1"/>
    <col min="15135" max="15135" width="15.44140625" style="4" customWidth="1"/>
    <col min="15136" max="15136" width="14.109375" style="4" customWidth="1"/>
    <col min="15137" max="15137" width="19.88671875" style="4" customWidth="1"/>
    <col min="15138" max="15138" width="17.88671875" style="4" customWidth="1"/>
    <col min="15139" max="15139" width="10" style="4" hidden="1" customWidth="1"/>
    <col min="15140" max="15142" width="5.109375" style="4" customWidth="1"/>
    <col min="15143" max="15143" width="13.5546875" style="4" customWidth="1"/>
    <col min="15144" max="15144" width="21.77734375" style="4" customWidth="1"/>
    <col min="15145" max="15360" width="10" style="4"/>
    <col min="15361" max="15361" width="2.21875" style="4" customWidth="1"/>
    <col min="15362" max="15362" width="5.44140625" style="4" customWidth="1"/>
    <col min="15363" max="15363" width="10.5546875" style="4" customWidth="1"/>
    <col min="15364" max="15364" width="37.21875" style="4" customWidth="1"/>
    <col min="15365" max="15365" width="4.88671875" style="4" customWidth="1"/>
    <col min="15366" max="15366" width="16.77734375" style="4" customWidth="1"/>
    <col min="15367" max="15367" width="16.5546875" style="4" customWidth="1"/>
    <col min="15368" max="15368" width="18" style="4" customWidth="1"/>
    <col min="15369" max="15369" width="19.44140625" style="4" customWidth="1"/>
    <col min="15370" max="15370" width="16.88671875" style="4" customWidth="1"/>
    <col min="15371" max="15371" width="17.44140625" style="4" customWidth="1"/>
    <col min="15372" max="15372" width="11.77734375" style="4" customWidth="1"/>
    <col min="15373" max="15373" width="15.109375" style="4" customWidth="1"/>
    <col min="15374" max="15374" width="14.88671875" style="4" customWidth="1"/>
    <col min="15375" max="15375" width="13.5546875" style="4" customWidth="1"/>
    <col min="15376" max="15376" width="13.88671875" style="4" customWidth="1"/>
    <col min="15377" max="15377" width="13.21875" style="4" customWidth="1"/>
    <col min="15378" max="15378" width="14.6640625" style="4" customWidth="1"/>
    <col min="15379" max="15379" width="14.33203125" style="4" customWidth="1"/>
    <col min="15380" max="15380" width="12.44140625" style="4" customWidth="1"/>
    <col min="15381" max="15381" width="14.21875" style="4" customWidth="1"/>
    <col min="15382" max="15382" width="14.88671875" style="4" customWidth="1"/>
    <col min="15383" max="15383" width="15.6640625" style="4" customWidth="1"/>
    <col min="15384" max="15388" width="16.109375" style="4" customWidth="1"/>
    <col min="15389" max="15389" width="18.21875" style="4" customWidth="1"/>
    <col min="15390" max="15390" width="15.6640625" style="4" customWidth="1"/>
    <col min="15391" max="15391" width="15.44140625" style="4" customWidth="1"/>
    <col min="15392" max="15392" width="14.109375" style="4" customWidth="1"/>
    <col min="15393" max="15393" width="19.88671875" style="4" customWidth="1"/>
    <col min="15394" max="15394" width="17.88671875" style="4" customWidth="1"/>
    <col min="15395" max="15395" width="10" style="4" hidden="1" customWidth="1"/>
    <col min="15396" max="15398" width="5.109375" style="4" customWidth="1"/>
    <col min="15399" max="15399" width="13.5546875" style="4" customWidth="1"/>
    <col min="15400" max="15400" width="21.77734375" style="4" customWidth="1"/>
    <col min="15401" max="15616" width="10" style="4"/>
    <col min="15617" max="15617" width="2.21875" style="4" customWidth="1"/>
    <col min="15618" max="15618" width="5.44140625" style="4" customWidth="1"/>
    <col min="15619" max="15619" width="10.5546875" style="4" customWidth="1"/>
    <col min="15620" max="15620" width="37.21875" style="4" customWidth="1"/>
    <col min="15621" max="15621" width="4.88671875" style="4" customWidth="1"/>
    <col min="15622" max="15622" width="16.77734375" style="4" customWidth="1"/>
    <col min="15623" max="15623" width="16.5546875" style="4" customWidth="1"/>
    <col min="15624" max="15624" width="18" style="4" customWidth="1"/>
    <col min="15625" max="15625" width="19.44140625" style="4" customWidth="1"/>
    <col min="15626" max="15626" width="16.88671875" style="4" customWidth="1"/>
    <col min="15627" max="15627" width="17.44140625" style="4" customWidth="1"/>
    <col min="15628" max="15628" width="11.77734375" style="4" customWidth="1"/>
    <col min="15629" max="15629" width="15.109375" style="4" customWidth="1"/>
    <col min="15630" max="15630" width="14.88671875" style="4" customWidth="1"/>
    <col min="15631" max="15631" width="13.5546875" style="4" customWidth="1"/>
    <col min="15632" max="15632" width="13.88671875" style="4" customWidth="1"/>
    <col min="15633" max="15633" width="13.21875" style="4" customWidth="1"/>
    <col min="15634" max="15634" width="14.6640625" style="4" customWidth="1"/>
    <col min="15635" max="15635" width="14.33203125" style="4" customWidth="1"/>
    <col min="15636" max="15636" width="12.44140625" style="4" customWidth="1"/>
    <col min="15637" max="15637" width="14.21875" style="4" customWidth="1"/>
    <col min="15638" max="15638" width="14.88671875" style="4" customWidth="1"/>
    <col min="15639" max="15639" width="15.6640625" style="4" customWidth="1"/>
    <col min="15640" max="15644" width="16.109375" style="4" customWidth="1"/>
    <col min="15645" max="15645" width="18.21875" style="4" customWidth="1"/>
    <col min="15646" max="15646" width="15.6640625" style="4" customWidth="1"/>
    <col min="15647" max="15647" width="15.44140625" style="4" customWidth="1"/>
    <col min="15648" max="15648" width="14.109375" style="4" customWidth="1"/>
    <col min="15649" max="15649" width="19.88671875" style="4" customWidth="1"/>
    <col min="15650" max="15650" width="17.88671875" style="4" customWidth="1"/>
    <col min="15651" max="15651" width="10" style="4" hidden="1" customWidth="1"/>
    <col min="15652" max="15654" width="5.109375" style="4" customWidth="1"/>
    <col min="15655" max="15655" width="13.5546875" style="4" customWidth="1"/>
    <col min="15656" max="15656" width="21.77734375" style="4" customWidth="1"/>
    <col min="15657" max="15872" width="10" style="4"/>
    <col min="15873" max="15873" width="2.21875" style="4" customWidth="1"/>
    <col min="15874" max="15874" width="5.44140625" style="4" customWidth="1"/>
    <col min="15875" max="15875" width="10.5546875" style="4" customWidth="1"/>
    <col min="15876" max="15876" width="37.21875" style="4" customWidth="1"/>
    <col min="15877" max="15877" width="4.88671875" style="4" customWidth="1"/>
    <col min="15878" max="15878" width="16.77734375" style="4" customWidth="1"/>
    <col min="15879" max="15879" width="16.5546875" style="4" customWidth="1"/>
    <col min="15880" max="15880" width="18" style="4" customWidth="1"/>
    <col min="15881" max="15881" width="19.44140625" style="4" customWidth="1"/>
    <col min="15882" max="15882" width="16.88671875" style="4" customWidth="1"/>
    <col min="15883" max="15883" width="17.44140625" style="4" customWidth="1"/>
    <col min="15884" max="15884" width="11.77734375" style="4" customWidth="1"/>
    <col min="15885" max="15885" width="15.109375" style="4" customWidth="1"/>
    <col min="15886" max="15886" width="14.88671875" style="4" customWidth="1"/>
    <col min="15887" max="15887" width="13.5546875" style="4" customWidth="1"/>
    <col min="15888" max="15888" width="13.88671875" style="4" customWidth="1"/>
    <col min="15889" max="15889" width="13.21875" style="4" customWidth="1"/>
    <col min="15890" max="15890" width="14.6640625" style="4" customWidth="1"/>
    <col min="15891" max="15891" width="14.33203125" style="4" customWidth="1"/>
    <col min="15892" max="15892" width="12.44140625" style="4" customWidth="1"/>
    <col min="15893" max="15893" width="14.21875" style="4" customWidth="1"/>
    <col min="15894" max="15894" width="14.88671875" style="4" customWidth="1"/>
    <col min="15895" max="15895" width="15.6640625" style="4" customWidth="1"/>
    <col min="15896" max="15900" width="16.109375" style="4" customWidth="1"/>
    <col min="15901" max="15901" width="18.21875" style="4" customWidth="1"/>
    <col min="15902" max="15902" width="15.6640625" style="4" customWidth="1"/>
    <col min="15903" max="15903" width="15.44140625" style="4" customWidth="1"/>
    <col min="15904" max="15904" width="14.109375" style="4" customWidth="1"/>
    <col min="15905" max="15905" width="19.88671875" style="4" customWidth="1"/>
    <col min="15906" max="15906" width="17.88671875" style="4" customWidth="1"/>
    <col min="15907" max="15907" width="10" style="4" hidden="1" customWidth="1"/>
    <col min="15908" max="15910" width="5.109375" style="4" customWidth="1"/>
    <col min="15911" max="15911" width="13.5546875" style="4" customWidth="1"/>
    <col min="15912" max="15912" width="21.77734375" style="4" customWidth="1"/>
    <col min="15913" max="16128" width="10" style="4"/>
    <col min="16129" max="16129" width="2.21875" style="4" customWidth="1"/>
    <col min="16130" max="16130" width="5.44140625" style="4" customWidth="1"/>
    <col min="16131" max="16131" width="10.5546875" style="4" customWidth="1"/>
    <col min="16132" max="16132" width="37.21875" style="4" customWidth="1"/>
    <col min="16133" max="16133" width="4.88671875" style="4" customWidth="1"/>
    <col min="16134" max="16134" width="16.77734375" style="4" customWidth="1"/>
    <col min="16135" max="16135" width="16.5546875" style="4" customWidth="1"/>
    <col min="16136" max="16136" width="18" style="4" customWidth="1"/>
    <col min="16137" max="16137" width="19.44140625" style="4" customWidth="1"/>
    <col min="16138" max="16138" width="16.88671875" style="4" customWidth="1"/>
    <col min="16139" max="16139" width="17.44140625" style="4" customWidth="1"/>
    <col min="16140" max="16140" width="11.77734375" style="4" customWidth="1"/>
    <col min="16141" max="16141" width="15.109375" style="4" customWidth="1"/>
    <col min="16142" max="16142" width="14.88671875" style="4" customWidth="1"/>
    <col min="16143" max="16143" width="13.5546875" style="4" customWidth="1"/>
    <col min="16144" max="16144" width="13.88671875" style="4" customWidth="1"/>
    <col min="16145" max="16145" width="13.21875" style="4" customWidth="1"/>
    <col min="16146" max="16146" width="14.6640625" style="4" customWidth="1"/>
    <col min="16147" max="16147" width="14.33203125" style="4" customWidth="1"/>
    <col min="16148" max="16148" width="12.44140625" style="4" customWidth="1"/>
    <col min="16149" max="16149" width="14.21875" style="4" customWidth="1"/>
    <col min="16150" max="16150" width="14.88671875" style="4" customWidth="1"/>
    <col min="16151" max="16151" width="15.6640625" style="4" customWidth="1"/>
    <col min="16152" max="16156" width="16.109375" style="4" customWidth="1"/>
    <col min="16157" max="16157" width="18.21875" style="4" customWidth="1"/>
    <col min="16158" max="16158" width="15.6640625" style="4" customWidth="1"/>
    <col min="16159" max="16159" width="15.44140625" style="4" customWidth="1"/>
    <col min="16160" max="16160" width="14.109375" style="4" customWidth="1"/>
    <col min="16161" max="16161" width="19.88671875" style="4" customWidth="1"/>
    <col min="16162" max="16162" width="17.88671875" style="4" customWidth="1"/>
    <col min="16163" max="16163" width="10" style="4" hidden="1" customWidth="1"/>
    <col min="16164" max="16166" width="5.109375" style="4" customWidth="1"/>
    <col min="16167" max="16167" width="13.5546875" style="4" customWidth="1"/>
    <col min="16168" max="16168" width="21.77734375" style="4" customWidth="1"/>
    <col min="16169" max="16384" width="10" style="4"/>
  </cols>
  <sheetData>
    <row r="1" spans="1:53" s="1" customFormat="1" ht="28.2">
      <c r="A1" s="349" t="s">
        <v>721</v>
      </c>
      <c r="B1" s="349"/>
      <c r="C1" s="350"/>
      <c r="D1" s="351"/>
      <c r="E1" s="352"/>
      <c r="F1" s="353"/>
      <c r="G1" s="353"/>
      <c r="H1" s="353"/>
      <c r="I1" s="353"/>
      <c r="J1" s="354"/>
      <c r="K1" s="355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6"/>
      <c r="X1" s="356"/>
      <c r="Y1" s="356"/>
      <c r="Z1" s="356"/>
      <c r="AA1" s="356"/>
      <c r="AB1" s="356"/>
      <c r="AC1" s="357"/>
      <c r="AD1" s="357"/>
      <c r="AE1" s="357"/>
      <c r="AF1" s="357"/>
      <c r="AG1" s="358"/>
      <c r="AH1" s="359"/>
      <c r="AI1" s="360"/>
      <c r="AJ1" s="360"/>
      <c r="AK1" s="360"/>
      <c r="AL1" s="360"/>
      <c r="AM1" s="349"/>
      <c r="AN1" s="122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 s="2" customFormat="1" ht="22.2">
      <c r="A2" s="15"/>
      <c r="B2" s="15" t="s">
        <v>1</v>
      </c>
      <c r="C2" s="72"/>
      <c r="D2" s="71"/>
      <c r="E2" s="73"/>
      <c r="F2" s="16"/>
      <c r="G2" s="16"/>
      <c r="H2" s="16"/>
      <c r="I2" s="16"/>
      <c r="J2" s="30"/>
      <c r="K2" s="31"/>
      <c r="L2" s="16"/>
      <c r="M2" s="16"/>
      <c r="N2" s="16"/>
      <c r="O2" s="16"/>
      <c r="P2" s="16"/>
      <c r="Q2" s="16"/>
      <c r="R2" s="35"/>
      <c r="S2" s="35"/>
      <c r="T2" s="35"/>
      <c r="U2" s="35"/>
      <c r="V2" s="35"/>
      <c r="W2" s="109"/>
      <c r="X2" s="109"/>
      <c r="Y2" s="109"/>
      <c r="Z2" s="109"/>
      <c r="AA2" s="109"/>
      <c r="AB2" s="109"/>
      <c r="AC2" s="37"/>
      <c r="AD2" s="110"/>
      <c r="AE2" s="111"/>
      <c r="AF2" s="111"/>
      <c r="AG2" s="123"/>
      <c r="AH2" s="124"/>
      <c r="AI2" s="125"/>
      <c r="AJ2" s="125"/>
      <c r="AK2" s="125"/>
      <c r="AL2" s="125"/>
      <c r="AM2" s="15" t="s">
        <v>2</v>
      </c>
      <c r="AN2" s="122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</row>
    <row r="3" spans="1:53" s="56" customFormat="1" ht="17.399999999999999">
      <c r="A3" s="74"/>
      <c r="B3" s="369" t="s">
        <v>3</v>
      </c>
      <c r="C3" s="345" t="s">
        <v>4</v>
      </c>
      <c r="D3" s="347" t="s">
        <v>5</v>
      </c>
      <c r="E3" s="345" t="s">
        <v>6</v>
      </c>
      <c r="F3" s="361" t="s">
        <v>7</v>
      </c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75"/>
      <c r="X3" s="75"/>
      <c r="Y3" s="75"/>
      <c r="Z3" s="75"/>
      <c r="AA3" s="75"/>
      <c r="AB3" s="75"/>
      <c r="AC3" s="336" t="s">
        <v>8</v>
      </c>
      <c r="AD3" s="393" t="s">
        <v>9</v>
      </c>
      <c r="AE3" s="336" t="s">
        <v>10</v>
      </c>
      <c r="AF3" s="338" t="s">
        <v>11</v>
      </c>
      <c r="AG3" s="340" t="s">
        <v>12</v>
      </c>
      <c r="AH3" s="340" t="s">
        <v>13</v>
      </c>
      <c r="AI3" s="342" t="s">
        <v>14</v>
      </c>
      <c r="AJ3" s="331" t="s">
        <v>15</v>
      </c>
      <c r="AK3" s="331" t="s">
        <v>16</v>
      </c>
      <c r="AL3" s="331" t="s">
        <v>17</v>
      </c>
      <c r="AM3" s="333" t="s">
        <v>18</v>
      </c>
      <c r="AN3" s="335" t="s">
        <v>19</v>
      </c>
    </row>
    <row r="4" spans="1:53" s="56" customFormat="1" ht="31.2">
      <c r="A4" s="74"/>
      <c r="B4" s="370"/>
      <c r="C4" s="346"/>
      <c r="D4" s="348"/>
      <c r="E4" s="346"/>
      <c r="F4" s="76" t="s">
        <v>20</v>
      </c>
      <c r="G4" s="76" t="s">
        <v>21</v>
      </c>
      <c r="H4" s="76" t="s">
        <v>22</v>
      </c>
      <c r="I4" s="107" t="s">
        <v>23</v>
      </c>
      <c r="J4" s="108" t="s">
        <v>24</v>
      </c>
      <c r="K4" s="107" t="s">
        <v>25</v>
      </c>
      <c r="L4" s="107" t="s">
        <v>26</v>
      </c>
      <c r="M4" s="107" t="s">
        <v>27</v>
      </c>
      <c r="N4" s="107" t="s">
        <v>28</v>
      </c>
      <c r="O4" s="107" t="s">
        <v>29</v>
      </c>
      <c r="P4" s="107" t="s">
        <v>30</v>
      </c>
      <c r="Q4" s="107" t="s">
        <v>31</v>
      </c>
      <c r="R4" s="107" t="s">
        <v>32</v>
      </c>
      <c r="S4" s="107" t="s">
        <v>33</v>
      </c>
      <c r="T4" s="107" t="s">
        <v>34</v>
      </c>
      <c r="U4" s="107" t="s">
        <v>35</v>
      </c>
      <c r="V4" s="107" t="s">
        <v>36</v>
      </c>
      <c r="W4" s="107" t="s">
        <v>37</v>
      </c>
      <c r="X4" s="107" t="s">
        <v>38</v>
      </c>
      <c r="Y4" s="107" t="s">
        <v>39</v>
      </c>
      <c r="Z4" s="107" t="s">
        <v>40</v>
      </c>
      <c r="AA4" s="107" t="s">
        <v>41</v>
      </c>
      <c r="AB4" s="107" t="s">
        <v>42</v>
      </c>
      <c r="AC4" s="337"/>
      <c r="AD4" s="394"/>
      <c r="AE4" s="337"/>
      <c r="AF4" s="339"/>
      <c r="AG4" s="341"/>
      <c r="AH4" s="341"/>
      <c r="AI4" s="343"/>
      <c r="AJ4" s="332"/>
      <c r="AK4" s="332"/>
      <c r="AL4" s="332"/>
      <c r="AM4" s="334"/>
      <c r="AN4" s="335"/>
    </row>
    <row r="5" spans="1:53" s="13" customFormat="1" ht="31.95" hidden="1" customHeight="1">
      <c r="A5" s="77"/>
      <c r="B5" s="395" t="s">
        <v>43</v>
      </c>
      <c r="C5" s="78" t="s">
        <v>44</v>
      </c>
      <c r="D5" s="79" t="s">
        <v>45</v>
      </c>
      <c r="E5" s="80">
        <v>90</v>
      </c>
      <c r="F5" s="81">
        <f>VLOOKUP(C5,[1]Sheet1!B$1:E$65536,4,0)</f>
        <v>0</v>
      </c>
      <c r="G5" s="81">
        <f>VLOOKUP(C5,[1]Sheet1!B$1:F$65536,5,0)</f>
        <v>0</v>
      </c>
      <c r="H5" s="81">
        <f>VLOOKUP($C5,[1]Sheet1!$B$1:$Z$65536,6,0)</f>
        <v>0</v>
      </c>
      <c r="I5" s="81">
        <f>VLOOKUP($C5,[1]Sheet1!$B$1:$Z$65536,7,0)</f>
        <v>0</v>
      </c>
      <c r="J5" s="81">
        <f>VLOOKUP($C5,[1]Sheet1!$B$1:$Z$65536,8,0)</f>
        <v>0</v>
      </c>
      <c r="K5" s="81">
        <f>VLOOKUP($C5,[1]Sheet1!$B$1:$Z$65536,9,0)</f>
        <v>0</v>
      </c>
      <c r="L5" s="81">
        <f>VLOOKUP($C5,[1]Sheet1!$B$1:$Z$65536,10,0)</f>
        <v>0</v>
      </c>
      <c r="M5" s="81">
        <f>VLOOKUP($C5,[1]Sheet1!$B$1:$Z$65536,11,0)</f>
        <v>0</v>
      </c>
      <c r="N5" s="81">
        <f>VLOOKUP($C5,[1]Sheet1!$B$1:$Z$65536,12,0)</f>
        <v>0</v>
      </c>
      <c r="O5" s="81">
        <f>VLOOKUP($C5,[1]Sheet1!$B$1:$Z$65536,13,0)</f>
        <v>0</v>
      </c>
      <c r="P5" s="81">
        <f>VLOOKUP($C5,[1]Sheet1!$B$1:$Z$65536,14,0)</f>
        <v>0</v>
      </c>
      <c r="Q5" s="81">
        <f>VLOOKUP($C5,[1]Sheet1!$B$1:$Z$65536,15,0)</f>
        <v>891582.87999999942</v>
      </c>
      <c r="R5" s="81">
        <f>VLOOKUP($C5,[1]Sheet1!$B$1:$Z$65536,16,0)</f>
        <v>229740.26</v>
      </c>
      <c r="S5" s="81">
        <f>VLOOKUP($C5,[1]Sheet1!$B$1:$Z$65536,17,0)</f>
        <v>1233112.5</v>
      </c>
      <c r="T5" s="81">
        <f>VLOOKUP($C5,[1]Sheet1!$B$1:$Z$65536,18,0)</f>
        <v>0</v>
      </c>
      <c r="U5" s="81">
        <f>VLOOKUP($C5,[1]Sheet1!$B$1:$Z$65536,19,0)</f>
        <v>0</v>
      </c>
      <c r="V5" s="81">
        <f>VLOOKUP($C5,[1]Sheet1!$B$1:$Z$65536,20,0)</f>
        <v>0</v>
      </c>
      <c r="W5" s="81">
        <f>VLOOKUP($C5,[1]Sheet1!$B$1:$Z$65536,21,0)</f>
        <v>619901.05000000028</v>
      </c>
      <c r="X5" s="81">
        <f>VLOOKUP($C5,[1]Sheet1!$B$1:$Z$65536,22,0)</f>
        <v>0</v>
      </c>
      <c r="Y5" s="81">
        <f>VLOOKUP($C5,[1]Sheet1!$B$1:$Z$65536,23,0)</f>
        <v>699084.97</v>
      </c>
      <c r="Z5" s="81">
        <f>VLOOKUP($C5,[1]Sheet1!$B$1:$Z$65536,24,0)</f>
        <v>130266.4</v>
      </c>
      <c r="AA5" s="81">
        <f>VLOOKUP($C5,[1]Sheet1!$B$1:$Z$65536,25,0)</f>
        <v>57943.63</v>
      </c>
      <c r="AB5" s="81">
        <f>VLOOKUP($C5,[1]Sheet1!$B$1:$AA$65536,26,0)</f>
        <v>0</v>
      </c>
      <c r="AC5" s="112">
        <f t="shared" ref="AC5:AC28" si="0">SUM(F5:AB5)</f>
        <v>3861631.69</v>
      </c>
      <c r="AD5" s="113">
        <f t="shared" ref="AD5:AD8" si="1">AC5-AB5-AA5-Z5</f>
        <v>3673421.66</v>
      </c>
      <c r="AE5" s="112">
        <f t="shared" ref="AE5:AE28" si="2">(V5+U5+T5+S5+R5+W5)/6</f>
        <v>347125.63500000007</v>
      </c>
      <c r="AF5" s="112">
        <f t="shared" ref="AF5:AF28" si="3">W5</f>
        <v>619901.05000000028</v>
      </c>
      <c r="AG5" s="126"/>
      <c r="AH5" s="127">
        <v>300000</v>
      </c>
      <c r="AI5" s="128">
        <v>200000</v>
      </c>
      <c r="AJ5" s="128" t="s">
        <v>46</v>
      </c>
      <c r="AK5" s="128"/>
      <c r="AL5" s="128"/>
      <c r="AM5" s="129"/>
      <c r="AN5" s="70"/>
    </row>
    <row r="6" spans="1:53" s="57" customFormat="1" ht="31.95" hidden="1" customHeight="1">
      <c r="A6" s="77"/>
      <c r="B6" s="396"/>
      <c r="C6" s="82" t="s">
        <v>47</v>
      </c>
      <c r="D6" s="83" t="s">
        <v>48</v>
      </c>
      <c r="E6" s="84">
        <v>60</v>
      </c>
      <c r="F6" s="81">
        <f>VLOOKUP(C6,[1]Sheet1!B$1:E$65536,4,0)</f>
        <v>0</v>
      </c>
      <c r="G6" s="81">
        <f>VLOOKUP(C6,[1]Sheet1!B$1:F$65536,5,0)</f>
        <v>0</v>
      </c>
      <c r="H6" s="81">
        <f>VLOOKUP($C6,[1]Sheet1!$B$1:$Z$65536,6,0)</f>
        <v>0</v>
      </c>
      <c r="I6" s="81">
        <f>VLOOKUP($C6,[1]Sheet1!$B$1:$Z$65536,7,0)</f>
        <v>0</v>
      </c>
      <c r="J6" s="81">
        <f>VLOOKUP($C6,[1]Sheet1!$B$1:$Z$65536,8,0)</f>
        <v>0</v>
      </c>
      <c r="K6" s="81">
        <f>VLOOKUP($C6,[1]Sheet1!$B$1:$Z$65536,9,0)</f>
        <v>0</v>
      </c>
      <c r="L6" s="81">
        <f>VLOOKUP($C6,[1]Sheet1!$B$1:$Z$65536,10,0)</f>
        <v>0</v>
      </c>
      <c r="M6" s="81">
        <f>VLOOKUP($C6,[1]Sheet1!$B$1:$Z$65536,11,0)</f>
        <v>0</v>
      </c>
      <c r="N6" s="81">
        <f>VLOOKUP($C6,[1]Sheet1!$B$1:$Z$65536,12,0)</f>
        <v>0</v>
      </c>
      <c r="O6" s="81">
        <f>VLOOKUP($C6,[1]Sheet1!$B$1:$Z$65536,13,0)</f>
        <v>0</v>
      </c>
      <c r="P6" s="81">
        <f>VLOOKUP($C6,[1]Sheet1!$B$1:$Z$65536,14,0)</f>
        <v>0</v>
      </c>
      <c r="Q6" s="81">
        <f>VLOOKUP($C6,[1]Sheet1!$B$1:$Z$65536,15,0)</f>
        <v>0</v>
      </c>
      <c r="R6" s="81">
        <f>VLOOKUP($C6,[1]Sheet1!$B$1:$Z$65536,16,0)</f>
        <v>150437.14000000001</v>
      </c>
      <c r="S6" s="81">
        <f>VLOOKUP($C6,[1]Sheet1!$B$1:$Z$65536,17,0)</f>
        <v>0</v>
      </c>
      <c r="T6" s="81">
        <f>VLOOKUP($C6,[1]Sheet1!$B$1:$Z$65536,18,0)</f>
        <v>624950.1799999997</v>
      </c>
      <c r="U6" s="81">
        <f>VLOOKUP($C6,[1]Sheet1!$B$1:$Z$65536,19,0)</f>
        <v>511435.02</v>
      </c>
      <c r="V6" s="81">
        <f>VLOOKUP($C6,[1]Sheet1!$B$1:$Z$65536,20,0)</f>
        <v>484855.18000000017</v>
      </c>
      <c r="W6" s="81">
        <f>VLOOKUP($C6,[1]Sheet1!$B$1:$Z$65536,21,0)</f>
        <v>0</v>
      </c>
      <c r="X6" s="81">
        <f>VLOOKUP($C6,[1]Sheet1!$B$1:$Z$65536,22,0)</f>
        <v>175457.41999999993</v>
      </c>
      <c r="Y6" s="81">
        <f>VLOOKUP($C6,[1]Sheet1!$B$1:$Z$65536,23,0)</f>
        <v>403476.1</v>
      </c>
      <c r="Z6" s="81">
        <f>VLOOKUP($C6,[1]Sheet1!$B$1:$Z$65536,24,0)</f>
        <v>293104.56</v>
      </c>
      <c r="AA6" s="81">
        <f>VLOOKUP($C6,[1]Sheet1!$B$1:$Z$65536,25,0)</f>
        <v>287399.31</v>
      </c>
      <c r="AB6" s="81">
        <f>VLOOKUP($C6,[1]Sheet1!$B$1:$AA$65536,26,0)</f>
        <v>279770.03999999998</v>
      </c>
      <c r="AC6" s="112">
        <f t="shared" si="0"/>
        <v>3210884.95</v>
      </c>
      <c r="AD6" s="114">
        <f t="shared" ref="AD6:AD20" si="4">AC6-AB6-AA6-Z6-Y6</f>
        <v>1947134.94</v>
      </c>
      <c r="AE6" s="115">
        <f t="shared" si="2"/>
        <v>295279.58666666667</v>
      </c>
      <c r="AF6" s="115">
        <f t="shared" si="3"/>
        <v>0</v>
      </c>
      <c r="AG6" s="130"/>
      <c r="AH6" s="131">
        <v>1000000</v>
      </c>
      <c r="AI6" s="132"/>
      <c r="AJ6" s="132"/>
      <c r="AK6" s="132" t="s">
        <v>46</v>
      </c>
      <c r="AL6" s="132"/>
      <c r="AM6" s="133"/>
      <c r="AN6" s="70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</row>
    <row r="7" spans="1:53" s="13" customFormat="1" ht="31.95" hidden="1" customHeight="1">
      <c r="A7" s="77"/>
      <c r="B7" s="396"/>
      <c r="C7" s="85" t="s">
        <v>49</v>
      </c>
      <c r="D7" s="83" t="s">
        <v>50</v>
      </c>
      <c r="E7" s="84">
        <v>60</v>
      </c>
      <c r="F7" s="81">
        <f>VLOOKUP(C7,[1]Sheet1!B$1:E$65536,4,0)</f>
        <v>0</v>
      </c>
      <c r="G7" s="81">
        <f>VLOOKUP(C7,[1]Sheet1!B$1:F$65536,5,0)</f>
        <v>0</v>
      </c>
      <c r="H7" s="81">
        <f>VLOOKUP($C7,[1]Sheet1!$B$1:$Z$65536,6,0)</f>
        <v>0</v>
      </c>
      <c r="I7" s="81">
        <f>VLOOKUP($C7,[1]Sheet1!$B$1:$Z$65536,7,0)</f>
        <v>0</v>
      </c>
      <c r="J7" s="81">
        <f>VLOOKUP($C7,[1]Sheet1!$B$1:$Z$65536,8,0)</f>
        <v>0</v>
      </c>
      <c r="K7" s="81">
        <f>VLOOKUP($C7,[1]Sheet1!$B$1:$Z$65536,9,0)</f>
        <v>0</v>
      </c>
      <c r="L7" s="81">
        <f>VLOOKUP($C7,[1]Sheet1!$B$1:$Z$65536,10,0)</f>
        <v>0</v>
      </c>
      <c r="M7" s="81">
        <f>VLOOKUP($C7,[1]Sheet1!$B$1:$Z$65536,11,0)</f>
        <v>0</v>
      </c>
      <c r="N7" s="81">
        <f>VLOOKUP($C7,[1]Sheet1!$B$1:$Z$65536,12,0)</f>
        <v>0</v>
      </c>
      <c r="O7" s="81">
        <f>VLOOKUP($C7,[1]Sheet1!$B$1:$Z$65536,13,0)</f>
        <v>0</v>
      </c>
      <c r="P7" s="81">
        <f>VLOOKUP($C7,[1]Sheet1!$B$1:$Z$65536,14,0)</f>
        <v>0</v>
      </c>
      <c r="Q7" s="81">
        <f>VLOOKUP($C7,[1]Sheet1!$B$1:$Z$65536,15,0)</f>
        <v>0</v>
      </c>
      <c r="R7" s="81">
        <f>VLOOKUP($C7,[1]Sheet1!$B$1:$Z$65536,16,0)</f>
        <v>0</v>
      </c>
      <c r="S7" s="81">
        <f>VLOOKUP($C7,[1]Sheet1!$B$1:$Z$65536,17,0)</f>
        <v>0</v>
      </c>
      <c r="T7" s="81">
        <f>VLOOKUP($C7,[1]Sheet1!$B$1:$Z$65536,18,0)</f>
        <v>0</v>
      </c>
      <c r="U7" s="81">
        <f>VLOOKUP($C7,[1]Sheet1!$B$1:$Z$65536,19,0)</f>
        <v>0</v>
      </c>
      <c r="V7" s="81">
        <f>VLOOKUP($C7,[1]Sheet1!$B$1:$Z$65536,20,0)</f>
        <v>0</v>
      </c>
      <c r="W7" s="81">
        <f>VLOOKUP($C7,[1]Sheet1!$B$1:$Z$65536,21,0)</f>
        <v>264096.63</v>
      </c>
      <c r="X7" s="81">
        <f>VLOOKUP($C7,[1]Sheet1!$B$1:$Z$65536,22,0)</f>
        <v>67122</v>
      </c>
      <c r="Y7" s="81">
        <f>VLOOKUP($C7,[1]Sheet1!$B$1:$Z$65536,23,0)</f>
        <v>0</v>
      </c>
      <c r="Z7" s="81">
        <f>VLOOKUP($C7,[1]Sheet1!$B$1:$Z$65536,24,0)</f>
        <v>341443.51</v>
      </c>
      <c r="AA7" s="81">
        <f>VLOOKUP($C7,[1]Sheet1!$B$1:$Z$65536,25,0)</f>
        <v>485678.52</v>
      </c>
      <c r="AB7" s="81">
        <f>VLOOKUP($C7,[1]Sheet1!$B$1:$AA$65536,26,0)</f>
        <v>139242.76</v>
      </c>
      <c r="AC7" s="112">
        <f t="shared" si="0"/>
        <v>1297583.4200000002</v>
      </c>
      <c r="AD7" s="113">
        <f>AC7-AB7-AA7</f>
        <v>672662.14000000013</v>
      </c>
      <c r="AE7" s="115">
        <f t="shared" si="2"/>
        <v>44016.105000000003</v>
      </c>
      <c r="AF7" s="115">
        <f t="shared" si="3"/>
        <v>264096.63</v>
      </c>
      <c r="AG7" s="134">
        <v>200000</v>
      </c>
      <c r="AH7" s="134">
        <v>200000</v>
      </c>
      <c r="AI7" s="132">
        <v>100000</v>
      </c>
      <c r="AJ7" s="132"/>
      <c r="AK7" s="132" t="s">
        <v>46</v>
      </c>
      <c r="AL7" s="132"/>
      <c r="AM7" s="133"/>
      <c r="AN7" s="70"/>
    </row>
    <row r="8" spans="1:53" s="3" customFormat="1" ht="31.95" hidden="1" customHeight="1">
      <c r="A8" s="86"/>
      <c r="B8" s="396"/>
      <c r="C8" s="87" t="s">
        <v>51</v>
      </c>
      <c r="D8" s="88" t="s">
        <v>52</v>
      </c>
      <c r="E8" s="89">
        <v>90</v>
      </c>
      <c r="F8" s="81">
        <f>VLOOKUP(C8,[1]Sheet1!B$1:E$65536,4,0)</f>
        <v>0</v>
      </c>
      <c r="G8" s="81">
        <f>VLOOKUP(C8,[1]Sheet1!B$1:F$65536,5,0)</f>
        <v>0</v>
      </c>
      <c r="H8" s="81">
        <f>VLOOKUP($C8,[1]Sheet1!$B$1:$Z$65536,6,0)</f>
        <v>0</v>
      </c>
      <c r="I8" s="81">
        <f>VLOOKUP($C8,[1]Sheet1!$B$1:$Z$65536,7,0)</f>
        <v>0</v>
      </c>
      <c r="J8" s="81">
        <f>VLOOKUP($C8,[1]Sheet1!$B$1:$Z$65536,8,0)</f>
        <v>0</v>
      </c>
      <c r="K8" s="81">
        <f>VLOOKUP($C8,[1]Sheet1!$B$1:$Z$65536,9,0)</f>
        <v>0</v>
      </c>
      <c r="L8" s="81">
        <f>VLOOKUP($C8,[1]Sheet1!$B$1:$Z$65536,10,0)</f>
        <v>0</v>
      </c>
      <c r="M8" s="81">
        <f>VLOOKUP($C8,[1]Sheet1!$B$1:$Z$65536,11,0)</f>
        <v>0</v>
      </c>
      <c r="N8" s="81">
        <f>VLOOKUP($C8,[1]Sheet1!$B$1:$Z$65536,12,0)</f>
        <v>0</v>
      </c>
      <c r="O8" s="81">
        <f>VLOOKUP($C8,[1]Sheet1!$B$1:$Z$65536,13,0)</f>
        <v>0</v>
      </c>
      <c r="P8" s="81">
        <f>VLOOKUP($C8,[1]Sheet1!$B$1:$Z$65536,14,0)</f>
        <v>0</v>
      </c>
      <c r="Q8" s="81">
        <f>VLOOKUP($C8,[1]Sheet1!$B$1:$Z$65536,15,0)</f>
        <v>0</v>
      </c>
      <c r="R8" s="81">
        <f>VLOOKUP($C8,[1]Sheet1!$B$1:$Z$65536,16,0)</f>
        <v>0</v>
      </c>
      <c r="S8" s="81">
        <f>VLOOKUP($C8,[1]Sheet1!$B$1:$Z$65536,17,0)</f>
        <v>0</v>
      </c>
      <c r="T8" s="81">
        <f>VLOOKUP($C8,[1]Sheet1!$B$1:$Z$65536,18,0)</f>
        <v>0</v>
      </c>
      <c r="U8" s="81">
        <f>VLOOKUP($C8,[1]Sheet1!$B$1:$Z$65536,19,0)</f>
        <v>0</v>
      </c>
      <c r="V8" s="81">
        <f>VLOOKUP($C8,[1]Sheet1!$B$1:$Z$65536,20,0)</f>
        <v>0</v>
      </c>
      <c r="W8" s="81">
        <f>VLOOKUP($C8,[1]Sheet1!$B$1:$Z$65536,21,0)</f>
        <v>27826.800000000047</v>
      </c>
      <c r="X8" s="81">
        <f>VLOOKUP($C8,[1]Sheet1!$B$1:$Z$65536,22,0)</f>
        <v>0</v>
      </c>
      <c r="Y8" s="81">
        <f>VLOOKUP($C8,[1]Sheet1!$B$1:$Z$65536,23,0)</f>
        <v>252487.2</v>
      </c>
      <c r="Z8" s="81">
        <f>VLOOKUP($C8,[1]Sheet1!$B$1:$Z$65536,24,0)</f>
        <v>403979.52000000002</v>
      </c>
      <c r="AA8" s="81">
        <f>VLOOKUP($C8,[1]Sheet1!$B$1:$Z$65536,25,0)</f>
        <v>302984.64</v>
      </c>
      <c r="AB8" s="81">
        <f>VLOOKUP($C8,[1]Sheet1!$B$1:$AA$65536,26,0)</f>
        <v>302984.64</v>
      </c>
      <c r="AC8" s="112">
        <f t="shared" si="0"/>
        <v>1290262.8</v>
      </c>
      <c r="AD8" s="113">
        <f t="shared" si="1"/>
        <v>280314</v>
      </c>
      <c r="AE8" s="116">
        <f t="shared" si="2"/>
        <v>4637.8000000000075</v>
      </c>
      <c r="AF8" s="116">
        <f t="shared" si="3"/>
        <v>27826.800000000047</v>
      </c>
      <c r="AG8" s="135"/>
      <c r="AH8" s="136">
        <v>150000</v>
      </c>
      <c r="AI8" s="135"/>
      <c r="AJ8" s="135"/>
      <c r="AK8" s="135" t="s">
        <v>46</v>
      </c>
      <c r="AL8" s="135"/>
      <c r="AM8" s="137"/>
      <c r="AN8" s="138"/>
    </row>
    <row r="9" spans="1:53" s="13" customFormat="1" ht="31.95" hidden="1" customHeight="1">
      <c r="A9" s="77"/>
      <c r="B9" s="396"/>
      <c r="C9" s="82" t="s">
        <v>53</v>
      </c>
      <c r="D9" s="83" t="s">
        <v>54</v>
      </c>
      <c r="E9" s="84">
        <v>120</v>
      </c>
      <c r="F9" s="81">
        <f>VLOOKUP(C9,[1]Sheet1!B$1:E$65536,4,0)</f>
        <v>0</v>
      </c>
      <c r="G9" s="81">
        <f>VLOOKUP(C9,[1]Sheet1!B$1:F$65536,5,0)</f>
        <v>0</v>
      </c>
      <c r="H9" s="81">
        <f>VLOOKUP($C9,[1]Sheet1!$B$1:$Z$65536,6,0)</f>
        <v>0</v>
      </c>
      <c r="I9" s="81">
        <f>VLOOKUP($C9,[1]Sheet1!$B$1:$Z$65536,7,0)</f>
        <v>0</v>
      </c>
      <c r="J9" s="81">
        <f>VLOOKUP($C9,[1]Sheet1!$B$1:$Z$65536,8,0)</f>
        <v>0</v>
      </c>
      <c r="K9" s="81">
        <f>VLOOKUP($C9,[1]Sheet1!$B$1:$Z$65536,9,0)</f>
        <v>0</v>
      </c>
      <c r="L9" s="81">
        <f>VLOOKUP($C9,[1]Sheet1!$B$1:$Z$65536,10,0)</f>
        <v>0</v>
      </c>
      <c r="M9" s="81">
        <f>VLOOKUP($C9,[1]Sheet1!$B$1:$Z$65536,11,0)</f>
        <v>0</v>
      </c>
      <c r="N9" s="81">
        <f>VLOOKUP($C9,[1]Sheet1!$B$1:$Z$65536,12,0)</f>
        <v>0</v>
      </c>
      <c r="O9" s="81">
        <f>VLOOKUP($C9,[1]Sheet1!$B$1:$Z$65536,13,0)</f>
        <v>0</v>
      </c>
      <c r="P9" s="81">
        <f>VLOOKUP($C9,[1]Sheet1!$B$1:$Z$65536,14,0)</f>
        <v>0</v>
      </c>
      <c r="Q9" s="81">
        <f>VLOOKUP($C9,[1]Sheet1!$B$1:$Z$65536,15,0)</f>
        <v>0</v>
      </c>
      <c r="R9" s="81">
        <f>VLOOKUP($C9,[1]Sheet1!$B$1:$Z$65536,16,0)</f>
        <v>878287.56</v>
      </c>
      <c r="S9" s="81">
        <f>VLOOKUP($C9,[1]Sheet1!$B$1:$Z$65536,17,0)</f>
        <v>0</v>
      </c>
      <c r="T9" s="81">
        <f>VLOOKUP($C9,[1]Sheet1!$B$1:$Z$65536,18,0)</f>
        <v>248148.98</v>
      </c>
      <c r="U9" s="81">
        <f>VLOOKUP($C9,[1]Sheet1!$B$1:$Z$65536,19,0)</f>
        <v>0</v>
      </c>
      <c r="V9" s="81">
        <f>VLOOKUP($C9,[1]Sheet1!$B$1:$Z$65536,20,0)</f>
        <v>282960.68999999994</v>
      </c>
      <c r="W9" s="81">
        <f>VLOOKUP($C9,[1]Sheet1!$B$1:$Z$65536,21,0)</f>
        <v>491516.19000000018</v>
      </c>
      <c r="X9" s="81">
        <f>VLOOKUP($C9,[1]Sheet1!$B$1:$Z$65536,22,0)</f>
        <v>0</v>
      </c>
      <c r="Y9" s="81">
        <f>VLOOKUP($C9,[1]Sheet1!$B$1:$Z$65536,23,0)</f>
        <v>407454.01</v>
      </c>
      <c r="Z9" s="81">
        <f>VLOOKUP($C9,[1]Sheet1!$B$1:$Z$65536,24,0)</f>
        <v>173841.62</v>
      </c>
      <c r="AA9" s="81">
        <f>VLOOKUP($C9,[1]Sheet1!$B$1:$Z$65536,25,0)</f>
        <v>289828.33</v>
      </c>
      <c r="AB9" s="81">
        <f>VLOOKUP($C9,[1]Sheet1!$B$1:$AA$65536,26,0)</f>
        <v>0</v>
      </c>
      <c r="AC9" s="112">
        <f t="shared" si="0"/>
        <v>2772037.3800000004</v>
      </c>
      <c r="AD9" s="114">
        <f t="shared" si="4"/>
        <v>1900913.4200000002</v>
      </c>
      <c r="AE9" s="115">
        <f t="shared" si="2"/>
        <v>316818.90333333338</v>
      </c>
      <c r="AF9" s="115">
        <f t="shared" si="3"/>
        <v>491516.19000000018</v>
      </c>
      <c r="AG9" s="130"/>
      <c r="AH9" s="132">
        <v>300000</v>
      </c>
      <c r="AI9" s="132"/>
      <c r="AJ9" s="132" t="s">
        <v>46</v>
      </c>
      <c r="AK9" s="132"/>
      <c r="AL9" s="132"/>
      <c r="AM9" s="133"/>
      <c r="AN9" s="70"/>
    </row>
    <row r="10" spans="1:53" s="13" customFormat="1" ht="31.95" customHeight="1">
      <c r="A10" s="77"/>
      <c r="B10" s="396"/>
      <c r="C10" s="82" t="s">
        <v>55</v>
      </c>
      <c r="D10" s="90" t="s">
        <v>56</v>
      </c>
      <c r="E10" s="84">
        <v>120</v>
      </c>
      <c r="F10" s="81">
        <f>VLOOKUP(C10,[1]Sheet1!B$1:E$65536,4,0)</f>
        <v>0</v>
      </c>
      <c r="G10" s="81">
        <f>VLOOKUP(C10,[1]Sheet1!B$1:F$65536,5,0)</f>
        <v>0</v>
      </c>
      <c r="H10" s="81">
        <f>VLOOKUP($C10,[1]Sheet1!$B$1:$Z$65536,6,0)</f>
        <v>0</v>
      </c>
      <c r="I10" s="81">
        <f>VLOOKUP($C10,[1]Sheet1!$B$1:$Z$65536,7,0)</f>
        <v>0</v>
      </c>
      <c r="J10" s="81">
        <f>VLOOKUP($C10,[1]Sheet1!$B$1:$Z$65536,8,0)</f>
        <v>0</v>
      </c>
      <c r="K10" s="81">
        <f>VLOOKUP($C10,[1]Sheet1!$B$1:$Z$65536,9,0)</f>
        <v>0</v>
      </c>
      <c r="L10" s="81">
        <f>VLOOKUP($C10,[1]Sheet1!$B$1:$Z$65536,10,0)</f>
        <v>0</v>
      </c>
      <c r="M10" s="81">
        <f>VLOOKUP($C10,[1]Sheet1!$B$1:$Z$65536,11,0)</f>
        <v>0</v>
      </c>
      <c r="N10" s="81">
        <f>VLOOKUP($C10,[1]Sheet1!$B$1:$Z$65536,12,0)</f>
        <v>144915.82</v>
      </c>
      <c r="O10" s="81">
        <f>VLOOKUP($C10,[1]Sheet1!$B$1:$Z$65536,13,0)</f>
        <v>259767.8200000003</v>
      </c>
      <c r="P10" s="81">
        <f>VLOOKUP($C10,[1]Sheet1!$B$1:$Z$65536,14,0)</f>
        <v>313818.73000000045</v>
      </c>
      <c r="Q10" s="81">
        <f>VLOOKUP($C10,[1]Sheet1!$B$1:$Z$65536,15,0)</f>
        <v>994645.68999999948</v>
      </c>
      <c r="R10" s="81">
        <f>VLOOKUP($C10,[1]Sheet1!$B$1:$Z$65536,16,0)</f>
        <v>1533812.2299999995</v>
      </c>
      <c r="S10" s="81">
        <f>VLOOKUP($C10,[1]Sheet1!$B$1:$Z$65536,17,0)</f>
        <v>28686.520000000484</v>
      </c>
      <c r="T10" s="81">
        <f>VLOOKUP($C10,[1]Sheet1!$B$1:$Z$65536,18,0)</f>
        <v>444420.05999999959</v>
      </c>
      <c r="U10" s="81">
        <f>VLOOKUP($C10,[1]Sheet1!$B$1:$Z$65536,19,0)</f>
        <v>0</v>
      </c>
      <c r="V10" s="81">
        <f>VLOOKUP($C10,[1]Sheet1!$B$1:$Z$65536,20,0)</f>
        <v>2511947.5100000007</v>
      </c>
      <c r="W10" s="81">
        <f>VLOOKUP($C10,[1]Sheet1!$B$1:$Z$65536,21,0)</f>
        <v>990576.26999999955</v>
      </c>
      <c r="X10" s="81">
        <f>VLOOKUP($C10,[1]Sheet1!$B$1:$Z$65536,22,0)</f>
        <v>1160536.8499999996</v>
      </c>
      <c r="Y10" s="81">
        <f>VLOOKUP($C10,[1]Sheet1!$B$1:$Z$65536,23,0)</f>
        <v>767937.17</v>
      </c>
      <c r="Z10" s="81">
        <f>VLOOKUP($C10,[1]Sheet1!$B$1:$Z$65536,24,0)</f>
        <v>1073440.46</v>
      </c>
      <c r="AA10" s="81">
        <f>VLOOKUP($C10,[1]Sheet1!$B$1:$Z$65536,25,0)</f>
        <v>1251199.8500000001</v>
      </c>
      <c r="AB10" s="81">
        <f>VLOOKUP($C10,[1]Sheet1!$B$1:$AA$65536,26,0)</f>
        <v>440791.33</v>
      </c>
      <c r="AC10" s="112">
        <f t="shared" si="0"/>
        <v>11916496.309999999</v>
      </c>
      <c r="AD10" s="114">
        <f t="shared" si="4"/>
        <v>8383127.4999999981</v>
      </c>
      <c r="AE10" s="115">
        <f t="shared" si="2"/>
        <v>918240.43166666664</v>
      </c>
      <c r="AF10" s="115">
        <f t="shared" si="3"/>
        <v>990576.26999999955</v>
      </c>
      <c r="AG10" s="139">
        <v>1200000</v>
      </c>
      <c r="AH10" s="134"/>
      <c r="AI10" s="132">
        <v>1000000</v>
      </c>
      <c r="AJ10" s="132" t="s">
        <v>46</v>
      </c>
      <c r="AK10" s="132"/>
      <c r="AL10" s="132"/>
      <c r="AM10" s="140" t="s">
        <v>57</v>
      </c>
      <c r="AN10" s="70"/>
    </row>
    <row r="11" spans="1:53" s="13" customFormat="1" ht="31.95" customHeight="1">
      <c r="A11" s="77"/>
      <c r="B11" s="396"/>
      <c r="C11" s="82" t="s">
        <v>58</v>
      </c>
      <c r="D11" s="83" t="s">
        <v>59</v>
      </c>
      <c r="E11" s="84">
        <v>120</v>
      </c>
      <c r="F11" s="81">
        <f>VLOOKUP(C11,[1]Sheet1!B$1:E$65536,4,0)</f>
        <v>0</v>
      </c>
      <c r="G11" s="81">
        <f>VLOOKUP(C11,[1]Sheet1!B$1:F$65536,5,0)</f>
        <v>0</v>
      </c>
      <c r="H11" s="81">
        <f>VLOOKUP($C11,[1]Sheet1!$B$1:$Z$65536,6,0)</f>
        <v>0</v>
      </c>
      <c r="I11" s="81">
        <f>VLOOKUP($C11,[1]Sheet1!$B$1:$Z$65536,7,0)</f>
        <v>0</v>
      </c>
      <c r="J11" s="81">
        <f>VLOOKUP($C11,[1]Sheet1!$B$1:$Z$65536,8,0)</f>
        <v>0</v>
      </c>
      <c r="K11" s="81">
        <f>VLOOKUP($C11,[1]Sheet1!$B$1:$Z$65536,9,0)</f>
        <v>0</v>
      </c>
      <c r="L11" s="81">
        <f>VLOOKUP($C11,[1]Sheet1!$B$1:$Z$65536,10,0)</f>
        <v>0</v>
      </c>
      <c r="M11" s="81">
        <f>VLOOKUP($C11,[1]Sheet1!$B$1:$Z$65536,11,0)</f>
        <v>0</v>
      </c>
      <c r="N11" s="81">
        <f>VLOOKUP($C11,[1]Sheet1!$B$1:$Z$65536,12,0)</f>
        <v>0</v>
      </c>
      <c r="O11" s="81">
        <f>VLOOKUP($C11,[1]Sheet1!$B$1:$Z$65536,13,0)</f>
        <v>0</v>
      </c>
      <c r="P11" s="81">
        <f>VLOOKUP($C11,[1]Sheet1!$B$1:$Z$65536,14,0)</f>
        <v>0</v>
      </c>
      <c r="Q11" s="81">
        <f>VLOOKUP($C11,[1]Sheet1!$B$1:$Z$65536,15,0)</f>
        <v>0</v>
      </c>
      <c r="R11" s="81">
        <f>VLOOKUP($C11,[1]Sheet1!$B$1:$Z$65536,16,0)</f>
        <v>586568.11</v>
      </c>
      <c r="S11" s="81">
        <f>VLOOKUP($C11,[1]Sheet1!$B$1:$Z$65536,17,0)</f>
        <v>0</v>
      </c>
      <c r="T11" s="81">
        <f>VLOOKUP($C11,[1]Sheet1!$B$1:$Z$65536,18,0)</f>
        <v>776634.79</v>
      </c>
      <c r="U11" s="81">
        <f>VLOOKUP($C11,[1]Sheet1!$B$1:$Z$65536,19,0)</f>
        <v>0</v>
      </c>
      <c r="V11" s="81">
        <f>VLOOKUP($C11,[1]Sheet1!$B$1:$Z$65536,20,0)</f>
        <v>0</v>
      </c>
      <c r="W11" s="81">
        <f>VLOOKUP($C11,[1]Sheet1!$B$1:$Z$65536,21,0)</f>
        <v>0</v>
      </c>
      <c r="X11" s="81">
        <f>VLOOKUP($C11,[1]Sheet1!$B$1:$Z$65536,22,0)</f>
        <v>6928.4799999999814</v>
      </c>
      <c r="Y11" s="81">
        <f>VLOOKUP($C11,[1]Sheet1!$B$1:$Z$65536,23,0)</f>
        <v>0</v>
      </c>
      <c r="Z11" s="81">
        <f>VLOOKUP($C11,[1]Sheet1!$B$1:$Z$65536,24,0)</f>
        <v>0</v>
      </c>
      <c r="AA11" s="81">
        <f>VLOOKUP($C11,[1]Sheet1!$B$1:$Z$65536,25,0)</f>
        <v>7078.89</v>
      </c>
      <c r="AB11" s="81">
        <f>VLOOKUP($C11,[1]Sheet1!$B$1:$AA$65536,26,0)</f>
        <v>329976.34000000003</v>
      </c>
      <c r="AC11" s="112">
        <f t="shared" si="0"/>
        <v>1707186.6099999999</v>
      </c>
      <c r="AD11" s="114">
        <f t="shared" si="4"/>
        <v>1370131.38</v>
      </c>
      <c r="AE11" s="115">
        <f t="shared" si="2"/>
        <v>227200.48333333331</v>
      </c>
      <c r="AF11" s="115">
        <f t="shared" si="3"/>
        <v>0</v>
      </c>
      <c r="AG11" s="130">
        <v>100000</v>
      </c>
      <c r="AH11" s="132"/>
      <c r="AI11" s="132">
        <v>80000</v>
      </c>
      <c r="AJ11" s="132" t="s">
        <v>46</v>
      </c>
      <c r="AK11" s="132"/>
      <c r="AL11" s="132"/>
      <c r="AM11" s="133"/>
      <c r="AN11" s="70"/>
    </row>
    <row r="12" spans="1:53" s="13" customFormat="1" ht="31.95" hidden="1" customHeight="1">
      <c r="A12" s="77"/>
      <c r="B12" s="396"/>
      <c r="C12" s="82" t="s">
        <v>60</v>
      </c>
      <c r="D12" s="83" t="s">
        <v>61</v>
      </c>
      <c r="E12" s="84">
        <v>120</v>
      </c>
      <c r="F12" s="81">
        <f>VLOOKUP(C12,[1]Sheet1!B$1:E$65536,4,0)</f>
        <v>0</v>
      </c>
      <c r="G12" s="81">
        <f>VLOOKUP(C12,[1]Sheet1!B$1:F$65536,5,0)</f>
        <v>0</v>
      </c>
      <c r="H12" s="81">
        <f>VLOOKUP($C12,[1]Sheet1!$B$1:$Z$65536,6,0)</f>
        <v>0</v>
      </c>
      <c r="I12" s="81">
        <f>VLOOKUP($C12,[1]Sheet1!$B$1:$Z$65536,7,0)</f>
        <v>0</v>
      </c>
      <c r="J12" s="81">
        <f>VLOOKUP($C12,[1]Sheet1!$B$1:$Z$65536,8,0)</f>
        <v>21200.339999999898</v>
      </c>
      <c r="K12" s="81">
        <f>VLOOKUP($C12,[1]Sheet1!$B$1:$Z$65536,9,0)</f>
        <v>97168.600000000559</v>
      </c>
      <c r="L12" s="81">
        <f>VLOOKUP($C12,[1]Sheet1!$B$1:$Z$65536,10,0)</f>
        <v>0</v>
      </c>
      <c r="M12" s="81">
        <f>VLOOKUP($C12,[1]Sheet1!$B$1:$Z$65536,11,0)</f>
        <v>0</v>
      </c>
      <c r="N12" s="81">
        <f>VLOOKUP($C12,[1]Sheet1!$B$1:$Z$65536,12,0)</f>
        <v>0</v>
      </c>
      <c r="O12" s="81">
        <f>VLOOKUP($C12,[1]Sheet1!$B$1:$Z$65536,13,0)</f>
        <v>375423.47999999952</v>
      </c>
      <c r="P12" s="81">
        <f>VLOOKUP($C12,[1]Sheet1!$B$1:$Z$65536,14,0)</f>
        <v>477793.40999999992</v>
      </c>
      <c r="Q12" s="81">
        <f>VLOOKUP($C12,[1]Sheet1!$B$1:$Z$65536,15,0)</f>
        <v>86286.959999999963</v>
      </c>
      <c r="R12" s="81">
        <f>VLOOKUP($C12,[1]Sheet1!$B$1:$Z$65536,16,0)</f>
        <v>126680.06000000006</v>
      </c>
      <c r="S12" s="81">
        <f>VLOOKUP($C12,[1]Sheet1!$B$1:$Z$65536,17,0)</f>
        <v>0</v>
      </c>
      <c r="T12" s="81">
        <f>VLOOKUP($C12,[1]Sheet1!$B$1:$Z$65536,18,0)</f>
        <v>57797.14000000013</v>
      </c>
      <c r="U12" s="81">
        <f>VLOOKUP($C12,[1]Sheet1!$B$1:$Z$65536,19,0)</f>
        <v>21599.75</v>
      </c>
      <c r="V12" s="81">
        <f>VLOOKUP($C12,[1]Sheet1!$B$1:$Z$65536,20,0)</f>
        <v>369578.60999999987</v>
      </c>
      <c r="W12" s="81">
        <f>VLOOKUP($C12,[1]Sheet1!$B$1:$Z$65536,21,0)</f>
        <v>163748.45999999996</v>
      </c>
      <c r="X12" s="81">
        <f>VLOOKUP($C12,[1]Sheet1!$B$1:$Z$65536,22,0)</f>
        <v>0</v>
      </c>
      <c r="Y12" s="81">
        <f>VLOOKUP($C12,[1]Sheet1!$B$1:$Z$65536,23,0)</f>
        <v>652343.28</v>
      </c>
      <c r="Z12" s="81">
        <f>VLOOKUP($C12,[1]Sheet1!$B$1:$Z$65536,24,0)</f>
        <v>193455.9</v>
      </c>
      <c r="AA12" s="81">
        <f>VLOOKUP($C12,[1]Sheet1!$B$1:$Z$65536,25,0)</f>
        <v>0</v>
      </c>
      <c r="AB12" s="81">
        <f>VLOOKUP($C12,[1]Sheet1!$B$1:$AA$65536,26,0)</f>
        <v>168142.45</v>
      </c>
      <c r="AC12" s="112">
        <f t="shared" si="0"/>
        <v>2811218.44</v>
      </c>
      <c r="AD12" s="114">
        <f t="shared" si="4"/>
        <v>1797276.8099999998</v>
      </c>
      <c r="AE12" s="115">
        <f t="shared" si="2"/>
        <v>123234.00333333334</v>
      </c>
      <c r="AF12" s="115">
        <f t="shared" si="3"/>
        <v>163748.45999999996</v>
      </c>
      <c r="AG12" s="130"/>
      <c r="AH12" s="130">
        <v>100000</v>
      </c>
      <c r="AI12" s="132"/>
      <c r="AJ12" s="132" t="s">
        <v>46</v>
      </c>
      <c r="AK12" s="132"/>
      <c r="AL12" s="132"/>
      <c r="AM12" s="133"/>
      <c r="AN12" s="70"/>
    </row>
    <row r="13" spans="1:53" s="13" customFormat="1" ht="31.95" hidden="1" customHeight="1">
      <c r="A13" s="77"/>
      <c r="B13" s="396"/>
      <c r="C13" s="82" t="s">
        <v>62</v>
      </c>
      <c r="D13" s="83" t="s">
        <v>63</v>
      </c>
      <c r="E13" s="84">
        <v>120</v>
      </c>
      <c r="F13" s="81">
        <f>VLOOKUP(C13,[1]Sheet1!B$1:E$65536,4,0)</f>
        <v>0</v>
      </c>
      <c r="G13" s="81">
        <f>VLOOKUP(C13,[1]Sheet1!B$1:F$65536,5,0)</f>
        <v>0</v>
      </c>
      <c r="H13" s="81">
        <f>VLOOKUP($C13,[1]Sheet1!$B$1:$Z$65536,6,0)</f>
        <v>0</v>
      </c>
      <c r="I13" s="81">
        <f>VLOOKUP($C13,[1]Sheet1!$B$1:$Z$65536,7,0)</f>
        <v>0</v>
      </c>
      <c r="J13" s="81">
        <f>VLOOKUP($C13,[1]Sheet1!$B$1:$Z$65536,8,0)</f>
        <v>0</v>
      </c>
      <c r="K13" s="81">
        <f>VLOOKUP($C13,[1]Sheet1!$B$1:$Z$65536,9,0)</f>
        <v>0</v>
      </c>
      <c r="L13" s="81">
        <f>VLOOKUP($C13,[1]Sheet1!$B$1:$Z$65536,10,0)</f>
        <v>0</v>
      </c>
      <c r="M13" s="81">
        <f>VLOOKUP($C13,[1]Sheet1!$B$1:$Z$65536,11,0)</f>
        <v>0</v>
      </c>
      <c r="N13" s="81">
        <f>VLOOKUP($C13,[1]Sheet1!$B$1:$Z$65536,12,0)</f>
        <v>0</v>
      </c>
      <c r="O13" s="81">
        <f>VLOOKUP($C13,[1]Sheet1!$B$1:$Z$65536,13,0)</f>
        <v>0</v>
      </c>
      <c r="P13" s="81">
        <f>VLOOKUP($C13,[1]Sheet1!$B$1:$Z$65536,14,0)</f>
        <v>165372.20000000001</v>
      </c>
      <c r="Q13" s="81">
        <f>VLOOKUP($C13,[1]Sheet1!$B$1:$Z$65536,15,0)</f>
        <v>202148.88</v>
      </c>
      <c r="R13" s="81">
        <f>VLOOKUP($C13,[1]Sheet1!$B$1:$Z$65536,16,0)</f>
        <v>101074.44</v>
      </c>
      <c r="S13" s="81">
        <f>VLOOKUP($C13,[1]Sheet1!$B$1:$Z$65536,17,0)</f>
        <v>0</v>
      </c>
      <c r="T13" s="81">
        <f>VLOOKUP($C13,[1]Sheet1!$B$1:$Z$65536,18,0)</f>
        <v>101074.44</v>
      </c>
      <c r="U13" s="81">
        <f>VLOOKUP($C13,[1]Sheet1!$B$1:$Z$65536,19,0)</f>
        <v>0</v>
      </c>
      <c r="V13" s="81">
        <f>VLOOKUP($C13,[1]Sheet1!$B$1:$Z$65536,20,0)</f>
        <v>0</v>
      </c>
      <c r="W13" s="81">
        <f>VLOOKUP($C13,[1]Sheet1!$B$1:$Z$65536,21,0)</f>
        <v>0</v>
      </c>
      <c r="X13" s="81">
        <f>VLOOKUP($C13,[1]Sheet1!$B$1:$Z$65536,22,0)</f>
        <v>0</v>
      </c>
      <c r="Y13" s="81">
        <f>VLOOKUP($C13,[1]Sheet1!$B$1:$Z$65536,23,0)</f>
        <v>0</v>
      </c>
      <c r="Z13" s="81">
        <f>VLOOKUP($C13,[1]Sheet1!$B$1:$Z$65536,24,0)</f>
        <v>0</v>
      </c>
      <c r="AA13" s="81">
        <f>VLOOKUP($C13,[1]Sheet1!$B$1:$Z$65536,25,0)</f>
        <v>0</v>
      </c>
      <c r="AB13" s="81">
        <f>VLOOKUP($C13,[1]Sheet1!$B$1:$AA$65536,26,0)</f>
        <v>0</v>
      </c>
      <c r="AC13" s="112">
        <f t="shared" si="0"/>
        <v>569669.96</v>
      </c>
      <c r="AD13" s="114">
        <f t="shared" si="4"/>
        <v>569669.96</v>
      </c>
      <c r="AE13" s="115">
        <f t="shared" si="2"/>
        <v>33691.480000000003</v>
      </c>
      <c r="AF13" s="115">
        <f t="shared" si="3"/>
        <v>0</v>
      </c>
      <c r="AG13" s="130"/>
      <c r="AH13" s="141">
        <v>100000</v>
      </c>
      <c r="AI13" s="132"/>
      <c r="AJ13" s="132"/>
      <c r="AK13" s="132" t="s">
        <v>46</v>
      </c>
      <c r="AL13" s="132"/>
      <c r="AM13" s="133"/>
      <c r="AN13" s="70"/>
    </row>
    <row r="14" spans="1:53" s="3" customFormat="1" ht="31.95" customHeight="1">
      <c r="A14" s="86"/>
      <c r="B14" s="396"/>
      <c r="C14" s="82" t="s">
        <v>64</v>
      </c>
      <c r="D14" s="90" t="s">
        <v>65</v>
      </c>
      <c r="E14" s="89">
        <v>120</v>
      </c>
      <c r="F14" s="81">
        <f>VLOOKUP(C14,[1]Sheet1!B$1:E$65536,4,0)</f>
        <v>0</v>
      </c>
      <c r="G14" s="81">
        <f>VLOOKUP(C14,[1]Sheet1!B$1:F$65536,5,0)</f>
        <v>0</v>
      </c>
      <c r="H14" s="81">
        <f>VLOOKUP($C14,[1]Sheet1!$B$1:$Z$65536,6,0)</f>
        <v>0</v>
      </c>
      <c r="I14" s="81">
        <f>VLOOKUP($C14,[1]Sheet1!$B$1:$Z$65536,7,0)</f>
        <v>0</v>
      </c>
      <c r="J14" s="81">
        <f>VLOOKUP($C14,[1]Sheet1!$B$1:$Z$65536,8,0)</f>
        <v>0</v>
      </c>
      <c r="K14" s="81">
        <f>VLOOKUP($C14,[1]Sheet1!$B$1:$Z$65536,9,0)</f>
        <v>0</v>
      </c>
      <c r="L14" s="81">
        <f>VLOOKUP($C14,[1]Sheet1!$B$1:$Z$65536,10,0)</f>
        <v>0</v>
      </c>
      <c r="M14" s="81">
        <f>VLOOKUP($C14,[1]Sheet1!$B$1:$Z$65536,11,0)</f>
        <v>565983.11</v>
      </c>
      <c r="N14" s="81">
        <f>VLOOKUP($C14,[1]Sheet1!$B$1:$Z$65536,12,0)</f>
        <v>797343.08999999985</v>
      </c>
      <c r="O14" s="81">
        <f>VLOOKUP($C14,[1]Sheet1!$B$1:$Z$65536,13,0)</f>
        <v>302623.72999999905</v>
      </c>
      <c r="P14" s="81">
        <f>VLOOKUP($C14,[1]Sheet1!$B$1:$Z$65536,14,0)</f>
        <v>547073.37999999989</v>
      </c>
      <c r="Q14" s="81">
        <f>VLOOKUP($C14,[1]Sheet1!$B$1:$Z$65536,15,0)</f>
        <v>393652.15000000037</v>
      </c>
      <c r="R14" s="81">
        <f>VLOOKUP($C14,[1]Sheet1!$B$1:$Z$65536,16,0)</f>
        <v>1850318.7500000005</v>
      </c>
      <c r="S14" s="81">
        <f>VLOOKUP($C14,[1]Sheet1!$B$1:$Z$65536,17,0)</f>
        <v>0</v>
      </c>
      <c r="T14" s="81">
        <f>VLOOKUP($C14,[1]Sheet1!$B$1:$Z$65536,18,0)</f>
        <v>0</v>
      </c>
      <c r="U14" s="81">
        <f>VLOOKUP($C14,[1]Sheet1!$B$1:$Z$65536,19,0)</f>
        <v>382732.21999999974</v>
      </c>
      <c r="V14" s="81">
        <f>VLOOKUP($C14,[1]Sheet1!$B$1:$Z$65536,20,0)</f>
        <v>0</v>
      </c>
      <c r="W14" s="81">
        <f>VLOOKUP($C14,[1]Sheet1!$B$1:$Z$65536,21,0)</f>
        <v>513743.08999999985</v>
      </c>
      <c r="X14" s="81">
        <f>VLOOKUP($C14,[1]Sheet1!$B$1:$Z$65536,22,0)</f>
        <v>303395.1799999997</v>
      </c>
      <c r="Y14" s="81">
        <f>VLOOKUP($C14,[1]Sheet1!$B$1:$Z$65536,23,0)</f>
        <v>2781.2</v>
      </c>
      <c r="Z14" s="81">
        <f>VLOOKUP($C14,[1]Sheet1!$B$1:$Z$65536,24,0)</f>
        <v>453845.1</v>
      </c>
      <c r="AA14" s="81">
        <f>VLOOKUP($C14,[1]Sheet1!$B$1:$Z$65536,25,0)</f>
        <v>1688226.44</v>
      </c>
      <c r="AB14" s="81">
        <f>VLOOKUP($C14,[1]Sheet1!$B$1:$AA$65536,26,0)</f>
        <v>654555.98</v>
      </c>
      <c r="AC14" s="112">
        <f t="shared" si="0"/>
        <v>8456273.4199999981</v>
      </c>
      <c r="AD14" s="114">
        <f t="shared" si="4"/>
        <v>5656864.6999999983</v>
      </c>
      <c r="AE14" s="116">
        <f t="shared" si="2"/>
        <v>457799.01</v>
      </c>
      <c r="AF14" s="116">
        <f t="shared" si="3"/>
        <v>513743.08999999985</v>
      </c>
      <c r="AG14" s="142">
        <v>600000</v>
      </c>
      <c r="AH14" s="143"/>
      <c r="AI14" s="135">
        <v>200000</v>
      </c>
      <c r="AJ14" s="135" t="s">
        <v>46</v>
      </c>
      <c r="AK14" s="135"/>
      <c r="AL14" s="135"/>
      <c r="AM14" s="144"/>
      <c r="AN14" s="138"/>
    </row>
    <row r="15" spans="1:53" s="13" customFormat="1" ht="31.95" hidden="1" customHeight="1">
      <c r="A15" s="77"/>
      <c r="B15" s="396"/>
      <c r="C15" s="82" t="s">
        <v>66</v>
      </c>
      <c r="D15" s="83" t="s">
        <v>67</v>
      </c>
      <c r="E15" s="84">
        <v>120</v>
      </c>
      <c r="F15" s="81">
        <f>VLOOKUP(C15,[1]Sheet1!B$1:E$65536,4,0)</f>
        <v>0</v>
      </c>
      <c r="G15" s="81">
        <f>VLOOKUP(C15,[1]Sheet1!B$1:F$65536,5,0)</f>
        <v>0</v>
      </c>
      <c r="H15" s="81">
        <f>VLOOKUP($C15,[1]Sheet1!$B$1:$Z$65536,6,0)</f>
        <v>0</v>
      </c>
      <c r="I15" s="81">
        <f>VLOOKUP($C15,[1]Sheet1!$B$1:$Z$65536,7,0)</f>
        <v>0</v>
      </c>
      <c r="J15" s="81">
        <f>VLOOKUP($C15,[1]Sheet1!$B$1:$Z$65536,8,0)</f>
        <v>0</v>
      </c>
      <c r="K15" s="81">
        <f>VLOOKUP($C15,[1]Sheet1!$B$1:$Z$65536,9,0)</f>
        <v>0</v>
      </c>
      <c r="L15" s="81">
        <f>VLOOKUP($C15,[1]Sheet1!$B$1:$Z$65536,10,0)</f>
        <v>0</v>
      </c>
      <c r="M15" s="81">
        <f>VLOOKUP($C15,[1]Sheet1!$B$1:$Z$65536,11,0)</f>
        <v>0</v>
      </c>
      <c r="N15" s="81">
        <f>VLOOKUP($C15,[1]Sheet1!$B$1:$Z$65536,12,0)</f>
        <v>0</v>
      </c>
      <c r="O15" s="81">
        <f>VLOOKUP($C15,[1]Sheet1!$B$1:$Z$65536,13,0)</f>
        <v>0</v>
      </c>
      <c r="P15" s="81">
        <f>VLOOKUP($C15,[1]Sheet1!$B$1:$Z$65536,14,0)</f>
        <v>0</v>
      </c>
      <c r="Q15" s="81">
        <f>VLOOKUP($C15,[1]Sheet1!$B$1:$Z$65536,15,0)</f>
        <v>0</v>
      </c>
      <c r="R15" s="81">
        <f>VLOOKUP($C15,[1]Sheet1!$B$1:$Z$65536,16,0)</f>
        <v>0</v>
      </c>
      <c r="S15" s="81">
        <f>VLOOKUP($C15,[1]Sheet1!$B$1:$Z$65536,17,0)</f>
        <v>0</v>
      </c>
      <c r="T15" s="81">
        <f>VLOOKUP($C15,[1]Sheet1!$B$1:$Z$65536,18,0)</f>
        <v>0</v>
      </c>
      <c r="U15" s="81">
        <f>VLOOKUP($C15,[1]Sheet1!$B$1:$Z$65536,19,0)</f>
        <v>0</v>
      </c>
      <c r="V15" s="81">
        <f>VLOOKUP($C15,[1]Sheet1!$B$1:$Z$65536,20,0)</f>
        <v>6000</v>
      </c>
      <c r="W15" s="81">
        <f>VLOOKUP($C15,[1]Sheet1!$B$1:$Z$65536,21,0)</f>
        <v>90555</v>
      </c>
      <c r="X15" s="81">
        <f>VLOOKUP($C15,[1]Sheet1!$B$1:$Z$65536,22,0)</f>
        <v>53161.48000000004</v>
      </c>
      <c r="Y15" s="81">
        <f>VLOOKUP($C15,[1]Sheet1!$B$1:$Z$65536,23,0)</f>
        <v>107429.84</v>
      </c>
      <c r="Z15" s="81">
        <f>VLOOKUP($C15,[1]Sheet1!$B$1:$Z$65536,24,0)</f>
        <v>274180.77</v>
      </c>
      <c r="AA15" s="81">
        <f>VLOOKUP($C15,[1]Sheet1!$B$1:$Z$65536,25,0)</f>
        <v>137151.01999999999</v>
      </c>
      <c r="AB15" s="81">
        <f>VLOOKUP($C15,[1]Sheet1!$B$1:$AA$65536,26,0)</f>
        <v>132024.9</v>
      </c>
      <c r="AC15" s="112">
        <f t="shared" si="0"/>
        <v>800503.01000000013</v>
      </c>
      <c r="AD15" s="114">
        <f t="shared" si="4"/>
        <v>149716.48000000007</v>
      </c>
      <c r="AE15" s="115">
        <f t="shared" si="2"/>
        <v>16092.5</v>
      </c>
      <c r="AF15" s="115">
        <f t="shared" si="3"/>
        <v>90555</v>
      </c>
      <c r="AG15" s="130"/>
      <c r="AH15" s="132">
        <v>150000</v>
      </c>
      <c r="AI15" s="132"/>
      <c r="AJ15" s="132" t="s">
        <v>46</v>
      </c>
      <c r="AK15" s="132"/>
      <c r="AL15" s="132"/>
      <c r="AM15" s="133"/>
      <c r="AN15" s="70"/>
    </row>
    <row r="16" spans="1:53" s="3" customFormat="1" ht="31.95" hidden="1" customHeight="1">
      <c r="A16" s="86"/>
      <c r="B16" s="396"/>
      <c r="C16" s="82" t="s">
        <v>68</v>
      </c>
      <c r="D16" s="88" t="s">
        <v>69</v>
      </c>
      <c r="E16" s="89">
        <v>120</v>
      </c>
      <c r="F16" s="81">
        <f>VLOOKUP(C16,[1]Sheet1!B$1:E$65536,4,0)</f>
        <v>0</v>
      </c>
      <c r="G16" s="81">
        <f>VLOOKUP(C16,[1]Sheet1!B$1:F$65536,5,0)</f>
        <v>0</v>
      </c>
      <c r="H16" s="81">
        <f>VLOOKUP($C16,[1]Sheet1!$B$1:$Z$65536,6,0)</f>
        <v>0</v>
      </c>
      <c r="I16" s="81">
        <f>VLOOKUP($C16,[1]Sheet1!$B$1:$Z$65536,7,0)</f>
        <v>0</v>
      </c>
      <c r="J16" s="81">
        <f>VLOOKUP($C16,[1]Sheet1!$B$1:$Z$65536,8,0)</f>
        <v>0</v>
      </c>
      <c r="K16" s="81">
        <f>VLOOKUP($C16,[1]Sheet1!$B$1:$Z$65536,9,0)</f>
        <v>0</v>
      </c>
      <c r="L16" s="81">
        <f>VLOOKUP($C16,[1]Sheet1!$B$1:$Z$65536,10,0)</f>
        <v>0</v>
      </c>
      <c r="M16" s="81">
        <f>VLOOKUP($C16,[1]Sheet1!$B$1:$Z$65536,11,0)</f>
        <v>0</v>
      </c>
      <c r="N16" s="81">
        <f>VLOOKUP($C16,[1]Sheet1!$B$1:$Z$65536,12,0)</f>
        <v>0</v>
      </c>
      <c r="O16" s="81">
        <f>VLOOKUP($C16,[1]Sheet1!$B$1:$Z$65536,13,0)</f>
        <v>5231.97</v>
      </c>
      <c r="P16" s="81">
        <f>VLOOKUP($C16,[1]Sheet1!$B$1:$Z$65536,14,0)</f>
        <v>701447.31999999983</v>
      </c>
      <c r="Q16" s="81">
        <f>VLOOKUP($C16,[1]Sheet1!$B$1:$Z$65536,15,0)</f>
        <v>112345.92000000004</v>
      </c>
      <c r="R16" s="81">
        <f>VLOOKUP($C16,[1]Sheet1!$B$1:$Z$65536,16,0)</f>
        <v>0</v>
      </c>
      <c r="S16" s="81">
        <f>VLOOKUP($C16,[1]Sheet1!$B$1:$Z$65536,17,0)</f>
        <v>108159.40999999992</v>
      </c>
      <c r="T16" s="81">
        <f>VLOOKUP($C16,[1]Sheet1!$B$1:$Z$65536,18,0)</f>
        <v>62309.949999999837</v>
      </c>
      <c r="U16" s="81">
        <f>VLOOKUP($C16,[1]Sheet1!$B$1:$Z$65536,19,0)</f>
        <v>0</v>
      </c>
      <c r="V16" s="81">
        <f>VLOOKUP($C16,[1]Sheet1!$B$1:$Z$65536,20,0)</f>
        <v>412860.35000000033</v>
      </c>
      <c r="W16" s="81">
        <f>VLOOKUP($C16,[1]Sheet1!$B$1:$Z$65536,21,0)</f>
        <v>243868.32000000007</v>
      </c>
      <c r="X16" s="81">
        <f>VLOOKUP($C16,[1]Sheet1!$B$1:$Z$65536,22,0)</f>
        <v>0</v>
      </c>
      <c r="Y16" s="81">
        <f>VLOOKUP($C16,[1]Sheet1!$B$1:$Z$65536,23,0)</f>
        <v>186630.36</v>
      </c>
      <c r="Z16" s="81">
        <f>VLOOKUP($C16,[1]Sheet1!$B$1:$Z$65536,24,0)</f>
        <v>112990.24</v>
      </c>
      <c r="AA16" s="81">
        <f>VLOOKUP($C16,[1]Sheet1!$B$1:$Z$65536,25,0)</f>
        <v>233415.27</v>
      </c>
      <c r="AB16" s="81">
        <f>VLOOKUP($C16,[1]Sheet1!$B$1:$AA$65536,26,0)</f>
        <v>98088.67</v>
      </c>
      <c r="AC16" s="112">
        <f t="shared" si="0"/>
        <v>2277347.7799999998</v>
      </c>
      <c r="AD16" s="114">
        <f t="shared" si="4"/>
        <v>1646223.2399999998</v>
      </c>
      <c r="AE16" s="116">
        <f t="shared" si="2"/>
        <v>137866.33833333335</v>
      </c>
      <c r="AF16" s="116">
        <f t="shared" si="3"/>
        <v>243868.32000000007</v>
      </c>
      <c r="AG16" s="145"/>
      <c r="AH16" s="143">
        <v>100000</v>
      </c>
      <c r="AI16" s="135">
        <v>150000</v>
      </c>
      <c r="AJ16" s="135" t="s">
        <v>46</v>
      </c>
      <c r="AK16" s="135"/>
      <c r="AL16" s="135"/>
      <c r="AM16" s="137"/>
      <c r="AN16" s="138"/>
    </row>
    <row r="17" spans="1:52" s="3" customFormat="1" ht="31.95" hidden="1" customHeight="1">
      <c r="A17" s="86"/>
      <c r="B17" s="396"/>
      <c r="C17" s="82" t="s">
        <v>70</v>
      </c>
      <c r="D17" s="88" t="s">
        <v>71</v>
      </c>
      <c r="E17" s="89">
        <v>120</v>
      </c>
      <c r="F17" s="81">
        <f>VLOOKUP(C17,[1]Sheet1!B$1:E$65536,4,0)</f>
        <v>0</v>
      </c>
      <c r="G17" s="81">
        <f>VLOOKUP(C17,[1]Sheet1!B$1:F$65536,5,0)</f>
        <v>0</v>
      </c>
      <c r="H17" s="81">
        <f>VLOOKUP($C17,[1]Sheet1!$B$1:$Z$65536,6,0)</f>
        <v>0</v>
      </c>
      <c r="I17" s="81">
        <f>VLOOKUP($C17,[1]Sheet1!$B$1:$Z$65536,7,0)</f>
        <v>0</v>
      </c>
      <c r="J17" s="81">
        <f>VLOOKUP($C17,[1]Sheet1!$B$1:$Z$65536,8,0)</f>
        <v>0</v>
      </c>
      <c r="K17" s="81">
        <f>VLOOKUP($C17,[1]Sheet1!$B$1:$Z$65536,9,0)</f>
        <v>0</v>
      </c>
      <c r="L17" s="81">
        <f>VLOOKUP($C17,[1]Sheet1!$B$1:$Z$65536,10,0)</f>
        <v>0</v>
      </c>
      <c r="M17" s="81">
        <f>VLOOKUP($C17,[1]Sheet1!$B$1:$Z$65536,11,0)</f>
        <v>0</v>
      </c>
      <c r="N17" s="81">
        <f>VLOOKUP($C17,[1]Sheet1!$B$1:$Z$65536,12,0)</f>
        <v>0</v>
      </c>
      <c r="O17" s="81">
        <f>VLOOKUP($C17,[1]Sheet1!$B$1:$Z$65536,13,0)</f>
        <v>0</v>
      </c>
      <c r="P17" s="81">
        <f>VLOOKUP($C17,[1]Sheet1!$B$1:$Z$65536,14,0)</f>
        <v>0</v>
      </c>
      <c r="Q17" s="81">
        <f>VLOOKUP($C17,[1]Sheet1!$B$1:$Z$65536,15,0)</f>
        <v>0</v>
      </c>
      <c r="R17" s="81">
        <f>VLOOKUP($C17,[1]Sheet1!$B$1:$Z$65536,16,0)</f>
        <v>0</v>
      </c>
      <c r="S17" s="81">
        <f>VLOOKUP($C17,[1]Sheet1!$B$1:$Z$65536,17,0)</f>
        <v>0</v>
      </c>
      <c r="T17" s="81">
        <f>VLOOKUP($C17,[1]Sheet1!$B$1:$Z$65536,18,0)</f>
        <v>0</v>
      </c>
      <c r="U17" s="81">
        <f>VLOOKUP($C17,[1]Sheet1!$B$1:$Z$65536,19,0)</f>
        <v>0</v>
      </c>
      <c r="V17" s="81">
        <f>VLOOKUP($C17,[1]Sheet1!$B$1:$Z$65536,20,0)</f>
        <v>0</v>
      </c>
      <c r="W17" s="81">
        <f>VLOOKUP($C17,[1]Sheet1!$B$1:$Z$65536,21,0)</f>
        <v>0</v>
      </c>
      <c r="X17" s="81">
        <f>VLOOKUP($C17,[1]Sheet1!$B$1:$Z$65536,22,0)</f>
        <v>1063037.0900000001</v>
      </c>
      <c r="Y17" s="81">
        <f>VLOOKUP($C17,[1]Sheet1!$B$1:$Z$65536,23,0)</f>
        <v>0</v>
      </c>
      <c r="Z17" s="81">
        <f>VLOOKUP($C17,[1]Sheet1!$B$1:$Z$65536,24,0)</f>
        <v>645186.80000000005</v>
      </c>
      <c r="AA17" s="81">
        <f>VLOOKUP($C17,[1]Sheet1!$B$1:$Z$65536,25,0)</f>
        <v>364816.45</v>
      </c>
      <c r="AB17" s="81">
        <f>VLOOKUP($C17,[1]Sheet1!$B$1:$AA$65536,26,0)</f>
        <v>0</v>
      </c>
      <c r="AC17" s="112">
        <f t="shared" si="0"/>
        <v>2073040.34</v>
      </c>
      <c r="AD17" s="114">
        <f t="shared" si="4"/>
        <v>1063037.0900000001</v>
      </c>
      <c r="AE17" s="116">
        <f t="shared" si="2"/>
        <v>0</v>
      </c>
      <c r="AF17" s="116">
        <f t="shared" si="3"/>
        <v>0</v>
      </c>
      <c r="AG17" s="145"/>
      <c r="AH17" s="135">
        <v>200000</v>
      </c>
      <c r="AI17" s="135"/>
      <c r="AJ17" s="135" t="s">
        <v>46</v>
      </c>
      <c r="AK17" s="135"/>
      <c r="AL17" s="135"/>
      <c r="AM17" s="137"/>
      <c r="AN17" s="138"/>
    </row>
    <row r="18" spans="1:52" s="13" customFormat="1" ht="31.95" hidden="1" customHeight="1">
      <c r="A18" s="77"/>
      <c r="B18" s="396"/>
      <c r="C18" s="82" t="s">
        <v>72</v>
      </c>
      <c r="D18" s="83" t="s">
        <v>73</v>
      </c>
      <c r="E18" s="84">
        <v>120</v>
      </c>
      <c r="F18" s="81">
        <f>VLOOKUP(C18,[1]Sheet1!B$1:E$65536,4,0)</f>
        <v>0</v>
      </c>
      <c r="G18" s="81">
        <f>VLOOKUP(C18,[1]Sheet1!B$1:F$65536,5,0)</f>
        <v>0</v>
      </c>
      <c r="H18" s="81">
        <f>VLOOKUP($C18,[1]Sheet1!$B$1:$Z$65536,6,0)</f>
        <v>0</v>
      </c>
      <c r="I18" s="81">
        <f>VLOOKUP($C18,[1]Sheet1!$B$1:$Z$65536,7,0)</f>
        <v>0</v>
      </c>
      <c r="J18" s="81">
        <f>VLOOKUP($C18,[1]Sheet1!$B$1:$Z$65536,8,0)</f>
        <v>0</v>
      </c>
      <c r="K18" s="81">
        <f>VLOOKUP($C18,[1]Sheet1!$B$1:$Z$65536,9,0)</f>
        <v>0</v>
      </c>
      <c r="L18" s="81">
        <f>VLOOKUP($C18,[1]Sheet1!$B$1:$Z$65536,10,0)</f>
        <v>0</v>
      </c>
      <c r="M18" s="81">
        <f>VLOOKUP($C18,[1]Sheet1!$B$1:$Z$65536,11,0)</f>
        <v>23689.7</v>
      </c>
      <c r="N18" s="81">
        <f>VLOOKUP($C18,[1]Sheet1!$B$1:$Z$65536,12,0)</f>
        <v>73729.810000000056</v>
      </c>
      <c r="O18" s="81">
        <f>VLOOKUP($C18,[1]Sheet1!$B$1:$Z$65536,13,0)</f>
        <v>94885.770000000019</v>
      </c>
      <c r="P18" s="81">
        <f>VLOOKUP($C18,[1]Sheet1!$B$1:$Z$65536,14,0)</f>
        <v>0</v>
      </c>
      <c r="Q18" s="81">
        <f>VLOOKUP($C18,[1]Sheet1!$B$1:$Z$65536,15,0)</f>
        <v>185975.17</v>
      </c>
      <c r="R18" s="81">
        <f>VLOOKUP($C18,[1]Sheet1!$B$1:$Z$65536,16,0)</f>
        <v>77201.31</v>
      </c>
      <c r="S18" s="81">
        <f>VLOOKUP($C18,[1]Sheet1!$B$1:$Z$65536,17,0)</f>
        <v>0</v>
      </c>
      <c r="T18" s="81">
        <f>VLOOKUP($C18,[1]Sheet1!$B$1:$Z$65536,18,0)</f>
        <v>55172.790000000154</v>
      </c>
      <c r="U18" s="81">
        <f>VLOOKUP($C18,[1]Sheet1!$B$1:$Z$65536,19,0)</f>
        <v>0</v>
      </c>
      <c r="V18" s="81">
        <f>VLOOKUP($C18,[1]Sheet1!$B$1:$Z$65536,20,0)</f>
        <v>104404.19999999995</v>
      </c>
      <c r="W18" s="81">
        <f>VLOOKUP($C18,[1]Sheet1!$B$1:$Z$65536,21,0)</f>
        <v>144345.27999999991</v>
      </c>
      <c r="X18" s="81">
        <f>VLOOKUP($C18,[1]Sheet1!$B$1:$Z$65536,22,0)</f>
        <v>0</v>
      </c>
      <c r="Y18" s="81">
        <f>VLOOKUP($C18,[1]Sheet1!$B$1:$Z$65536,23,0)</f>
        <v>124583.56</v>
      </c>
      <c r="Z18" s="81">
        <f>VLOOKUP($C18,[1]Sheet1!$B$1:$Z$65536,24,0)</f>
        <v>90999.16</v>
      </c>
      <c r="AA18" s="81">
        <f>VLOOKUP($C18,[1]Sheet1!$B$1:$Z$65536,25,0)</f>
        <v>92590.34</v>
      </c>
      <c r="AB18" s="81">
        <f>VLOOKUP($C18,[1]Sheet1!$B$1:$AA$65536,26,0)</f>
        <v>165034.64000000001</v>
      </c>
      <c r="AC18" s="112">
        <f t="shared" si="0"/>
        <v>1232611.73</v>
      </c>
      <c r="AD18" s="114">
        <f t="shared" si="4"/>
        <v>759404.0299999998</v>
      </c>
      <c r="AE18" s="115">
        <f t="shared" si="2"/>
        <v>63520.596666666672</v>
      </c>
      <c r="AF18" s="115">
        <f t="shared" si="3"/>
        <v>144345.27999999991</v>
      </c>
      <c r="AG18" s="130">
        <v>100000</v>
      </c>
      <c r="AH18" s="132">
        <v>100000</v>
      </c>
      <c r="AI18" s="132"/>
      <c r="AJ18" s="132" t="s">
        <v>46</v>
      </c>
      <c r="AK18" s="132"/>
      <c r="AL18" s="132"/>
      <c r="AM18" s="133"/>
      <c r="AN18" s="70"/>
    </row>
    <row r="19" spans="1:52" s="13" customFormat="1" ht="31.95" customHeight="1">
      <c r="A19" s="77"/>
      <c r="B19" s="396"/>
      <c r="C19" s="82" t="s">
        <v>74</v>
      </c>
      <c r="D19" s="83" t="s">
        <v>75</v>
      </c>
      <c r="E19" s="84">
        <v>120</v>
      </c>
      <c r="F19" s="81">
        <f>VLOOKUP(C19,[1]Sheet1!B$1:E$65536,4,0)</f>
        <v>0</v>
      </c>
      <c r="G19" s="81">
        <f>VLOOKUP(C19,[1]Sheet1!B$1:F$65536,5,0)</f>
        <v>0</v>
      </c>
      <c r="H19" s="81">
        <f>VLOOKUP($C19,[1]Sheet1!$B$1:$Z$65536,6,0)</f>
        <v>0</v>
      </c>
      <c r="I19" s="81">
        <f>VLOOKUP($C19,[1]Sheet1!$B$1:$Z$65536,7,0)</f>
        <v>0</v>
      </c>
      <c r="J19" s="81">
        <f>VLOOKUP($C19,[1]Sheet1!$B$1:$Z$65536,8,0)</f>
        <v>0</v>
      </c>
      <c r="K19" s="81">
        <f>VLOOKUP($C19,[1]Sheet1!$B$1:$Z$65536,9,0)</f>
        <v>0</v>
      </c>
      <c r="L19" s="81">
        <f>VLOOKUP($C19,[1]Sheet1!$B$1:$Z$65536,10,0)</f>
        <v>0</v>
      </c>
      <c r="M19" s="81">
        <f>VLOOKUP($C19,[1]Sheet1!$B$1:$Z$65536,11,0)</f>
        <v>0</v>
      </c>
      <c r="N19" s="81">
        <f>VLOOKUP($C19,[1]Sheet1!$B$1:$Z$65536,12,0)</f>
        <v>0</v>
      </c>
      <c r="O19" s="81">
        <f>VLOOKUP($C19,[1]Sheet1!$B$1:$Z$65536,13,0)</f>
        <v>0</v>
      </c>
      <c r="P19" s="81">
        <f>VLOOKUP($C19,[1]Sheet1!$B$1:$Z$65536,14,0)</f>
        <v>59961.780000000144</v>
      </c>
      <c r="Q19" s="81">
        <f>VLOOKUP($C19,[1]Sheet1!$B$1:$Z$65536,15,0)</f>
        <v>197501.59999999998</v>
      </c>
      <c r="R19" s="81">
        <f>VLOOKUP($C19,[1]Sheet1!$B$1:$Z$65536,16,0)</f>
        <v>0</v>
      </c>
      <c r="S19" s="81">
        <f>VLOOKUP($C19,[1]Sheet1!$B$1:$Z$65536,17,0)</f>
        <v>312588.49</v>
      </c>
      <c r="T19" s="81">
        <f>VLOOKUP($C19,[1]Sheet1!$B$1:$Z$65536,18,0)</f>
        <v>0</v>
      </c>
      <c r="U19" s="81">
        <f>VLOOKUP($C19,[1]Sheet1!$B$1:$Z$65536,19,0)</f>
        <v>0</v>
      </c>
      <c r="V19" s="81">
        <f>VLOOKUP($C19,[1]Sheet1!$B$1:$Z$65536,20,0)</f>
        <v>0</v>
      </c>
      <c r="W19" s="81">
        <f>VLOOKUP($C19,[1]Sheet1!$B$1:$Z$65536,21,0)</f>
        <v>0</v>
      </c>
      <c r="X19" s="81">
        <f>VLOOKUP($C19,[1]Sheet1!$B$1:$Z$65536,22,0)</f>
        <v>0</v>
      </c>
      <c r="Y19" s="81">
        <f>VLOOKUP($C19,[1]Sheet1!$B$1:$Z$65536,23,0)</f>
        <v>0</v>
      </c>
      <c r="Z19" s="81">
        <f>VLOOKUP($C19,[1]Sheet1!$B$1:$Z$65536,24,0)</f>
        <v>0</v>
      </c>
      <c r="AA19" s="81">
        <f>VLOOKUP($C19,[1]Sheet1!$B$1:$Z$65536,25,0)</f>
        <v>44334.41</v>
      </c>
      <c r="AB19" s="81">
        <f>VLOOKUP($C19,[1]Sheet1!$B$1:$AA$65536,26,0)</f>
        <v>0</v>
      </c>
      <c r="AC19" s="112">
        <f t="shared" si="0"/>
        <v>614386.28000000014</v>
      </c>
      <c r="AD19" s="114">
        <f t="shared" si="4"/>
        <v>570051.87000000011</v>
      </c>
      <c r="AE19" s="115">
        <f t="shared" si="2"/>
        <v>52098.081666666665</v>
      </c>
      <c r="AF19" s="115">
        <f t="shared" si="3"/>
        <v>0</v>
      </c>
      <c r="AG19" s="130">
        <v>150000</v>
      </c>
      <c r="AH19" s="132"/>
      <c r="AI19" s="132"/>
      <c r="AJ19" s="132"/>
      <c r="AK19" s="132" t="s">
        <v>46</v>
      </c>
      <c r="AL19" s="132"/>
      <c r="AM19" s="133"/>
      <c r="AN19" s="70"/>
    </row>
    <row r="20" spans="1:52" s="13" customFormat="1" ht="31.95" customHeight="1">
      <c r="A20" s="77"/>
      <c r="B20" s="396"/>
      <c r="C20" s="82" t="s">
        <v>76</v>
      </c>
      <c r="D20" s="83" t="s">
        <v>77</v>
      </c>
      <c r="E20" s="84">
        <v>120</v>
      </c>
      <c r="F20" s="81">
        <f>VLOOKUP(C20,[1]Sheet1!B$1:E$65536,4,0)</f>
        <v>0</v>
      </c>
      <c r="G20" s="81">
        <f>VLOOKUP(C20,[1]Sheet1!B$1:F$65536,5,0)</f>
        <v>0</v>
      </c>
      <c r="H20" s="81">
        <f>VLOOKUP($C20,[1]Sheet1!$B$1:$Z$65536,6,0)</f>
        <v>0</v>
      </c>
      <c r="I20" s="81">
        <f>VLOOKUP($C20,[1]Sheet1!$B$1:$Z$65536,7,0)</f>
        <v>0</v>
      </c>
      <c r="J20" s="81">
        <f>VLOOKUP($C20,[1]Sheet1!$B$1:$Z$65536,8,0)</f>
        <v>0</v>
      </c>
      <c r="K20" s="81">
        <f>VLOOKUP($C20,[1]Sheet1!$B$1:$Z$65536,9,0)</f>
        <v>0</v>
      </c>
      <c r="L20" s="81">
        <f>VLOOKUP($C20,[1]Sheet1!$B$1:$Z$65536,10,0)</f>
        <v>0</v>
      </c>
      <c r="M20" s="81">
        <f>VLOOKUP($C20,[1]Sheet1!$B$1:$Z$65536,11,0)</f>
        <v>1600.1300000000047</v>
      </c>
      <c r="N20" s="81">
        <f>VLOOKUP($C20,[1]Sheet1!$B$1:$Z$65536,12,0)</f>
        <v>0</v>
      </c>
      <c r="O20" s="81">
        <f>VLOOKUP($C20,[1]Sheet1!$B$1:$Z$65536,13,0)</f>
        <v>0</v>
      </c>
      <c r="P20" s="81">
        <f>VLOOKUP($C20,[1]Sheet1!$B$1:$Z$65536,14,0)</f>
        <v>0</v>
      </c>
      <c r="Q20" s="81">
        <f>VLOOKUP($C20,[1]Sheet1!$B$1:$Z$65536,15,0)</f>
        <v>0</v>
      </c>
      <c r="R20" s="81">
        <f>VLOOKUP($C20,[1]Sheet1!$B$1:$Z$65536,16,0)</f>
        <v>100800.07</v>
      </c>
      <c r="S20" s="81">
        <f>VLOOKUP($C20,[1]Sheet1!$B$1:$Z$65536,17,0)</f>
        <v>100800.07</v>
      </c>
      <c r="T20" s="81">
        <f>VLOOKUP($C20,[1]Sheet1!$B$1:$Z$65536,18,0)</f>
        <v>0</v>
      </c>
      <c r="U20" s="81">
        <f>VLOOKUP($C20,[1]Sheet1!$B$1:$Z$65536,19,0)</f>
        <v>0</v>
      </c>
      <c r="V20" s="81">
        <f>VLOOKUP($C20,[1]Sheet1!$B$1:$Z$65536,20,0)</f>
        <v>0</v>
      </c>
      <c r="W20" s="81">
        <f>VLOOKUP($C20,[1]Sheet1!$B$1:$Z$65536,21,0)</f>
        <v>0</v>
      </c>
      <c r="X20" s="81">
        <f>VLOOKUP($C20,[1]Sheet1!$B$1:$Z$65536,22,0)</f>
        <v>0</v>
      </c>
      <c r="Y20" s="81">
        <f>VLOOKUP($C20,[1]Sheet1!$B$1:$Z$65536,23,0)</f>
        <v>0</v>
      </c>
      <c r="Z20" s="81">
        <f>VLOOKUP($C20,[1]Sheet1!$B$1:$Z$65536,24,0)</f>
        <v>0</v>
      </c>
      <c r="AA20" s="81">
        <f>VLOOKUP($C20,[1]Sheet1!$B$1:$Z$65536,25,0)</f>
        <v>0</v>
      </c>
      <c r="AB20" s="81">
        <f>VLOOKUP($C20,[1]Sheet1!$B$1:$AA$65536,26,0)</f>
        <v>0</v>
      </c>
      <c r="AC20" s="112">
        <f t="shared" si="0"/>
        <v>203200.27000000002</v>
      </c>
      <c r="AD20" s="114">
        <f t="shared" si="4"/>
        <v>203200.27000000002</v>
      </c>
      <c r="AE20" s="115">
        <f t="shared" si="2"/>
        <v>33600.023333333338</v>
      </c>
      <c r="AF20" s="115">
        <f t="shared" si="3"/>
        <v>0</v>
      </c>
      <c r="AG20" s="130">
        <v>100000</v>
      </c>
      <c r="AH20" s="132">
        <v>100000</v>
      </c>
      <c r="AI20" s="132"/>
      <c r="AJ20" s="132"/>
      <c r="AK20" s="132" t="s">
        <v>46</v>
      </c>
      <c r="AL20" s="132"/>
      <c r="AM20" s="133"/>
      <c r="AN20" s="70"/>
    </row>
    <row r="21" spans="1:52" s="13" customFormat="1" ht="31.95" customHeight="1">
      <c r="A21" s="77"/>
      <c r="B21" s="396"/>
      <c r="C21" s="82" t="s">
        <v>78</v>
      </c>
      <c r="D21" s="83" t="s">
        <v>79</v>
      </c>
      <c r="E21" s="84">
        <v>90</v>
      </c>
      <c r="F21" s="81">
        <f>VLOOKUP(C21,[1]Sheet1!B$1:E$65536,4,0)</f>
        <v>0</v>
      </c>
      <c r="G21" s="81">
        <f>VLOOKUP(C21,[1]Sheet1!B$1:F$65536,5,0)</f>
        <v>0</v>
      </c>
      <c r="H21" s="81">
        <f>VLOOKUP($C21,[1]Sheet1!$B$1:$Z$65536,6,0)</f>
        <v>0</v>
      </c>
      <c r="I21" s="81">
        <f>VLOOKUP($C21,[1]Sheet1!$B$1:$Z$65536,7,0)</f>
        <v>0</v>
      </c>
      <c r="J21" s="81">
        <f>VLOOKUP($C21,[1]Sheet1!$B$1:$Z$65536,8,0)</f>
        <v>0</v>
      </c>
      <c r="K21" s="81">
        <f>VLOOKUP($C21,[1]Sheet1!$B$1:$Z$65536,9,0)</f>
        <v>0</v>
      </c>
      <c r="L21" s="81">
        <f>VLOOKUP($C21,[1]Sheet1!$B$1:$Z$65536,10,0)</f>
        <v>0</v>
      </c>
      <c r="M21" s="81">
        <f>VLOOKUP($C21,[1]Sheet1!$B$1:$Z$65536,11,0)</f>
        <v>0</v>
      </c>
      <c r="N21" s="81">
        <f>VLOOKUP($C21,[1]Sheet1!$B$1:$Z$65536,12,0)</f>
        <v>0</v>
      </c>
      <c r="O21" s="81">
        <f>VLOOKUP($C21,[1]Sheet1!$B$1:$Z$65536,13,0)</f>
        <v>0</v>
      </c>
      <c r="P21" s="81">
        <f>VLOOKUP($C21,[1]Sheet1!$B$1:$Z$65536,14,0)</f>
        <v>0</v>
      </c>
      <c r="Q21" s="81">
        <f>VLOOKUP($C21,[1]Sheet1!$B$1:$Z$65536,15,0)</f>
        <v>0</v>
      </c>
      <c r="R21" s="81">
        <f>VLOOKUP($C21,[1]Sheet1!$B$1:$Z$65536,16,0)</f>
        <v>0</v>
      </c>
      <c r="S21" s="81">
        <f>VLOOKUP($C21,[1]Sheet1!$B$1:$Z$65536,17,0)</f>
        <v>84306.11</v>
      </c>
      <c r="T21" s="81">
        <f>VLOOKUP($C21,[1]Sheet1!$B$1:$Z$65536,18,0)</f>
        <v>0</v>
      </c>
      <c r="U21" s="81">
        <f>VLOOKUP($C21,[1]Sheet1!$B$1:$Z$65536,19,0)</f>
        <v>0</v>
      </c>
      <c r="V21" s="81">
        <f>VLOOKUP($C21,[1]Sheet1!$B$1:$Z$65536,20,0)</f>
        <v>0</v>
      </c>
      <c r="W21" s="81">
        <f>VLOOKUP($C21,[1]Sheet1!$B$1:$Z$65536,21,0)</f>
        <v>69994.41</v>
      </c>
      <c r="X21" s="81">
        <f>VLOOKUP($C21,[1]Sheet1!$B$1:$Z$65536,22,0)</f>
        <v>0</v>
      </c>
      <c r="Y21" s="81">
        <f>VLOOKUP($C21,[1]Sheet1!$B$1:$Z$65536,23,0)</f>
        <v>0</v>
      </c>
      <c r="Z21" s="81">
        <f>VLOOKUP($C21,[1]Sheet1!$B$1:$Z$65536,24,0)</f>
        <v>0</v>
      </c>
      <c r="AA21" s="81">
        <f>VLOOKUP($C21,[1]Sheet1!$B$1:$Z$65536,25,0)</f>
        <v>50981.01</v>
      </c>
      <c r="AB21" s="81">
        <f>VLOOKUP($C21,[1]Sheet1!$B$1:$AA$65536,26,0)</f>
        <v>0</v>
      </c>
      <c r="AC21" s="112">
        <f t="shared" si="0"/>
        <v>205281.53000000003</v>
      </c>
      <c r="AD21" s="113">
        <f t="shared" ref="AD21:AD25" si="5">AC21-AB21-AA21-Z21</f>
        <v>154300.52000000002</v>
      </c>
      <c r="AE21" s="115">
        <f t="shared" si="2"/>
        <v>25716.753333333338</v>
      </c>
      <c r="AF21" s="115">
        <f t="shared" si="3"/>
        <v>69994.41</v>
      </c>
      <c r="AG21" s="130">
        <v>50000</v>
      </c>
      <c r="AH21" s="132"/>
      <c r="AI21" s="132"/>
      <c r="AJ21" s="132" t="s">
        <v>46</v>
      </c>
      <c r="AK21" s="132"/>
      <c r="AL21" s="132"/>
      <c r="AM21" s="133"/>
      <c r="AN21" s="70"/>
    </row>
    <row r="22" spans="1:52" s="13" customFormat="1" ht="31.95" hidden="1" customHeight="1">
      <c r="A22" s="77"/>
      <c r="B22" s="396"/>
      <c r="C22" s="82" t="s">
        <v>80</v>
      </c>
      <c r="D22" s="83" t="s">
        <v>81</v>
      </c>
      <c r="E22" s="84">
        <v>120</v>
      </c>
      <c r="F22" s="81">
        <f>VLOOKUP(C22,[1]Sheet1!B$1:E$65536,4,0)</f>
        <v>0</v>
      </c>
      <c r="G22" s="81">
        <f>VLOOKUP(C22,[1]Sheet1!B$1:F$65536,5,0)</f>
        <v>0</v>
      </c>
      <c r="H22" s="81">
        <f>VLOOKUP($C22,[1]Sheet1!$B$1:$Z$65536,6,0)</f>
        <v>0</v>
      </c>
      <c r="I22" s="81">
        <f>VLOOKUP($C22,[1]Sheet1!$B$1:$Z$65536,7,0)</f>
        <v>0</v>
      </c>
      <c r="J22" s="81">
        <f>VLOOKUP($C22,[1]Sheet1!$B$1:$Z$65536,8,0)</f>
        <v>0</v>
      </c>
      <c r="K22" s="81">
        <f>VLOOKUP($C22,[1]Sheet1!$B$1:$Z$65536,9,0)</f>
        <v>0</v>
      </c>
      <c r="L22" s="81">
        <f>VLOOKUP($C22,[1]Sheet1!$B$1:$Z$65536,10,0)</f>
        <v>0</v>
      </c>
      <c r="M22" s="81">
        <f>VLOOKUP($C22,[1]Sheet1!$B$1:$Z$65536,11,0)</f>
        <v>0</v>
      </c>
      <c r="N22" s="81">
        <f>VLOOKUP($C22,[1]Sheet1!$B$1:$Z$65536,12,0)</f>
        <v>0</v>
      </c>
      <c r="O22" s="81">
        <f>VLOOKUP($C22,[1]Sheet1!$B$1:$Z$65536,13,0)</f>
        <v>0</v>
      </c>
      <c r="P22" s="81">
        <f>VLOOKUP($C22,[1]Sheet1!$B$1:$Z$65536,14,0)</f>
        <v>0</v>
      </c>
      <c r="Q22" s="81">
        <f>VLOOKUP($C22,[1]Sheet1!$B$1:$Z$65536,15,0)</f>
        <v>36049.990000000049</v>
      </c>
      <c r="R22" s="81">
        <f>VLOOKUP($C22,[1]Sheet1!$B$1:$Z$65536,16,0)</f>
        <v>52535.169999999984</v>
      </c>
      <c r="S22" s="81">
        <f>VLOOKUP($C22,[1]Sheet1!$B$1:$Z$65536,17,0)</f>
        <v>72610.040000000008</v>
      </c>
      <c r="T22" s="81">
        <f>VLOOKUP($C22,[1]Sheet1!$B$1:$Z$65536,18,0)</f>
        <v>28971.25999999998</v>
      </c>
      <c r="U22" s="81">
        <f>VLOOKUP($C22,[1]Sheet1!$B$1:$Z$65536,19,0)</f>
        <v>0</v>
      </c>
      <c r="V22" s="81">
        <f>VLOOKUP($C22,[1]Sheet1!$B$1:$Z$65536,20,0)</f>
        <v>129967.84000000003</v>
      </c>
      <c r="W22" s="81">
        <f>VLOOKUP($C22,[1]Sheet1!$B$1:$Z$65536,21,0)</f>
        <v>0</v>
      </c>
      <c r="X22" s="81">
        <f>VLOOKUP($C22,[1]Sheet1!$B$1:$Z$65536,22,0)</f>
        <v>0</v>
      </c>
      <c r="Y22" s="81">
        <f>VLOOKUP($C22,[1]Sheet1!$B$1:$Z$65536,23,0)</f>
        <v>0</v>
      </c>
      <c r="Z22" s="81">
        <f>VLOOKUP($C22,[1]Sheet1!$B$1:$Z$65536,24,0)</f>
        <v>0</v>
      </c>
      <c r="AA22" s="81">
        <f>VLOOKUP($C22,[1]Sheet1!$B$1:$Z$65536,25,0)</f>
        <v>0</v>
      </c>
      <c r="AB22" s="81">
        <f>VLOOKUP($C22,[1]Sheet1!$B$1:$AA$65536,26,0)</f>
        <v>9282.9599999999991</v>
      </c>
      <c r="AC22" s="112">
        <f t="shared" si="0"/>
        <v>329417.26000000007</v>
      </c>
      <c r="AD22" s="114">
        <f t="shared" ref="AD22:AD24" si="6">AC22-AB22-AA22-Z22-Y22</f>
        <v>320134.30000000005</v>
      </c>
      <c r="AE22" s="115">
        <f t="shared" si="2"/>
        <v>47347.385000000002</v>
      </c>
      <c r="AF22" s="115">
        <f t="shared" si="3"/>
        <v>0</v>
      </c>
      <c r="AG22" s="130"/>
      <c r="AH22" s="132">
        <v>30000</v>
      </c>
      <c r="AI22" s="132"/>
      <c r="AJ22" s="132"/>
      <c r="AK22" s="132"/>
      <c r="AL22" s="132" t="s">
        <v>46</v>
      </c>
      <c r="AM22" s="133"/>
      <c r="AN22" s="70"/>
    </row>
    <row r="23" spans="1:52" s="13" customFormat="1" ht="31.95" hidden="1" customHeight="1">
      <c r="A23" s="77"/>
      <c r="B23" s="396"/>
      <c r="C23" s="82" t="s">
        <v>82</v>
      </c>
      <c r="D23" s="83" t="s">
        <v>83</v>
      </c>
      <c r="E23" s="84">
        <v>120</v>
      </c>
      <c r="F23" s="81">
        <f>VLOOKUP(C23,[1]Sheet1!B$1:E$65536,4,0)</f>
        <v>0</v>
      </c>
      <c r="G23" s="81">
        <f>VLOOKUP(C23,[1]Sheet1!B$1:F$65536,5,0)</f>
        <v>0</v>
      </c>
      <c r="H23" s="81">
        <f>VLOOKUP($C23,[1]Sheet1!$B$1:$Z$65536,6,0)</f>
        <v>0</v>
      </c>
      <c r="I23" s="81">
        <f>VLOOKUP($C23,[1]Sheet1!$B$1:$Z$65536,7,0)</f>
        <v>0</v>
      </c>
      <c r="J23" s="81">
        <f>VLOOKUP($C23,[1]Sheet1!$B$1:$Z$65536,8,0)</f>
        <v>0</v>
      </c>
      <c r="K23" s="81">
        <f>VLOOKUP($C23,[1]Sheet1!$B$1:$Z$65536,9,0)</f>
        <v>0</v>
      </c>
      <c r="L23" s="81">
        <f>VLOOKUP($C23,[1]Sheet1!$B$1:$Z$65536,10,0)</f>
        <v>0</v>
      </c>
      <c r="M23" s="81">
        <f>VLOOKUP($C23,[1]Sheet1!$B$1:$Z$65536,11,0)</f>
        <v>0</v>
      </c>
      <c r="N23" s="81">
        <f>VLOOKUP($C23,[1]Sheet1!$B$1:$Z$65536,12,0)</f>
        <v>0</v>
      </c>
      <c r="O23" s="81">
        <f>VLOOKUP($C23,[1]Sheet1!$B$1:$Z$65536,13,0)</f>
        <v>0</v>
      </c>
      <c r="P23" s="81">
        <f>VLOOKUP($C23,[1]Sheet1!$B$1:$Z$65536,14,0)</f>
        <v>0</v>
      </c>
      <c r="Q23" s="81">
        <f>VLOOKUP($C23,[1]Sheet1!$B$1:$Z$65536,15,0)</f>
        <v>0</v>
      </c>
      <c r="R23" s="81">
        <f>VLOOKUP($C23,[1]Sheet1!$B$1:$Z$65536,16,0)</f>
        <v>0</v>
      </c>
      <c r="S23" s="81">
        <f>VLOOKUP($C23,[1]Sheet1!$B$1:$Z$65536,17,0)</f>
        <v>0</v>
      </c>
      <c r="T23" s="81">
        <f>VLOOKUP($C23,[1]Sheet1!$B$1:$Z$65536,18,0)</f>
        <v>0</v>
      </c>
      <c r="U23" s="81">
        <f>VLOOKUP($C23,[1]Sheet1!$B$1:$Z$65536,19,0)</f>
        <v>0</v>
      </c>
      <c r="V23" s="81">
        <f>VLOOKUP($C23,[1]Sheet1!$B$1:$Z$65536,20,0)</f>
        <v>0</v>
      </c>
      <c r="W23" s="81">
        <f>VLOOKUP($C23,[1]Sheet1!$B$1:$Z$65536,21,0)</f>
        <v>31621.31</v>
      </c>
      <c r="X23" s="81">
        <f>VLOOKUP($C23,[1]Sheet1!$B$1:$Z$65536,22,0)</f>
        <v>0</v>
      </c>
      <c r="Y23" s="81">
        <f>VLOOKUP($C23,[1]Sheet1!$B$1:$Z$65536,23,0)</f>
        <v>609444.69999999995</v>
      </c>
      <c r="Z23" s="81">
        <f>VLOOKUP($C23,[1]Sheet1!$B$1:$Z$65536,24,0)</f>
        <v>341115.36</v>
      </c>
      <c r="AA23" s="81">
        <f>VLOOKUP($C23,[1]Sheet1!$B$1:$Z$65536,25,0)</f>
        <v>255836.52</v>
      </c>
      <c r="AB23" s="81">
        <f>VLOOKUP($C23,[1]Sheet1!$B$1:$AA$65536,26,0)</f>
        <v>255836.52</v>
      </c>
      <c r="AC23" s="112">
        <f t="shared" si="0"/>
        <v>1493854.41</v>
      </c>
      <c r="AD23" s="114">
        <f>AC23-AB23-AA23</f>
        <v>982181.36999999988</v>
      </c>
      <c r="AE23" s="115">
        <f t="shared" si="2"/>
        <v>5270.2183333333332</v>
      </c>
      <c r="AF23" s="115">
        <f t="shared" si="3"/>
        <v>31621.31</v>
      </c>
      <c r="AG23" s="130">
        <v>300000</v>
      </c>
      <c r="AH23" s="132">
        <v>150000</v>
      </c>
      <c r="AI23" s="132"/>
      <c r="AJ23" s="132"/>
      <c r="AK23" s="132" t="s">
        <v>46</v>
      </c>
      <c r="AL23" s="132"/>
      <c r="AM23" s="133"/>
      <c r="AN23" s="70"/>
    </row>
    <row r="24" spans="1:52" s="13" customFormat="1" ht="31.95" hidden="1" customHeight="1">
      <c r="A24" s="77"/>
      <c r="B24" s="396"/>
      <c r="C24" s="82" t="s">
        <v>84</v>
      </c>
      <c r="D24" s="83" t="s">
        <v>85</v>
      </c>
      <c r="E24" s="84">
        <v>120</v>
      </c>
      <c r="F24" s="81">
        <f>VLOOKUP(C24,[1]Sheet1!B$1:E$65536,4,0)</f>
        <v>0</v>
      </c>
      <c r="G24" s="81">
        <f>VLOOKUP(C24,[1]Sheet1!B$1:F$65536,5,0)</f>
        <v>0</v>
      </c>
      <c r="H24" s="81">
        <f>VLOOKUP($C24,[1]Sheet1!$B$1:$Z$65536,6,0)</f>
        <v>0</v>
      </c>
      <c r="I24" s="81">
        <f>VLOOKUP($C24,[1]Sheet1!$B$1:$Z$65536,7,0)</f>
        <v>0</v>
      </c>
      <c r="J24" s="81">
        <f>VLOOKUP($C24,[1]Sheet1!$B$1:$Z$65536,8,0)</f>
        <v>0</v>
      </c>
      <c r="K24" s="81">
        <f>VLOOKUP($C24,[1]Sheet1!$B$1:$Z$65536,9,0)</f>
        <v>0</v>
      </c>
      <c r="L24" s="81">
        <f>VLOOKUP($C24,[1]Sheet1!$B$1:$Z$65536,10,0)</f>
        <v>0</v>
      </c>
      <c r="M24" s="81">
        <f>VLOOKUP($C24,[1]Sheet1!$B$1:$Z$65536,11,0)</f>
        <v>0</v>
      </c>
      <c r="N24" s="81">
        <f>VLOOKUP($C24,[1]Sheet1!$B$1:$Z$65536,12,0)</f>
        <v>0</v>
      </c>
      <c r="O24" s="81">
        <f>VLOOKUP($C24,[1]Sheet1!$B$1:$Z$65536,13,0)</f>
        <v>0</v>
      </c>
      <c r="P24" s="81">
        <f>VLOOKUP($C24,[1]Sheet1!$B$1:$Z$65536,14,0)</f>
        <v>0</v>
      </c>
      <c r="Q24" s="81">
        <f>VLOOKUP($C24,[1]Sheet1!$B$1:$Z$65536,15,0)</f>
        <v>0</v>
      </c>
      <c r="R24" s="81">
        <f>VLOOKUP($C24,[1]Sheet1!$B$1:$Z$65536,16,0)</f>
        <v>10545.24000000002</v>
      </c>
      <c r="S24" s="81">
        <f>VLOOKUP($C24,[1]Sheet1!$B$1:$Z$65536,17,0)</f>
        <v>0</v>
      </c>
      <c r="T24" s="81">
        <f>VLOOKUP($C24,[1]Sheet1!$B$1:$Z$65536,18,0)</f>
        <v>0</v>
      </c>
      <c r="U24" s="81">
        <f>VLOOKUP($C24,[1]Sheet1!$B$1:$Z$65536,19,0)</f>
        <v>0</v>
      </c>
      <c r="V24" s="81">
        <f>VLOOKUP($C24,[1]Sheet1!$B$1:$Z$65536,20,0)</f>
        <v>0</v>
      </c>
      <c r="W24" s="81">
        <f>VLOOKUP($C24,[1]Sheet1!$B$1:$Z$65536,21,0)</f>
        <v>124493.25</v>
      </c>
      <c r="X24" s="81">
        <f>VLOOKUP($C24,[1]Sheet1!$B$1:$Z$65536,22,0)</f>
        <v>0</v>
      </c>
      <c r="Y24" s="81">
        <f>VLOOKUP($C24,[1]Sheet1!$B$1:$Z$65536,23,0)</f>
        <v>132666.29</v>
      </c>
      <c r="Z24" s="81">
        <f>VLOOKUP($C24,[1]Sheet1!$B$1:$Z$65536,24,0)</f>
        <v>0</v>
      </c>
      <c r="AA24" s="81">
        <f>VLOOKUP($C24,[1]Sheet1!$B$1:$Z$65536,25,0)</f>
        <v>88285.21</v>
      </c>
      <c r="AB24" s="81">
        <f>VLOOKUP($C24,[1]Sheet1!$B$1:$AA$65536,26,0)</f>
        <v>57425.88</v>
      </c>
      <c r="AC24" s="112">
        <f t="shared" si="0"/>
        <v>413415.87000000005</v>
      </c>
      <c r="AD24" s="114">
        <f t="shared" si="6"/>
        <v>135038.49000000002</v>
      </c>
      <c r="AE24" s="115">
        <f t="shared" si="2"/>
        <v>22506.415000000005</v>
      </c>
      <c r="AF24" s="115">
        <f t="shared" si="3"/>
        <v>124493.25</v>
      </c>
      <c r="AG24" s="130">
        <v>50000</v>
      </c>
      <c r="AH24" s="132">
        <v>20000</v>
      </c>
      <c r="AI24" s="132"/>
      <c r="AJ24" s="132" t="s">
        <v>46</v>
      </c>
      <c r="AK24" s="132"/>
      <c r="AL24" s="132"/>
      <c r="AM24" s="133"/>
      <c r="AN24" s="70"/>
    </row>
    <row r="25" spans="1:52" s="13" customFormat="1" ht="31.95" hidden="1" customHeight="1">
      <c r="A25" s="77"/>
      <c r="B25" s="396"/>
      <c r="C25" s="82" t="s">
        <v>86</v>
      </c>
      <c r="D25" s="83" t="s">
        <v>87</v>
      </c>
      <c r="E25" s="84">
        <v>90</v>
      </c>
      <c r="F25" s="81">
        <f>VLOOKUP(C25,[1]Sheet1!B$1:E$65536,4,0)</f>
        <v>0</v>
      </c>
      <c r="G25" s="81">
        <f>VLOOKUP(C25,[1]Sheet1!B$1:F$65536,5,0)</f>
        <v>0</v>
      </c>
      <c r="H25" s="81">
        <f>VLOOKUP($C25,[1]Sheet1!$B$1:$Z$65536,6,0)</f>
        <v>0</v>
      </c>
      <c r="I25" s="81">
        <f>VLOOKUP($C25,[1]Sheet1!$B$1:$Z$65536,7,0)</f>
        <v>0</v>
      </c>
      <c r="J25" s="81">
        <f>VLOOKUP($C25,[1]Sheet1!$B$1:$Z$65536,8,0)</f>
        <v>0</v>
      </c>
      <c r="K25" s="81">
        <f>VLOOKUP($C25,[1]Sheet1!$B$1:$Z$65536,9,0)</f>
        <v>0</v>
      </c>
      <c r="L25" s="81">
        <f>VLOOKUP($C25,[1]Sheet1!$B$1:$Z$65536,10,0)</f>
        <v>0</v>
      </c>
      <c r="M25" s="81">
        <f>VLOOKUP($C25,[1]Sheet1!$B$1:$Z$65536,11,0)</f>
        <v>0</v>
      </c>
      <c r="N25" s="81">
        <f>VLOOKUP($C25,[1]Sheet1!$B$1:$Z$65536,12,0)</f>
        <v>0</v>
      </c>
      <c r="O25" s="81">
        <f>VLOOKUP($C25,[1]Sheet1!$B$1:$Z$65536,13,0)</f>
        <v>0</v>
      </c>
      <c r="P25" s="81">
        <f>VLOOKUP($C25,[1]Sheet1!$B$1:$Z$65536,14,0)</f>
        <v>0</v>
      </c>
      <c r="Q25" s="81">
        <f>VLOOKUP($C25,[1]Sheet1!$B$1:$Z$65536,15,0)</f>
        <v>0</v>
      </c>
      <c r="R25" s="81">
        <f>VLOOKUP($C25,[1]Sheet1!$B$1:$Z$65536,16,0)</f>
        <v>0</v>
      </c>
      <c r="S25" s="81">
        <f>VLOOKUP($C25,[1]Sheet1!$B$1:$Z$65536,17,0)</f>
        <v>0</v>
      </c>
      <c r="T25" s="81">
        <f>VLOOKUP($C25,[1]Sheet1!$B$1:$Z$65536,18,0)</f>
        <v>0</v>
      </c>
      <c r="U25" s="81">
        <f>VLOOKUP($C25,[1]Sheet1!$B$1:$Z$65536,19,0)</f>
        <v>0</v>
      </c>
      <c r="V25" s="81">
        <f>VLOOKUP($C25,[1]Sheet1!$B$1:$Z$65536,20,0)</f>
        <v>0</v>
      </c>
      <c r="W25" s="81">
        <f>VLOOKUP($C25,[1]Sheet1!$B$1:$Z$65536,21,0)</f>
        <v>0</v>
      </c>
      <c r="X25" s="81">
        <f>VLOOKUP($C25,[1]Sheet1!$B$1:$Z$65536,22,0)</f>
        <v>0</v>
      </c>
      <c r="Y25" s="81">
        <f>VLOOKUP($C25,[1]Sheet1!$B$1:$Z$65536,23,0)</f>
        <v>0</v>
      </c>
      <c r="Z25" s="81">
        <f>VLOOKUP($C25,[1]Sheet1!$B$1:$Z$65536,24,0)</f>
        <v>1968.78</v>
      </c>
      <c r="AA25" s="81">
        <f>VLOOKUP($C25,[1]Sheet1!$B$1:$Z$65536,25,0)</f>
        <v>0</v>
      </c>
      <c r="AB25" s="81">
        <f>VLOOKUP($C25,[1]Sheet1!$B$1:$AA$65536,26,0)</f>
        <v>0</v>
      </c>
      <c r="AC25" s="112">
        <f t="shared" si="0"/>
        <v>1968.78</v>
      </c>
      <c r="AD25" s="113">
        <f t="shared" si="5"/>
        <v>0</v>
      </c>
      <c r="AE25" s="115">
        <f t="shared" si="2"/>
        <v>0</v>
      </c>
      <c r="AF25" s="115">
        <f t="shared" si="3"/>
        <v>0</v>
      </c>
      <c r="AG25" s="130"/>
      <c r="AH25" s="132">
        <v>10000</v>
      </c>
      <c r="AI25" s="132"/>
      <c r="AJ25" s="132"/>
      <c r="AK25" s="132" t="s">
        <v>46</v>
      </c>
      <c r="AL25" s="132"/>
      <c r="AM25" s="133"/>
      <c r="AN25" s="70"/>
    </row>
    <row r="26" spans="1:52" s="13" customFormat="1" ht="31.95" hidden="1" customHeight="1">
      <c r="A26" s="77"/>
      <c r="B26" s="396"/>
      <c r="C26" s="82" t="s">
        <v>88</v>
      </c>
      <c r="D26" s="83" t="s">
        <v>89</v>
      </c>
      <c r="E26" s="84">
        <v>60</v>
      </c>
      <c r="F26" s="81">
        <f>VLOOKUP(C26,[1]Sheet1!B$1:E$65536,4,0)</f>
        <v>0</v>
      </c>
      <c r="G26" s="81">
        <f>VLOOKUP(C26,[1]Sheet1!B$1:F$65536,5,0)</f>
        <v>0</v>
      </c>
      <c r="H26" s="81">
        <f>VLOOKUP($C26,[1]Sheet1!$B$1:$Z$65536,6,0)</f>
        <v>0</v>
      </c>
      <c r="I26" s="81">
        <f>VLOOKUP($C26,[1]Sheet1!$B$1:$Z$65536,7,0)</f>
        <v>0</v>
      </c>
      <c r="J26" s="81">
        <f>VLOOKUP($C26,[1]Sheet1!$B$1:$Z$65536,8,0)</f>
        <v>0</v>
      </c>
      <c r="K26" s="81">
        <f>VLOOKUP($C26,[1]Sheet1!$B$1:$Z$65536,9,0)</f>
        <v>0</v>
      </c>
      <c r="L26" s="81">
        <f>VLOOKUP($C26,[1]Sheet1!$B$1:$Z$65536,10,0)</f>
        <v>0</v>
      </c>
      <c r="M26" s="81">
        <f>VLOOKUP($C26,[1]Sheet1!$B$1:$Z$65536,11,0)</f>
        <v>0</v>
      </c>
      <c r="N26" s="81">
        <f>VLOOKUP($C26,[1]Sheet1!$B$1:$Z$65536,12,0)</f>
        <v>0</v>
      </c>
      <c r="O26" s="81">
        <f>VLOOKUP($C26,[1]Sheet1!$B$1:$Z$65536,13,0)</f>
        <v>0</v>
      </c>
      <c r="P26" s="81">
        <f>VLOOKUP($C26,[1]Sheet1!$B$1:$Z$65536,14,0)</f>
        <v>0</v>
      </c>
      <c r="Q26" s="81">
        <f>VLOOKUP($C26,[1]Sheet1!$B$1:$Z$65536,15,0)</f>
        <v>0</v>
      </c>
      <c r="R26" s="81">
        <f>VLOOKUP($C26,[1]Sheet1!$B$1:$Z$65536,16,0)</f>
        <v>9466.2599999999984</v>
      </c>
      <c r="S26" s="81">
        <f>VLOOKUP($C26,[1]Sheet1!$B$1:$Z$65536,17,0)</f>
        <v>0</v>
      </c>
      <c r="T26" s="81">
        <f>VLOOKUP($C26,[1]Sheet1!$B$1:$Z$65536,18,0)</f>
        <v>0</v>
      </c>
      <c r="U26" s="81">
        <f>VLOOKUP($C26,[1]Sheet1!$B$1:$Z$65536,19,0)</f>
        <v>0</v>
      </c>
      <c r="V26" s="81">
        <f>VLOOKUP($C26,[1]Sheet1!$B$1:$Z$65536,20,0)</f>
        <v>0</v>
      </c>
      <c r="W26" s="81">
        <f>VLOOKUP($C26,[1]Sheet1!$B$1:$Z$65536,21,0)</f>
        <v>1844.66</v>
      </c>
      <c r="X26" s="81">
        <f>VLOOKUP($C26,[1]Sheet1!$B$1:$Z$65536,22,0)</f>
        <v>0</v>
      </c>
      <c r="Y26" s="81">
        <f>VLOOKUP($C26,[1]Sheet1!$B$1:$Z$65536,23,0)</f>
        <v>13108</v>
      </c>
      <c r="Z26" s="81">
        <f>VLOOKUP($C26,[1]Sheet1!$B$1:$Z$65536,24,0)</f>
        <v>9605</v>
      </c>
      <c r="AA26" s="81">
        <f>VLOOKUP($C26,[1]Sheet1!$B$1:$Z$65536,25,0)</f>
        <v>0</v>
      </c>
      <c r="AB26" s="81">
        <f>VLOOKUP($C26,[1]Sheet1!$B$1:$AA$65536,26,0)</f>
        <v>6676.04</v>
      </c>
      <c r="AC26" s="112">
        <f t="shared" si="0"/>
        <v>40699.96</v>
      </c>
      <c r="AD26" s="113">
        <f>AC26-AB26-AA26</f>
        <v>34023.919999999998</v>
      </c>
      <c r="AE26" s="115">
        <f t="shared" si="2"/>
        <v>1885.153333333333</v>
      </c>
      <c r="AF26" s="115">
        <f t="shared" si="3"/>
        <v>1844.66</v>
      </c>
      <c r="AG26" s="130"/>
      <c r="AH26" s="132">
        <v>20000</v>
      </c>
      <c r="AI26" s="132"/>
      <c r="AJ26" s="132"/>
      <c r="AK26" s="132" t="s">
        <v>46</v>
      </c>
      <c r="AL26" s="132" t="s">
        <v>46</v>
      </c>
      <c r="AM26" s="133"/>
      <c r="AN26" s="70"/>
    </row>
    <row r="27" spans="1:52" s="57" customFormat="1" ht="31.95" hidden="1" customHeight="1">
      <c r="A27" s="77"/>
      <c r="B27" s="396"/>
      <c r="C27" s="91" t="s">
        <v>90</v>
      </c>
      <c r="D27" s="92" t="s">
        <v>91</v>
      </c>
      <c r="E27" s="93">
        <v>30</v>
      </c>
      <c r="F27" s="81">
        <f>VLOOKUP(C27,[1]Sheet1!B$1:E$65536,4,0)</f>
        <v>0</v>
      </c>
      <c r="G27" s="81">
        <f>VLOOKUP(C27,[1]Sheet1!B$1:F$65536,5,0)</f>
        <v>0</v>
      </c>
      <c r="H27" s="81">
        <f>VLOOKUP($C27,[1]Sheet1!$B$1:$Z$65536,6,0)</f>
        <v>0</v>
      </c>
      <c r="I27" s="81">
        <f>VLOOKUP($C27,[1]Sheet1!$B$1:$Z$65536,7,0)</f>
        <v>0</v>
      </c>
      <c r="J27" s="81">
        <f>VLOOKUP($C27,[1]Sheet1!$B$1:$Z$65536,8,0)</f>
        <v>0</v>
      </c>
      <c r="K27" s="81">
        <f>VLOOKUP($C27,[1]Sheet1!$B$1:$Z$65536,9,0)</f>
        <v>0</v>
      </c>
      <c r="L27" s="81">
        <f>VLOOKUP($C27,[1]Sheet1!$B$1:$Z$65536,10,0)</f>
        <v>0</v>
      </c>
      <c r="M27" s="81">
        <f>VLOOKUP($C27,[1]Sheet1!$B$1:$Z$65536,11,0)</f>
        <v>0</v>
      </c>
      <c r="N27" s="81">
        <f>VLOOKUP($C27,[1]Sheet1!$B$1:$Z$65536,12,0)</f>
        <v>0</v>
      </c>
      <c r="O27" s="81">
        <f>VLOOKUP($C27,[1]Sheet1!$B$1:$Z$65536,13,0)</f>
        <v>0</v>
      </c>
      <c r="P27" s="81">
        <f>VLOOKUP($C27,[1]Sheet1!$B$1:$Z$65536,14,0)</f>
        <v>0</v>
      </c>
      <c r="Q27" s="81">
        <f>VLOOKUP($C27,[1]Sheet1!$B$1:$Z$65536,15,0)</f>
        <v>0</v>
      </c>
      <c r="R27" s="81">
        <f>VLOOKUP($C27,[1]Sheet1!$B$1:$Z$65536,16,0)</f>
        <v>0</v>
      </c>
      <c r="S27" s="81">
        <f>VLOOKUP($C27,[1]Sheet1!$B$1:$Z$65536,17,0)</f>
        <v>0</v>
      </c>
      <c r="T27" s="81">
        <f>VLOOKUP($C27,[1]Sheet1!$B$1:$Z$65536,18,0)</f>
        <v>0</v>
      </c>
      <c r="U27" s="81">
        <f>VLOOKUP($C27,[1]Sheet1!$B$1:$Z$65536,19,0)</f>
        <v>0</v>
      </c>
      <c r="V27" s="81">
        <f>VLOOKUP($C27,[1]Sheet1!$B$1:$Z$65536,20,0)</f>
        <v>0</v>
      </c>
      <c r="W27" s="81">
        <f>VLOOKUP($C27,[1]Sheet1!$B$1:$Z$65536,21,0)</f>
        <v>0</v>
      </c>
      <c r="X27" s="81">
        <f>VLOOKUP($C27,[1]Sheet1!$B$1:$Z$65536,22,0)</f>
        <v>0</v>
      </c>
      <c r="Y27" s="81">
        <f>VLOOKUP($C27,[1]Sheet1!$B$1:$Z$65536,23,0)</f>
        <v>150124.03</v>
      </c>
      <c r="Z27" s="81">
        <f>VLOOKUP($C27,[1]Sheet1!$B$1:$Z$65536,24,0)</f>
        <v>0</v>
      </c>
      <c r="AA27" s="81">
        <f>VLOOKUP($C27,[1]Sheet1!$B$1:$Z$65536,25,0)</f>
        <v>151557.72</v>
      </c>
      <c r="AB27" s="81">
        <f>VLOOKUP($C27,[1]Sheet1!$B$1:$AA$65536,26,0)</f>
        <v>0</v>
      </c>
      <c r="AC27" s="112">
        <f t="shared" si="0"/>
        <v>301681.75</v>
      </c>
      <c r="AD27" s="114">
        <f>AC27-AB27</f>
        <v>301681.75</v>
      </c>
      <c r="AE27" s="115">
        <f t="shared" si="2"/>
        <v>0</v>
      </c>
      <c r="AF27" s="115">
        <f t="shared" si="3"/>
        <v>0</v>
      </c>
      <c r="AG27" s="130">
        <v>150000</v>
      </c>
      <c r="AH27" s="132"/>
      <c r="AI27" s="132"/>
      <c r="AJ27" s="132"/>
      <c r="AK27" s="132"/>
      <c r="AL27" s="132"/>
      <c r="AM27" s="133"/>
      <c r="AN27" s="146"/>
    </row>
    <row r="28" spans="1:52" s="57" customFormat="1" ht="31.95" hidden="1" customHeight="1">
      <c r="A28" s="77"/>
      <c r="B28" s="396"/>
      <c r="C28" s="82" t="s">
        <v>92</v>
      </c>
      <c r="D28" s="83" t="s">
        <v>93</v>
      </c>
      <c r="E28" s="84">
        <v>30</v>
      </c>
      <c r="F28" s="81">
        <f>VLOOKUP(C28,[1]Sheet1!B$1:E$65536,4,0)</f>
        <v>0</v>
      </c>
      <c r="G28" s="81">
        <f>VLOOKUP(C28,[1]Sheet1!B$1:F$65536,5,0)</f>
        <v>0</v>
      </c>
      <c r="H28" s="81">
        <f>VLOOKUP($C28,[1]Sheet1!$B$1:$Z$65536,6,0)</f>
        <v>0</v>
      </c>
      <c r="I28" s="81">
        <f>VLOOKUP($C28,[1]Sheet1!$B$1:$Z$65536,7,0)</f>
        <v>0</v>
      </c>
      <c r="J28" s="81">
        <f>VLOOKUP($C28,[1]Sheet1!$B$1:$Z$65536,8,0)</f>
        <v>0</v>
      </c>
      <c r="K28" s="81">
        <f>VLOOKUP($C28,[1]Sheet1!$B$1:$Z$65536,9,0)</f>
        <v>0</v>
      </c>
      <c r="L28" s="81">
        <f>VLOOKUP($C28,[1]Sheet1!$B$1:$Z$65536,10,0)</f>
        <v>0</v>
      </c>
      <c r="M28" s="81">
        <f>VLOOKUP($C28,[1]Sheet1!$B$1:$Z$65536,11,0)</f>
        <v>0</v>
      </c>
      <c r="N28" s="81">
        <f>VLOOKUP($C28,[1]Sheet1!$B$1:$Z$65536,12,0)</f>
        <v>0</v>
      </c>
      <c r="O28" s="81">
        <f>VLOOKUP($C28,[1]Sheet1!$B$1:$Z$65536,13,0)</f>
        <v>0</v>
      </c>
      <c r="P28" s="81">
        <f>VLOOKUP($C28,[1]Sheet1!$B$1:$Z$65536,14,0)</f>
        <v>0</v>
      </c>
      <c r="Q28" s="81">
        <f>VLOOKUP($C28,[1]Sheet1!$B$1:$Z$65536,15,0)</f>
        <v>0</v>
      </c>
      <c r="R28" s="81">
        <f>VLOOKUP($C28,[1]Sheet1!$B$1:$Z$65536,16,0)</f>
        <v>0</v>
      </c>
      <c r="S28" s="81">
        <f>VLOOKUP($C28,[1]Sheet1!$B$1:$Z$65536,17,0)</f>
        <v>0</v>
      </c>
      <c r="T28" s="81">
        <f>VLOOKUP($C28,[1]Sheet1!$B$1:$Z$65536,18,0)</f>
        <v>0</v>
      </c>
      <c r="U28" s="81">
        <f>VLOOKUP($C28,[1]Sheet1!$B$1:$Z$65536,19,0)</f>
        <v>0</v>
      </c>
      <c r="V28" s="81">
        <f>VLOOKUP($C28,[1]Sheet1!$B$1:$Z$65536,20,0)</f>
        <v>0</v>
      </c>
      <c r="W28" s="81">
        <f>VLOOKUP($C28,[1]Sheet1!$B$1:$Z$65536,21,0)</f>
        <v>0</v>
      </c>
      <c r="X28" s="81">
        <f>VLOOKUP($C28,[1]Sheet1!$B$1:$Z$65536,22,0)</f>
        <v>0</v>
      </c>
      <c r="Y28" s="81">
        <f>VLOOKUP($C28,[1]Sheet1!$B$1:$Z$65536,23,0)</f>
        <v>0</v>
      </c>
      <c r="Z28" s="81">
        <f>VLOOKUP($C28,[1]Sheet1!$B$1:$Z$65536,24,0)</f>
        <v>25087</v>
      </c>
      <c r="AA28" s="81">
        <f>VLOOKUP($C28,[1]Sheet1!$B$1:$Z$65536,25,0)</f>
        <v>0</v>
      </c>
      <c r="AB28" s="81">
        <f>VLOOKUP($C28,[1]Sheet1!$B$1:$AA$65536,26,0)</f>
        <v>14238</v>
      </c>
      <c r="AC28" s="112">
        <f t="shared" si="0"/>
        <v>39325</v>
      </c>
      <c r="AD28" s="113">
        <f>AC28-AB28</f>
        <v>25087</v>
      </c>
      <c r="AE28" s="115">
        <f t="shared" si="2"/>
        <v>0</v>
      </c>
      <c r="AF28" s="115">
        <f t="shared" si="3"/>
        <v>0</v>
      </c>
      <c r="AG28" s="130"/>
      <c r="AH28" s="132">
        <v>20000</v>
      </c>
      <c r="AI28" s="132"/>
      <c r="AJ28" s="132"/>
      <c r="AK28" s="132"/>
      <c r="AL28" s="132"/>
      <c r="AM28" s="133"/>
      <c r="AN28" s="146"/>
    </row>
    <row r="29" spans="1:52" s="58" customFormat="1" ht="31.95" hidden="1" customHeight="1">
      <c r="A29" s="94"/>
      <c r="B29" s="396"/>
      <c r="C29" s="95" t="s">
        <v>94</v>
      </c>
      <c r="D29" s="96"/>
      <c r="E29" s="97"/>
      <c r="F29" s="98">
        <f>SUM(F5:F28)</f>
        <v>0</v>
      </c>
      <c r="G29" s="98">
        <f t="shared" ref="G29:AI29" si="7">SUM(G5:G28)</f>
        <v>0</v>
      </c>
      <c r="H29" s="98">
        <f t="shared" si="7"/>
        <v>0</v>
      </c>
      <c r="I29" s="98">
        <f t="shared" si="7"/>
        <v>0</v>
      </c>
      <c r="J29" s="98">
        <f t="shared" si="7"/>
        <v>21200.339999999898</v>
      </c>
      <c r="K29" s="98">
        <f t="shared" si="7"/>
        <v>97168.600000000559</v>
      </c>
      <c r="L29" s="98">
        <f t="shared" si="7"/>
        <v>0</v>
      </c>
      <c r="M29" s="98">
        <f t="shared" si="7"/>
        <v>591272.93999999994</v>
      </c>
      <c r="N29" s="98">
        <f t="shared" si="7"/>
        <v>1015988.72</v>
      </c>
      <c r="O29" s="98">
        <f t="shared" si="7"/>
        <v>1037932.7699999989</v>
      </c>
      <c r="P29" s="98">
        <f t="shared" si="7"/>
        <v>2265466.8200000003</v>
      </c>
      <c r="Q29" s="98">
        <f t="shared" si="7"/>
        <v>3100189.2399999993</v>
      </c>
      <c r="R29" s="98">
        <f t="shared" si="7"/>
        <v>5707466.5999999996</v>
      </c>
      <c r="S29" s="98">
        <f t="shared" si="7"/>
        <v>1940263.1400000006</v>
      </c>
      <c r="T29" s="98">
        <f t="shared" si="7"/>
        <v>2399479.5899999989</v>
      </c>
      <c r="U29" s="98">
        <f t="shared" si="7"/>
        <v>915766.98999999976</v>
      </c>
      <c r="V29" s="98">
        <f t="shared" si="7"/>
        <v>4302574.3800000008</v>
      </c>
      <c r="W29" s="98">
        <f t="shared" si="7"/>
        <v>3778130.7199999997</v>
      </c>
      <c r="X29" s="98">
        <f t="shared" si="7"/>
        <v>2829638.4999999991</v>
      </c>
      <c r="Y29" s="98">
        <f t="shared" si="7"/>
        <v>4509550.71</v>
      </c>
      <c r="Z29" s="98">
        <f t="shared" si="7"/>
        <v>4564510.1800000006</v>
      </c>
      <c r="AA29" s="98">
        <f t="shared" si="7"/>
        <v>5789307.5599999987</v>
      </c>
      <c r="AB29" s="98">
        <f t="shared" si="7"/>
        <v>3054071.15</v>
      </c>
      <c r="AC29" s="98">
        <f t="shared" si="7"/>
        <v>47919978.950000003</v>
      </c>
      <c r="AD29" s="117">
        <f t="shared" si="7"/>
        <v>32595596.839999996</v>
      </c>
      <c r="AE29" s="81">
        <f t="shared" si="7"/>
        <v>3173946.9033333333</v>
      </c>
      <c r="AF29" s="81">
        <f t="shared" si="7"/>
        <v>3778130.7199999997</v>
      </c>
      <c r="AG29" s="81">
        <f t="shared" si="7"/>
        <v>3000000</v>
      </c>
      <c r="AH29" s="147">
        <f t="shared" si="7"/>
        <v>3050000</v>
      </c>
      <c r="AI29" s="147">
        <f t="shared" si="7"/>
        <v>1730000</v>
      </c>
      <c r="AJ29" s="148"/>
      <c r="AK29" s="148"/>
      <c r="AL29" s="148" t="s">
        <v>46</v>
      </c>
      <c r="AM29" s="149"/>
      <c r="AN29" s="150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</row>
    <row r="30" spans="1:52" s="59" customFormat="1" ht="31.95" hidden="1" customHeight="1">
      <c r="B30" s="396"/>
      <c r="C30" s="99" t="s">
        <v>95</v>
      </c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18"/>
      <c r="AE30" s="119" t="s">
        <v>96</v>
      </c>
      <c r="AF30" s="120"/>
      <c r="AG30" s="120"/>
      <c r="AH30" s="151"/>
      <c r="AI30" s="152"/>
      <c r="AJ30" s="152"/>
      <c r="AK30" s="152"/>
      <c r="AL30" s="152"/>
      <c r="AM30" s="153"/>
      <c r="AN30" s="154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</row>
    <row r="31" spans="1:52" s="13" customFormat="1" ht="27" customHeight="1">
      <c r="A31" s="101"/>
      <c r="B31" s="396"/>
      <c r="C31" s="78" t="s">
        <v>98</v>
      </c>
      <c r="D31" s="79" t="s">
        <v>99</v>
      </c>
      <c r="E31" s="80">
        <v>90</v>
      </c>
      <c r="F31" s="81">
        <f>VLOOKUP(C31,[1]Sheet1!B$1:E$65536,4,0)</f>
        <v>0</v>
      </c>
      <c r="G31" s="81">
        <f>VLOOKUP(C31,[1]Sheet1!B$1:F$65536,5,0)</f>
        <v>0</v>
      </c>
      <c r="H31" s="81">
        <f>VLOOKUP($C31,[1]Sheet1!$B$1:$Z$65536,6,0)</f>
        <v>0</v>
      </c>
      <c r="I31" s="81">
        <f>VLOOKUP($C31,[1]Sheet1!$B$1:$Z$65536,7,0)</f>
        <v>0</v>
      </c>
      <c r="J31" s="81">
        <f>VLOOKUP($C31,[1]Sheet1!$B$1:$Z$65536,8,0)</f>
        <v>0</v>
      </c>
      <c r="K31" s="81">
        <f>VLOOKUP($C31,[1]Sheet1!$B$1:$Z$65536,9,0)</f>
        <v>0</v>
      </c>
      <c r="L31" s="81">
        <f>VLOOKUP($C31,[1]Sheet1!$B$1:$Z$65536,10,0)</f>
        <v>0</v>
      </c>
      <c r="M31" s="81">
        <f>VLOOKUP($C31,[1]Sheet1!$B$1:$Z$65536,11,0)</f>
        <v>0</v>
      </c>
      <c r="N31" s="81">
        <f>VLOOKUP($C31,[1]Sheet1!$B$1:$Z$65536,12,0)</f>
        <v>0</v>
      </c>
      <c r="O31" s="81">
        <f>VLOOKUP($C31,[1]Sheet1!$B$1:$Z$65536,13,0)</f>
        <v>0</v>
      </c>
      <c r="P31" s="81">
        <f>VLOOKUP($C31,[1]Sheet1!$B$1:$Z$65536,14,0)</f>
        <v>0</v>
      </c>
      <c r="Q31" s="81">
        <f>VLOOKUP($C31,[1]Sheet1!$B$1:$Z$65536,15,0)</f>
        <v>0</v>
      </c>
      <c r="R31" s="81">
        <f>VLOOKUP($C31,[1]Sheet1!$B$1:$Z$65536,16,0)</f>
        <v>0</v>
      </c>
      <c r="S31" s="81">
        <f>VLOOKUP($C31,[1]Sheet1!$B$1:$Z$65536,17,0)</f>
        <v>181648.23999999953</v>
      </c>
      <c r="T31" s="81">
        <f>VLOOKUP($C31,[1]Sheet1!$B$1:$Z$65536,18,0)</f>
        <v>0</v>
      </c>
      <c r="U31" s="81">
        <f>VLOOKUP($C31,[1]Sheet1!$B$1:$Z$65536,19,0)</f>
        <v>224455.87000000011</v>
      </c>
      <c r="V31" s="81">
        <f>VLOOKUP($C31,[1]Sheet1!$B$1:$Z$65536,20,0)</f>
        <v>358188.28</v>
      </c>
      <c r="W31" s="81">
        <f>VLOOKUP($C31,[1]Sheet1!$B$1:$Z$65536,21,0)</f>
        <v>0</v>
      </c>
      <c r="X31" s="81">
        <f>VLOOKUP($C31,[1]Sheet1!$B$1:$Z$65536,22,0)</f>
        <v>0</v>
      </c>
      <c r="Y31" s="81">
        <f>VLOOKUP($C31,[1]Sheet1!$B$1:$Z$65536,23,0)</f>
        <v>313636.74</v>
      </c>
      <c r="Z31" s="81">
        <f>VLOOKUP($C31,[1]Sheet1!$B$1:$Z$65536,24,0)</f>
        <v>174883.32</v>
      </c>
      <c r="AA31" s="81">
        <f>VLOOKUP($C31,[1]Sheet1!$B$1:$Z$65536,25,0)</f>
        <v>244996.63</v>
      </c>
      <c r="AB31" s="81">
        <f>VLOOKUP($C31,[1]Sheet1!$B$1:$AA$65536,26,0)</f>
        <v>100457.93</v>
      </c>
      <c r="AC31" s="112">
        <f t="shared" ref="AC31:AC53" si="8">SUM(F31:AB31)</f>
        <v>1598267.0099999995</v>
      </c>
      <c r="AD31" s="113">
        <f t="shared" ref="AD31:AD52" si="9">AC31-AB31-AA31-Z31</f>
        <v>1077929.1299999997</v>
      </c>
      <c r="AE31" s="112">
        <f t="shared" ref="AE31:AE53" si="10">(V31+U31+T31+S31+R31+W31)/6</f>
        <v>127382.06499999994</v>
      </c>
      <c r="AF31" s="112">
        <f t="shared" ref="AF31:AF53" si="11">W31</f>
        <v>0</v>
      </c>
      <c r="AG31" s="126">
        <v>400000</v>
      </c>
      <c r="AH31" s="128">
        <v>200000</v>
      </c>
      <c r="AI31" s="128"/>
      <c r="AJ31" s="128"/>
      <c r="AK31" s="128" t="s">
        <v>46</v>
      </c>
      <c r="AL31" s="128"/>
      <c r="AM31" s="129"/>
      <c r="AN31" s="70"/>
    </row>
    <row r="32" spans="1:52" s="13" customFormat="1" ht="40.049999999999997" customHeight="1">
      <c r="A32" s="102"/>
      <c r="B32" s="396"/>
      <c r="C32" s="82" t="s">
        <v>100</v>
      </c>
      <c r="D32" s="83" t="s">
        <v>101</v>
      </c>
      <c r="E32" s="84">
        <v>90</v>
      </c>
      <c r="F32" s="81">
        <f>VLOOKUP(C32,[1]Sheet1!B$1:E$65536,4,0)</f>
        <v>0</v>
      </c>
      <c r="G32" s="81">
        <f>VLOOKUP(C32,[1]Sheet1!B$1:F$65536,5,0)</f>
        <v>0</v>
      </c>
      <c r="H32" s="81">
        <f>VLOOKUP($C32,[1]Sheet1!$B$1:$Z$65536,6,0)</f>
        <v>0</v>
      </c>
      <c r="I32" s="81">
        <f>VLOOKUP($C32,[1]Sheet1!$B$1:$Z$65536,7,0)</f>
        <v>0</v>
      </c>
      <c r="J32" s="81">
        <f>VLOOKUP($C32,[1]Sheet1!$B$1:$Z$65536,8,0)</f>
        <v>0</v>
      </c>
      <c r="K32" s="81">
        <f>VLOOKUP($C32,[1]Sheet1!$B$1:$Z$65536,9,0)</f>
        <v>0</v>
      </c>
      <c r="L32" s="81">
        <f>VLOOKUP($C32,[1]Sheet1!$B$1:$Z$65536,10,0)</f>
        <v>0</v>
      </c>
      <c r="M32" s="81">
        <f>VLOOKUP($C32,[1]Sheet1!$B$1:$Z$65536,11,0)</f>
        <v>0</v>
      </c>
      <c r="N32" s="81">
        <f>VLOOKUP($C32,[1]Sheet1!$B$1:$Z$65536,12,0)</f>
        <v>0</v>
      </c>
      <c r="O32" s="81">
        <f>VLOOKUP($C32,[1]Sheet1!$B$1:$Z$65536,13,0)</f>
        <v>0</v>
      </c>
      <c r="P32" s="81">
        <f>VLOOKUP($C32,[1]Sheet1!$B$1:$Z$65536,14,0)</f>
        <v>0</v>
      </c>
      <c r="Q32" s="81">
        <f>VLOOKUP($C32,[1]Sheet1!$B$1:$Z$65536,15,0)</f>
        <v>0</v>
      </c>
      <c r="R32" s="81">
        <f>VLOOKUP($C32,[1]Sheet1!$B$1:$Z$65536,16,0)</f>
        <v>0</v>
      </c>
      <c r="S32" s="81">
        <f>VLOOKUP($C32,[1]Sheet1!$B$1:$Z$65536,17,0)</f>
        <v>0</v>
      </c>
      <c r="T32" s="81">
        <f>VLOOKUP($C32,[1]Sheet1!$B$1:$Z$65536,18,0)</f>
        <v>0</v>
      </c>
      <c r="U32" s="81">
        <f>VLOOKUP($C32,[1]Sheet1!$B$1:$Z$65536,19,0)</f>
        <v>0</v>
      </c>
      <c r="V32" s="81">
        <f>VLOOKUP($C32,[1]Sheet1!$B$1:$Z$65536,20,0)</f>
        <v>52591.199999999997</v>
      </c>
      <c r="W32" s="81">
        <f>VLOOKUP($C32,[1]Sheet1!$B$1:$Z$65536,21,0)</f>
        <v>67810.47</v>
      </c>
      <c r="X32" s="81">
        <f>VLOOKUP($C32,[1]Sheet1!$B$1:$Z$65536,22,0)</f>
        <v>13661.5</v>
      </c>
      <c r="Y32" s="81">
        <f>VLOOKUP($C32,[1]Sheet1!$B$1:$Z$65536,23,0)</f>
        <v>0</v>
      </c>
      <c r="Z32" s="81">
        <f>VLOOKUP($C32,[1]Sheet1!$B$1:$Z$65536,24,0)</f>
        <v>73133.119999999995</v>
      </c>
      <c r="AA32" s="81">
        <f>VLOOKUP($C32,[1]Sheet1!$B$1:$Z$65536,25,0)</f>
        <v>0</v>
      </c>
      <c r="AB32" s="81">
        <f>VLOOKUP($C32,[1]Sheet1!$B$1:$AA$65536,26,0)</f>
        <v>41457.69</v>
      </c>
      <c r="AC32" s="112">
        <f t="shared" si="8"/>
        <v>248653.97999999998</v>
      </c>
      <c r="AD32" s="113">
        <f>AC32-AB32-AA32</f>
        <v>207196.28999999998</v>
      </c>
      <c r="AE32" s="115">
        <f t="shared" si="10"/>
        <v>20066.945</v>
      </c>
      <c r="AF32" s="115">
        <f t="shared" si="11"/>
        <v>67810.47</v>
      </c>
      <c r="AG32" s="139">
        <v>60000</v>
      </c>
      <c r="AH32" s="155">
        <v>100000</v>
      </c>
      <c r="AI32" s="132"/>
      <c r="AJ32" s="132"/>
      <c r="AK32" s="132" t="s">
        <v>46</v>
      </c>
      <c r="AL32" s="132"/>
      <c r="AM32" s="133"/>
      <c r="AN32" s="70"/>
    </row>
    <row r="33" spans="1:40" s="13" customFormat="1" ht="40.049999999999997" customHeight="1">
      <c r="A33" s="102"/>
      <c r="B33" s="396"/>
      <c r="C33" s="82" t="s">
        <v>102</v>
      </c>
      <c r="D33" s="90" t="s">
        <v>103</v>
      </c>
      <c r="E33" s="84">
        <v>60</v>
      </c>
      <c r="F33" s="81">
        <f>VLOOKUP(C33,[1]Sheet1!B$1:E$65536,4,0)</f>
        <v>0</v>
      </c>
      <c r="G33" s="81">
        <f>VLOOKUP(C33,[1]Sheet1!B$1:F$65536,5,0)</f>
        <v>0</v>
      </c>
      <c r="H33" s="81">
        <f>VLOOKUP($C33,[1]Sheet1!$B$1:$Z$65536,6,0)</f>
        <v>0</v>
      </c>
      <c r="I33" s="81">
        <f>VLOOKUP($C33,[1]Sheet1!$B$1:$Z$65536,7,0)</f>
        <v>0</v>
      </c>
      <c r="J33" s="81">
        <f>VLOOKUP($C33,[1]Sheet1!$B$1:$Z$65536,8,0)</f>
        <v>0</v>
      </c>
      <c r="K33" s="81">
        <f>VLOOKUP($C33,[1]Sheet1!$B$1:$Z$65536,9,0)</f>
        <v>0</v>
      </c>
      <c r="L33" s="81">
        <f>VLOOKUP($C33,[1]Sheet1!$B$1:$Z$65536,10,0)</f>
        <v>0</v>
      </c>
      <c r="M33" s="81">
        <f>VLOOKUP($C33,[1]Sheet1!$B$1:$Z$65536,11,0)</f>
        <v>0</v>
      </c>
      <c r="N33" s="81">
        <f>VLOOKUP($C33,[1]Sheet1!$B$1:$Z$65536,12,0)</f>
        <v>0</v>
      </c>
      <c r="O33" s="81">
        <f>VLOOKUP($C33,[1]Sheet1!$B$1:$Z$65536,13,0)</f>
        <v>0</v>
      </c>
      <c r="P33" s="81">
        <f>VLOOKUP($C33,[1]Sheet1!$B$1:$Z$65536,14,0)</f>
        <v>0</v>
      </c>
      <c r="Q33" s="81">
        <f>VLOOKUP($C33,[1]Sheet1!$B$1:$Z$65536,15,0)</f>
        <v>0</v>
      </c>
      <c r="R33" s="81">
        <f>VLOOKUP($C33,[1]Sheet1!$B$1:$Z$65536,16,0)</f>
        <v>0</v>
      </c>
      <c r="S33" s="81">
        <f>VLOOKUP($C33,[1]Sheet1!$B$1:$Z$65536,17,0)</f>
        <v>0</v>
      </c>
      <c r="T33" s="81">
        <f>VLOOKUP($C33,[1]Sheet1!$B$1:$Z$65536,18,0)</f>
        <v>0</v>
      </c>
      <c r="U33" s="81">
        <f>VLOOKUP($C33,[1]Sheet1!$B$1:$Z$65536,19,0)</f>
        <v>0</v>
      </c>
      <c r="V33" s="81">
        <f>VLOOKUP($C33,[1]Sheet1!$B$1:$Z$65536,20,0)</f>
        <v>0</v>
      </c>
      <c r="W33" s="81">
        <f>VLOOKUP($C33,[1]Sheet1!$B$1:$Z$65536,21,0)</f>
        <v>0</v>
      </c>
      <c r="X33" s="81">
        <f>VLOOKUP($C33,[1]Sheet1!$B$1:$Z$65536,22,0)</f>
        <v>172730.27</v>
      </c>
      <c r="Y33" s="81">
        <f>VLOOKUP($C33,[1]Sheet1!$B$1:$Z$65536,23,0)</f>
        <v>0</v>
      </c>
      <c r="Z33" s="81">
        <f>VLOOKUP($C33,[1]Sheet1!$B$1:$Z$65536,24,0)</f>
        <v>2323822.4</v>
      </c>
      <c r="AA33" s="81">
        <f>VLOOKUP($C33,[1]Sheet1!$B$1:$Z$65536,25,0)</f>
        <v>0</v>
      </c>
      <c r="AB33" s="81">
        <f>VLOOKUP($C33,[1]Sheet1!$B$1:$AA$65536,26,0)</f>
        <v>0</v>
      </c>
      <c r="AC33" s="112">
        <f t="shared" si="8"/>
        <v>2496552.67</v>
      </c>
      <c r="AD33" s="113">
        <f t="shared" si="9"/>
        <v>172730.27000000002</v>
      </c>
      <c r="AE33" s="115">
        <f t="shared" si="10"/>
        <v>0</v>
      </c>
      <c r="AF33" s="115">
        <f t="shared" si="11"/>
        <v>0</v>
      </c>
      <c r="AG33" s="155"/>
      <c r="AH33" s="60">
        <v>3000000</v>
      </c>
      <c r="AI33" s="132">
        <v>150000</v>
      </c>
      <c r="AJ33" s="132"/>
      <c r="AK33" s="132" t="s">
        <v>46</v>
      </c>
      <c r="AL33" s="132"/>
      <c r="AM33" s="133"/>
      <c r="AN33" s="70"/>
    </row>
    <row r="34" spans="1:40" s="13" customFormat="1" ht="40.049999999999997" customHeight="1">
      <c r="A34" s="102"/>
      <c r="B34" s="396"/>
      <c r="C34" s="82" t="s">
        <v>104</v>
      </c>
      <c r="D34" s="83" t="s">
        <v>105</v>
      </c>
      <c r="E34" s="84">
        <v>90</v>
      </c>
      <c r="F34" s="81">
        <f>VLOOKUP(C34,[1]Sheet1!B$1:E$65536,4,0)</f>
        <v>10577.909999999974</v>
      </c>
      <c r="G34" s="81">
        <f>VLOOKUP(C34,[1]Sheet1!B$1:F$65536,5,0)</f>
        <v>0</v>
      </c>
      <c r="H34" s="81">
        <f>VLOOKUP($C34,[1]Sheet1!$B$1:$Z$65536,6,0)</f>
        <v>0</v>
      </c>
      <c r="I34" s="81">
        <f>VLOOKUP($C34,[1]Sheet1!$B$1:$Z$65536,7,0)</f>
        <v>0</v>
      </c>
      <c r="J34" s="81">
        <f>VLOOKUP($C34,[1]Sheet1!$B$1:$Z$65536,8,0)</f>
        <v>0</v>
      </c>
      <c r="K34" s="81">
        <f>VLOOKUP($C34,[1]Sheet1!$B$1:$Z$65536,9,0)</f>
        <v>0</v>
      </c>
      <c r="L34" s="81">
        <f>VLOOKUP($C34,[1]Sheet1!$B$1:$Z$65536,10,0)</f>
        <v>0</v>
      </c>
      <c r="M34" s="81">
        <f>VLOOKUP($C34,[1]Sheet1!$B$1:$Z$65536,11,0)</f>
        <v>0</v>
      </c>
      <c r="N34" s="81">
        <f>VLOOKUP($C34,[1]Sheet1!$B$1:$Z$65536,12,0)</f>
        <v>0</v>
      </c>
      <c r="O34" s="81">
        <f>VLOOKUP($C34,[1]Sheet1!$B$1:$Z$65536,13,0)</f>
        <v>0</v>
      </c>
      <c r="P34" s="81">
        <f>VLOOKUP($C34,[1]Sheet1!$B$1:$Z$65536,14,0)</f>
        <v>0</v>
      </c>
      <c r="Q34" s="81">
        <f>VLOOKUP($C34,[1]Sheet1!$B$1:$Z$65536,15,0)</f>
        <v>0</v>
      </c>
      <c r="R34" s="81">
        <f>VLOOKUP($C34,[1]Sheet1!$B$1:$Z$65536,16,0)</f>
        <v>0</v>
      </c>
      <c r="S34" s="81">
        <f>VLOOKUP($C34,[1]Sheet1!$B$1:$Z$65536,17,0)</f>
        <v>107799.96000000002</v>
      </c>
      <c r="T34" s="81">
        <f>VLOOKUP($C34,[1]Sheet1!$B$1:$Z$65536,18,0)</f>
        <v>0</v>
      </c>
      <c r="U34" s="81">
        <f>VLOOKUP($C34,[1]Sheet1!$B$1:$Z$65536,19,0)</f>
        <v>0</v>
      </c>
      <c r="V34" s="81">
        <f>VLOOKUP($C34,[1]Sheet1!$B$1:$Z$65536,20,0)</f>
        <v>110973</v>
      </c>
      <c r="W34" s="81">
        <f>VLOOKUP($C34,[1]Sheet1!$B$1:$Z$65536,21,0)</f>
        <v>106783.97999999998</v>
      </c>
      <c r="X34" s="81">
        <f>VLOOKUP($C34,[1]Sheet1!$B$1:$Z$65536,22,0)</f>
        <v>0</v>
      </c>
      <c r="Y34" s="81">
        <f>VLOOKUP($C34,[1]Sheet1!$B$1:$Z$65536,23,0)</f>
        <v>0</v>
      </c>
      <c r="Z34" s="81">
        <f>VLOOKUP($C34,[1]Sheet1!$B$1:$Z$65536,24,0)</f>
        <v>26442</v>
      </c>
      <c r="AA34" s="81">
        <f>VLOOKUP($C34,[1]Sheet1!$B$1:$Z$65536,25,0)</f>
        <v>0</v>
      </c>
      <c r="AB34" s="81">
        <f>VLOOKUP($C34,[1]Sheet1!$B$1:$AA$65536,26,0)</f>
        <v>0</v>
      </c>
      <c r="AC34" s="112">
        <f t="shared" si="8"/>
        <v>362576.85</v>
      </c>
      <c r="AD34" s="113">
        <f t="shared" si="9"/>
        <v>336134.85</v>
      </c>
      <c r="AE34" s="115">
        <f t="shared" si="10"/>
        <v>54259.49</v>
      </c>
      <c r="AF34" s="115">
        <f t="shared" si="11"/>
        <v>106783.97999999998</v>
      </c>
      <c r="AG34" s="130"/>
      <c r="AH34" s="132">
        <v>50000</v>
      </c>
      <c r="AI34" s="132"/>
      <c r="AJ34" s="132" t="s">
        <v>46</v>
      </c>
      <c r="AK34" s="132"/>
      <c r="AL34" s="132"/>
      <c r="AM34" s="133"/>
      <c r="AN34" s="70"/>
    </row>
    <row r="35" spans="1:40" s="13" customFormat="1" ht="40.049999999999997" customHeight="1">
      <c r="A35" s="102"/>
      <c r="B35" s="396"/>
      <c r="C35" s="82" t="s">
        <v>106</v>
      </c>
      <c r="D35" s="90" t="s">
        <v>107</v>
      </c>
      <c r="E35" s="84">
        <v>30</v>
      </c>
      <c r="F35" s="81">
        <f>VLOOKUP(C35,[1]Sheet1!B$1:E$65536,4,0)</f>
        <v>3.637978807091713E-11</v>
      </c>
      <c r="G35" s="81">
        <f>VLOOKUP(C35,[1]Sheet1!B$1:F$65536,5,0)</f>
        <v>0</v>
      </c>
      <c r="H35" s="81">
        <f>VLOOKUP($C35,[1]Sheet1!$B$1:$Z$65536,6,0)</f>
        <v>0</v>
      </c>
      <c r="I35" s="81">
        <f>VLOOKUP($C35,[1]Sheet1!$B$1:$Z$65536,7,0)</f>
        <v>0</v>
      </c>
      <c r="J35" s="81">
        <f>VLOOKUP($C35,[1]Sheet1!$B$1:$Z$65536,8,0)</f>
        <v>0</v>
      </c>
      <c r="K35" s="81">
        <f>VLOOKUP($C35,[1]Sheet1!$B$1:$Z$65536,9,0)</f>
        <v>0</v>
      </c>
      <c r="L35" s="81">
        <f>VLOOKUP($C35,[1]Sheet1!$B$1:$Z$65536,10,0)</f>
        <v>0</v>
      </c>
      <c r="M35" s="81">
        <f>VLOOKUP($C35,[1]Sheet1!$B$1:$Z$65536,11,0)</f>
        <v>0</v>
      </c>
      <c r="N35" s="81">
        <f>VLOOKUP($C35,[1]Sheet1!$B$1:$Z$65536,12,0)</f>
        <v>0</v>
      </c>
      <c r="O35" s="81">
        <f>VLOOKUP($C35,[1]Sheet1!$B$1:$Z$65536,13,0)</f>
        <v>0</v>
      </c>
      <c r="P35" s="81">
        <f>VLOOKUP($C35,[1]Sheet1!$B$1:$Z$65536,14,0)</f>
        <v>0</v>
      </c>
      <c r="Q35" s="81">
        <f>VLOOKUP($C35,[1]Sheet1!$B$1:$Z$65536,15,0)</f>
        <v>0</v>
      </c>
      <c r="R35" s="81">
        <f>VLOOKUP($C35,[1]Sheet1!$B$1:$Z$65536,16,0)</f>
        <v>0</v>
      </c>
      <c r="S35" s="81">
        <f>VLOOKUP($C35,[1]Sheet1!$B$1:$Z$65536,17,0)</f>
        <v>0</v>
      </c>
      <c r="T35" s="81">
        <f>VLOOKUP($C35,[1]Sheet1!$B$1:$Z$65536,18,0)</f>
        <v>0</v>
      </c>
      <c r="U35" s="81">
        <f>VLOOKUP($C35,[1]Sheet1!$B$1:$Z$65536,19,0)</f>
        <v>0</v>
      </c>
      <c r="V35" s="81">
        <f>VLOOKUP($C35,[1]Sheet1!$B$1:$Z$65536,20,0)</f>
        <v>0</v>
      </c>
      <c r="W35" s="81">
        <f>VLOOKUP($C35,[1]Sheet1!$B$1:$Z$65536,21,0)</f>
        <v>0</v>
      </c>
      <c r="X35" s="81">
        <f>VLOOKUP($C35,[1]Sheet1!$B$1:$Z$65536,22,0)</f>
        <v>0</v>
      </c>
      <c r="Y35" s="81">
        <f>VLOOKUP($C35,[1]Sheet1!$B$1:$Z$65536,23,0)</f>
        <v>1428.04</v>
      </c>
      <c r="Z35" s="81">
        <f>VLOOKUP($C35,[1]Sheet1!$B$1:$Z$65536,24,0)</f>
        <v>25371.53</v>
      </c>
      <c r="AA35" s="81">
        <f>VLOOKUP($C35,[1]Sheet1!$B$1:$Z$65536,25,0)</f>
        <v>14274.73</v>
      </c>
      <c r="AB35" s="81">
        <f>VLOOKUP($C35,[1]Sheet1!$B$1:$AA$65536,26,0)</f>
        <v>0</v>
      </c>
      <c r="AC35" s="112">
        <f t="shared" si="8"/>
        <v>41074.300000000032</v>
      </c>
      <c r="AD35" s="113">
        <f>AC35-AB35</f>
        <v>41074.300000000032</v>
      </c>
      <c r="AE35" s="115">
        <f t="shared" si="10"/>
        <v>0</v>
      </c>
      <c r="AF35" s="115">
        <f t="shared" si="11"/>
        <v>0</v>
      </c>
      <c r="AG35" s="131">
        <f>AD35</f>
        <v>41074.300000000032</v>
      </c>
      <c r="AH35" s="132"/>
      <c r="AI35" s="132"/>
      <c r="AJ35" s="132"/>
      <c r="AK35" s="132" t="s">
        <v>46</v>
      </c>
      <c r="AL35" s="132"/>
      <c r="AM35" s="133"/>
      <c r="AN35" s="70"/>
    </row>
    <row r="36" spans="1:40" s="13" customFormat="1" ht="40.049999999999997" customHeight="1">
      <c r="A36" s="102"/>
      <c r="B36" s="396"/>
      <c r="C36" s="82" t="s">
        <v>108</v>
      </c>
      <c r="D36" s="83" t="s">
        <v>109</v>
      </c>
      <c r="E36" s="84">
        <v>90</v>
      </c>
      <c r="F36" s="81">
        <f>VLOOKUP(C36,[1]Sheet1!B$1:E$65536,4,0)</f>
        <v>93062.479999999952</v>
      </c>
      <c r="G36" s="81">
        <f>VLOOKUP(C36,[1]Sheet1!B$1:F$65536,5,0)</f>
        <v>0</v>
      </c>
      <c r="H36" s="81">
        <f>VLOOKUP($C36,[1]Sheet1!$B$1:$Z$65536,6,0)</f>
        <v>0</v>
      </c>
      <c r="I36" s="81">
        <f>VLOOKUP($C36,[1]Sheet1!$B$1:$Z$65536,7,0)</f>
        <v>0</v>
      </c>
      <c r="J36" s="81">
        <f>VLOOKUP($C36,[1]Sheet1!$B$1:$Z$65536,8,0)</f>
        <v>0</v>
      </c>
      <c r="K36" s="81">
        <f>VLOOKUP($C36,[1]Sheet1!$B$1:$Z$65536,9,0)</f>
        <v>0</v>
      </c>
      <c r="L36" s="81">
        <f>VLOOKUP($C36,[1]Sheet1!$B$1:$Z$65536,10,0)</f>
        <v>0</v>
      </c>
      <c r="M36" s="81">
        <f>VLOOKUP($C36,[1]Sheet1!$B$1:$Z$65536,11,0)</f>
        <v>0</v>
      </c>
      <c r="N36" s="81">
        <f>VLOOKUP($C36,[1]Sheet1!$B$1:$Z$65536,12,0)</f>
        <v>0</v>
      </c>
      <c r="O36" s="81">
        <f>VLOOKUP($C36,[1]Sheet1!$B$1:$Z$65536,13,0)</f>
        <v>0</v>
      </c>
      <c r="P36" s="81">
        <f>VLOOKUP($C36,[1]Sheet1!$B$1:$Z$65536,14,0)</f>
        <v>0</v>
      </c>
      <c r="Q36" s="81">
        <f>VLOOKUP($C36,[1]Sheet1!$B$1:$Z$65536,15,0)</f>
        <v>0</v>
      </c>
      <c r="R36" s="81">
        <f>VLOOKUP($C36,[1]Sheet1!$B$1:$Z$65536,16,0)</f>
        <v>0</v>
      </c>
      <c r="S36" s="81">
        <f>VLOOKUP($C36,[1]Sheet1!$B$1:$Z$65536,17,0)</f>
        <v>41629.839999999997</v>
      </c>
      <c r="T36" s="81">
        <f>VLOOKUP($C36,[1]Sheet1!$B$1:$Z$65536,18,0)</f>
        <v>0</v>
      </c>
      <c r="U36" s="81">
        <f>VLOOKUP($C36,[1]Sheet1!$B$1:$Z$65536,19,0)</f>
        <v>0</v>
      </c>
      <c r="V36" s="81">
        <f>VLOOKUP($C36,[1]Sheet1!$B$1:$Z$65536,20,0)</f>
        <v>28624.070000000007</v>
      </c>
      <c r="W36" s="81">
        <f>VLOOKUP($C36,[1]Sheet1!$B$1:$Z$65536,21,0)</f>
        <v>26693.080000000016</v>
      </c>
      <c r="X36" s="81">
        <f>VLOOKUP($C36,[1]Sheet1!$B$1:$Z$65536,22,0)</f>
        <v>0</v>
      </c>
      <c r="Y36" s="81">
        <f>VLOOKUP($C36,[1]Sheet1!$B$1:$Z$65536,23,0)</f>
        <v>55146.77</v>
      </c>
      <c r="Z36" s="81">
        <f>VLOOKUP($C36,[1]Sheet1!$B$1:$Z$65536,24,0)</f>
        <v>8390.25</v>
      </c>
      <c r="AA36" s="81">
        <f>VLOOKUP($C36,[1]Sheet1!$B$1:$Z$65536,25,0)</f>
        <v>121159.01</v>
      </c>
      <c r="AB36" s="81">
        <f>VLOOKUP($C36,[1]Sheet1!$B$1:$AA$65536,26,0)</f>
        <v>85524.27</v>
      </c>
      <c r="AC36" s="112">
        <f t="shared" si="8"/>
        <v>460229.76999999996</v>
      </c>
      <c r="AD36" s="113">
        <f>AC36-AB36-AA36-Z36</f>
        <v>245156.23999999993</v>
      </c>
      <c r="AE36" s="115">
        <f t="shared" si="10"/>
        <v>16157.831666666671</v>
      </c>
      <c r="AF36" s="115">
        <f t="shared" si="11"/>
        <v>26693.080000000016</v>
      </c>
      <c r="AG36" s="130">
        <v>245156.24</v>
      </c>
      <c r="AH36" s="132">
        <v>20000</v>
      </c>
      <c r="AI36" s="132"/>
      <c r="AJ36" s="132"/>
      <c r="AK36" s="132" t="s">
        <v>46</v>
      </c>
      <c r="AL36" s="132"/>
      <c r="AM36" s="133"/>
      <c r="AN36" s="70"/>
    </row>
    <row r="37" spans="1:40" s="13" customFormat="1" ht="40.049999999999997" hidden="1" customHeight="1">
      <c r="A37" s="102"/>
      <c r="B37" s="396"/>
      <c r="C37" s="82" t="s">
        <v>110</v>
      </c>
      <c r="D37" s="88" t="s">
        <v>111</v>
      </c>
      <c r="E37" s="84">
        <v>90</v>
      </c>
      <c r="F37" s="81">
        <f>VLOOKUP(C37,[1]Sheet1!B$1:E$65536,4,0)</f>
        <v>0</v>
      </c>
      <c r="G37" s="81">
        <f>VLOOKUP(C37,[1]Sheet1!B$1:F$65536,5,0)</f>
        <v>0</v>
      </c>
      <c r="H37" s="81">
        <f>VLOOKUP($C37,[1]Sheet1!$B$1:$Z$65536,6,0)</f>
        <v>0</v>
      </c>
      <c r="I37" s="81">
        <f>VLOOKUP($C37,[1]Sheet1!$B$1:$Z$65536,7,0)</f>
        <v>0</v>
      </c>
      <c r="J37" s="81">
        <f>VLOOKUP($C37,[1]Sheet1!$B$1:$Z$65536,8,0)</f>
        <v>0</v>
      </c>
      <c r="K37" s="81">
        <f>VLOOKUP($C37,[1]Sheet1!$B$1:$Z$65536,9,0)</f>
        <v>0</v>
      </c>
      <c r="L37" s="81">
        <f>VLOOKUP($C37,[1]Sheet1!$B$1:$Z$65536,10,0)</f>
        <v>0</v>
      </c>
      <c r="M37" s="81">
        <f>VLOOKUP($C37,[1]Sheet1!$B$1:$Z$65536,11,0)</f>
        <v>0</v>
      </c>
      <c r="N37" s="81">
        <f>VLOOKUP($C37,[1]Sheet1!$B$1:$Z$65536,12,0)</f>
        <v>0</v>
      </c>
      <c r="O37" s="81">
        <f>VLOOKUP($C37,[1]Sheet1!$B$1:$Z$65536,13,0)</f>
        <v>0</v>
      </c>
      <c r="P37" s="81">
        <f>VLOOKUP($C37,[1]Sheet1!$B$1:$Z$65536,14,0)</f>
        <v>0</v>
      </c>
      <c r="Q37" s="81">
        <f>VLOOKUP($C37,[1]Sheet1!$B$1:$Z$65536,15,0)</f>
        <v>0</v>
      </c>
      <c r="R37" s="81">
        <f>VLOOKUP($C37,[1]Sheet1!$B$1:$Z$65536,16,0)</f>
        <v>0</v>
      </c>
      <c r="S37" s="81">
        <f>VLOOKUP($C37,[1]Sheet1!$B$1:$Z$65536,17,0)</f>
        <v>0</v>
      </c>
      <c r="T37" s="81">
        <f>VLOOKUP($C37,[1]Sheet1!$B$1:$Z$65536,18,0)</f>
        <v>0</v>
      </c>
      <c r="U37" s="81">
        <f>VLOOKUP($C37,[1]Sheet1!$B$1:$Z$65536,19,0)</f>
        <v>0</v>
      </c>
      <c r="V37" s="81">
        <f>VLOOKUP($C37,[1]Sheet1!$B$1:$Z$65536,20,0)</f>
        <v>0</v>
      </c>
      <c r="W37" s="81">
        <f>VLOOKUP($C37,[1]Sheet1!$B$1:$Z$65536,21,0)</f>
        <v>0</v>
      </c>
      <c r="X37" s="81">
        <f>VLOOKUP($C37,[1]Sheet1!$B$1:$Z$65536,22,0)</f>
        <v>0</v>
      </c>
      <c r="Y37" s="81">
        <f>VLOOKUP($C37,[1]Sheet1!$B$1:$Z$65536,23,0)</f>
        <v>0</v>
      </c>
      <c r="Z37" s="81">
        <f>VLOOKUP($C37,[1]Sheet1!$B$1:$Z$65536,24,0)</f>
        <v>1240.92</v>
      </c>
      <c r="AA37" s="81">
        <f>VLOOKUP($C37,[1]Sheet1!$B$1:$Z$65536,25,0)</f>
        <v>0</v>
      </c>
      <c r="AB37" s="81">
        <f>VLOOKUP($C37,[1]Sheet1!$B$1:$AA$65536,26,0)</f>
        <v>21784.13</v>
      </c>
      <c r="AC37" s="112">
        <f t="shared" si="8"/>
        <v>23025.050000000003</v>
      </c>
      <c r="AD37" s="113">
        <f>AC37-AB37-AA37</f>
        <v>1240.9200000000019</v>
      </c>
      <c r="AE37" s="115">
        <f t="shared" si="10"/>
        <v>0</v>
      </c>
      <c r="AF37" s="115">
        <f t="shared" si="11"/>
        <v>0</v>
      </c>
      <c r="AG37" s="130">
        <v>20000</v>
      </c>
      <c r="AH37" s="132"/>
      <c r="AI37" s="132"/>
      <c r="AJ37" s="132"/>
      <c r="AK37" s="132" t="s">
        <v>46</v>
      </c>
      <c r="AL37" s="132"/>
      <c r="AM37" s="133"/>
      <c r="AN37" s="70"/>
    </row>
    <row r="38" spans="1:40" s="13" customFormat="1" ht="40.049999999999997" customHeight="1">
      <c r="A38" s="102"/>
      <c r="B38" s="396"/>
      <c r="C38" s="82" t="s">
        <v>112</v>
      </c>
      <c r="D38" s="88" t="s">
        <v>113</v>
      </c>
      <c r="E38" s="84">
        <v>90</v>
      </c>
      <c r="F38" s="81">
        <f>VLOOKUP(C38,[1]Sheet1!B$1:E$65536,4,0)</f>
        <v>0</v>
      </c>
      <c r="G38" s="81">
        <f>VLOOKUP(C38,[1]Sheet1!B$1:F$65536,5,0)</f>
        <v>0</v>
      </c>
      <c r="H38" s="81">
        <f>VLOOKUP($C38,[1]Sheet1!$B$1:$Z$65536,6,0)</f>
        <v>0</v>
      </c>
      <c r="I38" s="81">
        <f>VLOOKUP($C38,[1]Sheet1!$B$1:$Z$65536,7,0)</f>
        <v>0</v>
      </c>
      <c r="J38" s="81">
        <f>VLOOKUP($C38,[1]Sheet1!$B$1:$Z$65536,8,0)</f>
        <v>0</v>
      </c>
      <c r="K38" s="81">
        <f>VLOOKUP($C38,[1]Sheet1!$B$1:$Z$65536,9,0)</f>
        <v>0</v>
      </c>
      <c r="L38" s="81">
        <f>VLOOKUP($C38,[1]Sheet1!$B$1:$Z$65536,10,0)</f>
        <v>0</v>
      </c>
      <c r="M38" s="81">
        <f>VLOOKUP($C38,[1]Sheet1!$B$1:$Z$65536,11,0)</f>
        <v>0</v>
      </c>
      <c r="N38" s="81">
        <f>VLOOKUP($C38,[1]Sheet1!$B$1:$Z$65536,12,0)</f>
        <v>0</v>
      </c>
      <c r="O38" s="81">
        <f>VLOOKUP($C38,[1]Sheet1!$B$1:$Z$65536,13,0)</f>
        <v>0</v>
      </c>
      <c r="P38" s="81">
        <f>VLOOKUP($C38,[1]Sheet1!$B$1:$Z$65536,14,0)</f>
        <v>0</v>
      </c>
      <c r="Q38" s="81">
        <f>VLOOKUP($C38,[1]Sheet1!$B$1:$Z$65536,15,0)</f>
        <v>0</v>
      </c>
      <c r="R38" s="81">
        <f>VLOOKUP($C38,[1]Sheet1!$B$1:$Z$65536,16,0)</f>
        <v>0</v>
      </c>
      <c r="S38" s="81">
        <f>VLOOKUP($C38,[1]Sheet1!$B$1:$Z$65536,17,0)</f>
        <v>0</v>
      </c>
      <c r="T38" s="81">
        <f>VLOOKUP($C38,[1]Sheet1!$B$1:$Z$65536,18,0)</f>
        <v>0</v>
      </c>
      <c r="U38" s="81">
        <f>VLOOKUP($C38,[1]Sheet1!$B$1:$Z$65536,19,0)</f>
        <v>0</v>
      </c>
      <c r="V38" s="81">
        <f>VLOOKUP($C38,[1]Sheet1!$B$1:$Z$65536,20,0)</f>
        <v>0</v>
      </c>
      <c r="W38" s="81">
        <f>VLOOKUP($C38,[1]Sheet1!$B$1:$Z$65536,21,0)</f>
        <v>0</v>
      </c>
      <c r="X38" s="81">
        <f>VLOOKUP($C38,[1]Sheet1!$B$1:$Z$65536,22,0)</f>
        <v>0</v>
      </c>
      <c r="Y38" s="81">
        <f>VLOOKUP($C38,[1]Sheet1!$B$1:$Z$65536,23,0)</f>
        <v>0</v>
      </c>
      <c r="Z38" s="81">
        <f>VLOOKUP($C38,[1]Sheet1!$B$1:$Z$65536,24,0)</f>
        <v>112969.75</v>
      </c>
      <c r="AA38" s="81">
        <f>VLOOKUP($C38,[1]Sheet1!$B$1:$Z$65536,25,0)</f>
        <v>0</v>
      </c>
      <c r="AB38" s="81">
        <f>VLOOKUP($C38,[1]Sheet1!$B$1:$AA$65536,26,0)</f>
        <v>67733.240000000005</v>
      </c>
      <c r="AC38" s="112">
        <f t="shared" si="8"/>
        <v>180702.99</v>
      </c>
      <c r="AD38" s="113">
        <f>AC38-AB38-AA38-Z38</f>
        <v>0</v>
      </c>
      <c r="AE38" s="115">
        <f t="shared" si="10"/>
        <v>0</v>
      </c>
      <c r="AF38" s="115">
        <f t="shared" si="11"/>
        <v>0</v>
      </c>
      <c r="AG38" s="130">
        <v>50000</v>
      </c>
      <c r="AH38" s="132">
        <v>100000</v>
      </c>
      <c r="AI38" s="132"/>
      <c r="AJ38" s="132"/>
      <c r="AK38" s="132"/>
      <c r="AL38" s="132" t="s">
        <v>46</v>
      </c>
      <c r="AM38" s="133"/>
      <c r="AN38" s="70"/>
    </row>
    <row r="39" spans="1:40" s="13" customFormat="1" ht="40.049999999999997" customHeight="1">
      <c r="A39" s="102"/>
      <c r="B39" s="396"/>
      <c r="C39" s="82" t="s">
        <v>114</v>
      </c>
      <c r="D39" s="29" t="s">
        <v>115</v>
      </c>
      <c r="E39" s="84">
        <v>90</v>
      </c>
      <c r="F39" s="81">
        <f>VLOOKUP(C39,[1]Sheet1!B$1:E$65536,4,0)</f>
        <v>0</v>
      </c>
      <c r="G39" s="81">
        <f>VLOOKUP(C39,[1]Sheet1!B$1:F$65536,5,0)</f>
        <v>0</v>
      </c>
      <c r="H39" s="81">
        <f>VLOOKUP($C39,[1]Sheet1!$B$1:$Z$65536,6,0)</f>
        <v>0</v>
      </c>
      <c r="I39" s="81">
        <f>VLOOKUP($C39,[1]Sheet1!$B$1:$Z$65536,7,0)</f>
        <v>0</v>
      </c>
      <c r="J39" s="81">
        <f>VLOOKUP($C39,[1]Sheet1!$B$1:$Z$65536,8,0)</f>
        <v>0</v>
      </c>
      <c r="K39" s="81">
        <f>VLOOKUP($C39,[1]Sheet1!$B$1:$Z$65536,9,0)</f>
        <v>0</v>
      </c>
      <c r="L39" s="81">
        <f>VLOOKUP($C39,[1]Sheet1!$B$1:$Z$65536,10,0)</f>
        <v>0</v>
      </c>
      <c r="M39" s="81">
        <f>VLOOKUP($C39,[1]Sheet1!$B$1:$Z$65536,11,0)</f>
        <v>0</v>
      </c>
      <c r="N39" s="81">
        <f>VLOOKUP($C39,[1]Sheet1!$B$1:$Z$65536,12,0)</f>
        <v>0</v>
      </c>
      <c r="O39" s="81">
        <f>VLOOKUP($C39,[1]Sheet1!$B$1:$Z$65536,13,0)</f>
        <v>0</v>
      </c>
      <c r="P39" s="81">
        <f>VLOOKUP($C39,[1]Sheet1!$B$1:$Z$65536,14,0)</f>
        <v>0</v>
      </c>
      <c r="Q39" s="81">
        <f>VLOOKUP($C39,[1]Sheet1!$B$1:$Z$65536,15,0)</f>
        <v>0</v>
      </c>
      <c r="R39" s="81">
        <f>VLOOKUP($C39,[1]Sheet1!$B$1:$Z$65536,16,0)</f>
        <v>0</v>
      </c>
      <c r="S39" s="81">
        <f>VLOOKUP($C39,[1]Sheet1!$B$1:$Z$65536,17,0)</f>
        <v>0</v>
      </c>
      <c r="T39" s="81">
        <f>VLOOKUP($C39,[1]Sheet1!$B$1:$Z$65536,18,0)</f>
        <v>0</v>
      </c>
      <c r="U39" s="81">
        <f>VLOOKUP($C39,[1]Sheet1!$B$1:$Z$65536,19,0)</f>
        <v>0</v>
      </c>
      <c r="V39" s="81">
        <f>VLOOKUP($C39,[1]Sheet1!$B$1:$Z$65536,20,0)</f>
        <v>0</v>
      </c>
      <c r="W39" s="81">
        <f>VLOOKUP($C39,[1]Sheet1!$B$1:$Z$65536,21,0)</f>
        <v>14864.38</v>
      </c>
      <c r="X39" s="81">
        <f>VLOOKUP($C39,[1]Sheet1!$B$1:$Z$65536,22,0)</f>
        <v>14247.599999999999</v>
      </c>
      <c r="Y39" s="81">
        <f>VLOOKUP($C39,[1]Sheet1!$B$1:$Z$65536,23,0)</f>
        <v>0</v>
      </c>
      <c r="Z39" s="81">
        <f>VLOOKUP($C39,[1]Sheet1!$B$1:$Z$65536,24,0)</f>
        <v>11521.92</v>
      </c>
      <c r="AA39" s="81">
        <f>VLOOKUP($C39,[1]Sheet1!$B$1:$Z$65536,25,0)</f>
        <v>48632.41</v>
      </c>
      <c r="AB39" s="81">
        <f>VLOOKUP($C39,[1]Sheet1!$B$1:$AA$65536,26,0)</f>
        <v>32708.02</v>
      </c>
      <c r="AC39" s="112">
        <f t="shared" si="8"/>
        <v>121974.33</v>
      </c>
      <c r="AD39" s="113">
        <f t="shared" si="9"/>
        <v>29111.979999999996</v>
      </c>
      <c r="AE39" s="115">
        <f t="shared" si="10"/>
        <v>2477.3966666666665</v>
      </c>
      <c r="AF39" s="115">
        <f t="shared" si="11"/>
        <v>14864.38</v>
      </c>
      <c r="AG39" s="130">
        <v>50000</v>
      </c>
      <c r="AH39" s="132">
        <v>50000</v>
      </c>
      <c r="AI39" s="132"/>
      <c r="AJ39" s="132" t="s">
        <v>46</v>
      </c>
      <c r="AK39" s="132"/>
      <c r="AL39" s="132"/>
      <c r="AM39" s="133"/>
      <c r="AN39" s="70"/>
    </row>
    <row r="40" spans="1:40" s="13" customFormat="1" ht="40.049999999999997" hidden="1" customHeight="1">
      <c r="A40" s="102"/>
      <c r="B40" s="396"/>
      <c r="C40" s="82" t="s">
        <v>116</v>
      </c>
      <c r="D40" s="83" t="s">
        <v>117</v>
      </c>
      <c r="E40" s="84">
        <v>90</v>
      </c>
      <c r="F40" s="81">
        <f>VLOOKUP(C40,[1]Sheet1!B$1:E$65536,4,0)</f>
        <v>0</v>
      </c>
      <c r="G40" s="81">
        <f>VLOOKUP(C40,[1]Sheet1!B$1:F$65536,5,0)</f>
        <v>0</v>
      </c>
      <c r="H40" s="81">
        <f>VLOOKUP($C40,[1]Sheet1!$B$1:$Z$65536,6,0)</f>
        <v>0</v>
      </c>
      <c r="I40" s="81">
        <f>VLOOKUP($C40,[1]Sheet1!$B$1:$Z$65536,7,0)</f>
        <v>0</v>
      </c>
      <c r="J40" s="81">
        <f>VLOOKUP($C40,[1]Sheet1!$B$1:$Z$65536,8,0)</f>
        <v>0</v>
      </c>
      <c r="K40" s="81">
        <f>VLOOKUP($C40,[1]Sheet1!$B$1:$Z$65536,9,0)</f>
        <v>0</v>
      </c>
      <c r="L40" s="81">
        <f>VLOOKUP($C40,[1]Sheet1!$B$1:$Z$65536,10,0)</f>
        <v>0</v>
      </c>
      <c r="M40" s="81">
        <f>VLOOKUP($C40,[1]Sheet1!$B$1:$Z$65536,11,0)</f>
        <v>0</v>
      </c>
      <c r="N40" s="81">
        <f>VLOOKUP($C40,[1]Sheet1!$B$1:$Z$65536,12,0)</f>
        <v>0</v>
      </c>
      <c r="O40" s="81">
        <f>VLOOKUP($C40,[1]Sheet1!$B$1:$Z$65536,13,0)</f>
        <v>0</v>
      </c>
      <c r="P40" s="81">
        <f>VLOOKUP($C40,[1]Sheet1!$B$1:$Z$65536,14,0)</f>
        <v>0</v>
      </c>
      <c r="Q40" s="81">
        <f>VLOOKUP($C40,[1]Sheet1!$B$1:$Z$65536,15,0)</f>
        <v>0</v>
      </c>
      <c r="R40" s="81">
        <f>VLOOKUP($C40,[1]Sheet1!$B$1:$Z$65536,16,0)</f>
        <v>0</v>
      </c>
      <c r="S40" s="81">
        <f>VLOOKUP($C40,[1]Sheet1!$B$1:$Z$65536,17,0)</f>
        <v>0</v>
      </c>
      <c r="T40" s="81">
        <f>VLOOKUP($C40,[1]Sheet1!$B$1:$Z$65536,18,0)</f>
        <v>0</v>
      </c>
      <c r="U40" s="81">
        <f>VLOOKUP($C40,[1]Sheet1!$B$1:$Z$65536,19,0)</f>
        <v>0</v>
      </c>
      <c r="V40" s="81">
        <f>VLOOKUP($C40,[1]Sheet1!$B$1:$Z$65536,20,0)</f>
        <v>0</v>
      </c>
      <c r="W40" s="81">
        <f>VLOOKUP($C40,[1]Sheet1!$B$1:$Z$65536,21,0)</f>
        <v>0</v>
      </c>
      <c r="X40" s="81">
        <f>VLOOKUP($C40,[1]Sheet1!$B$1:$Z$65536,22,0)</f>
        <v>0</v>
      </c>
      <c r="Y40" s="81">
        <f>VLOOKUP($C40,[1]Sheet1!$B$1:$Z$65536,23,0)</f>
        <v>0</v>
      </c>
      <c r="Z40" s="81">
        <f>VLOOKUP($C40,[1]Sheet1!$B$1:$Z$65536,24,0)</f>
        <v>0</v>
      </c>
      <c r="AA40" s="81">
        <f>VLOOKUP($C40,[1]Sheet1!$B$1:$Z$65536,25,0)</f>
        <v>0</v>
      </c>
      <c r="AB40" s="81">
        <f>VLOOKUP($C40,[1]Sheet1!$B$1:$AA$65536,26,0)</f>
        <v>0</v>
      </c>
      <c r="AC40" s="112">
        <f t="shared" si="8"/>
        <v>0</v>
      </c>
      <c r="AD40" s="113">
        <f t="shared" si="9"/>
        <v>0</v>
      </c>
      <c r="AE40" s="115">
        <f t="shared" si="10"/>
        <v>0</v>
      </c>
      <c r="AF40" s="115">
        <f t="shared" si="11"/>
        <v>0</v>
      </c>
      <c r="AG40" s="130"/>
      <c r="AH40" s="132"/>
      <c r="AI40" s="132"/>
      <c r="AJ40" s="132" t="s">
        <v>46</v>
      </c>
      <c r="AK40" s="132"/>
      <c r="AL40" s="132"/>
      <c r="AM40" s="133"/>
      <c r="AN40" s="70"/>
    </row>
    <row r="41" spans="1:40" s="13" customFormat="1" ht="40.049999999999997" hidden="1" customHeight="1">
      <c r="A41" s="102"/>
      <c r="B41" s="396"/>
      <c r="C41" s="82" t="s">
        <v>118</v>
      </c>
      <c r="D41" s="83" t="s">
        <v>119</v>
      </c>
      <c r="E41" s="84">
        <v>90</v>
      </c>
      <c r="F41" s="81">
        <f>VLOOKUP(C41,[1]Sheet1!B$1:E$65536,4,0)</f>
        <v>0</v>
      </c>
      <c r="G41" s="81">
        <f>VLOOKUP(C41,[1]Sheet1!B$1:F$65536,5,0)</f>
        <v>0</v>
      </c>
      <c r="H41" s="81">
        <f>VLOOKUP($C41,[1]Sheet1!$B$1:$Z$65536,6,0)</f>
        <v>0</v>
      </c>
      <c r="I41" s="81">
        <f>VLOOKUP($C41,[1]Sheet1!$B$1:$Z$65536,7,0)</f>
        <v>0</v>
      </c>
      <c r="J41" s="81">
        <f>VLOOKUP($C41,[1]Sheet1!$B$1:$Z$65536,8,0)</f>
        <v>0</v>
      </c>
      <c r="K41" s="81">
        <f>VLOOKUP($C41,[1]Sheet1!$B$1:$Z$65536,9,0)</f>
        <v>0</v>
      </c>
      <c r="L41" s="81">
        <f>VLOOKUP($C41,[1]Sheet1!$B$1:$Z$65536,10,0)</f>
        <v>0</v>
      </c>
      <c r="M41" s="81">
        <f>VLOOKUP($C41,[1]Sheet1!$B$1:$Z$65536,11,0)</f>
        <v>0</v>
      </c>
      <c r="N41" s="81">
        <f>VLOOKUP($C41,[1]Sheet1!$B$1:$Z$65536,12,0)</f>
        <v>0</v>
      </c>
      <c r="O41" s="81">
        <f>VLOOKUP($C41,[1]Sheet1!$B$1:$Z$65536,13,0)</f>
        <v>0</v>
      </c>
      <c r="P41" s="81">
        <f>VLOOKUP($C41,[1]Sheet1!$B$1:$Z$65536,14,0)</f>
        <v>0</v>
      </c>
      <c r="Q41" s="81">
        <f>VLOOKUP($C41,[1]Sheet1!$B$1:$Z$65536,15,0)</f>
        <v>0</v>
      </c>
      <c r="R41" s="81">
        <f>VLOOKUP($C41,[1]Sheet1!$B$1:$Z$65536,16,0)</f>
        <v>0</v>
      </c>
      <c r="S41" s="81">
        <f>VLOOKUP($C41,[1]Sheet1!$B$1:$Z$65536,17,0)</f>
        <v>0</v>
      </c>
      <c r="T41" s="81">
        <f>VLOOKUP($C41,[1]Sheet1!$B$1:$Z$65536,18,0)</f>
        <v>0</v>
      </c>
      <c r="U41" s="81">
        <f>VLOOKUP($C41,[1]Sheet1!$B$1:$Z$65536,19,0)</f>
        <v>0</v>
      </c>
      <c r="V41" s="81">
        <f>VLOOKUP($C41,[1]Sheet1!$B$1:$Z$65536,20,0)</f>
        <v>0</v>
      </c>
      <c r="W41" s="81">
        <f>VLOOKUP($C41,[1]Sheet1!$B$1:$Z$65536,21,0)</f>
        <v>1287.8</v>
      </c>
      <c r="X41" s="81">
        <f>VLOOKUP($C41,[1]Sheet1!$B$1:$Z$65536,22,0)</f>
        <v>0</v>
      </c>
      <c r="Y41" s="81">
        <f>VLOOKUP($C41,[1]Sheet1!$B$1:$Z$65536,23,0)</f>
        <v>0</v>
      </c>
      <c r="Z41" s="81">
        <f>VLOOKUP($C41,[1]Sheet1!$B$1:$Z$65536,24,0)</f>
        <v>0</v>
      </c>
      <c r="AA41" s="81">
        <f>VLOOKUP($C41,[1]Sheet1!$B$1:$Z$65536,25,0)</f>
        <v>17875.599999999999</v>
      </c>
      <c r="AB41" s="81">
        <f>VLOOKUP($C41,[1]Sheet1!$B$1:$AA$65536,26,0)</f>
        <v>25433</v>
      </c>
      <c r="AC41" s="112">
        <f t="shared" si="8"/>
        <v>44596.399999999994</v>
      </c>
      <c r="AD41" s="113">
        <f t="shared" si="9"/>
        <v>1287.7999999999956</v>
      </c>
      <c r="AE41" s="115">
        <f t="shared" si="10"/>
        <v>214.63333333333333</v>
      </c>
      <c r="AF41" s="115">
        <f t="shared" si="11"/>
        <v>1287.8</v>
      </c>
      <c r="AG41" s="130"/>
      <c r="AH41" s="155">
        <v>20000</v>
      </c>
      <c r="AI41" s="132">
        <v>10000</v>
      </c>
      <c r="AJ41" s="132"/>
      <c r="AK41" s="132"/>
      <c r="AL41" s="132"/>
      <c r="AM41" s="133"/>
      <c r="AN41" s="70"/>
    </row>
    <row r="42" spans="1:40" s="13" customFormat="1" ht="40.049999999999997" hidden="1" customHeight="1">
      <c r="A42" s="102"/>
      <c r="B42" s="396"/>
      <c r="C42" s="82" t="s">
        <v>120</v>
      </c>
      <c r="D42" s="83" t="s">
        <v>121</v>
      </c>
      <c r="E42" s="84">
        <v>90</v>
      </c>
      <c r="F42" s="81">
        <f>VLOOKUP(C42,[1]Sheet1!B$1:E$65536,4,0)</f>
        <v>0</v>
      </c>
      <c r="G42" s="81">
        <f>VLOOKUP(C42,[1]Sheet1!B$1:F$65536,5,0)</f>
        <v>0</v>
      </c>
      <c r="H42" s="81">
        <f>VLOOKUP($C42,[1]Sheet1!$B$1:$Z$65536,6,0)</f>
        <v>0</v>
      </c>
      <c r="I42" s="81">
        <f>VLOOKUP($C42,[1]Sheet1!$B$1:$Z$65536,7,0)</f>
        <v>0</v>
      </c>
      <c r="J42" s="81">
        <f>VLOOKUP($C42,[1]Sheet1!$B$1:$Z$65536,8,0)</f>
        <v>0</v>
      </c>
      <c r="K42" s="81">
        <f>VLOOKUP($C42,[1]Sheet1!$B$1:$Z$65536,9,0)</f>
        <v>0</v>
      </c>
      <c r="L42" s="81">
        <f>VLOOKUP($C42,[1]Sheet1!$B$1:$Z$65536,10,0)</f>
        <v>0</v>
      </c>
      <c r="M42" s="81">
        <f>VLOOKUP($C42,[1]Sheet1!$B$1:$Z$65536,11,0)</f>
        <v>0</v>
      </c>
      <c r="N42" s="81">
        <f>VLOOKUP($C42,[1]Sheet1!$B$1:$Z$65536,12,0)</f>
        <v>0</v>
      </c>
      <c r="O42" s="81">
        <f>VLOOKUP($C42,[1]Sheet1!$B$1:$Z$65536,13,0)</f>
        <v>0</v>
      </c>
      <c r="P42" s="81">
        <f>VLOOKUP($C42,[1]Sheet1!$B$1:$Z$65536,14,0)</f>
        <v>0</v>
      </c>
      <c r="Q42" s="81">
        <f>VLOOKUP($C42,[1]Sheet1!$B$1:$Z$65536,15,0)</f>
        <v>0</v>
      </c>
      <c r="R42" s="81">
        <f>VLOOKUP($C42,[1]Sheet1!$B$1:$Z$65536,16,0)</f>
        <v>0</v>
      </c>
      <c r="S42" s="81">
        <f>VLOOKUP($C42,[1]Sheet1!$B$1:$Z$65536,17,0)</f>
        <v>0</v>
      </c>
      <c r="T42" s="81">
        <f>VLOOKUP($C42,[1]Sheet1!$B$1:$Z$65536,18,0)</f>
        <v>0</v>
      </c>
      <c r="U42" s="81">
        <f>VLOOKUP($C42,[1]Sheet1!$B$1:$Z$65536,19,0)</f>
        <v>0</v>
      </c>
      <c r="V42" s="81">
        <f>VLOOKUP($C42,[1]Sheet1!$B$1:$Z$65536,20,0)</f>
        <v>5122.43</v>
      </c>
      <c r="W42" s="81">
        <f>VLOOKUP($C42,[1]Sheet1!$B$1:$Z$65536,21,0)</f>
        <v>0</v>
      </c>
      <c r="X42" s="81">
        <f>VLOOKUP($C42,[1]Sheet1!$B$1:$Z$65536,22,0)</f>
        <v>21200</v>
      </c>
      <c r="Y42" s="81">
        <f>VLOOKUP($C42,[1]Sheet1!$B$1:$Z$65536,23,0)</f>
        <v>0</v>
      </c>
      <c r="Z42" s="81">
        <f>VLOOKUP($C42,[1]Sheet1!$B$1:$Z$65536,24,0)</f>
        <v>16680</v>
      </c>
      <c r="AA42" s="81">
        <f>VLOOKUP($C42,[1]Sheet1!$B$1:$Z$65536,25,0)</f>
        <v>0</v>
      </c>
      <c r="AB42" s="81">
        <f>VLOOKUP($C42,[1]Sheet1!$B$1:$AA$65536,26,0)</f>
        <v>70168.5</v>
      </c>
      <c r="AC42" s="112">
        <f t="shared" si="8"/>
        <v>113170.93</v>
      </c>
      <c r="AD42" s="113">
        <f t="shared" si="9"/>
        <v>26322.429999999993</v>
      </c>
      <c r="AE42" s="115">
        <f t="shared" si="10"/>
        <v>853.73833333333334</v>
      </c>
      <c r="AF42" s="115">
        <f t="shared" si="11"/>
        <v>0</v>
      </c>
      <c r="AG42" s="130">
        <v>20000</v>
      </c>
      <c r="AH42" s="156"/>
      <c r="AI42" s="132">
        <v>30000</v>
      </c>
      <c r="AJ42" s="132" t="s">
        <v>46</v>
      </c>
      <c r="AK42" s="132"/>
      <c r="AL42" s="132"/>
      <c r="AM42" s="133"/>
      <c r="AN42" s="70"/>
    </row>
    <row r="43" spans="1:40" s="13" customFormat="1" ht="40.049999999999997" hidden="1" customHeight="1">
      <c r="A43" s="102"/>
      <c r="B43" s="396"/>
      <c r="C43" s="82" t="s">
        <v>122</v>
      </c>
      <c r="D43" s="83" t="s">
        <v>123</v>
      </c>
      <c r="E43" s="84">
        <v>90</v>
      </c>
      <c r="F43" s="81">
        <f>VLOOKUP(C43,[1]Sheet1!B$1:E$65536,4,0)</f>
        <v>0</v>
      </c>
      <c r="G43" s="81">
        <f>VLOOKUP(C43,[1]Sheet1!B$1:F$65536,5,0)</f>
        <v>0</v>
      </c>
      <c r="H43" s="81">
        <f>VLOOKUP($C43,[1]Sheet1!$B$1:$Z$65536,6,0)</f>
        <v>0</v>
      </c>
      <c r="I43" s="81">
        <f>VLOOKUP($C43,[1]Sheet1!$B$1:$Z$65536,7,0)</f>
        <v>0</v>
      </c>
      <c r="J43" s="81">
        <f>VLOOKUP($C43,[1]Sheet1!$B$1:$Z$65536,8,0)</f>
        <v>0</v>
      </c>
      <c r="K43" s="81">
        <f>VLOOKUP($C43,[1]Sheet1!$B$1:$Z$65536,9,0)</f>
        <v>0</v>
      </c>
      <c r="L43" s="81">
        <f>VLOOKUP($C43,[1]Sheet1!$B$1:$Z$65536,10,0)</f>
        <v>0</v>
      </c>
      <c r="M43" s="81">
        <f>VLOOKUP($C43,[1]Sheet1!$B$1:$Z$65536,11,0)</f>
        <v>0</v>
      </c>
      <c r="N43" s="81">
        <f>VLOOKUP($C43,[1]Sheet1!$B$1:$Z$65536,12,0)</f>
        <v>0</v>
      </c>
      <c r="O43" s="81">
        <f>VLOOKUP($C43,[1]Sheet1!$B$1:$Z$65536,13,0)</f>
        <v>0</v>
      </c>
      <c r="P43" s="81">
        <f>VLOOKUP($C43,[1]Sheet1!$B$1:$Z$65536,14,0)</f>
        <v>0</v>
      </c>
      <c r="Q43" s="81">
        <f>VLOOKUP($C43,[1]Sheet1!$B$1:$Z$65536,15,0)</f>
        <v>0</v>
      </c>
      <c r="R43" s="81">
        <f>VLOOKUP($C43,[1]Sheet1!$B$1:$Z$65536,16,0)</f>
        <v>0</v>
      </c>
      <c r="S43" s="81">
        <f>VLOOKUP($C43,[1]Sheet1!$B$1:$Z$65536,17,0)</f>
        <v>0</v>
      </c>
      <c r="T43" s="81">
        <f>VLOOKUP($C43,[1]Sheet1!$B$1:$Z$65536,18,0)</f>
        <v>0</v>
      </c>
      <c r="U43" s="81">
        <f>VLOOKUP($C43,[1]Sheet1!$B$1:$Z$65536,19,0)</f>
        <v>4840.3500000000004</v>
      </c>
      <c r="V43" s="81">
        <f>VLOOKUP($C43,[1]Sheet1!$B$1:$Z$65536,20,0)</f>
        <v>0</v>
      </c>
      <c r="W43" s="81">
        <f>VLOOKUP($C43,[1]Sheet1!$B$1:$Z$65536,21,0)</f>
        <v>0</v>
      </c>
      <c r="X43" s="81">
        <f>VLOOKUP($C43,[1]Sheet1!$B$1:$Z$65536,22,0)</f>
        <v>0</v>
      </c>
      <c r="Y43" s="81">
        <f>VLOOKUP($C43,[1]Sheet1!$B$1:$Z$65536,23,0)</f>
        <v>0</v>
      </c>
      <c r="Z43" s="81">
        <f>VLOOKUP($C43,[1]Sheet1!$B$1:$Z$65536,24,0)</f>
        <v>0</v>
      </c>
      <c r="AA43" s="81">
        <f>VLOOKUP($C43,[1]Sheet1!$B$1:$Z$65536,25,0)</f>
        <v>0</v>
      </c>
      <c r="AB43" s="81">
        <f>VLOOKUP($C43,[1]Sheet1!$B$1:$AA$65536,26,0)</f>
        <v>0</v>
      </c>
      <c r="AC43" s="112">
        <f t="shared" si="8"/>
        <v>4840.3500000000004</v>
      </c>
      <c r="AD43" s="113">
        <f t="shared" si="9"/>
        <v>4840.3500000000004</v>
      </c>
      <c r="AE43" s="115">
        <f t="shared" si="10"/>
        <v>806.72500000000002</v>
      </c>
      <c r="AF43" s="115">
        <f t="shared" si="11"/>
        <v>0</v>
      </c>
      <c r="AG43" s="130"/>
      <c r="AH43" s="156"/>
      <c r="AI43" s="132"/>
      <c r="AJ43" s="132" t="s">
        <v>46</v>
      </c>
      <c r="AK43" s="132"/>
      <c r="AL43" s="132"/>
      <c r="AM43" s="133"/>
      <c r="AN43" s="70"/>
    </row>
    <row r="44" spans="1:40" s="13" customFormat="1" ht="40.049999999999997" hidden="1" customHeight="1">
      <c r="A44" s="102"/>
      <c r="B44" s="396"/>
      <c r="C44" s="82" t="s">
        <v>124</v>
      </c>
      <c r="D44" s="83" t="s">
        <v>125</v>
      </c>
      <c r="E44" s="84">
        <v>90</v>
      </c>
      <c r="F44" s="81">
        <f>VLOOKUP(C44,[1]Sheet1!B$1:E$65536,4,0)</f>
        <v>0</v>
      </c>
      <c r="G44" s="81">
        <f>VLOOKUP(C44,[1]Sheet1!B$1:F$65536,5,0)</f>
        <v>0</v>
      </c>
      <c r="H44" s="81">
        <f>VLOOKUP($C44,[1]Sheet1!$B$1:$Z$65536,6,0)</f>
        <v>0</v>
      </c>
      <c r="I44" s="81">
        <f>VLOOKUP($C44,[1]Sheet1!$B$1:$Z$65536,7,0)</f>
        <v>0</v>
      </c>
      <c r="J44" s="81">
        <f>VLOOKUP($C44,[1]Sheet1!$B$1:$Z$65536,8,0)</f>
        <v>0</v>
      </c>
      <c r="K44" s="81">
        <f>VLOOKUP($C44,[1]Sheet1!$B$1:$Z$65536,9,0)</f>
        <v>0</v>
      </c>
      <c r="L44" s="81">
        <f>VLOOKUP($C44,[1]Sheet1!$B$1:$Z$65536,10,0)</f>
        <v>0</v>
      </c>
      <c r="M44" s="81">
        <f>VLOOKUP($C44,[1]Sheet1!$B$1:$Z$65536,11,0)</f>
        <v>0</v>
      </c>
      <c r="N44" s="81">
        <f>VLOOKUP($C44,[1]Sheet1!$B$1:$Z$65536,12,0)</f>
        <v>0</v>
      </c>
      <c r="O44" s="81">
        <f>VLOOKUP($C44,[1]Sheet1!$B$1:$Z$65536,13,0)</f>
        <v>0</v>
      </c>
      <c r="P44" s="81">
        <f>VLOOKUP($C44,[1]Sheet1!$B$1:$Z$65536,14,0)</f>
        <v>0</v>
      </c>
      <c r="Q44" s="81">
        <f>VLOOKUP($C44,[1]Sheet1!$B$1:$Z$65536,15,0)</f>
        <v>0</v>
      </c>
      <c r="R44" s="81">
        <f>VLOOKUP($C44,[1]Sheet1!$B$1:$Z$65536,16,0)</f>
        <v>0</v>
      </c>
      <c r="S44" s="81">
        <f>VLOOKUP($C44,[1]Sheet1!$B$1:$Z$65536,17,0)</f>
        <v>0</v>
      </c>
      <c r="T44" s="81">
        <f>VLOOKUP($C44,[1]Sheet1!$B$1:$Z$65536,18,0)</f>
        <v>0</v>
      </c>
      <c r="U44" s="81">
        <f>VLOOKUP($C44,[1]Sheet1!$B$1:$Z$65536,19,0)</f>
        <v>0</v>
      </c>
      <c r="V44" s="81">
        <f>VLOOKUP($C44,[1]Sheet1!$B$1:$Z$65536,20,0)</f>
        <v>0</v>
      </c>
      <c r="W44" s="81">
        <f>VLOOKUP($C44,[1]Sheet1!$B$1:$Z$65536,21,0)</f>
        <v>0</v>
      </c>
      <c r="X44" s="81">
        <f>VLOOKUP($C44,[1]Sheet1!$B$1:$Z$65536,22,0)</f>
        <v>33710</v>
      </c>
      <c r="Y44" s="81">
        <f>VLOOKUP($C44,[1]Sheet1!$B$1:$Z$65536,23,0)</f>
        <v>0</v>
      </c>
      <c r="Z44" s="81">
        <f>VLOOKUP($C44,[1]Sheet1!$B$1:$Z$65536,24,0)</f>
        <v>0</v>
      </c>
      <c r="AA44" s="81">
        <f>VLOOKUP($C44,[1]Sheet1!$B$1:$Z$65536,25,0)</f>
        <v>0</v>
      </c>
      <c r="AB44" s="81">
        <f>VLOOKUP($C44,[1]Sheet1!$B$1:$AA$65536,26,0)</f>
        <v>0</v>
      </c>
      <c r="AC44" s="112">
        <f t="shared" si="8"/>
        <v>33710</v>
      </c>
      <c r="AD44" s="113">
        <f t="shared" si="9"/>
        <v>33710</v>
      </c>
      <c r="AE44" s="115">
        <f t="shared" si="10"/>
        <v>0</v>
      </c>
      <c r="AF44" s="115">
        <f t="shared" si="11"/>
        <v>0</v>
      </c>
      <c r="AG44" s="130"/>
      <c r="AH44" s="132"/>
      <c r="AI44" s="132"/>
      <c r="AJ44" s="132"/>
      <c r="AK44" s="132"/>
      <c r="AL44" s="132"/>
      <c r="AM44" s="133"/>
      <c r="AN44" s="70"/>
    </row>
    <row r="45" spans="1:40" s="13" customFormat="1" ht="40.049999999999997" hidden="1" customHeight="1">
      <c r="A45" s="102"/>
      <c r="B45" s="396"/>
      <c r="C45" s="82" t="s">
        <v>126</v>
      </c>
      <c r="D45" s="83" t="s">
        <v>127</v>
      </c>
      <c r="E45" s="84">
        <v>90</v>
      </c>
      <c r="F45" s="81">
        <f>VLOOKUP(C45,[1]Sheet1!B$1:E$65536,4,0)</f>
        <v>0</v>
      </c>
      <c r="G45" s="81">
        <f>VLOOKUP(C45,[1]Sheet1!B$1:F$65536,5,0)</f>
        <v>0</v>
      </c>
      <c r="H45" s="81">
        <f>VLOOKUP($C45,[1]Sheet1!$B$1:$Z$65536,6,0)</f>
        <v>0</v>
      </c>
      <c r="I45" s="81">
        <f>VLOOKUP($C45,[1]Sheet1!$B$1:$Z$65536,7,0)</f>
        <v>0</v>
      </c>
      <c r="J45" s="81">
        <f>VLOOKUP($C45,[1]Sheet1!$B$1:$Z$65536,8,0)</f>
        <v>0</v>
      </c>
      <c r="K45" s="81">
        <f>VLOOKUP($C45,[1]Sheet1!$B$1:$Z$65536,9,0)</f>
        <v>0</v>
      </c>
      <c r="L45" s="81">
        <f>VLOOKUP($C45,[1]Sheet1!$B$1:$Z$65536,10,0)</f>
        <v>0</v>
      </c>
      <c r="M45" s="81">
        <f>VLOOKUP($C45,[1]Sheet1!$B$1:$Z$65536,11,0)</f>
        <v>0</v>
      </c>
      <c r="N45" s="81">
        <f>VLOOKUP($C45,[1]Sheet1!$B$1:$Z$65536,12,0)</f>
        <v>0</v>
      </c>
      <c r="O45" s="81">
        <f>VLOOKUP($C45,[1]Sheet1!$B$1:$Z$65536,13,0)</f>
        <v>0</v>
      </c>
      <c r="P45" s="81">
        <f>VLOOKUP($C45,[1]Sheet1!$B$1:$Z$65536,14,0)</f>
        <v>0</v>
      </c>
      <c r="Q45" s="81">
        <f>VLOOKUP($C45,[1]Sheet1!$B$1:$Z$65536,15,0)</f>
        <v>0</v>
      </c>
      <c r="R45" s="81">
        <f>VLOOKUP($C45,[1]Sheet1!$B$1:$Z$65536,16,0)</f>
        <v>0</v>
      </c>
      <c r="S45" s="81">
        <f>VLOOKUP($C45,[1]Sheet1!$B$1:$Z$65536,17,0)</f>
        <v>0</v>
      </c>
      <c r="T45" s="81">
        <f>VLOOKUP($C45,[1]Sheet1!$B$1:$Z$65536,18,0)</f>
        <v>0</v>
      </c>
      <c r="U45" s="81">
        <f>VLOOKUP($C45,[1]Sheet1!$B$1:$Z$65536,19,0)</f>
        <v>0</v>
      </c>
      <c r="V45" s="81">
        <f>VLOOKUP($C45,[1]Sheet1!$B$1:$Z$65536,20,0)</f>
        <v>3729.53</v>
      </c>
      <c r="W45" s="81">
        <f>VLOOKUP($C45,[1]Sheet1!$B$1:$Z$65536,21,0)</f>
        <v>21291.160000000003</v>
      </c>
      <c r="X45" s="81">
        <f>VLOOKUP($C45,[1]Sheet1!$B$1:$Z$65536,22,0)</f>
        <v>24404.949999999997</v>
      </c>
      <c r="Y45" s="81">
        <f>VLOOKUP($C45,[1]Sheet1!$B$1:$Z$65536,23,0)</f>
        <v>0</v>
      </c>
      <c r="Z45" s="81">
        <f>VLOOKUP($C45,[1]Sheet1!$B$1:$Z$65536,24,0)</f>
        <v>0</v>
      </c>
      <c r="AA45" s="81">
        <f>VLOOKUP($C45,[1]Sheet1!$B$1:$Z$65536,25,0)</f>
        <v>0</v>
      </c>
      <c r="AB45" s="81">
        <f>VLOOKUP($C45,[1]Sheet1!$B$1:$AA$65536,26,0)</f>
        <v>0</v>
      </c>
      <c r="AC45" s="112">
        <f t="shared" si="8"/>
        <v>49425.64</v>
      </c>
      <c r="AD45" s="113">
        <f t="shared" si="9"/>
        <v>49425.64</v>
      </c>
      <c r="AE45" s="115">
        <f t="shared" si="10"/>
        <v>4170.1150000000007</v>
      </c>
      <c r="AF45" s="115">
        <f t="shared" si="11"/>
        <v>21291.160000000003</v>
      </c>
      <c r="AG45" s="130"/>
      <c r="AH45" s="156">
        <v>30000</v>
      </c>
      <c r="AI45" s="132">
        <v>20000</v>
      </c>
      <c r="AJ45" s="132"/>
      <c r="AK45" s="132"/>
      <c r="AL45" s="132" t="s">
        <v>46</v>
      </c>
      <c r="AM45" s="133"/>
      <c r="AN45" s="70"/>
    </row>
    <row r="46" spans="1:40" s="13" customFormat="1" ht="40.049999999999997" hidden="1" customHeight="1">
      <c r="A46" s="102"/>
      <c r="B46" s="396"/>
      <c r="C46" s="82" t="s">
        <v>128</v>
      </c>
      <c r="D46" s="83" t="s">
        <v>129</v>
      </c>
      <c r="E46" s="84">
        <v>90</v>
      </c>
      <c r="F46" s="81">
        <f>VLOOKUP(C46,[1]Sheet1!B$1:E$65536,4,0)</f>
        <v>0</v>
      </c>
      <c r="G46" s="81">
        <f>VLOOKUP(C46,[1]Sheet1!B$1:F$65536,5,0)</f>
        <v>0</v>
      </c>
      <c r="H46" s="81">
        <f>VLOOKUP($C46,[1]Sheet1!$B$1:$Z$65536,6,0)</f>
        <v>0</v>
      </c>
      <c r="I46" s="81">
        <f>VLOOKUP($C46,[1]Sheet1!$B$1:$Z$65536,7,0)</f>
        <v>0</v>
      </c>
      <c r="J46" s="81">
        <f>VLOOKUP($C46,[1]Sheet1!$B$1:$Z$65536,8,0)</f>
        <v>0</v>
      </c>
      <c r="K46" s="81">
        <f>VLOOKUP($C46,[1]Sheet1!$B$1:$Z$65536,9,0)</f>
        <v>0</v>
      </c>
      <c r="L46" s="81">
        <f>VLOOKUP($C46,[1]Sheet1!$B$1:$Z$65536,10,0)</f>
        <v>0</v>
      </c>
      <c r="M46" s="81">
        <f>VLOOKUP($C46,[1]Sheet1!$B$1:$Z$65536,11,0)</f>
        <v>0</v>
      </c>
      <c r="N46" s="81">
        <f>VLOOKUP($C46,[1]Sheet1!$B$1:$Z$65536,12,0)</f>
        <v>0</v>
      </c>
      <c r="O46" s="81">
        <f>VLOOKUP($C46,[1]Sheet1!$B$1:$Z$65536,13,0)</f>
        <v>0</v>
      </c>
      <c r="P46" s="81">
        <f>VLOOKUP($C46,[1]Sheet1!$B$1:$Z$65536,14,0)</f>
        <v>0</v>
      </c>
      <c r="Q46" s="81">
        <f>VLOOKUP($C46,[1]Sheet1!$B$1:$Z$65536,15,0)</f>
        <v>0</v>
      </c>
      <c r="R46" s="81">
        <f>VLOOKUP($C46,[1]Sheet1!$B$1:$Z$65536,16,0)</f>
        <v>0</v>
      </c>
      <c r="S46" s="81">
        <f>VLOOKUP($C46,[1]Sheet1!$B$1:$Z$65536,17,0)</f>
        <v>0</v>
      </c>
      <c r="T46" s="81">
        <f>VLOOKUP($C46,[1]Sheet1!$B$1:$Z$65536,18,0)</f>
        <v>21440</v>
      </c>
      <c r="U46" s="81">
        <f>VLOOKUP($C46,[1]Sheet1!$B$1:$Z$65536,19,0)</f>
        <v>0</v>
      </c>
      <c r="V46" s="81">
        <f>VLOOKUP($C46,[1]Sheet1!$B$1:$Z$65536,20,0)</f>
        <v>0</v>
      </c>
      <c r="W46" s="81">
        <f>VLOOKUP($C46,[1]Sheet1!$B$1:$Z$65536,21,0)</f>
        <v>0</v>
      </c>
      <c r="X46" s="81">
        <f>VLOOKUP($C46,[1]Sheet1!$B$1:$Z$65536,22,0)</f>
        <v>0</v>
      </c>
      <c r="Y46" s="81">
        <f>VLOOKUP($C46,[1]Sheet1!$B$1:$Z$65536,23,0)</f>
        <v>0</v>
      </c>
      <c r="Z46" s="81">
        <f>VLOOKUP($C46,[1]Sheet1!$B$1:$Z$65536,24,0)</f>
        <v>0</v>
      </c>
      <c r="AA46" s="81">
        <f>VLOOKUP($C46,[1]Sheet1!$B$1:$Z$65536,25,0)</f>
        <v>0</v>
      </c>
      <c r="AB46" s="81">
        <f>VLOOKUP($C46,[1]Sheet1!$B$1:$AA$65536,26,0)</f>
        <v>0</v>
      </c>
      <c r="AC46" s="112">
        <f t="shared" si="8"/>
        <v>21440</v>
      </c>
      <c r="AD46" s="113">
        <f t="shared" si="9"/>
        <v>21440</v>
      </c>
      <c r="AE46" s="115">
        <f t="shared" si="10"/>
        <v>3573.3333333333335</v>
      </c>
      <c r="AF46" s="115">
        <f t="shared" si="11"/>
        <v>0</v>
      </c>
      <c r="AG46" s="130"/>
      <c r="AH46" s="132"/>
      <c r="AI46" s="132"/>
      <c r="AJ46" s="132"/>
      <c r="AK46" s="132"/>
      <c r="AL46" s="132" t="s">
        <v>46</v>
      </c>
      <c r="AM46" s="133"/>
      <c r="AN46" s="70"/>
    </row>
    <row r="47" spans="1:40" s="13" customFormat="1" ht="40.049999999999997" hidden="1" customHeight="1">
      <c r="A47" s="102"/>
      <c r="B47" s="396"/>
      <c r="C47" s="82" t="s">
        <v>130</v>
      </c>
      <c r="D47" s="83" t="s">
        <v>131</v>
      </c>
      <c r="E47" s="84">
        <v>90</v>
      </c>
      <c r="F47" s="81">
        <f>VLOOKUP(C47,[1]Sheet1!B$1:E$65536,4,0)</f>
        <v>0</v>
      </c>
      <c r="G47" s="81">
        <f>VLOOKUP(C47,[1]Sheet1!B$1:F$65536,5,0)</f>
        <v>0</v>
      </c>
      <c r="H47" s="81">
        <f>VLOOKUP($C47,[1]Sheet1!$B$1:$Z$65536,6,0)</f>
        <v>0</v>
      </c>
      <c r="I47" s="81">
        <f>VLOOKUP($C47,[1]Sheet1!$B$1:$Z$65536,7,0)</f>
        <v>0</v>
      </c>
      <c r="J47" s="81">
        <f>VLOOKUP($C47,[1]Sheet1!$B$1:$Z$65536,8,0)</f>
        <v>0</v>
      </c>
      <c r="K47" s="81">
        <f>VLOOKUP($C47,[1]Sheet1!$B$1:$Z$65536,9,0)</f>
        <v>0</v>
      </c>
      <c r="L47" s="81">
        <f>VLOOKUP($C47,[1]Sheet1!$B$1:$Z$65536,10,0)</f>
        <v>0</v>
      </c>
      <c r="M47" s="81">
        <f>VLOOKUP($C47,[1]Sheet1!$B$1:$Z$65536,11,0)</f>
        <v>0</v>
      </c>
      <c r="N47" s="81">
        <f>VLOOKUP($C47,[1]Sheet1!$B$1:$Z$65536,12,0)</f>
        <v>0</v>
      </c>
      <c r="O47" s="81">
        <f>VLOOKUP($C47,[1]Sheet1!$B$1:$Z$65536,13,0)</f>
        <v>0</v>
      </c>
      <c r="P47" s="81">
        <f>VLOOKUP($C47,[1]Sheet1!$B$1:$Z$65536,14,0)</f>
        <v>0</v>
      </c>
      <c r="Q47" s="81">
        <f>VLOOKUP($C47,[1]Sheet1!$B$1:$Z$65536,15,0)</f>
        <v>0</v>
      </c>
      <c r="R47" s="81">
        <f>VLOOKUP($C47,[1]Sheet1!$B$1:$Z$65536,16,0)</f>
        <v>0</v>
      </c>
      <c r="S47" s="81">
        <f>VLOOKUP($C47,[1]Sheet1!$B$1:$Z$65536,17,0)</f>
        <v>0</v>
      </c>
      <c r="T47" s="81">
        <f>VLOOKUP($C47,[1]Sheet1!$B$1:$Z$65536,18,0)</f>
        <v>0</v>
      </c>
      <c r="U47" s="81">
        <f>VLOOKUP($C47,[1]Sheet1!$B$1:$Z$65536,19,0)</f>
        <v>0</v>
      </c>
      <c r="V47" s="81">
        <f>VLOOKUP($C47,[1]Sheet1!$B$1:$Z$65536,20,0)</f>
        <v>0</v>
      </c>
      <c r="W47" s="81">
        <f>VLOOKUP($C47,[1]Sheet1!$B$1:$Z$65536,21,0)</f>
        <v>0</v>
      </c>
      <c r="X47" s="81">
        <f>VLOOKUP($C47,[1]Sheet1!$B$1:$Z$65536,22,0)</f>
        <v>0</v>
      </c>
      <c r="Y47" s="81">
        <f>VLOOKUP($C47,[1]Sheet1!$B$1:$Z$65536,23,0)</f>
        <v>0</v>
      </c>
      <c r="Z47" s="81">
        <f>VLOOKUP($C47,[1]Sheet1!$B$1:$Z$65536,24,0)</f>
        <v>0</v>
      </c>
      <c r="AA47" s="81">
        <f>VLOOKUP($C47,[1]Sheet1!$B$1:$Z$65536,25,0)</f>
        <v>0</v>
      </c>
      <c r="AB47" s="81">
        <f>VLOOKUP($C47,[1]Sheet1!$B$1:$AA$65536,26,0)</f>
        <v>0</v>
      </c>
      <c r="AC47" s="112">
        <f t="shared" si="8"/>
        <v>0</v>
      </c>
      <c r="AD47" s="113">
        <f t="shared" si="9"/>
        <v>0</v>
      </c>
      <c r="AE47" s="115">
        <f t="shared" si="10"/>
        <v>0</v>
      </c>
      <c r="AF47" s="115">
        <f t="shared" si="11"/>
        <v>0</v>
      </c>
      <c r="AG47" s="130"/>
      <c r="AH47" s="132"/>
      <c r="AI47" s="132"/>
      <c r="AJ47" s="132"/>
      <c r="AK47" s="132"/>
      <c r="AL47" s="132" t="s">
        <v>46</v>
      </c>
      <c r="AM47" s="133"/>
      <c r="AN47" s="70"/>
    </row>
    <row r="48" spans="1:40" s="13" customFormat="1" ht="40.049999999999997" hidden="1" customHeight="1">
      <c r="A48" s="102"/>
      <c r="B48" s="396"/>
      <c r="C48" s="82" t="s">
        <v>132</v>
      </c>
      <c r="D48" s="83" t="s">
        <v>133</v>
      </c>
      <c r="E48" s="84">
        <v>90</v>
      </c>
      <c r="F48" s="81">
        <f>VLOOKUP(C48,[1]Sheet1!B$1:E$65536,4,0)</f>
        <v>0</v>
      </c>
      <c r="G48" s="81">
        <f>VLOOKUP(C48,[1]Sheet1!B$1:F$65536,5,0)</f>
        <v>0</v>
      </c>
      <c r="H48" s="81">
        <f>VLOOKUP($C48,[1]Sheet1!$B$1:$Z$65536,6,0)</f>
        <v>0</v>
      </c>
      <c r="I48" s="81">
        <f>VLOOKUP($C48,[1]Sheet1!$B$1:$Z$65536,7,0)</f>
        <v>0</v>
      </c>
      <c r="J48" s="81">
        <f>VLOOKUP($C48,[1]Sheet1!$B$1:$Z$65536,8,0)</f>
        <v>0</v>
      </c>
      <c r="K48" s="81">
        <f>VLOOKUP($C48,[1]Sheet1!$B$1:$Z$65536,9,0)</f>
        <v>0</v>
      </c>
      <c r="L48" s="81">
        <f>VLOOKUP($C48,[1]Sheet1!$B$1:$Z$65536,10,0)</f>
        <v>0</v>
      </c>
      <c r="M48" s="81">
        <f>VLOOKUP($C48,[1]Sheet1!$B$1:$Z$65536,11,0)</f>
        <v>0</v>
      </c>
      <c r="N48" s="81">
        <f>VLOOKUP($C48,[1]Sheet1!$B$1:$Z$65536,12,0)</f>
        <v>0</v>
      </c>
      <c r="O48" s="81">
        <f>VLOOKUP($C48,[1]Sheet1!$B$1:$Z$65536,13,0)</f>
        <v>0</v>
      </c>
      <c r="P48" s="81">
        <f>VLOOKUP($C48,[1]Sheet1!$B$1:$Z$65536,14,0)</f>
        <v>0</v>
      </c>
      <c r="Q48" s="81">
        <f>VLOOKUP($C48,[1]Sheet1!$B$1:$Z$65536,15,0)</f>
        <v>0</v>
      </c>
      <c r="R48" s="81">
        <f>VLOOKUP($C48,[1]Sheet1!$B$1:$Z$65536,16,0)</f>
        <v>0</v>
      </c>
      <c r="S48" s="81">
        <f>VLOOKUP($C48,[1]Sheet1!$B$1:$Z$65536,17,0)</f>
        <v>0</v>
      </c>
      <c r="T48" s="81">
        <f>VLOOKUP($C48,[1]Sheet1!$B$1:$Z$65536,18,0)</f>
        <v>0</v>
      </c>
      <c r="U48" s="81">
        <f>VLOOKUP($C48,[1]Sheet1!$B$1:$Z$65536,19,0)</f>
        <v>0</v>
      </c>
      <c r="V48" s="81">
        <f>VLOOKUP($C48,[1]Sheet1!$B$1:$Z$65536,20,0)</f>
        <v>0</v>
      </c>
      <c r="W48" s="81">
        <f>VLOOKUP($C48,[1]Sheet1!$B$1:$Z$65536,21,0)</f>
        <v>0</v>
      </c>
      <c r="X48" s="81">
        <f>VLOOKUP($C48,[1]Sheet1!$B$1:$Z$65536,22,0)</f>
        <v>0</v>
      </c>
      <c r="Y48" s="81">
        <f>VLOOKUP($C48,[1]Sheet1!$B$1:$Z$65536,23,0)</f>
        <v>0</v>
      </c>
      <c r="Z48" s="81">
        <f>VLOOKUP($C48,[1]Sheet1!$B$1:$Z$65536,24,0)</f>
        <v>3129</v>
      </c>
      <c r="AA48" s="81">
        <f>VLOOKUP($C48,[1]Sheet1!$B$1:$Z$65536,25,0)</f>
        <v>21814</v>
      </c>
      <c r="AB48" s="81">
        <f>VLOOKUP($C48,[1]Sheet1!$B$1:$AA$65536,26,0)</f>
        <v>0</v>
      </c>
      <c r="AC48" s="112">
        <f t="shared" si="8"/>
        <v>24943</v>
      </c>
      <c r="AD48" s="113">
        <f t="shared" si="9"/>
        <v>0</v>
      </c>
      <c r="AE48" s="115">
        <f t="shared" si="10"/>
        <v>0</v>
      </c>
      <c r="AF48" s="115">
        <f t="shared" si="11"/>
        <v>0</v>
      </c>
      <c r="AG48" s="130"/>
      <c r="AH48" s="132"/>
      <c r="AI48" s="132"/>
      <c r="AJ48" s="132"/>
      <c r="AK48" s="132"/>
      <c r="AL48" s="132" t="s">
        <v>46</v>
      </c>
      <c r="AM48" s="133"/>
      <c r="AN48" s="70"/>
    </row>
    <row r="49" spans="1:52" s="13" customFormat="1" ht="40.049999999999997" hidden="1" customHeight="1">
      <c r="A49" s="102"/>
      <c r="B49" s="396"/>
      <c r="C49" s="82" t="s">
        <v>134</v>
      </c>
      <c r="D49" s="83" t="s">
        <v>135</v>
      </c>
      <c r="E49" s="84">
        <v>90</v>
      </c>
      <c r="F49" s="81">
        <f>VLOOKUP(C49,[1]Sheet1!B$1:E$65536,4,0)</f>
        <v>0</v>
      </c>
      <c r="G49" s="81">
        <f>VLOOKUP(C49,[1]Sheet1!B$1:F$65536,5,0)</f>
        <v>0</v>
      </c>
      <c r="H49" s="81">
        <f>VLOOKUP($C49,[1]Sheet1!$B$1:$Z$65536,6,0)</f>
        <v>0</v>
      </c>
      <c r="I49" s="81">
        <f>VLOOKUP($C49,[1]Sheet1!$B$1:$Z$65536,7,0)</f>
        <v>0</v>
      </c>
      <c r="J49" s="81">
        <f>VLOOKUP($C49,[1]Sheet1!$B$1:$Z$65536,8,0)</f>
        <v>0</v>
      </c>
      <c r="K49" s="81">
        <f>VLOOKUP($C49,[1]Sheet1!$B$1:$Z$65536,9,0)</f>
        <v>0</v>
      </c>
      <c r="L49" s="81">
        <f>VLOOKUP($C49,[1]Sheet1!$B$1:$Z$65536,10,0)</f>
        <v>0</v>
      </c>
      <c r="M49" s="81">
        <f>VLOOKUP($C49,[1]Sheet1!$B$1:$Z$65536,11,0)</f>
        <v>0</v>
      </c>
      <c r="N49" s="81">
        <f>VLOOKUP($C49,[1]Sheet1!$B$1:$Z$65536,12,0)</f>
        <v>0</v>
      </c>
      <c r="O49" s="81">
        <f>VLOOKUP($C49,[1]Sheet1!$B$1:$Z$65536,13,0)</f>
        <v>0</v>
      </c>
      <c r="P49" s="81">
        <f>VLOOKUP($C49,[1]Sheet1!$B$1:$Z$65536,14,0)</f>
        <v>0</v>
      </c>
      <c r="Q49" s="81">
        <f>VLOOKUP($C49,[1]Sheet1!$B$1:$Z$65536,15,0)</f>
        <v>0</v>
      </c>
      <c r="R49" s="81">
        <f>VLOOKUP($C49,[1]Sheet1!$B$1:$Z$65536,16,0)</f>
        <v>0</v>
      </c>
      <c r="S49" s="81">
        <f>VLOOKUP($C49,[1]Sheet1!$B$1:$Z$65536,17,0)</f>
        <v>1115.0800000000163</v>
      </c>
      <c r="T49" s="81">
        <f>VLOOKUP($C49,[1]Sheet1!$B$1:$Z$65536,18,0)</f>
        <v>0</v>
      </c>
      <c r="U49" s="81">
        <f>VLOOKUP($C49,[1]Sheet1!$B$1:$Z$65536,19,0)</f>
        <v>0</v>
      </c>
      <c r="V49" s="81">
        <f>VLOOKUP($C49,[1]Sheet1!$B$1:$Z$65536,20,0)</f>
        <v>0</v>
      </c>
      <c r="W49" s="81">
        <f>VLOOKUP($C49,[1]Sheet1!$B$1:$Z$65536,21,0)</f>
        <v>0</v>
      </c>
      <c r="X49" s="81">
        <f>VLOOKUP($C49,[1]Sheet1!$B$1:$Z$65536,22,0)</f>
        <v>9681.8399999999965</v>
      </c>
      <c r="Y49" s="81">
        <f>VLOOKUP($C49,[1]Sheet1!$B$1:$Z$65536,23,0)</f>
        <v>247121.96</v>
      </c>
      <c r="Z49" s="81">
        <f>VLOOKUP($C49,[1]Sheet1!$B$1:$Z$65536,24,0)</f>
        <v>0</v>
      </c>
      <c r="AA49" s="81">
        <f>VLOOKUP($C49,[1]Sheet1!$B$1:$Z$65536,25,0)</f>
        <v>0</v>
      </c>
      <c r="AB49" s="81">
        <f>VLOOKUP($C49,[1]Sheet1!$B$1:$AA$65536,26,0)</f>
        <v>108922.96</v>
      </c>
      <c r="AC49" s="112">
        <f t="shared" si="8"/>
        <v>366841.84</v>
      </c>
      <c r="AD49" s="113">
        <f t="shared" si="9"/>
        <v>257918.88</v>
      </c>
      <c r="AE49" s="115">
        <f t="shared" si="10"/>
        <v>185.84666666666939</v>
      </c>
      <c r="AF49" s="115">
        <f t="shared" si="11"/>
        <v>0</v>
      </c>
      <c r="AG49" s="130"/>
      <c r="AH49" s="132"/>
      <c r="AI49" s="132"/>
      <c r="AJ49" s="132"/>
      <c r="AK49" s="132" t="s">
        <v>46</v>
      </c>
      <c r="AL49" s="132"/>
      <c r="AM49" s="133"/>
      <c r="AN49" s="70"/>
    </row>
    <row r="50" spans="1:52" s="13" customFormat="1" ht="40.049999999999997" hidden="1" customHeight="1">
      <c r="A50" s="102"/>
      <c r="B50" s="396"/>
      <c r="C50" s="82" t="s">
        <v>136</v>
      </c>
      <c r="D50" s="29" t="s">
        <v>137</v>
      </c>
      <c r="E50" s="84">
        <v>60</v>
      </c>
      <c r="F50" s="81">
        <f>VLOOKUP(C50,[1]Sheet1!B$1:E$65536,4,0)</f>
        <v>2.0463630789890885E-12</v>
      </c>
      <c r="G50" s="81">
        <f>VLOOKUP(C50,[1]Sheet1!B$1:F$65536,5,0)</f>
        <v>0</v>
      </c>
      <c r="H50" s="81">
        <f>VLOOKUP($C50,[1]Sheet1!$B$1:$Z$65536,6,0)</f>
        <v>0</v>
      </c>
      <c r="I50" s="81">
        <f>VLOOKUP($C50,[1]Sheet1!$B$1:$Z$65536,7,0)</f>
        <v>0</v>
      </c>
      <c r="J50" s="81">
        <f>VLOOKUP($C50,[1]Sheet1!$B$1:$Z$65536,8,0)</f>
        <v>0</v>
      </c>
      <c r="K50" s="81">
        <f>VLOOKUP($C50,[1]Sheet1!$B$1:$Z$65536,9,0)</f>
        <v>0</v>
      </c>
      <c r="L50" s="81">
        <f>VLOOKUP($C50,[1]Sheet1!$B$1:$Z$65536,10,0)</f>
        <v>0</v>
      </c>
      <c r="M50" s="81">
        <f>VLOOKUP($C50,[1]Sheet1!$B$1:$Z$65536,11,0)</f>
        <v>0</v>
      </c>
      <c r="N50" s="81">
        <f>VLOOKUP($C50,[1]Sheet1!$B$1:$Z$65536,12,0)</f>
        <v>0</v>
      </c>
      <c r="O50" s="81">
        <f>VLOOKUP($C50,[1]Sheet1!$B$1:$Z$65536,13,0)</f>
        <v>0</v>
      </c>
      <c r="P50" s="81">
        <f>VLOOKUP($C50,[1]Sheet1!$B$1:$Z$65536,14,0)</f>
        <v>0</v>
      </c>
      <c r="Q50" s="81">
        <f>VLOOKUP($C50,[1]Sheet1!$B$1:$Z$65536,15,0)</f>
        <v>0</v>
      </c>
      <c r="R50" s="81">
        <f>VLOOKUP($C50,[1]Sheet1!$B$1:$Z$65536,16,0)</f>
        <v>0</v>
      </c>
      <c r="S50" s="81">
        <f>VLOOKUP($C50,[1]Sheet1!$B$1:$Z$65536,17,0)</f>
        <v>0</v>
      </c>
      <c r="T50" s="81">
        <f>VLOOKUP($C50,[1]Sheet1!$B$1:$Z$65536,18,0)</f>
        <v>0</v>
      </c>
      <c r="U50" s="81">
        <f>VLOOKUP($C50,[1]Sheet1!$B$1:$Z$65536,19,0)</f>
        <v>0</v>
      </c>
      <c r="V50" s="81">
        <f>VLOOKUP($C50,[1]Sheet1!$B$1:$Z$65536,20,0)</f>
        <v>660.26</v>
      </c>
      <c r="W50" s="81">
        <f>VLOOKUP($C50,[1]Sheet1!$B$1:$Z$65536,21,0)</f>
        <v>0</v>
      </c>
      <c r="X50" s="81">
        <f>VLOOKUP($C50,[1]Sheet1!$B$1:$Z$65536,22,0)</f>
        <v>0</v>
      </c>
      <c r="Y50" s="81">
        <f>VLOOKUP($C50,[1]Sheet1!$B$1:$Z$65536,23,0)</f>
        <v>0</v>
      </c>
      <c r="Z50" s="81">
        <f>VLOOKUP($C50,[1]Sheet1!$B$1:$Z$65536,24,0)</f>
        <v>0</v>
      </c>
      <c r="AA50" s="81">
        <f>VLOOKUP($C50,[1]Sheet1!$B$1:$Z$65536,25,0)</f>
        <v>11238.89</v>
      </c>
      <c r="AB50" s="81">
        <f>VLOOKUP($C50,[1]Sheet1!$B$1:$AA$65536,26,0)</f>
        <v>0</v>
      </c>
      <c r="AC50" s="112">
        <f t="shared" si="8"/>
        <v>11899.150000000001</v>
      </c>
      <c r="AD50" s="113">
        <f t="shared" si="9"/>
        <v>660.26000000000204</v>
      </c>
      <c r="AE50" s="115">
        <f t="shared" si="10"/>
        <v>110.04333333333334</v>
      </c>
      <c r="AF50" s="115">
        <f t="shared" si="11"/>
        <v>0</v>
      </c>
      <c r="AG50" s="130">
        <v>10000</v>
      </c>
      <c r="AH50" s="132"/>
      <c r="AI50" s="132"/>
      <c r="AJ50" s="132"/>
      <c r="AK50" s="132"/>
      <c r="AL50" s="132" t="s">
        <v>46</v>
      </c>
      <c r="AM50" s="133"/>
      <c r="AN50" s="70"/>
    </row>
    <row r="51" spans="1:52" s="13" customFormat="1" ht="40.049999999999997" hidden="1" customHeight="1">
      <c r="A51" s="102"/>
      <c r="B51" s="396"/>
      <c r="C51" s="82" t="s">
        <v>138</v>
      </c>
      <c r="D51" s="83" t="s">
        <v>139</v>
      </c>
      <c r="E51" s="84">
        <v>90</v>
      </c>
      <c r="F51" s="81">
        <f>VLOOKUP(C51,[1]Sheet1!B$1:E$65536,4,0)</f>
        <v>0</v>
      </c>
      <c r="G51" s="81">
        <f>VLOOKUP(C51,[1]Sheet1!B$1:F$65536,5,0)</f>
        <v>0</v>
      </c>
      <c r="H51" s="81">
        <f>VLOOKUP($C51,[1]Sheet1!$B$1:$Z$65536,6,0)</f>
        <v>0</v>
      </c>
      <c r="I51" s="81">
        <f>VLOOKUP($C51,[1]Sheet1!$B$1:$Z$65536,7,0)</f>
        <v>0</v>
      </c>
      <c r="J51" s="81">
        <f>VLOOKUP($C51,[1]Sheet1!$B$1:$Z$65536,8,0)</f>
        <v>0</v>
      </c>
      <c r="K51" s="81">
        <f>VLOOKUP($C51,[1]Sheet1!$B$1:$Z$65536,9,0)</f>
        <v>0</v>
      </c>
      <c r="L51" s="81">
        <f>VLOOKUP($C51,[1]Sheet1!$B$1:$Z$65536,10,0)</f>
        <v>0</v>
      </c>
      <c r="M51" s="81">
        <f>VLOOKUP($C51,[1]Sheet1!$B$1:$Z$65536,11,0)</f>
        <v>0</v>
      </c>
      <c r="N51" s="81">
        <f>VLOOKUP($C51,[1]Sheet1!$B$1:$Z$65536,12,0)</f>
        <v>0</v>
      </c>
      <c r="O51" s="81">
        <f>VLOOKUP($C51,[1]Sheet1!$B$1:$Z$65536,13,0)</f>
        <v>0</v>
      </c>
      <c r="P51" s="81">
        <f>VLOOKUP($C51,[1]Sheet1!$B$1:$Z$65536,14,0)</f>
        <v>0</v>
      </c>
      <c r="Q51" s="81">
        <f>VLOOKUP($C51,[1]Sheet1!$B$1:$Z$65536,15,0)</f>
        <v>0</v>
      </c>
      <c r="R51" s="81">
        <f>VLOOKUP($C51,[1]Sheet1!$B$1:$Z$65536,16,0)</f>
        <v>0</v>
      </c>
      <c r="S51" s="81">
        <f>VLOOKUP($C51,[1]Sheet1!$B$1:$Z$65536,17,0)</f>
        <v>0</v>
      </c>
      <c r="T51" s="81">
        <f>VLOOKUP($C51,[1]Sheet1!$B$1:$Z$65536,18,0)</f>
        <v>0</v>
      </c>
      <c r="U51" s="81">
        <f>VLOOKUP($C51,[1]Sheet1!$B$1:$Z$65536,19,0)</f>
        <v>0</v>
      </c>
      <c r="V51" s="81">
        <f>VLOOKUP($C51,[1]Sheet1!$B$1:$Z$65536,20,0)</f>
        <v>0</v>
      </c>
      <c r="W51" s="81">
        <f>VLOOKUP($C51,[1]Sheet1!$B$1:$Z$65536,21,0)</f>
        <v>0</v>
      </c>
      <c r="X51" s="81">
        <f>VLOOKUP($C51,[1]Sheet1!$B$1:$Z$65536,22,0)</f>
        <v>0</v>
      </c>
      <c r="Y51" s="81">
        <f>VLOOKUP($C51,[1]Sheet1!$B$1:$Z$65536,23,0)</f>
        <v>0</v>
      </c>
      <c r="Z51" s="81">
        <f>VLOOKUP($C51,[1]Sheet1!$B$1:$Z$65536,24,0)</f>
        <v>0</v>
      </c>
      <c r="AA51" s="81">
        <f>VLOOKUP($C51,[1]Sheet1!$B$1:$Z$65536,25,0)</f>
        <v>13497.9</v>
      </c>
      <c r="AB51" s="81">
        <f>VLOOKUP($C51,[1]Sheet1!$B$1:$AA$65536,26,0)</f>
        <v>19865.400000000001</v>
      </c>
      <c r="AC51" s="112">
        <f t="shared" si="8"/>
        <v>33363.300000000003</v>
      </c>
      <c r="AD51" s="113">
        <f t="shared" si="9"/>
        <v>1.8189894035458565E-12</v>
      </c>
      <c r="AE51" s="115">
        <f t="shared" si="10"/>
        <v>0</v>
      </c>
      <c r="AF51" s="115">
        <f t="shared" si="11"/>
        <v>0</v>
      </c>
      <c r="AG51" s="130"/>
      <c r="AH51" s="132"/>
      <c r="AI51" s="132"/>
      <c r="AJ51" s="132"/>
      <c r="AK51" s="132"/>
      <c r="AL51" s="132" t="s">
        <v>46</v>
      </c>
      <c r="AM51" s="133"/>
      <c r="AN51" s="70"/>
    </row>
    <row r="52" spans="1:52" s="13" customFormat="1" ht="40.049999999999997" customHeight="1">
      <c r="A52" s="102"/>
      <c r="B52" s="396"/>
      <c r="C52" s="82" t="s">
        <v>140</v>
      </c>
      <c r="D52" s="90" t="s">
        <v>141</v>
      </c>
      <c r="E52" s="84">
        <v>90</v>
      </c>
      <c r="F52" s="81">
        <f>VLOOKUP(C52,[1]Sheet1!B$1:E$65536,4,0)</f>
        <v>0</v>
      </c>
      <c r="G52" s="81">
        <f>VLOOKUP(C52,[1]Sheet1!B$1:F$65536,5,0)</f>
        <v>0</v>
      </c>
      <c r="H52" s="81">
        <f>VLOOKUP($C52,[1]Sheet1!$B$1:$Z$65536,6,0)</f>
        <v>0</v>
      </c>
      <c r="I52" s="81">
        <f>VLOOKUP($C52,[1]Sheet1!$B$1:$Z$65536,7,0)</f>
        <v>0</v>
      </c>
      <c r="J52" s="81">
        <f>VLOOKUP($C52,[1]Sheet1!$B$1:$Z$65536,8,0)</f>
        <v>0</v>
      </c>
      <c r="K52" s="81">
        <f>VLOOKUP($C52,[1]Sheet1!$B$1:$Z$65536,9,0)</f>
        <v>0</v>
      </c>
      <c r="L52" s="81">
        <f>VLOOKUP($C52,[1]Sheet1!$B$1:$Z$65536,10,0)</f>
        <v>0</v>
      </c>
      <c r="M52" s="81">
        <f>VLOOKUP($C52,[1]Sheet1!$B$1:$Z$65536,11,0)</f>
        <v>0</v>
      </c>
      <c r="N52" s="81">
        <f>VLOOKUP($C52,[1]Sheet1!$B$1:$Z$65536,12,0)</f>
        <v>0</v>
      </c>
      <c r="O52" s="81">
        <f>VLOOKUP($C52,[1]Sheet1!$B$1:$Z$65536,13,0)</f>
        <v>0</v>
      </c>
      <c r="P52" s="81">
        <f>VLOOKUP($C52,[1]Sheet1!$B$1:$Z$65536,14,0)</f>
        <v>0</v>
      </c>
      <c r="Q52" s="81">
        <f>VLOOKUP($C52,[1]Sheet1!$B$1:$Z$65536,15,0)</f>
        <v>0</v>
      </c>
      <c r="R52" s="81">
        <f>VLOOKUP($C52,[1]Sheet1!$B$1:$Z$65536,16,0)</f>
        <v>0</v>
      </c>
      <c r="S52" s="81">
        <f>VLOOKUP($C52,[1]Sheet1!$B$1:$Z$65536,17,0)</f>
        <v>0</v>
      </c>
      <c r="T52" s="81">
        <f>VLOOKUP($C52,[1]Sheet1!$B$1:$Z$65536,18,0)</f>
        <v>0</v>
      </c>
      <c r="U52" s="81">
        <f>VLOOKUP($C52,[1]Sheet1!$B$1:$Z$65536,19,0)</f>
        <v>0</v>
      </c>
      <c r="V52" s="81">
        <f>VLOOKUP($C52,[1]Sheet1!$B$1:$Z$65536,20,0)</f>
        <v>0</v>
      </c>
      <c r="W52" s="81">
        <f>VLOOKUP($C52,[1]Sheet1!$B$1:$Z$65536,21,0)</f>
        <v>0</v>
      </c>
      <c r="X52" s="81">
        <f>VLOOKUP($C52,[1]Sheet1!$B$1:$Z$65536,22,0)</f>
        <v>0</v>
      </c>
      <c r="Y52" s="81">
        <f>VLOOKUP($C52,[1]Sheet1!$B$1:$Z$65536,23,0)</f>
        <v>0</v>
      </c>
      <c r="Z52" s="81">
        <f>VLOOKUP($C52,[1]Sheet1!$B$1:$Z$65536,24,0)</f>
        <v>0</v>
      </c>
      <c r="AA52" s="81">
        <f>VLOOKUP($C52,[1]Sheet1!$B$1:$Z$65536,25,0)</f>
        <v>0</v>
      </c>
      <c r="AB52" s="81">
        <f>VLOOKUP($C52,[1]Sheet1!$B$1:$AA$65536,26,0)</f>
        <v>0</v>
      </c>
      <c r="AC52" s="112">
        <f t="shared" si="8"/>
        <v>0</v>
      </c>
      <c r="AD52" s="113">
        <f t="shared" si="9"/>
        <v>0</v>
      </c>
      <c r="AE52" s="115">
        <f t="shared" si="10"/>
        <v>0</v>
      </c>
      <c r="AF52" s="115">
        <f t="shared" si="11"/>
        <v>0</v>
      </c>
      <c r="AG52" s="130"/>
      <c r="AH52" s="132"/>
      <c r="AI52" s="132"/>
      <c r="AJ52" s="132"/>
      <c r="AK52" s="132"/>
      <c r="AL52" s="132" t="s">
        <v>46</v>
      </c>
      <c r="AM52" s="133"/>
      <c r="AN52" s="70"/>
    </row>
    <row r="53" spans="1:52" s="13" customFormat="1" ht="40.049999999999997" hidden="1" customHeight="1">
      <c r="A53" s="103"/>
      <c r="B53" s="396"/>
      <c r="C53" s="104" t="s">
        <v>142</v>
      </c>
      <c r="D53" s="105" t="s">
        <v>143</v>
      </c>
      <c r="E53" s="106">
        <v>90</v>
      </c>
      <c r="F53" s="81">
        <f>VLOOKUP(C53,[1]Sheet1!B$1:E$65536,4,0)</f>
        <v>0</v>
      </c>
      <c r="G53" s="81">
        <f>VLOOKUP(C53,[1]Sheet1!B$1:F$65536,5,0)</f>
        <v>0</v>
      </c>
      <c r="H53" s="81">
        <f>VLOOKUP($C53,[1]Sheet1!$B$1:$Z$65536,6,0)</f>
        <v>0</v>
      </c>
      <c r="I53" s="81">
        <f>VLOOKUP($C53,[1]Sheet1!$B$1:$Z$65536,7,0)</f>
        <v>0</v>
      </c>
      <c r="J53" s="81">
        <f>VLOOKUP($C53,[1]Sheet1!$B$1:$Z$65536,8,0)</f>
        <v>0</v>
      </c>
      <c r="K53" s="81">
        <f>VLOOKUP($C53,[1]Sheet1!$B$1:$Z$65536,9,0)</f>
        <v>0</v>
      </c>
      <c r="L53" s="81">
        <f>VLOOKUP($C53,[1]Sheet1!$B$1:$Z$65536,10,0)</f>
        <v>0</v>
      </c>
      <c r="M53" s="81">
        <f>VLOOKUP($C53,[1]Sheet1!$B$1:$Z$65536,11,0)</f>
        <v>0</v>
      </c>
      <c r="N53" s="81">
        <f>VLOOKUP($C53,[1]Sheet1!$B$1:$Z$65536,12,0)</f>
        <v>0</v>
      </c>
      <c r="O53" s="81">
        <f>VLOOKUP($C53,[1]Sheet1!$B$1:$Z$65536,13,0)</f>
        <v>0</v>
      </c>
      <c r="P53" s="81">
        <f>VLOOKUP($C53,[1]Sheet1!$B$1:$Z$65536,14,0)</f>
        <v>0</v>
      </c>
      <c r="Q53" s="81">
        <f>VLOOKUP($C53,[1]Sheet1!$B$1:$Z$65536,15,0)</f>
        <v>0</v>
      </c>
      <c r="R53" s="81">
        <f>VLOOKUP($C53,[1]Sheet1!$B$1:$Z$65536,16,0)</f>
        <v>0</v>
      </c>
      <c r="S53" s="81">
        <f>VLOOKUP($C53,[1]Sheet1!$B$1:$Z$65536,17,0)</f>
        <v>0</v>
      </c>
      <c r="T53" s="81">
        <f>VLOOKUP($C53,[1]Sheet1!$B$1:$Z$65536,18,0)</f>
        <v>0</v>
      </c>
      <c r="U53" s="81">
        <f>VLOOKUP($C53,[1]Sheet1!$B$1:$Z$65536,19,0)</f>
        <v>0</v>
      </c>
      <c r="V53" s="81">
        <f>VLOOKUP($C53,[1]Sheet1!$B$1:$Z$65536,20,0)</f>
        <v>0</v>
      </c>
      <c r="W53" s="81">
        <f>VLOOKUP($C53,[1]Sheet1!$B$1:$Z$65536,21,0)</f>
        <v>0</v>
      </c>
      <c r="X53" s="81">
        <f>VLOOKUP($C53,[1]Sheet1!$B$1:$Z$65536,22,0)</f>
        <v>0</v>
      </c>
      <c r="Y53" s="81">
        <f>VLOOKUP($C53,[1]Sheet1!$B$1:$Z$65536,23,0)</f>
        <v>154722.10999999999</v>
      </c>
      <c r="Z53" s="81">
        <f>VLOOKUP($C53,[1]Sheet1!$B$1:$Z$65536,24,0)</f>
        <v>692799.58</v>
      </c>
      <c r="AA53" s="81">
        <f>VLOOKUP($C53,[1]Sheet1!$B$1:$Z$65536,25,0)</f>
        <v>378749.74</v>
      </c>
      <c r="AB53" s="81">
        <f>VLOOKUP($C53,[1]Sheet1!$B$1:$AA$65536,26,0)</f>
        <v>227720.23</v>
      </c>
      <c r="AC53" s="112">
        <f t="shared" si="8"/>
        <v>1453991.66</v>
      </c>
      <c r="AD53" s="113">
        <f>AC53-AB53-AA53</f>
        <v>847521.69</v>
      </c>
      <c r="AE53" s="121">
        <f t="shared" si="10"/>
        <v>0</v>
      </c>
      <c r="AF53" s="121">
        <f t="shared" si="11"/>
        <v>0</v>
      </c>
      <c r="AG53" s="157">
        <f>AD53</f>
        <v>847521.69</v>
      </c>
      <c r="AH53" s="148"/>
      <c r="AI53" s="148"/>
      <c r="AJ53" s="148"/>
      <c r="AK53" s="148"/>
      <c r="AL53" s="148"/>
      <c r="AM53" s="158"/>
      <c r="AN53" s="70"/>
    </row>
    <row r="54" spans="1:52" s="59" customFormat="1" ht="31.95" hidden="1" customHeight="1">
      <c r="B54" s="396"/>
      <c r="C54" s="99" t="s">
        <v>95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18"/>
      <c r="AE54" s="119" t="s">
        <v>96</v>
      </c>
      <c r="AF54" s="120"/>
      <c r="AG54" s="120"/>
      <c r="AH54" s="151"/>
      <c r="AI54" s="152"/>
      <c r="AJ54" s="152"/>
      <c r="AK54" s="152"/>
      <c r="AL54" s="152"/>
      <c r="AM54" s="153"/>
      <c r="AN54" s="154"/>
      <c r="AO54" s="153"/>
      <c r="AP54" s="153"/>
      <c r="AQ54" s="153"/>
      <c r="AR54" s="153"/>
      <c r="AS54" s="153"/>
      <c r="AT54" s="153"/>
      <c r="AU54" s="153"/>
      <c r="AV54" s="153"/>
      <c r="AW54" s="153"/>
      <c r="AX54" s="153"/>
      <c r="AY54" s="153"/>
      <c r="AZ54" s="153"/>
    </row>
    <row r="55" spans="1:52" s="13" customFormat="1" ht="40.049999999999997" hidden="1" customHeight="1">
      <c r="A55" s="77"/>
      <c r="B55" s="396"/>
      <c r="C55" s="78" t="s">
        <v>144</v>
      </c>
      <c r="D55" s="79" t="s">
        <v>145</v>
      </c>
      <c r="E55" s="80">
        <v>90</v>
      </c>
      <c r="F55" s="81">
        <f>VLOOKUP(C55,[1]Sheet1!B$1:E$65536,4,0)</f>
        <v>0</v>
      </c>
      <c r="G55" s="81">
        <f>VLOOKUP(C55,[1]Sheet1!B$1:F$65536,5,0)</f>
        <v>0</v>
      </c>
      <c r="H55" s="81">
        <f>VLOOKUP($C55,[1]Sheet1!$B$1:$Z$65536,6,0)</f>
        <v>0</v>
      </c>
      <c r="I55" s="81">
        <f>VLOOKUP($C55,[1]Sheet1!$B$1:$Z$65536,7,0)</f>
        <v>0</v>
      </c>
      <c r="J55" s="81">
        <f>VLOOKUP($C55,[1]Sheet1!$B$1:$Z$65536,8,0)</f>
        <v>0</v>
      </c>
      <c r="K55" s="81">
        <f>VLOOKUP($C55,[1]Sheet1!$B$1:$Z$65536,9,0)</f>
        <v>0</v>
      </c>
      <c r="L55" s="81">
        <f>VLOOKUP($C55,[1]Sheet1!$B$1:$Z$65536,10,0)</f>
        <v>0</v>
      </c>
      <c r="M55" s="81">
        <f>VLOOKUP($C55,[1]Sheet1!$B$1:$Z$65536,11,0)</f>
        <v>0</v>
      </c>
      <c r="N55" s="81">
        <f>VLOOKUP($C55,[1]Sheet1!$B$1:$Z$65536,12,0)</f>
        <v>0</v>
      </c>
      <c r="O55" s="81">
        <f>VLOOKUP($C55,[1]Sheet1!$B$1:$Z$65536,13,0)</f>
        <v>0</v>
      </c>
      <c r="P55" s="81">
        <f>VLOOKUP($C55,[1]Sheet1!$B$1:$Z$65536,14,0)</f>
        <v>0</v>
      </c>
      <c r="Q55" s="81">
        <f>VLOOKUP($C55,[1]Sheet1!$B$1:$Z$65536,15,0)</f>
        <v>0</v>
      </c>
      <c r="R55" s="81">
        <f>VLOOKUP($C55,[1]Sheet1!$B$1:$Z$65536,16,0)</f>
        <v>0</v>
      </c>
      <c r="S55" s="81">
        <f>VLOOKUP($C55,[1]Sheet1!$B$1:$Z$65536,17,0)</f>
        <v>0</v>
      </c>
      <c r="T55" s="81">
        <f>VLOOKUP($C55,[1]Sheet1!$B$1:$Z$65536,18,0)</f>
        <v>0</v>
      </c>
      <c r="U55" s="81">
        <f>VLOOKUP($C55,[1]Sheet1!$B$1:$Z$65536,19,0)</f>
        <v>0</v>
      </c>
      <c r="V55" s="81">
        <f>VLOOKUP($C55,[1]Sheet1!$B$1:$Z$65536,20,0)</f>
        <v>0</v>
      </c>
      <c r="W55" s="81">
        <f>VLOOKUP($C55,[1]Sheet1!$B$1:$Z$65536,21,0)</f>
        <v>0</v>
      </c>
      <c r="X55" s="81">
        <f>VLOOKUP($C55,[1]Sheet1!$B$1:$Z$65536,22,0)</f>
        <v>0</v>
      </c>
      <c r="Y55" s="81">
        <f>VLOOKUP($C55,[1]Sheet1!$B$1:$Z$65536,23,0)</f>
        <v>0</v>
      </c>
      <c r="Z55" s="81">
        <f>VLOOKUP($C55,[1]Sheet1!$B$1:$Z$65536,24,0)</f>
        <v>0</v>
      </c>
      <c r="AA55" s="81">
        <f>VLOOKUP($C55,[1]Sheet1!$B$1:$Z$65536,25,0)</f>
        <v>0</v>
      </c>
      <c r="AB55" s="81">
        <f>VLOOKUP($C55,[1]Sheet1!$B$1:$AA$65536,26,0)</f>
        <v>0</v>
      </c>
      <c r="AC55" s="112">
        <f t="shared" ref="AC55:AC72" si="12">SUM(F55:AB55)</f>
        <v>0</v>
      </c>
      <c r="AD55" s="113">
        <f t="shared" ref="AD55:AD72" si="13">AC55-AB55-AA55-Z55</f>
        <v>0</v>
      </c>
      <c r="AE55" s="112">
        <f t="shared" ref="AE55:AE72" si="14">(V55+U55+T55+S55+R55+W55)/6</f>
        <v>0</v>
      </c>
      <c r="AF55" s="112">
        <f t="shared" ref="AF55:AF72" si="15">W55</f>
        <v>0</v>
      </c>
      <c r="AG55" s="126"/>
      <c r="AH55" s="128"/>
      <c r="AI55" s="128"/>
      <c r="AJ55" s="128"/>
      <c r="AK55" s="128"/>
      <c r="AL55" s="128"/>
      <c r="AM55" s="129"/>
      <c r="AN55" s="70"/>
    </row>
    <row r="56" spans="1:52" s="13" customFormat="1" ht="40.049999999999997" hidden="1" customHeight="1">
      <c r="A56" s="77"/>
      <c r="B56" s="396"/>
      <c r="C56" s="82" t="s">
        <v>146</v>
      </c>
      <c r="D56" s="83" t="s">
        <v>147</v>
      </c>
      <c r="E56" s="84">
        <v>90</v>
      </c>
      <c r="F56" s="81">
        <f>VLOOKUP(C56,[1]Sheet1!B$1:E$65536,4,0)</f>
        <v>0</v>
      </c>
      <c r="G56" s="81">
        <f>VLOOKUP(C56,[1]Sheet1!B$1:F$65536,5,0)</f>
        <v>0</v>
      </c>
      <c r="H56" s="81">
        <f>VLOOKUP($C56,[1]Sheet1!$B$1:$Z$65536,6,0)</f>
        <v>0</v>
      </c>
      <c r="I56" s="81">
        <f>VLOOKUP($C56,[1]Sheet1!$B$1:$Z$65536,7,0)</f>
        <v>0</v>
      </c>
      <c r="J56" s="81">
        <f>VLOOKUP($C56,[1]Sheet1!$B$1:$Z$65536,8,0)</f>
        <v>0</v>
      </c>
      <c r="K56" s="81">
        <f>VLOOKUP($C56,[1]Sheet1!$B$1:$Z$65536,9,0)</f>
        <v>0</v>
      </c>
      <c r="L56" s="81">
        <f>VLOOKUP($C56,[1]Sheet1!$B$1:$Z$65536,10,0)</f>
        <v>0</v>
      </c>
      <c r="M56" s="81">
        <f>VLOOKUP($C56,[1]Sheet1!$B$1:$Z$65536,11,0)</f>
        <v>0</v>
      </c>
      <c r="N56" s="81">
        <f>VLOOKUP($C56,[1]Sheet1!$B$1:$Z$65536,12,0)</f>
        <v>0</v>
      </c>
      <c r="O56" s="81">
        <f>VLOOKUP($C56,[1]Sheet1!$B$1:$Z$65536,13,0)</f>
        <v>0</v>
      </c>
      <c r="P56" s="81">
        <f>VLOOKUP($C56,[1]Sheet1!$B$1:$Z$65536,14,0)</f>
        <v>0</v>
      </c>
      <c r="Q56" s="81">
        <f>VLOOKUP($C56,[1]Sheet1!$B$1:$Z$65536,15,0)</f>
        <v>0</v>
      </c>
      <c r="R56" s="81">
        <f>VLOOKUP($C56,[1]Sheet1!$B$1:$Z$65536,16,0)</f>
        <v>0</v>
      </c>
      <c r="S56" s="81">
        <f>VLOOKUP($C56,[1]Sheet1!$B$1:$Z$65536,17,0)</f>
        <v>0</v>
      </c>
      <c r="T56" s="81">
        <f>VLOOKUP($C56,[1]Sheet1!$B$1:$Z$65536,18,0)</f>
        <v>0</v>
      </c>
      <c r="U56" s="81">
        <f>VLOOKUP($C56,[1]Sheet1!$B$1:$Z$65536,19,0)</f>
        <v>0</v>
      </c>
      <c r="V56" s="81">
        <f>VLOOKUP($C56,[1]Sheet1!$B$1:$Z$65536,20,0)</f>
        <v>0</v>
      </c>
      <c r="W56" s="81">
        <f>VLOOKUP($C56,[1]Sheet1!$B$1:$Z$65536,21,0)</f>
        <v>79333.84</v>
      </c>
      <c r="X56" s="81">
        <f>VLOOKUP($C56,[1]Sheet1!$B$1:$Z$65536,22,0)</f>
        <v>0</v>
      </c>
      <c r="Y56" s="81">
        <f>VLOOKUP($C56,[1]Sheet1!$B$1:$Z$65536,23,0)</f>
        <v>0</v>
      </c>
      <c r="Z56" s="81">
        <f>VLOOKUP($C56,[1]Sheet1!$B$1:$Z$65536,24,0)</f>
        <v>140972.81</v>
      </c>
      <c r="AA56" s="81">
        <f>VLOOKUP($C56,[1]Sheet1!$B$1:$Z$65536,25,0)</f>
        <v>0</v>
      </c>
      <c r="AB56" s="81">
        <f>VLOOKUP($C56,[1]Sheet1!$B$1:$AA$65536,26,0)</f>
        <v>155513.69</v>
      </c>
      <c r="AC56" s="112">
        <f t="shared" si="12"/>
        <v>375820.33999999997</v>
      </c>
      <c r="AD56" s="113">
        <f t="shared" si="13"/>
        <v>79333.839999999967</v>
      </c>
      <c r="AE56" s="115">
        <f t="shared" si="14"/>
        <v>13222.306666666665</v>
      </c>
      <c r="AF56" s="115">
        <f t="shared" si="15"/>
        <v>79333.84</v>
      </c>
      <c r="AG56" s="130"/>
      <c r="AH56" s="155">
        <v>100000</v>
      </c>
      <c r="AI56" s="132">
        <v>50000</v>
      </c>
      <c r="AJ56" s="132"/>
      <c r="AK56" s="132" t="s">
        <v>46</v>
      </c>
      <c r="AL56" s="132"/>
      <c r="AM56" s="133"/>
      <c r="AN56" s="70"/>
    </row>
    <row r="57" spans="1:52" s="13" customFormat="1" ht="40.049999999999997" hidden="1" customHeight="1">
      <c r="A57" s="77"/>
      <c r="B57" s="396"/>
      <c r="C57" s="82" t="s">
        <v>148</v>
      </c>
      <c r="D57" s="83" t="s">
        <v>149</v>
      </c>
      <c r="E57" s="84">
        <v>90</v>
      </c>
      <c r="F57" s="81">
        <f>VLOOKUP(C57,[1]Sheet1!B$1:E$65536,4,0)</f>
        <v>0</v>
      </c>
      <c r="G57" s="81">
        <f>VLOOKUP(C57,[1]Sheet1!B$1:F$65536,5,0)</f>
        <v>0</v>
      </c>
      <c r="H57" s="81">
        <f>VLOOKUP($C57,[1]Sheet1!$B$1:$Z$65536,6,0)</f>
        <v>0</v>
      </c>
      <c r="I57" s="81">
        <f>VLOOKUP($C57,[1]Sheet1!$B$1:$Z$65536,7,0)</f>
        <v>0</v>
      </c>
      <c r="J57" s="81">
        <f>VLOOKUP($C57,[1]Sheet1!$B$1:$Z$65536,8,0)</f>
        <v>0</v>
      </c>
      <c r="K57" s="81">
        <f>VLOOKUP($C57,[1]Sheet1!$B$1:$Z$65536,9,0)</f>
        <v>0</v>
      </c>
      <c r="L57" s="81">
        <f>VLOOKUP($C57,[1]Sheet1!$B$1:$Z$65536,10,0)</f>
        <v>0</v>
      </c>
      <c r="M57" s="81">
        <f>VLOOKUP($C57,[1]Sheet1!$B$1:$Z$65536,11,0)</f>
        <v>0</v>
      </c>
      <c r="N57" s="81">
        <f>VLOOKUP($C57,[1]Sheet1!$B$1:$Z$65536,12,0)</f>
        <v>0</v>
      </c>
      <c r="O57" s="81">
        <f>VLOOKUP($C57,[1]Sheet1!$B$1:$Z$65536,13,0)</f>
        <v>0</v>
      </c>
      <c r="P57" s="81">
        <f>VLOOKUP($C57,[1]Sheet1!$B$1:$Z$65536,14,0)</f>
        <v>0</v>
      </c>
      <c r="Q57" s="81">
        <f>VLOOKUP($C57,[1]Sheet1!$B$1:$Z$65536,15,0)</f>
        <v>81086.600000000006</v>
      </c>
      <c r="R57" s="81">
        <f>VLOOKUP($C57,[1]Sheet1!$B$1:$Z$65536,16,0)</f>
        <v>0</v>
      </c>
      <c r="S57" s="81">
        <f>VLOOKUP($C57,[1]Sheet1!$B$1:$Z$65536,17,0)</f>
        <v>0</v>
      </c>
      <c r="T57" s="81">
        <f>VLOOKUP($C57,[1]Sheet1!$B$1:$Z$65536,18,0)</f>
        <v>0</v>
      </c>
      <c r="U57" s="81">
        <f>VLOOKUP($C57,[1]Sheet1!$B$1:$Z$65536,19,0)</f>
        <v>76210.719999999972</v>
      </c>
      <c r="V57" s="81">
        <f>VLOOKUP($C57,[1]Sheet1!$B$1:$Z$65536,20,0)</f>
        <v>0</v>
      </c>
      <c r="W57" s="81">
        <f>VLOOKUP($C57,[1]Sheet1!$B$1:$Z$65536,21,0)</f>
        <v>87985.109999999986</v>
      </c>
      <c r="X57" s="81">
        <f>VLOOKUP($C57,[1]Sheet1!$B$1:$Z$65536,22,0)</f>
        <v>0</v>
      </c>
      <c r="Y57" s="81">
        <f>VLOOKUP($C57,[1]Sheet1!$B$1:$Z$65536,23,0)</f>
        <v>0</v>
      </c>
      <c r="Z57" s="81">
        <f>VLOOKUP($C57,[1]Sheet1!$B$1:$Z$65536,24,0)</f>
        <v>45408.3</v>
      </c>
      <c r="AA57" s="81">
        <f>VLOOKUP($C57,[1]Sheet1!$B$1:$Z$65536,25,0)</f>
        <v>0</v>
      </c>
      <c r="AB57" s="81">
        <f>VLOOKUP($C57,[1]Sheet1!$B$1:$AA$65536,26,0)</f>
        <v>51999.48</v>
      </c>
      <c r="AC57" s="112">
        <f t="shared" si="12"/>
        <v>342690.20999999996</v>
      </c>
      <c r="AD57" s="113">
        <f t="shared" si="13"/>
        <v>245282.43</v>
      </c>
      <c r="AE57" s="115">
        <f t="shared" si="14"/>
        <v>27365.971666666661</v>
      </c>
      <c r="AF57" s="115">
        <f t="shared" si="15"/>
        <v>87985.109999999986</v>
      </c>
      <c r="AG57" s="130"/>
      <c r="AH57" s="134">
        <v>20000</v>
      </c>
      <c r="AI57" s="132">
        <v>20000</v>
      </c>
      <c r="AJ57" s="132" t="s">
        <v>46</v>
      </c>
      <c r="AK57" s="132"/>
      <c r="AL57" s="132"/>
      <c r="AM57" s="133"/>
      <c r="AN57" s="70"/>
    </row>
    <row r="58" spans="1:52" s="13" customFormat="1" ht="40.049999999999997" customHeight="1">
      <c r="A58" s="77"/>
      <c r="B58" s="396"/>
      <c r="C58" s="82" t="s">
        <v>150</v>
      </c>
      <c r="D58" s="83" t="s">
        <v>151</v>
      </c>
      <c r="E58" s="84">
        <v>90</v>
      </c>
      <c r="F58" s="81">
        <f>VLOOKUP(C58,[1]Sheet1!B$1:E$65536,4,0)</f>
        <v>0</v>
      </c>
      <c r="G58" s="81">
        <f>VLOOKUP(C58,[1]Sheet1!B$1:F$65536,5,0)</f>
        <v>0</v>
      </c>
      <c r="H58" s="81">
        <f>VLOOKUP($C58,[1]Sheet1!$B$1:$Z$65536,6,0)</f>
        <v>0</v>
      </c>
      <c r="I58" s="81">
        <f>VLOOKUP($C58,[1]Sheet1!$B$1:$Z$65536,7,0)</f>
        <v>0</v>
      </c>
      <c r="J58" s="81">
        <f>VLOOKUP($C58,[1]Sheet1!$B$1:$Z$65536,8,0)</f>
        <v>0</v>
      </c>
      <c r="K58" s="81">
        <f>VLOOKUP($C58,[1]Sheet1!$B$1:$Z$65536,9,0)</f>
        <v>0</v>
      </c>
      <c r="L58" s="81">
        <f>VLOOKUP($C58,[1]Sheet1!$B$1:$Z$65536,10,0)</f>
        <v>0</v>
      </c>
      <c r="M58" s="81">
        <f>VLOOKUP($C58,[1]Sheet1!$B$1:$Z$65536,11,0)</f>
        <v>0</v>
      </c>
      <c r="N58" s="81">
        <f>VLOOKUP($C58,[1]Sheet1!$B$1:$Z$65536,12,0)</f>
        <v>0</v>
      </c>
      <c r="O58" s="81">
        <f>VLOOKUP($C58,[1]Sheet1!$B$1:$Z$65536,13,0)</f>
        <v>0</v>
      </c>
      <c r="P58" s="81">
        <f>VLOOKUP($C58,[1]Sheet1!$B$1:$Z$65536,14,0)</f>
        <v>0</v>
      </c>
      <c r="Q58" s="81">
        <f>VLOOKUP($C58,[1]Sheet1!$B$1:$Z$65536,15,0)</f>
        <v>0</v>
      </c>
      <c r="R58" s="81">
        <f>VLOOKUP($C58,[1]Sheet1!$B$1:$Z$65536,16,0)</f>
        <v>0</v>
      </c>
      <c r="S58" s="81">
        <f>VLOOKUP($C58,[1]Sheet1!$B$1:$Z$65536,17,0)</f>
        <v>0</v>
      </c>
      <c r="T58" s="81">
        <f>VLOOKUP($C58,[1]Sheet1!$B$1:$Z$65536,18,0)</f>
        <v>0</v>
      </c>
      <c r="U58" s="81">
        <f>VLOOKUP($C58,[1]Sheet1!$B$1:$Z$65536,19,0)</f>
        <v>0</v>
      </c>
      <c r="V58" s="81">
        <f>VLOOKUP($C58,[1]Sheet1!$B$1:$Z$65536,20,0)</f>
        <v>153275.42000000004</v>
      </c>
      <c r="W58" s="81">
        <f>VLOOKUP($C58,[1]Sheet1!$B$1:$Z$65536,21,0)</f>
        <v>23181.479999999981</v>
      </c>
      <c r="X58" s="81">
        <f>VLOOKUP($C58,[1]Sheet1!$B$1:$Z$65536,22,0)</f>
        <v>0</v>
      </c>
      <c r="Y58" s="81">
        <f>VLOOKUP($C58,[1]Sheet1!$B$1:$Z$65536,23,0)</f>
        <v>23672.89</v>
      </c>
      <c r="Z58" s="81">
        <f>VLOOKUP($C58,[1]Sheet1!$B$1:$Z$65536,24,0)</f>
        <v>111358.85</v>
      </c>
      <c r="AA58" s="81">
        <f>VLOOKUP($C58,[1]Sheet1!$B$1:$Z$65536,25,0)</f>
        <v>86242.41</v>
      </c>
      <c r="AB58" s="81">
        <f>VLOOKUP($C58,[1]Sheet1!$B$1:$AA$65536,26,0)</f>
        <v>21275.17</v>
      </c>
      <c r="AC58" s="112">
        <f t="shared" si="12"/>
        <v>419006.22000000003</v>
      </c>
      <c r="AD58" s="113">
        <f t="shared" si="13"/>
        <v>200129.79</v>
      </c>
      <c r="AE58" s="115">
        <f t="shared" si="14"/>
        <v>29409.483333333337</v>
      </c>
      <c r="AF58" s="115">
        <f t="shared" si="15"/>
        <v>23181.479999999981</v>
      </c>
      <c r="AG58" s="130">
        <v>50000</v>
      </c>
      <c r="AH58" s="132">
        <v>50000</v>
      </c>
      <c r="AI58" s="132"/>
      <c r="AJ58" s="132" t="s">
        <v>46</v>
      </c>
      <c r="AK58" s="132"/>
      <c r="AL58" s="132"/>
      <c r="AM58" s="133"/>
      <c r="AN58" s="70"/>
    </row>
    <row r="59" spans="1:52" s="13" customFormat="1" ht="40.049999999999997" customHeight="1">
      <c r="A59" s="77"/>
      <c r="B59" s="396"/>
      <c r="C59" s="82" t="s">
        <v>152</v>
      </c>
      <c r="D59" s="83" t="s">
        <v>153</v>
      </c>
      <c r="E59" s="84">
        <v>90</v>
      </c>
      <c r="F59" s="81">
        <f>VLOOKUP(C59,[1]Sheet1!B$1:E$65536,4,0)</f>
        <v>0</v>
      </c>
      <c r="G59" s="81">
        <f>VLOOKUP(C59,[1]Sheet1!B$1:F$65536,5,0)</f>
        <v>0</v>
      </c>
      <c r="H59" s="81">
        <f>VLOOKUP($C59,[1]Sheet1!$B$1:$Z$65536,6,0)</f>
        <v>0</v>
      </c>
      <c r="I59" s="81">
        <f>VLOOKUP($C59,[1]Sheet1!$B$1:$Z$65536,7,0)</f>
        <v>0</v>
      </c>
      <c r="J59" s="81">
        <f>VLOOKUP($C59,[1]Sheet1!$B$1:$Z$65536,8,0)</f>
        <v>0</v>
      </c>
      <c r="K59" s="81">
        <f>VLOOKUP($C59,[1]Sheet1!$B$1:$Z$65536,9,0)</f>
        <v>0</v>
      </c>
      <c r="L59" s="81">
        <f>VLOOKUP($C59,[1]Sheet1!$B$1:$Z$65536,10,0)</f>
        <v>0</v>
      </c>
      <c r="M59" s="81">
        <f>VLOOKUP($C59,[1]Sheet1!$B$1:$Z$65536,11,0)</f>
        <v>0</v>
      </c>
      <c r="N59" s="81">
        <f>VLOOKUP($C59,[1]Sheet1!$B$1:$Z$65536,12,0)</f>
        <v>0</v>
      </c>
      <c r="O59" s="81">
        <f>VLOOKUP($C59,[1]Sheet1!$B$1:$Z$65536,13,0)</f>
        <v>0</v>
      </c>
      <c r="P59" s="81">
        <f>VLOOKUP($C59,[1]Sheet1!$B$1:$Z$65536,14,0)</f>
        <v>0</v>
      </c>
      <c r="Q59" s="81">
        <f>VLOOKUP($C59,[1]Sheet1!$B$1:$Z$65536,15,0)</f>
        <v>0</v>
      </c>
      <c r="R59" s="81">
        <f>VLOOKUP($C59,[1]Sheet1!$B$1:$Z$65536,16,0)</f>
        <v>0</v>
      </c>
      <c r="S59" s="81">
        <f>VLOOKUP($C59,[1]Sheet1!$B$1:$Z$65536,17,0)</f>
        <v>0</v>
      </c>
      <c r="T59" s="81">
        <f>VLOOKUP($C59,[1]Sheet1!$B$1:$Z$65536,18,0)</f>
        <v>0</v>
      </c>
      <c r="U59" s="81">
        <f>VLOOKUP($C59,[1]Sheet1!$B$1:$Z$65536,19,0)</f>
        <v>0</v>
      </c>
      <c r="V59" s="81">
        <f>VLOOKUP($C59,[1]Sheet1!$B$1:$Z$65536,20,0)</f>
        <v>0</v>
      </c>
      <c r="W59" s="81">
        <f>VLOOKUP($C59,[1]Sheet1!$B$1:$Z$65536,21,0)</f>
        <v>0</v>
      </c>
      <c r="X59" s="81">
        <f>VLOOKUP($C59,[1]Sheet1!$B$1:$Z$65536,22,0)</f>
        <v>6422.32</v>
      </c>
      <c r="Y59" s="81">
        <f>VLOOKUP($C59,[1]Sheet1!$B$1:$Z$65536,23,0)</f>
        <v>0</v>
      </c>
      <c r="Z59" s="81">
        <f>VLOOKUP($C59,[1]Sheet1!$B$1:$Z$65536,24,0)</f>
        <v>44951.4</v>
      </c>
      <c r="AA59" s="81">
        <f>VLOOKUP($C59,[1]Sheet1!$B$1:$Z$65536,25,0)</f>
        <v>89904.65</v>
      </c>
      <c r="AB59" s="81">
        <f>VLOOKUP($C59,[1]Sheet1!$B$1:$AA$65536,26,0)</f>
        <v>0</v>
      </c>
      <c r="AC59" s="112">
        <f t="shared" si="12"/>
        <v>141278.37</v>
      </c>
      <c r="AD59" s="113">
        <f t="shared" si="13"/>
        <v>6422.32</v>
      </c>
      <c r="AE59" s="115">
        <f t="shared" si="14"/>
        <v>0</v>
      </c>
      <c r="AF59" s="115">
        <f t="shared" si="15"/>
        <v>0</v>
      </c>
      <c r="AG59" s="132"/>
      <c r="AH59" s="132">
        <v>100000</v>
      </c>
      <c r="AI59" s="132"/>
      <c r="AJ59" s="132" t="s">
        <v>46</v>
      </c>
      <c r="AK59" s="132"/>
      <c r="AL59" s="132"/>
      <c r="AM59" s="133"/>
      <c r="AN59" s="70"/>
    </row>
    <row r="60" spans="1:52" s="13" customFormat="1" ht="40.049999999999997" hidden="1" customHeight="1">
      <c r="A60" s="77"/>
      <c r="B60" s="396"/>
      <c r="C60" s="82" t="s">
        <v>155</v>
      </c>
      <c r="D60" s="83" t="s">
        <v>156</v>
      </c>
      <c r="E60" s="84">
        <v>90</v>
      </c>
      <c r="F60" s="81">
        <f>VLOOKUP(C60,[1]Sheet1!B$1:E$65536,4,0)</f>
        <v>0</v>
      </c>
      <c r="G60" s="81">
        <f>VLOOKUP(C60,[1]Sheet1!B$1:F$65536,5,0)</f>
        <v>0</v>
      </c>
      <c r="H60" s="81">
        <f>VLOOKUP($C60,[1]Sheet1!$B$1:$Z$65536,6,0)</f>
        <v>0</v>
      </c>
      <c r="I60" s="81">
        <f>VLOOKUP($C60,[1]Sheet1!$B$1:$Z$65536,7,0)</f>
        <v>0</v>
      </c>
      <c r="J60" s="81">
        <f>VLOOKUP($C60,[1]Sheet1!$B$1:$Z$65536,8,0)</f>
        <v>0</v>
      </c>
      <c r="K60" s="81">
        <f>VLOOKUP($C60,[1]Sheet1!$B$1:$Z$65536,9,0)</f>
        <v>0</v>
      </c>
      <c r="L60" s="81">
        <f>VLOOKUP($C60,[1]Sheet1!$B$1:$Z$65536,10,0)</f>
        <v>0</v>
      </c>
      <c r="M60" s="81">
        <f>VLOOKUP($C60,[1]Sheet1!$B$1:$Z$65536,11,0)</f>
        <v>24542.990000000049</v>
      </c>
      <c r="N60" s="81">
        <f>VLOOKUP($C60,[1]Sheet1!$B$1:$Z$65536,12,0)</f>
        <v>0</v>
      </c>
      <c r="O60" s="81">
        <f>VLOOKUP($C60,[1]Sheet1!$B$1:$Z$65536,13,0)</f>
        <v>0</v>
      </c>
      <c r="P60" s="81">
        <f>VLOOKUP($C60,[1]Sheet1!$B$1:$Z$65536,14,0)</f>
        <v>0</v>
      </c>
      <c r="Q60" s="81">
        <f>VLOOKUP($C60,[1]Sheet1!$B$1:$Z$65536,15,0)</f>
        <v>0</v>
      </c>
      <c r="R60" s="81">
        <f>VLOOKUP($C60,[1]Sheet1!$B$1:$Z$65536,16,0)</f>
        <v>0</v>
      </c>
      <c r="S60" s="81">
        <f>VLOOKUP($C60,[1]Sheet1!$B$1:$Z$65536,17,0)</f>
        <v>59352.209999999992</v>
      </c>
      <c r="T60" s="81">
        <f>VLOOKUP($C60,[1]Sheet1!$B$1:$Z$65536,18,0)</f>
        <v>0</v>
      </c>
      <c r="U60" s="81">
        <f>VLOOKUP($C60,[1]Sheet1!$B$1:$Z$65536,19,0)</f>
        <v>0</v>
      </c>
      <c r="V60" s="81">
        <f>VLOOKUP($C60,[1]Sheet1!$B$1:$Z$65536,20,0)</f>
        <v>134786.07999999999</v>
      </c>
      <c r="W60" s="81">
        <f>VLOOKUP($C60,[1]Sheet1!$B$1:$Z$65536,21,0)</f>
        <v>0</v>
      </c>
      <c r="X60" s="81">
        <f>VLOOKUP($C60,[1]Sheet1!$B$1:$Z$65536,22,0)</f>
        <v>0</v>
      </c>
      <c r="Y60" s="81">
        <f>VLOOKUP($C60,[1]Sheet1!$B$1:$Z$65536,23,0)</f>
        <v>0</v>
      </c>
      <c r="Z60" s="81">
        <f>VLOOKUP($C60,[1]Sheet1!$B$1:$Z$65536,24,0)</f>
        <v>28340.400000000001</v>
      </c>
      <c r="AA60" s="81">
        <f>VLOOKUP($C60,[1]Sheet1!$B$1:$Z$65536,25,0)</f>
        <v>0</v>
      </c>
      <c r="AB60" s="81">
        <f>VLOOKUP($C60,[1]Sheet1!$B$1:$AA$65536,26,0)</f>
        <v>13918.44</v>
      </c>
      <c r="AC60" s="112">
        <f t="shared" si="12"/>
        <v>260940.12000000002</v>
      </c>
      <c r="AD60" s="113">
        <f t="shared" si="13"/>
        <v>218681.28000000003</v>
      </c>
      <c r="AE60" s="115">
        <f t="shared" si="14"/>
        <v>32356.381666666664</v>
      </c>
      <c r="AF60" s="115">
        <f t="shared" si="15"/>
        <v>0</v>
      </c>
      <c r="AG60" s="130"/>
      <c r="AH60" s="132">
        <v>40000</v>
      </c>
      <c r="AI60" s="132"/>
      <c r="AJ60" s="132" t="s">
        <v>46</v>
      </c>
      <c r="AK60" s="132"/>
      <c r="AL60" s="132"/>
      <c r="AM60" s="133"/>
      <c r="AN60" s="70"/>
    </row>
    <row r="61" spans="1:52" s="13" customFormat="1" ht="40.049999999999997" hidden="1" customHeight="1">
      <c r="A61" s="77"/>
      <c r="B61" s="396"/>
      <c r="C61" s="82" t="s">
        <v>157</v>
      </c>
      <c r="D61" s="83" t="s">
        <v>158</v>
      </c>
      <c r="E61" s="84">
        <v>90</v>
      </c>
      <c r="F61" s="81">
        <f>VLOOKUP(C61,[1]Sheet1!B$1:E$65536,4,0)</f>
        <v>0</v>
      </c>
      <c r="G61" s="81">
        <f>VLOOKUP(C61,[1]Sheet1!B$1:F$65536,5,0)</f>
        <v>0</v>
      </c>
      <c r="H61" s="81">
        <f>VLOOKUP($C61,[1]Sheet1!$B$1:$Z$65536,6,0)</f>
        <v>0</v>
      </c>
      <c r="I61" s="81">
        <f>VLOOKUP($C61,[1]Sheet1!$B$1:$Z$65536,7,0)</f>
        <v>0</v>
      </c>
      <c r="J61" s="81">
        <f>VLOOKUP($C61,[1]Sheet1!$B$1:$Z$65536,8,0)</f>
        <v>0</v>
      </c>
      <c r="K61" s="81">
        <f>VLOOKUP($C61,[1]Sheet1!$B$1:$Z$65536,9,0)</f>
        <v>0</v>
      </c>
      <c r="L61" s="81">
        <f>VLOOKUP($C61,[1]Sheet1!$B$1:$Z$65536,10,0)</f>
        <v>0</v>
      </c>
      <c r="M61" s="81">
        <f>VLOOKUP($C61,[1]Sheet1!$B$1:$Z$65536,11,0)</f>
        <v>0</v>
      </c>
      <c r="N61" s="81">
        <f>VLOOKUP($C61,[1]Sheet1!$B$1:$Z$65536,12,0)</f>
        <v>0</v>
      </c>
      <c r="O61" s="81">
        <f>VLOOKUP($C61,[1]Sheet1!$B$1:$Z$65536,13,0)</f>
        <v>0</v>
      </c>
      <c r="P61" s="81">
        <f>VLOOKUP($C61,[1]Sheet1!$B$1:$Z$65536,14,0)</f>
        <v>0</v>
      </c>
      <c r="Q61" s="81">
        <f>VLOOKUP($C61,[1]Sheet1!$B$1:$Z$65536,15,0)</f>
        <v>0</v>
      </c>
      <c r="R61" s="81">
        <f>VLOOKUP($C61,[1]Sheet1!$B$1:$Z$65536,16,0)</f>
        <v>0</v>
      </c>
      <c r="S61" s="81">
        <f>VLOOKUP($C61,[1]Sheet1!$B$1:$Z$65536,17,0)</f>
        <v>0</v>
      </c>
      <c r="T61" s="81">
        <f>VLOOKUP($C61,[1]Sheet1!$B$1:$Z$65536,18,0)</f>
        <v>0</v>
      </c>
      <c r="U61" s="81">
        <f>VLOOKUP($C61,[1]Sheet1!$B$1:$Z$65536,19,0)</f>
        <v>0</v>
      </c>
      <c r="V61" s="81">
        <f>VLOOKUP($C61,[1]Sheet1!$B$1:$Z$65536,20,0)</f>
        <v>0</v>
      </c>
      <c r="W61" s="81">
        <f>VLOOKUP($C61,[1]Sheet1!$B$1:$Z$65536,21,0)</f>
        <v>0</v>
      </c>
      <c r="X61" s="81">
        <f>VLOOKUP($C61,[1]Sheet1!$B$1:$Z$65536,22,0)</f>
        <v>21163.33</v>
      </c>
      <c r="Y61" s="81">
        <f>VLOOKUP($C61,[1]Sheet1!$B$1:$Z$65536,23,0)</f>
        <v>340.36</v>
      </c>
      <c r="Z61" s="81">
        <f>VLOOKUP($C61,[1]Sheet1!$B$1:$Z$65536,24,0)</f>
        <v>0</v>
      </c>
      <c r="AA61" s="81">
        <f>VLOOKUP($C61,[1]Sheet1!$B$1:$Z$65536,25,0)</f>
        <v>0</v>
      </c>
      <c r="AB61" s="81">
        <f>VLOOKUP($C61,[1]Sheet1!$B$1:$AA$65536,26,0)</f>
        <v>0</v>
      </c>
      <c r="AC61" s="112">
        <f t="shared" si="12"/>
        <v>21503.690000000002</v>
      </c>
      <c r="AD61" s="113">
        <f t="shared" si="13"/>
        <v>21503.690000000002</v>
      </c>
      <c r="AE61" s="115">
        <f t="shared" si="14"/>
        <v>0</v>
      </c>
      <c r="AF61" s="115">
        <f t="shared" si="15"/>
        <v>0</v>
      </c>
      <c r="AG61" s="130"/>
      <c r="AH61" s="134">
        <f>AD61</f>
        <v>21503.690000000002</v>
      </c>
      <c r="AI61" s="132">
        <v>20000</v>
      </c>
      <c r="AJ61" s="132" t="s">
        <v>46</v>
      </c>
      <c r="AK61" s="132"/>
      <c r="AL61" s="132"/>
      <c r="AM61" s="133"/>
      <c r="AN61" s="70"/>
    </row>
    <row r="62" spans="1:52" s="13" customFormat="1" ht="40.049999999999997" hidden="1" customHeight="1">
      <c r="A62" s="77"/>
      <c r="B62" s="396"/>
      <c r="C62" s="82" t="s">
        <v>159</v>
      </c>
      <c r="D62" s="83" t="s">
        <v>160</v>
      </c>
      <c r="E62" s="84">
        <v>90</v>
      </c>
      <c r="F62" s="81">
        <f>VLOOKUP(C62,[1]Sheet1!B$1:E$65536,4,0)</f>
        <v>0</v>
      </c>
      <c r="G62" s="81">
        <f>VLOOKUP(C62,[1]Sheet1!B$1:F$65536,5,0)</f>
        <v>0</v>
      </c>
      <c r="H62" s="81">
        <f>VLOOKUP($C62,[1]Sheet1!$B$1:$Z$65536,6,0)</f>
        <v>0</v>
      </c>
      <c r="I62" s="81">
        <f>VLOOKUP($C62,[1]Sheet1!$B$1:$Z$65536,7,0)</f>
        <v>0</v>
      </c>
      <c r="J62" s="81">
        <f>VLOOKUP($C62,[1]Sheet1!$B$1:$Z$65536,8,0)</f>
        <v>0</v>
      </c>
      <c r="K62" s="81">
        <f>VLOOKUP($C62,[1]Sheet1!$B$1:$Z$65536,9,0)</f>
        <v>0</v>
      </c>
      <c r="L62" s="81">
        <f>VLOOKUP($C62,[1]Sheet1!$B$1:$Z$65536,10,0)</f>
        <v>0</v>
      </c>
      <c r="M62" s="81">
        <f>VLOOKUP($C62,[1]Sheet1!$B$1:$Z$65536,11,0)</f>
        <v>0</v>
      </c>
      <c r="N62" s="81">
        <f>VLOOKUP($C62,[1]Sheet1!$B$1:$Z$65536,12,0)</f>
        <v>0</v>
      </c>
      <c r="O62" s="81">
        <f>VLOOKUP($C62,[1]Sheet1!$B$1:$Z$65536,13,0)</f>
        <v>0</v>
      </c>
      <c r="P62" s="81">
        <f>VLOOKUP($C62,[1]Sheet1!$B$1:$Z$65536,14,0)</f>
        <v>7134.6800000000221</v>
      </c>
      <c r="Q62" s="81">
        <f>VLOOKUP($C62,[1]Sheet1!$B$1:$Z$65536,15,0)</f>
        <v>30857.239999999991</v>
      </c>
      <c r="R62" s="81">
        <f>VLOOKUP($C62,[1]Sheet1!$B$1:$Z$65536,16,0)</f>
        <v>49233.490000000005</v>
      </c>
      <c r="S62" s="81">
        <f>VLOOKUP($C62,[1]Sheet1!$B$1:$Z$65536,17,0)</f>
        <v>0</v>
      </c>
      <c r="T62" s="81">
        <f>VLOOKUP($C62,[1]Sheet1!$B$1:$Z$65536,18,0)</f>
        <v>0</v>
      </c>
      <c r="U62" s="81">
        <f>VLOOKUP($C62,[1]Sheet1!$B$1:$Z$65536,19,0)</f>
        <v>8370.2400000000052</v>
      </c>
      <c r="V62" s="81">
        <f>VLOOKUP($C62,[1]Sheet1!$B$1:$Z$65536,20,0)</f>
        <v>21482.429999999993</v>
      </c>
      <c r="W62" s="81">
        <f>VLOOKUP($C62,[1]Sheet1!$B$1:$Z$65536,21,0)</f>
        <v>23011.959999999992</v>
      </c>
      <c r="X62" s="81">
        <f>VLOOKUP($C62,[1]Sheet1!$B$1:$Z$65536,22,0)</f>
        <v>0</v>
      </c>
      <c r="Y62" s="81">
        <f>VLOOKUP($C62,[1]Sheet1!$B$1:$Z$65536,23,0)</f>
        <v>26886.41</v>
      </c>
      <c r="Z62" s="81">
        <f>VLOOKUP($C62,[1]Sheet1!$B$1:$Z$65536,24,0)</f>
        <v>17156.689999999999</v>
      </c>
      <c r="AA62" s="81">
        <f>VLOOKUP($C62,[1]Sheet1!$B$1:$Z$65536,25,0)</f>
        <v>11259.32</v>
      </c>
      <c r="AB62" s="81">
        <f>VLOOKUP($C62,[1]Sheet1!$B$1:$AA$65536,26,0)</f>
        <v>24377.21</v>
      </c>
      <c r="AC62" s="112">
        <f t="shared" si="12"/>
        <v>219769.67</v>
      </c>
      <c r="AD62" s="113">
        <f t="shared" si="13"/>
        <v>166976.45000000001</v>
      </c>
      <c r="AE62" s="115">
        <f t="shared" si="14"/>
        <v>17016.353333333333</v>
      </c>
      <c r="AF62" s="115">
        <f t="shared" si="15"/>
        <v>23011.959999999992</v>
      </c>
      <c r="AG62" s="130">
        <v>20000</v>
      </c>
      <c r="AH62" s="132">
        <v>10000</v>
      </c>
      <c r="AI62" s="132"/>
      <c r="AJ62" s="132" t="s">
        <v>46</v>
      </c>
      <c r="AK62" s="132"/>
      <c r="AL62" s="132"/>
      <c r="AM62" s="133"/>
      <c r="AN62" s="70"/>
    </row>
    <row r="63" spans="1:52" s="13" customFormat="1" ht="40.049999999999997" hidden="1" customHeight="1">
      <c r="A63" s="77"/>
      <c r="B63" s="396"/>
      <c r="C63" s="82" t="s">
        <v>161</v>
      </c>
      <c r="D63" s="83" t="s">
        <v>162</v>
      </c>
      <c r="E63" s="84">
        <v>90</v>
      </c>
      <c r="F63" s="81">
        <f>VLOOKUP(C63,[1]Sheet1!B$1:E$65536,4,0)</f>
        <v>0</v>
      </c>
      <c r="G63" s="81">
        <f>VLOOKUP(C63,[1]Sheet1!B$1:F$65536,5,0)</f>
        <v>0</v>
      </c>
      <c r="H63" s="81">
        <f>VLOOKUP($C63,[1]Sheet1!$B$1:$Z$65536,6,0)</f>
        <v>0</v>
      </c>
      <c r="I63" s="81">
        <f>VLOOKUP($C63,[1]Sheet1!$B$1:$Z$65536,7,0)</f>
        <v>0</v>
      </c>
      <c r="J63" s="81">
        <f>VLOOKUP($C63,[1]Sheet1!$B$1:$Z$65536,8,0)</f>
        <v>0</v>
      </c>
      <c r="K63" s="81">
        <f>VLOOKUP($C63,[1]Sheet1!$B$1:$Z$65536,9,0)</f>
        <v>0</v>
      </c>
      <c r="L63" s="81">
        <f>VLOOKUP($C63,[1]Sheet1!$B$1:$Z$65536,10,0)</f>
        <v>0</v>
      </c>
      <c r="M63" s="81">
        <f>VLOOKUP($C63,[1]Sheet1!$B$1:$Z$65536,11,0)</f>
        <v>0</v>
      </c>
      <c r="N63" s="81">
        <f>VLOOKUP($C63,[1]Sheet1!$B$1:$Z$65536,12,0)</f>
        <v>0</v>
      </c>
      <c r="O63" s="81">
        <f>VLOOKUP($C63,[1]Sheet1!$B$1:$Z$65536,13,0)</f>
        <v>0</v>
      </c>
      <c r="P63" s="81">
        <f>VLOOKUP($C63,[1]Sheet1!$B$1:$Z$65536,14,0)</f>
        <v>0</v>
      </c>
      <c r="Q63" s="81">
        <f>VLOOKUP($C63,[1]Sheet1!$B$1:$Z$65536,15,0)</f>
        <v>0</v>
      </c>
      <c r="R63" s="81">
        <f>VLOOKUP($C63,[1]Sheet1!$B$1:$Z$65536,16,0)</f>
        <v>0</v>
      </c>
      <c r="S63" s="81">
        <f>VLOOKUP($C63,[1]Sheet1!$B$1:$Z$65536,17,0)</f>
        <v>0</v>
      </c>
      <c r="T63" s="81">
        <f>VLOOKUP($C63,[1]Sheet1!$B$1:$Z$65536,18,0)</f>
        <v>0</v>
      </c>
      <c r="U63" s="81">
        <f>VLOOKUP($C63,[1]Sheet1!$B$1:$Z$65536,19,0)</f>
        <v>0</v>
      </c>
      <c r="V63" s="81">
        <f>VLOOKUP($C63,[1]Sheet1!$B$1:$Z$65536,20,0)</f>
        <v>0</v>
      </c>
      <c r="W63" s="81">
        <f>VLOOKUP($C63,[1]Sheet1!$B$1:$Z$65536,21,0)</f>
        <v>0</v>
      </c>
      <c r="X63" s="81">
        <f>VLOOKUP($C63,[1]Sheet1!$B$1:$Z$65536,22,0)</f>
        <v>0</v>
      </c>
      <c r="Y63" s="81">
        <f>VLOOKUP($C63,[1]Sheet1!$B$1:$Z$65536,23,0)</f>
        <v>11015.44</v>
      </c>
      <c r="Z63" s="81">
        <f>VLOOKUP($C63,[1]Sheet1!$B$1:$Z$65536,24,0)</f>
        <v>59181.33</v>
      </c>
      <c r="AA63" s="81">
        <f>VLOOKUP($C63,[1]Sheet1!$B$1:$Z$65536,25,0)</f>
        <v>32099.26</v>
      </c>
      <c r="AB63" s="81">
        <f>VLOOKUP($C63,[1]Sheet1!$B$1:$AA$65536,26,0)</f>
        <v>0</v>
      </c>
      <c r="AC63" s="112">
        <f t="shared" si="12"/>
        <v>102296.03</v>
      </c>
      <c r="AD63" s="113">
        <f t="shared" si="13"/>
        <v>11015.440000000002</v>
      </c>
      <c r="AE63" s="115">
        <f t="shared" si="14"/>
        <v>0</v>
      </c>
      <c r="AF63" s="115">
        <f t="shared" si="15"/>
        <v>0</v>
      </c>
      <c r="AG63" s="130"/>
      <c r="AH63" s="132">
        <f>AD63</f>
        <v>11015.440000000002</v>
      </c>
      <c r="AI63" s="132"/>
      <c r="AJ63" s="132" t="s">
        <v>46</v>
      </c>
      <c r="AK63" s="132"/>
      <c r="AL63" s="132"/>
      <c r="AM63" s="133"/>
      <c r="AN63" s="70"/>
    </row>
    <row r="64" spans="1:52" s="13" customFormat="1" ht="40.049999999999997" hidden="1" customHeight="1">
      <c r="A64" s="77"/>
      <c r="B64" s="396"/>
      <c r="C64" s="82" t="s">
        <v>163</v>
      </c>
      <c r="D64" s="83" t="s">
        <v>164</v>
      </c>
      <c r="E64" s="84">
        <v>90</v>
      </c>
      <c r="F64" s="81">
        <f>VLOOKUP(C64,[1]Sheet1!B$1:E$65536,4,0)</f>
        <v>0</v>
      </c>
      <c r="G64" s="81">
        <f>VLOOKUP(C64,[1]Sheet1!B$1:F$65536,5,0)</f>
        <v>0</v>
      </c>
      <c r="H64" s="81">
        <f>VLOOKUP($C64,[1]Sheet1!$B$1:$Z$65536,6,0)</f>
        <v>0</v>
      </c>
      <c r="I64" s="81">
        <f>VLOOKUP($C64,[1]Sheet1!$B$1:$Z$65536,7,0)</f>
        <v>0</v>
      </c>
      <c r="J64" s="81">
        <f>VLOOKUP($C64,[1]Sheet1!$B$1:$Z$65536,8,0)</f>
        <v>0</v>
      </c>
      <c r="K64" s="81">
        <f>VLOOKUP($C64,[1]Sheet1!$B$1:$Z$65536,9,0)</f>
        <v>0</v>
      </c>
      <c r="L64" s="81">
        <f>VLOOKUP($C64,[1]Sheet1!$B$1:$Z$65536,10,0)</f>
        <v>0</v>
      </c>
      <c r="M64" s="81">
        <f>VLOOKUP($C64,[1]Sheet1!$B$1:$Z$65536,11,0)</f>
        <v>0</v>
      </c>
      <c r="N64" s="81">
        <f>VLOOKUP($C64,[1]Sheet1!$B$1:$Z$65536,12,0)</f>
        <v>0</v>
      </c>
      <c r="O64" s="81">
        <f>VLOOKUP($C64,[1]Sheet1!$B$1:$Z$65536,13,0)</f>
        <v>0</v>
      </c>
      <c r="P64" s="81">
        <f>VLOOKUP($C64,[1]Sheet1!$B$1:$Z$65536,14,0)</f>
        <v>0</v>
      </c>
      <c r="Q64" s="81">
        <f>VLOOKUP($C64,[1]Sheet1!$B$1:$Z$65536,15,0)</f>
        <v>0</v>
      </c>
      <c r="R64" s="81">
        <f>VLOOKUP($C64,[1]Sheet1!$B$1:$Z$65536,16,0)</f>
        <v>0</v>
      </c>
      <c r="S64" s="81">
        <f>VLOOKUP($C64,[1]Sheet1!$B$1:$Z$65536,17,0)</f>
        <v>0</v>
      </c>
      <c r="T64" s="81">
        <f>VLOOKUP($C64,[1]Sheet1!$B$1:$Z$65536,18,0)</f>
        <v>0</v>
      </c>
      <c r="U64" s="81">
        <f>VLOOKUP($C64,[1]Sheet1!$B$1:$Z$65536,19,0)</f>
        <v>0</v>
      </c>
      <c r="V64" s="81">
        <f>VLOOKUP($C64,[1]Sheet1!$B$1:$Z$65536,20,0)</f>
        <v>0</v>
      </c>
      <c r="W64" s="81">
        <f>VLOOKUP($C64,[1]Sheet1!$B$1:$Z$65536,21,0)</f>
        <v>0</v>
      </c>
      <c r="X64" s="81">
        <f>VLOOKUP($C64,[1]Sheet1!$B$1:$Z$65536,22,0)</f>
        <v>27731.9</v>
      </c>
      <c r="Y64" s="81">
        <f>VLOOKUP($C64,[1]Sheet1!$B$1:$Z$65536,23,0)</f>
        <v>41507.46</v>
      </c>
      <c r="Z64" s="81">
        <f>VLOOKUP($C64,[1]Sheet1!$B$1:$Z$65536,24,0)</f>
        <v>31010.05</v>
      </c>
      <c r="AA64" s="81">
        <f>VLOOKUP($C64,[1]Sheet1!$B$1:$Z$65536,25,0)</f>
        <v>18875.52</v>
      </c>
      <c r="AB64" s="81">
        <f>VLOOKUP($C64,[1]Sheet1!$B$1:$AA$65536,26,0)</f>
        <v>0</v>
      </c>
      <c r="AC64" s="112">
        <f t="shared" si="12"/>
        <v>119124.93000000001</v>
      </c>
      <c r="AD64" s="113">
        <f t="shared" si="13"/>
        <v>69239.360000000001</v>
      </c>
      <c r="AE64" s="115">
        <f t="shared" si="14"/>
        <v>0</v>
      </c>
      <c r="AF64" s="115">
        <f t="shared" si="15"/>
        <v>0</v>
      </c>
      <c r="AG64" s="130">
        <f>AD64</f>
        <v>69239.360000000001</v>
      </c>
      <c r="AH64" s="132"/>
      <c r="AI64" s="132"/>
      <c r="AJ64" s="132"/>
      <c r="AK64" s="132"/>
      <c r="AL64" s="132" t="s">
        <v>46</v>
      </c>
      <c r="AM64" s="133"/>
      <c r="AN64" s="70"/>
    </row>
    <row r="65" spans="1:52" s="13" customFormat="1" ht="40.049999999999997" hidden="1" customHeight="1">
      <c r="A65" s="77"/>
      <c r="B65" s="396"/>
      <c r="C65" s="82" t="s">
        <v>165</v>
      </c>
      <c r="D65" s="83" t="s">
        <v>166</v>
      </c>
      <c r="E65" s="84">
        <v>90</v>
      </c>
      <c r="F65" s="81">
        <f>VLOOKUP(C65,[1]Sheet1!B$1:E$65536,4,0)</f>
        <v>29655.999999999993</v>
      </c>
      <c r="G65" s="81">
        <f>VLOOKUP(C65,[1]Sheet1!B$1:F$65536,5,0)</f>
        <v>0</v>
      </c>
      <c r="H65" s="81">
        <f>VLOOKUP($C65,[1]Sheet1!$B$1:$Z$65536,6,0)</f>
        <v>0</v>
      </c>
      <c r="I65" s="81">
        <f>VLOOKUP($C65,[1]Sheet1!$B$1:$Z$65536,7,0)</f>
        <v>0</v>
      </c>
      <c r="J65" s="81">
        <f>VLOOKUP($C65,[1]Sheet1!$B$1:$Z$65536,8,0)</f>
        <v>0</v>
      </c>
      <c r="K65" s="81">
        <f>VLOOKUP($C65,[1]Sheet1!$B$1:$Z$65536,9,0)</f>
        <v>0</v>
      </c>
      <c r="L65" s="81">
        <f>VLOOKUP($C65,[1]Sheet1!$B$1:$Z$65536,10,0)</f>
        <v>0</v>
      </c>
      <c r="M65" s="81">
        <f>VLOOKUP($C65,[1]Sheet1!$B$1:$Z$65536,11,0)</f>
        <v>0</v>
      </c>
      <c r="N65" s="81">
        <f>VLOOKUP($C65,[1]Sheet1!$B$1:$Z$65536,12,0)</f>
        <v>0</v>
      </c>
      <c r="O65" s="81">
        <f>VLOOKUP($C65,[1]Sheet1!$B$1:$Z$65536,13,0)</f>
        <v>0</v>
      </c>
      <c r="P65" s="81">
        <f>VLOOKUP($C65,[1]Sheet1!$B$1:$Z$65536,14,0)</f>
        <v>0</v>
      </c>
      <c r="Q65" s="81">
        <f>VLOOKUP($C65,[1]Sheet1!$B$1:$Z$65536,15,0)</f>
        <v>0</v>
      </c>
      <c r="R65" s="81">
        <f>VLOOKUP($C65,[1]Sheet1!$B$1:$Z$65536,16,0)</f>
        <v>0</v>
      </c>
      <c r="S65" s="81">
        <f>VLOOKUP($C65,[1]Sheet1!$B$1:$Z$65536,17,0)</f>
        <v>0</v>
      </c>
      <c r="T65" s="81">
        <f>VLOOKUP($C65,[1]Sheet1!$B$1:$Z$65536,18,0)</f>
        <v>0</v>
      </c>
      <c r="U65" s="81">
        <f>VLOOKUP($C65,[1]Sheet1!$B$1:$Z$65536,19,0)</f>
        <v>0</v>
      </c>
      <c r="V65" s="81">
        <f>VLOOKUP($C65,[1]Sheet1!$B$1:$Z$65536,20,0)</f>
        <v>18000.900000000001</v>
      </c>
      <c r="W65" s="81">
        <f>VLOOKUP($C65,[1]Sheet1!$B$1:$Z$65536,21,0)</f>
        <v>0</v>
      </c>
      <c r="X65" s="81">
        <f>VLOOKUP($C65,[1]Sheet1!$B$1:$Z$65536,22,0)</f>
        <v>15600.78</v>
      </c>
      <c r="Y65" s="81">
        <f>VLOOKUP($C65,[1]Sheet1!$B$1:$Z$65536,23,0)</f>
        <v>0</v>
      </c>
      <c r="Z65" s="81">
        <f>VLOOKUP($C65,[1]Sheet1!$B$1:$Z$65536,24,0)</f>
        <v>0</v>
      </c>
      <c r="AA65" s="81">
        <f>VLOOKUP($C65,[1]Sheet1!$B$1:$Z$65536,25,0)</f>
        <v>35163.79</v>
      </c>
      <c r="AB65" s="81">
        <f>VLOOKUP($C65,[1]Sheet1!$B$1:$AA$65536,26,0)</f>
        <v>0</v>
      </c>
      <c r="AC65" s="112">
        <f t="shared" si="12"/>
        <v>98421.47</v>
      </c>
      <c r="AD65" s="113">
        <f t="shared" si="13"/>
        <v>63257.68</v>
      </c>
      <c r="AE65" s="115">
        <f t="shared" si="14"/>
        <v>3000.15</v>
      </c>
      <c r="AF65" s="115">
        <f t="shared" si="15"/>
        <v>0</v>
      </c>
      <c r="AG65" s="130">
        <f>AD65</f>
        <v>63257.68</v>
      </c>
      <c r="AH65" s="132"/>
      <c r="AI65" s="132"/>
      <c r="AJ65" s="132"/>
      <c r="AK65" s="132"/>
      <c r="AL65" s="132" t="s">
        <v>46</v>
      </c>
      <c r="AM65" s="133"/>
      <c r="AN65" s="70"/>
    </row>
    <row r="66" spans="1:52" s="13" customFormat="1" ht="40.049999999999997" hidden="1" customHeight="1">
      <c r="A66" s="77"/>
      <c r="B66" s="396"/>
      <c r="C66" s="82" t="s">
        <v>167</v>
      </c>
      <c r="D66" s="83" t="s">
        <v>168</v>
      </c>
      <c r="E66" s="84">
        <v>90</v>
      </c>
      <c r="F66" s="81">
        <f>VLOOKUP(C66,[1]Sheet1!B$1:E$65536,4,0)</f>
        <v>0</v>
      </c>
      <c r="G66" s="81">
        <f>VLOOKUP(C66,[1]Sheet1!B$1:F$65536,5,0)</f>
        <v>0</v>
      </c>
      <c r="H66" s="81">
        <f>VLOOKUP($C66,[1]Sheet1!$B$1:$Z$65536,6,0)</f>
        <v>0</v>
      </c>
      <c r="I66" s="81">
        <f>VLOOKUP($C66,[1]Sheet1!$B$1:$Z$65536,7,0)</f>
        <v>0</v>
      </c>
      <c r="J66" s="81">
        <f>VLOOKUP($C66,[1]Sheet1!$B$1:$Z$65536,8,0)</f>
        <v>0</v>
      </c>
      <c r="K66" s="81">
        <f>VLOOKUP($C66,[1]Sheet1!$B$1:$Z$65536,9,0)</f>
        <v>0</v>
      </c>
      <c r="L66" s="81">
        <f>VLOOKUP($C66,[1]Sheet1!$B$1:$Z$65536,10,0)</f>
        <v>0</v>
      </c>
      <c r="M66" s="81">
        <f>VLOOKUP($C66,[1]Sheet1!$B$1:$Z$65536,11,0)</f>
        <v>0</v>
      </c>
      <c r="N66" s="81">
        <f>VLOOKUP($C66,[1]Sheet1!$B$1:$Z$65536,12,0)</f>
        <v>0</v>
      </c>
      <c r="O66" s="81">
        <f>VLOOKUP($C66,[1]Sheet1!$B$1:$Z$65536,13,0)</f>
        <v>0</v>
      </c>
      <c r="P66" s="81">
        <f>VLOOKUP($C66,[1]Sheet1!$B$1:$Z$65536,14,0)</f>
        <v>0</v>
      </c>
      <c r="Q66" s="81">
        <f>VLOOKUP($C66,[1]Sheet1!$B$1:$Z$65536,15,0)</f>
        <v>0</v>
      </c>
      <c r="R66" s="81">
        <f>VLOOKUP($C66,[1]Sheet1!$B$1:$Z$65536,16,0)</f>
        <v>0</v>
      </c>
      <c r="S66" s="81">
        <f>VLOOKUP($C66,[1]Sheet1!$B$1:$Z$65536,17,0)</f>
        <v>0</v>
      </c>
      <c r="T66" s="81">
        <f>VLOOKUP($C66,[1]Sheet1!$B$1:$Z$65536,18,0)</f>
        <v>8488.1799999999967</v>
      </c>
      <c r="U66" s="81">
        <f>VLOOKUP($C66,[1]Sheet1!$B$1:$Z$65536,19,0)</f>
        <v>28117.56</v>
      </c>
      <c r="V66" s="81">
        <f>VLOOKUP($C66,[1]Sheet1!$B$1:$Z$65536,20,0)</f>
        <v>0</v>
      </c>
      <c r="W66" s="81">
        <f>VLOOKUP($C66,[1]Sheet1!$B$1:$Z$65536,21,0)</f>
        <v>0</v>
      </c>
      <c r="X66" s="81">
        <f>VLOOKUP($C66,[1]Sheet1!$B$1:$Z$65536,22,0)</f>
        <v>0</v>
      </c>
      <c r="Y66" s="81">
        <f>VLOOKUP($C66,[1]Sheet1!$B$1:$Z$65536,23,0)</f>
        <v>0</v>
      </c>
      <c r="Z66" s="81">
        <f>VLOOKUP($C66,[1]Sheet1!$B$1:$Z$65536,24,0)</f>
        <v>0</v>
      </c>
      <c r="AA66" s="81">
        <f>VLOOKUP($C66,[1]Sheet1!$B$1:$Z$65536,25,0)</f>
        <v>0</v>
      </c>
      <c r="AB66" s="81">
        <f>VLOOKUP($C66,[1]Sheet1!$B$1:$AA$65536,26,0)</f>
        <v>0</v>
      </c>
      <c r="AC66" s="112">
        <f t="shared" si="12"/>
        <v>36605.74</v>
      </c>
      <c r="AD66" s="113">
        <f t="shared" si="13"/>
        <v>36605.74</v>
      </c>
      <c r="AE66" s="115">
        <f t="shared" si="14"/>
        <v>6100.956666666666</v>
      </c>
      <c r="AF66" s="115">
        <f t="shared" si="15"/>
        <v>0</v>
      </c>
      <c r="AG66" s="130"/>
      <c r="AH66" s="132"/>
      <c r="AI66" s="132"/>
      <c r="AJ66" s="132"/>
      <c r="AK66" s="132"/>
      <c r="AL66" s="132" t="s">
        <v>46</v>
      </c>
      <c r="AM66" s="133"/>
      <c r="AN66" s="70"/>
    </row>
    <row r="67" spans="1:52" s="13" customFormat="1" ht="40.049999999999997" hidden="1" customHeight="1">
      <c r="A67" s="77"/>
      <c r="B67" s="396"/>
      <c r="C67" s="82" t="s">
        <v>169</v>
      </c>
      <c r="D67" s="83" t="s">
        <v>170</v>
      </c>
      <c r="E67" s="84">
        <v>90</v>
      </c>
      <c r="F67" s="81">
        <f>VLOOKUP(C67,[1]Sheet1!B$1:E$65536,4,0)</f>
        <v>0</v>
      </c>
      <c r="G67" s="81">
        <f>VLOOKUP(C67,[1]Sheet1!B$1:F$65536,5,0)</f>
        <v>0</v>
      </c>
      <c r="H67" s="81">
        <f>VLOOKUP($C67,[1]Sheet1!$B$1:$Z$65536,6,0)</f>
        <v>0</v>
      </c>
      <c r="I67" s="81">
        <f>VLOOKUP($C67,[1]Sheet1!$B$1:$Z$65536,7,0)</f>
        <v>0</v>
      </c>
      <c r="J67" s="81">
        <f>VLOOKUP($C67,[1]Sheet1!$B$1:$Z$65536,8,0)</f>
        <v>0</v>
      </c>
      <c r="K67" s="81">
        <f>VLOOKUP($C67,[1]Sheet1!$B$1:$Z$65536,9,0)</f>
        <v>0</v>
      </c>
      <c r="L67" s="81">
        <f>VLOOKUP($C67,[1]Sheet1!$B$1:$Z$65536,10,0)</f>
        <v>0</v>
      </c>
      <c r="M67" s="81">
        <f>VLOOKUP($C67,[1]Sheet1!$B$1:$Z$65536,11,0)</f>
        <v>0</v>
      </c>
      <c r="N67" s="81">
        <f>VLOOKUP($C67,[1]Sheet1!$B$1:$Z$65536,12,0)</f>
        <v>0</v>
      </c>
      <c r="O67" s="81">
        <f>VLOOKUP($C67,[1]Sheet1!$B$1:$Z$65536,13,0)</f>
        <v>0</v>
      </c>
      <c r="P67" s="81">
        <f>VLOOKUP($C67,[1]Sheet1!$B$1:$Z$65536,14,0)</f>
        <v>0</v>
      </c>
      <c r="Q67" s="81">
        <f>VLOOKUP($C67,[1]Sheet1!$B$1:$Z$65536,15,0)</f>
        <v>2429.7200000000084</v>
      </c>
      <c r="R67" s="81">
        <f>VLOOKUP($C67,[1]Sheet1!$B$1:$Z$65536,16,0)</f>
        <v>8957.4499999999971</v>
      </c>
      <c r="S67" s="81">
        <f>VLOOKUP($C67,[1]Sheet1!$B$1:$Z$65536,17,0)</f>
        <v>0</v>
      </c>
      <c r="T67" s="81">
        <f>VLOOKUP($C67,[1]Sheet1!$B$1:$Z$65536,18,0)</f>
        <v>0</v>
      </c>
      <c r="U67" s="81">
        <f>VLOOKUP($C67,[1]Sheet1!$B$1:$Z$65536,19,0)</f>
        <v>0</v>
      </c>
      <c r="V67" s="81">
        <f>VLOOKUP($C67,[1]Sheet1!$B$1:$Z$65536,20,0)</f>
        <v>42758.63</v>
      </c>
      <c r="W67" s="81">
        <f>VLOOKUP($C67,[1]Sheet1!$B$1:$Z$65536,21,0)</f>
        <v>0</v>
      </c>
      <c r="X67" s="81">
        <f>VLOOKUP($C67,[1]Sheet1!$B$1:$Z$65536,22,0)</f>
        <v>0</v>
      </c>
      <c r="Y67" s="81">
        <f>VLOOKUP($C67,[1]Sheet1!$B$1:$Z$65536,23,0)</f>
        <v>9969.32</v>
      </c>
      <c r="Z67" s="81">
        <f>VLOOKUP($C67,[1]Sheet1!$B$1:$Z$65536,24,0)</f>
        <v>0</v>
      </c>
      <c r="AA67" s="81">
        <f>VLOOKUP($C67,[1]Sheet1!$B$1:$Z$65536,25,0)</f>
        <v>6130.98</v>
      </c>
      <c r="AB67" s="81">
        <f>VLOOKUP($C67,[1]Sheet1!$B$1:$AA$65536,26,0)</f>
        <v>0</v>
      </c>
      <c r="AC67" s="112">
        <f t="shared" si="12"/>
        <v>70246.100000000006</v>
      </c>
      <c r="AD67" s="113">
        <f t="shared" si="13"/>
        <v>64115.12000000001</v>
      </c>
      <c r="AE67" s="115">
        <f t="shared" si="14"/>
        <v>8619.3466666666664</v>
      </c>
      <c r="AF67" s="115">
        <f t="shared" si="15"/>
        <v>0</v>
      </c>
      <c r="AG67" s="130"/>
      <c r="AH67" s="132">
        <v>20000</v>
      </c>
      <c r="AI67" s="132"/>
      <c r="AJ67" s="132" t="s">
        <v>46</v>
      </c>
      <c r="AK67" s="132"/>
      <c r="AL67" s="132"/>
      <c r="AM67" s="133"/>
      <c r="AN67" s="70"/>
    </row>
    <row r="68" spans="1:52" s="13" customFormat="1" ht="40.049999999999997" hidden="1" customHeight="1">
      <c r="A68" s="77"/>
      <c r="B68" s="396"/>
      <c r="C68" s="82" t="s">
        <v>171</v>
      </c>
      <c r="D68" s="83" t="s">
        <v>172</v>
      </c>
      <c r="E68" s="84">
        <v>90</v>
      </c>
      <c r="F68" s="81">
        <f>VLOOKUP(C68,[1]Sheet1!B$1:E$65536,4,0)</f>
        <v>0</v>
      </c>
      <c r="G68" s="81">
        <f>VLOOKUP(C68,[1]Sheet1!B$1:F$65536,5,0)</f>
        <v>0</v>
      </c>
      <c r="H68" s="81">
        <f>VLOOKUP($C68,[1]Sheet1!$B$1:$Z$65536,6,0)</f>
        <v>0</v>
      </c>
      <c r="I68" s="81">
        <f>VLOOKUP($C68,[1]Sheet1!$B$1:$Z$65536,7,0)</f>
        <v>0</v>
      </c>
      <c r="J68" s="81">
        <f>VLOOKUP($C68,[1]Sheet1!$B$1:$Z$65536,8,0)</f>
        <v>0</v>
      </c>
      <c r="K68" s="81">
        <f>VLOOKUP($C68,[1]Sheet1!$B$1:$Z$65536,9,0)</f>
        <v>0</v>
      </c>
      <c r="L68" s="81">
        <f>VLOOKUP($C68,[1]Sheet1!$B$1:$Z$65536,10,0)</f>
        <v>0</v>
      </c>
      <c r="M68" s="81">
        <f>VLOOKUP($C68,[1]Sheet1!$B$1:$Z$65536,11,0)</f>
        <v>0</v>
      </c>
      <c r="N68" s="81">
        <f>VLOOKUP($C68,[1]Sheet1!$B$1:$Z$65536,12,0)</f>
        <v>0</v>
      </c>
      <c r="O68" s="81">
        <f>VLOOKUP($C68,[1]Sheet1!$B$1:$Z$65536,13,0)</f>
        <v>0</v>
      </c>
      <c r="P68" s="81">
        <f>VLOOKUP($C68,[1]Sheet1!$B$1:$Z$65536,14,0)</f>
        <v>0</v>
      </c>
      <c r="Q68" s="81">
        <f>VLOOKUP($C68,[1]Sheet1!$B$1:$Z$65536,15,0)</f>
        <v>0</v>
      </c>
      <c r="R68" s="81">
        <f>VLOOKUP($C68,[1]Sheet1!$B$1:$Z$65536,16,0)</f>
        <v>0</v>
      </c>
      <c r="S68" s="81">
        <f>VLOOKUP($C68,[1]Sheet1!$B$1:$Z$65536,17,0)</f>
        <v>0</v>
      </c>
      <c r="T68" s="81">
        <f>VLOOKUP($C68,[1]Sheet1!$B$1:$Z$65536,18,0)</f>
        <v>12346.520000000004</v>
      </c>
      <c r="U68" s="81">
        <f>VLOOKUP($C68,[1]Sheet1!$B$1:$Z$65536,19,0)</f>
        <v>0</v>
      </c>
      <c r="V68" s="81">
        <f>VLOOKUP($C68,[1]Sheet1!$B$1:$Z$65536,20,0)</f>
        <v>20400</v>
      </c>
      <c r="W68" s="81">
        <f>VLOOKUP($C68,[1]Sheet1!$B$1:$Z$65536,21,0)</f>
        <v>0</v>
      </c>
      <c r="X68" s="81">
        <f>VLOOKUP($C68,[1]Sheet1!$B$1:$Z$65536,22,0)</f>
        <v>0</v>
      </c>
      <c r="Y68" s="81">
        <f>VLOOKUP($C68,[1]Sheet1!$B$1:$Z$65536,23,0)</f>
        <v>0</v>
      </c>
      <c r="Z68" s="81">
        <f>VLOOKUP($C68,[1]Sheet1!$B$1:$Z$65536,24,0)</f>
        <v>0</v>
      </c>
      <c r="AA68" s="81">
        <f>VLOOKUP($C68,[1]Sheet1!$B$1:$Z$65536,25,0)</f>
        <v>35700</v>
      </c>
      <c r="AB68" s="81">
        <f>VLOOKUP($C68,[1]Sheet1!$B$1:$AA$65536,26,0)</f>
        <v>0</v>
      </c>
      <c r="AC68" s="112">
        <f t="shared" si="12"/>
        <v>68446.52</v>
      </c>
      <c r="AD68" s="113">
        <f t="shared" si="13"/>
        <v>32746.520000000004</v>
      </c>
      <c r="AE68" s="115">
        <f t="shared" si="14"/>
        <v>5457.753333333334</v>
      </c>
      <c r="AF68" s="115">
        <f t="shared" si="15"/>
        <v>0</v>
      </c>
      <c r="AG68" s="130"/>
      <c r="AH68" s="132">
        <v>20000</v>
      </c>
      <c r="AI68" s="132"/>
      <c r="AJ68" s="132"/>
      <c r="AK68" s="132"/>
      <c r="AL68" s="132" t="s">
        <v>46</v>
      </c>
      <c r="AM68" s="133"/>
      <c r="AN68" s="70"/>
    </row>
    <row r="69" spans="1:52" s="13" customFormat="1" ht="40.049999999999997" hidden="1" customHeight="1">
      <c r="A69" s="77"/>
      <c r="B69" s="396"/>
      <c r="C69" s="82" t="s">
        <v>173</v>
      </c>
      <c r="D69" s="83" t="s">
        <v>174</v>
      </c>
      <c r="E69" s="84">
        <v>90</v>
      </c>
      <c r="F69" s="81">
        <f>VLOOKUP(C69,[1]Sheet1!B$1:E$65536,4,0)</f>
        <v>0</v>
      </c>
      <c r="G69" s="81">
        <f>VLOOKUP(C69,[1]Sheet1!B$1:F$65536,5,0)</f>
        <v>0</v>
      </c>
      <c r="H69" s="81">
        <f>VLOOKUP($C69,[1]Sheet1!$B$1:$Z$65536,6,0)</f>
        <v>0</v>
      </c>
      <c r="I69" s="81">
        <f>VLOOKUP($C69,[1]Sheet1!$B$1:$Z$65536,7,0)</f>
        <v>0</v>
      </c>
      <c r="J69" s="81">
        <f>VLOOKUP($C69,[1]Sheet1!$B$1:$Z$65536,8,0)</f>
        <v>0</v>
      </c>
      <c r="K69" s="81">
        <f>VLOOKUP($C69,[1]Sheet1!$B$1:$Z$65536,9,0)</f>
        <v>0</v>
      </c>
      <c r="L69" s="81">
        <f>VLOOKUP($C69,[1]Sheet1!$B$1:$Z$65536,10,0)</f>
        <v>0</v>
      </c>
      <c r="M69" s="81">
        <f>VLOOKUP($C69,[1]Sheet1!$B$1:$Z$65536,11,0)</f>
        <v>0</v>
      </c>
      <c r="N69" s="81">
        <f>VLOOKUP($C69,[1]Sheet1!$B$1:$Z$65536,12,0)</f>
        <v>0</v>
      </c>
      <c r="O69" s="81">
        <f>VLOOKUP($C69,[1]Sheet1!$B$1:$Z$65536,13,0)</f>
        <v>0</v>
      </c>
      <c r="P69" s="81">
        <f>VLOOKUP($C69,[1]Sheet1!$B$1:$Z$65536,14,0)</f>
        <v>0</v>
      </c>
      <c r="Q69" s="81">
        <f>VLOOKUP($C69,[1]Sheet1!$B$1:$Z$65536,15,0)</f>
        <v>0</v>
      </c>
      <c r="R69" s="81">
        <f>VLOOKUP($C69,[1]Sheet1!$B$1:$Z$65536,16,0)</f>
        <v>0</v>
      </c>
      <c r="S69" s="81">
        <f>VLOOKUP($C69,[1]Sheet1!$B$1:$Z$65536,17,0)</f>
        <v>0</v>
      </c>
      <c r="T69" s="81">
        <f>VLOOKUP($C69,[1]Sheet1!$B$1:$Z$65536,18,0)</f>
        <v>0</v>
      </c>
      <c r="U69" s="81">
        <f>VLOOKUP($C69,[1]Sheet1!$B$1:$Z$65536,19,0)</f>
        <v>0</v>
      </c>
      <c r="V69" s="81">
        <f>VLOOKUP($C69,[1]Sheet1!$B$1:$Z$65536,20,0)</f>
        <v>5511.36</v>
      </c>
      <c r="W69" s="81">
        <f>VLOOKUP($C69,[1]Sheet1!$B$1:$Z$65536,21,0)</f>
        <v>7004.8400000000038</v>
      </c>
      <c r="X69" s="81">
        <f>VLOOKUP($C69,[1]Sheet1!$B$1:$Z$65536,22,0)</f>
        <v>15845.62</v>
      </c>
      <c r="Y69" s="81">
        <f>VLOOKUP($C69,[1]Sheet1!$B$1:$Z$65536,23,0)</f>
        <v>18137.310000000001</v>
      </c>
      <c r="Z69" s="81">
        <f>VLOOKUP($C69,[1]Sheet1!$B$1:$Z$65536,24,0)</f>
        <v>8285.3799999999992</v>
      </c>
      <c r="AA69" s="81">
        <f>VLOOKUP($C69,[1]Sheet1!$B$1:$Z$65536,25,0)</f>
        <v>6818.29</v>
      </c>
      <c r="AB69" s="81">
        <f>VLOOKUP($C69,[1]Sheet1!$B$1:$AA$65536,26,0)</f>
        <v>372</v>
      </c>
      <c r="AC69" s="112">
        <f t="shared" si="12"/>
        <v>61974.8</v>
      </c>
      <c r="AD69" s="113">
        <f t="shared" si="13"/>
        <v>46499.130000000005</v>
      </c>
      <c r="AE69" s="115">
        <f t="shared" si="14"/>
        <v>2086.0333333333342</v>
      </c>
      <c r="AF69" s="115">
        <f t="shared" si="15"/>
        <v>7004.8400000000038</v>
      </c>
      <c r="AG69" s="130"/>
      <c r="AH69" s="132">
        <v>10000</v>
      </c>
      <c r="AI69" s="132"/>
      <c r="AJ69" s="132" t="s">
        <v>46</v>
      </c>
      <c r="AK69" s="132"/>
      <c r="AL69" s="132"/>
      <c r="AM69" s="133"/>
      <c r="AN69" s="70"/>
    </row>
    <row r="70" spans="1:52" s="13" customFormat="1" ht="40.049999999999997" hidden="1" customHeight="1">
      <c r="A70" s="77"/>
      <c r="B70" s="396"/>
      <c r="C70" s="82" t="s">
        <v>175</v>
      </c>
      <c r="D70" s="83" t="s">
        <v>176</v>
      </c>
      <c r="E70" s="84">
        <v>90</v>
      </c>
      <c r="F70" s="81">
        <f>VLOOKUP(C70,[1]Sheet1!B$1:E$65536,4,0)</f>
        <v>0</v>
      </c>
      <c r="G70" s="81">
        <f>VLOOKUP(C70,[1]Sheet1!B$1:F$65536,5,0)</f>
        <v>0</v>
      </c>
      <c r="H70" s="81">
        <f>VLOOKUP($C70,[1]Sheet1!$B$1:$Z$65536,6,0)</f>
        <v>0</v>
      </c>
      <c r="I70" s="81">
        <f>VLOOKUP($C70,[1]Sheet1!$B$1:$Z$65536,7,0)</f>
        <v>0</v>
      </c>
      <c r="J70" s="81">
        <f>VLOOKUP($C70,[1]Sheet1!$B$1:$Z$65536,8,0)</f>
        <v>0</v>
      </c>
      <c r="K70" s="81">
        <f>VLOOKUP($C70,[1]Sheet1!$B$1:$Z$65536,9,0)</f>
        <v>0</v>
      </c>
      <c r="L70" s="81">
        <f>VLOOKUP($C70,[1]Sheet1!$B$1:$Z$65536,10,0)</f>
        <v>0</v>
      </c>
      <c r="M70" s="81">
        <f>VLOOKUP($C70,[1]Sheet1!$B$1:$Z$65536,11,0)</f>
        <v>0</v>
      </c>
      <c r="N70" s="81">
        <f>VLOOKUP($C70,[1]Sheet1!$B$1:$Z$65536,12,0)</f>
        <v>0</v>
      </c>
      <c r="O70" s="81">
        <f>VLOOKUP($C70,[1]Sheet1!$B$1:$Z$65536,13,0)</f>
        <v>0</v>
      </c>
      <c r="P70" s="81">
        <f>VLOOKUP($C70,[1]Sheet1!$B$1:$Z$65536,14,0)</f>
        <v>0</v>
      </c>
      <c r="Q70" s="81">
        <f>VLOOKUP($C70,[1]Sheet1!$B$1:$Z$65536,15,0)</f>
        <v>0</v>
      </c>
      <c r="R70" s="81">
        <f>VLOOKUP($C70,[1]Sheet1!$B$1:$Z$65536,16,0)</f>
        <v>0</v>
      </c>
      <c r="S70" s="81">
        <f>VLOOKUP($C70,[1]Sheet1!$B$1:$Z$65536,17,0)</f>
        <v>0</v>
      </c>
      <c r="T70" s="81">
        <f>VLOOKUP($C70,[1]Sheet1!$B$1:$Z$65536,18,0)</f>
        <v>0</v>
      </c>
      <c r="U70" s="81">
        <f>VLOOKUP($C70,[1]Sheet1!$B$1:$Z$65536,19,0)</f>
        <v>0</v>
      </c>
      <c r="V70" s="81">
        <f>VLOOKUP($C70,[1]Sheet1!$B$1:$Z$65536,20,0)</f>
        <v>0</v>
      </c>
      <c r="W70" s="81">
        <f>VLOOKUP($C70,[1]Sheet1!$B$1:$Z$65536,21,0)</f>
        <v>0</v>
      </c>
      <c r="X70" s="81">
        <f>VLOOKUP($C70,[1]Sheet1!$B$1:$Z$65536,22,0)</f>
        <v>0</v>
      </c>
      <c r="Y70" s="81">
        <f>VLOOKUP($C70,[1]Sheet1!$B$1:$Z$65536,23,0)</f>
        <v>0</v>
      </c>
      <c r="Z70" s="81">
        <f>VLOOKUP($C70,[1]Sheet1!$B$1:$Z$65536,24,0)</f>
        <v>0.3</v>
      </c>
      <c r="AA70" s="81">
        <f>VLOOKUP($C70,[1]Sheet1!$B$1:$Z$65536,25,0)</f>
        <v>14927.82</v>
      </c>
      <c r="AB70" s="81">
        <f>VLOOKUP($C70,[1]Sheet1!$B$1:$AA$65536,26,0)</f>
        <v>7016</v>
      </c>
      <c r="AC70" s="112">
        <f t="shared" si="12"/>
        <v>21944.12</v>
      </c>
      <c r="AD70" s="113">
        <f t="shared" si="13"/>
        <v>-7.2758465918809634E-13</v>
      </c>
      <c r="AE70" s="115">
        <f t="shared" si="14"/>
        <v>0</v>
      </c>
      <c r="AF70" s="115">
        <f t="shared" si="15"/>
        <v>0</v>
      </c>
      <c r="AG70" s="130"/>
      <c r="AH70" s="132"/>
      <c r="AI70" s="132"/>
      <c r="AJ70" s="132"/>
      <c r="AK70" s="132"/>
      <c r="AL70" s="132" t="s">
        <v>46</v>
      </c>
      <c r="AM70" s="133"/>
      <c r="AN70" s="70"/>
    </row>
    <row r="71" spans="1:52" s="13" customFormat="1" ht="40.049999999999997" hidden="1" customHeight="1">
      <c r="A71" s="77"/>
      <c r="B71" s="396"/>
      <c r="C71" s="82" t="s">
        <v>177</v>
      </c>
      <c r="D71" s="83" t="s">
        <v>178</v>
      </c>
      <c r="E71" s="84">
        <v>90</v>
      </c>
      <c r="F71" s="81">
        <f>VLOOKUP(C71,[1]Sheet1!B$1:E$65536,4,0)</f>
        <v>0</v>
      </c>
      <c r="G71" s="81">
        <f>VLOOKUP(C71,[1]Sheet1!B$1:F$65536,5,0)</f>
        <v>0</v>
      </c>
      <c r="H71" s="81">
        <f>VLOOKUP($C71,[1]Sheet1!$B$1:$Z$65536,6,0)</f>
        <v>0</v>
      </c>
      <c r="I71" s="81">
        <f>VLOOKUP($C71,[1]Sheet1!$B$1:$Z$65536,7,0)</f>
        <v>0</v>
      </c>
      <c r="J71" s="81">
        <f>VLOOKUP($C71,[1]Sheet1!$B$1:$Z$65536,8,0)</f>
        <v>0</v>
      </c>
      <c r="K71" s="81">
        <f>VLOOKUP($C71,[1]Sheet1!$B$1:$Z$65536,9,0)</f>
        <v>0</v>
      </c>
      <c r="L71" s="81">
        <f>VLOOKUP($C71,[1]Sheet1!$B$1:$Z$65536,10,0)</f>
        <v>0</v>
      </c>
      <c r="M71" s="81">
        <f>VLOOKUP($C71,[1]Sheet1!$B$1:$Z$65536,11,0)</f>
        <v>0</v>
      </c>
      <c r="N71" s="81">
        <f>VLOOKUP($C71,[1]Sheet1!$B$1:$Z$65536,12,0)</f>
        <v>0</v>
      </c>
      <c r="O71" s="81">
        <f>VLOOKUP($C71,[1]Sheet1!$B$1:$Z$65536,13,0)</f>
        <v>0</v>
      </c>
      <c r="P71" s="81">
        <f>VLOOKUP($C71,[1]Sheet1!$B$1:$Z$65536,14,0)</f>
        <v>0</v>
      </c>
      <c r="Q71" s="81">
        <f>VLOOKUP($C71,[1]Sheet1!$B$1:$Z$65536,15,0)</f>
        <v>0</v>
      </c>
      <c r="R71" s="81">
        <f>VLOOKUP($C71,[1]Sheet1!$B$1:$Z$65536,16,0)</f>
        <v>0</v>
      </c>
      <c r="S71" s="81">
        <f>VLOOKUP($C71,[1]Sheet1!$B$1:$Z$65536,17,0)</f>
        <v>0</v>
      </c>
      <c r="T71" s="81">
        <f>VLOOKUP($C71,[1]Sheet1!$B$1:$Z$65536,18,0)</f>
        <v>0</v>
      </c>
      <c r="U71" s="81">
        <f>VLOOKUP($C71,[1]Sheet1!$B$1:$Z$65536,19,0)</f>
        <v>0</v>
      </c>
      <c r="V71" s="81">
        <f>VLOOKUP($C71,[1]Sheet1!$B$1:$Z$65536,20,0)</f>
        <v>0</v>
      </c>
      <c r="W71" s="81">
        <f>VLOOKUP($C71,[1]Sheet1!$B$1:$Z$65536,21,0)</f>
        <v>0</v>
      </c>
      <c r="X71" s="81">
        <f>VLOOKUP($C71,[1]Sheet1!$B$1:$Z$65536,22,0)</f>
        <v>0</v>
      </c>
      <c r="Y71" s="81">
        <f>VLOOKUP($C71,[1]Sheet1!$B$1:$Z$65536,23,0)</f>
        <v>0</v>
      </c>
      <c r="Z71" s="81">
        <f>VLOOKUP($C71,[1]Sheet1!$B$1:$Z$65536,24,0)</f>
        <v>0</v>
      </c>
      <c r="AA71" s="81">
        <f>VLOOKUP($C71,[1]Sheet1!$B$1:$Z$65536,25,0)</f>
        <v>0</v>
      </c>
      <c r="AB71" s="81">
        <f>VLOOKUP($C71,[1]Sheet1!$B$1:$AA$65536,26,0)</f>
        <v>0</v>
      </c>
      <c r="AC71" s="112">
        <f t="shared" si="12"/>
        <v>0</v>
      </c>
      <c r="AD71" s="113">
        <f t="shared" si="13"/>
        <v>0</v>
      </c>
      <c r="AE71" s="115">
        <f t="shared" si="14"/>
        <v>0</v>
      </c>
      <c r="AF71" s="115">
        <f t="shared" si="15"/>
        <v>0</v>
      </c>
      <c r="AG71" s="130"/>
      <c r="AH71" s="175"/>
      <c r="AI71" s="115"/>
      <c r="AJ71" s="132"/>
      <c r="AK71" s="132"/>
      <c r="AL71" s="132" t="s">
        <v>46</v>
      </c>
      <c r="AM71" s="133"/>
      <c r="AN71" s="70"/>
    </row>
    <row r="72" spans="1:52" s="60" customFormat="1" ht="40.049999999999997" hidden="1" customHeight="1">
      <c r="A72" s="159"/>
      <c r="B72" s="396"/>
      <c r="C72" s="160" t="s">
        <v>179</v>
      </c>
      <c r="D72" s="161" t="s">
        <v>180</v>
      </c>
      <c r="E72" s="162">
        <v>90</v>
      </c>
      <c r="F72" s="81">
        <f>VLOOKUP(C72,[1]Sheet1!B$1:E$65536,4,0)</f>
        <v>0</v>
      </c>
      <c r="G72" s="81">
        <f>VLOOKUP(C72,[1]Sheet1!B$1:F$65536,5,0)</f>
        <v>0</v>
      </c>
      <c r="H72" s="81">
        <f>VLOOKUP($C72,[1]Sheet1!$B$1:$Z$65536,6,0)</f>
        <v>0</v>
      </c>
      <c r="I72" s="81">
        <f>VLOOKUP($C72,[1]Sheet1!$B$1:$Z$65536,7,0)</f>
        <v>0</v>
      </c>
      <c r="J72" s="81">
        <f>VLOOKUP($C72,[1]Sheet1!$B$1:$Z$65536,8,0)</f>
        <v>0</v>
      </c>
      <c r="K72" s="81">
        <f>VLOOKUP($C72,[1]Sheet1!$B$1:$Z$65536,9,0)</f>
        <v>0</v>
      </c>
      <c r="L72" s="81">
        <f>VLOOKUP($C72,[1]Sheet1!$B$1:$Z$65536,10,0)</f>
        <v>0</v>
      </c>
      <c r="M72" s="81">
        <f>VLOOKUP($C72,[1]Sheet1!$B$1:$Z$65536,11,0)</f>
        <v>0</v>
      </c>
      <c r="N72" s="81">
        <f>VLOOKUP($C72,[1]Sheet1!$B$1:$Z$65536,12,0)</f>
        <v>0</v>
      </c>
      <c r="O72" s="81">
        <f>VLOOKUP($C72,[1]Sheet1!$B$1:$Z$65536,13,0)</f>
        <v>0</v>
      </c>
      <c r="P72" s="81">
        <f>VLOOKUP($C72,[1]Sheet1!$B$1:$Z$65536,14,0)</f>
        <v>0</v>
      </c>
      <c r="Q72" s="81">
        <f>VLOOKUP($C72,[1]Sheet1!$B$1:$Z$65536,15,0)</f>
        <v>0</v>
      </c>
      <c r="R72" s="81">
        <f>VLOOKUP($C72,[1]Sheet1!$B$1:$Z$65536,16,0)</f>
        <v>0</v>
      </c>
      <c r="S72" s="81">
        <f>VLOOKUP($C72,[1]Sheet1!$B$1:$Z$65536,17,0)</f>
        <v>0</v>
      </c>
      <c r="T72" s="81">
        <f>VLOOKUP($C72,[1]Sheet1!$B$1:$Z$65536,18,0)</f>
        <v>0</v>
      </c>
      <c r="U72" s="81">
        <f>VLOOKUP($C72,[1]Sheet1!$B$1:$Z$65536,19,0)</f>
        <v>0</v>
      </c>
      <c r="V72" s="81">
        <f>VLOOKUP($C72,[1]Sheet1!$B$1:$Z$65536,20,0)</f>
        <v>0</v>
      </c>
      <c r="W72" s="81">
        <f>VLOOKUP($C72,[1]Sheet1!$B$1:$Z$65536,21,0)</f>
        <v>0</v>
      </c>
      <c r="X72" s="81">
        <f>VLOOKUP($C72,[1]Sheet1!$B$1:$Z$65536,22,0)</f>
        <v>0</v>
      </c>
      <c r="Y72" s="81">
        <f>VLOOKUP($C72,[1]Sheet1!$B$1:$Z$65536,23,0)</f>
        <v>33835.99</v>
      </c>
      <c r="Z72" s="81">
        <f>VLOOKUP($C72,[1]Sheet1!$B$1:$Z$65536,24,0)</f>
        <v>0</v>
      </c>
      <c r="AA72" s="81">
        <f>VLOOKUP($C72,[1]Sheet1!$B$1:$Z$65536,25,0)</f>
        <v>0</v>
      </c>
      <c r="AB72" s="81">
        <f>VLOOKUP($C72,[1]Sheet1!$B$1:$AA$65536,26,0)</f>
        <v>0</v>
      </c>
      <c r="AC72" s="112">
        <f t="shared" si="12"/>
        <v>33835.99</v>
      </c>
      <c r="AD72" s="113">
        <f t="shared" si="13"/>
        <v>33835.99</v>
      </c>
      <c r="AE72" s="173">
        <f t="shared" si="14"/>
        <v>0</v>
      </c>
      <c r="AF72" s="173">
        <f t="shared" si="15"/>
        <v>0</v>
      </c>
      <c r="AG72" s="139">
        <v>30000</v>
      </c>
      <c r="AH72" s="131"/>
      <c r="AI72" s="131"/>
      <c r="AJ72" s="131"/>
      <c r="AK72" s="131"/>
      <c r="AL72" s="131" t="s">
        <v>46</v>
      </c>
      <c r="AM72" s="176"/>
      <c r="AN72" s="177"/>
    </row>
    <row r="73" spans="1:52" s="58" customFormat="1" ht="40.049999999999997" hidden="1" customHeight="1">
      <c r="B73" s="396"/>
      <c r="C73" s="163" t="s">
        <v>94</v>
      </c>
      <c r="D73" s="164"/>
      <c r="E73" s="165"/>
      <c r="F73" s="98">
        <f>SUM(F31:F72)</f>
        <v>133296.38999999996</v>
      </c>
      <c r="G73" s="98">
        <f t="shared" ref="G73:AI73" si="16">SUM(G31:G72)</f>
        <v>0</v>
      </c>
      <c r="H73" s="98">
        <f t="shared" si="16"/>
        <v>0</v>
      </c>
      <c r="I73" s="98">
        <f t="shared" si="16"/>
        <v>0</v>
      </c>
      <c r="J73" s="98">
        <f t="shared" si="16"/>
        <v>0</v>
      </c>
      <c r="K73" s="98">
        <f t="shared" si="16"/>
        <v>0</v>
      </c>
      <c r="L73" s="98">
        <f t="shared" si="16"/>
        <v>0</v>
      </c>
      <c r="M73" s="98">
        <f t="shared" si="16"/>
        <v>24542.990000000049</v>
      </c>
      <c r="N73" s="98">
        <f t="shared" si="16"/>
        <v>0</v>
      </c>
      <c r="O73" s="98">
        <f t="shared" si="16"/>
        <v>0</v>
      </c>
      <c r="P73" s="98">
        <f t="shared" si="16"/>
        <v>7134.6800000000221</v>
      </c>
      <c r="Q73" s="98">
        <f t="shared" si="16"/>
        <v>114373.56</v>
      </c>
      <c r="R73" s="98">
        <f t="shared" si="16"/>
        <v>58190.94</v>
      </c>
      <c r="S73" s="98">
        <f t="shared" si="16"/>
        <v>391545.32999999961</v>
      </c>
      <c r="T73" s="98">
        <f t="shared" si="16"/>
        <v>42274.7</v>
      </c>
      <c r="U73" s="98">
        <f t="shared" si="16"/>
        <v>341994.74000000005</v>
      </c>
      <c r="V73" s="98">
        <f t="shared" si="16"/>
        <v>956103.5900000002</v>
      </c>
      <c r="W73" s="98">
        <f t="shared" si="16"/>
        <v>459248.09999999992</v>
      </c>
      <c r="X73" s="98">
        <f t="shared" si="16"/>
        <v>376400.1100000001</v>
      </c>
      <c r="Y73" s="98">
        <f t="shared" si="16"/>
        <v>937420.79999999993</v>
      </c>
      <c r="Z73" s="98">
        <f t="shared" si="16"/>
        <v>3957049.2999999989</v>
      </c>
      <c r="AA73" s="98">
        <f t="shared" si="16"/>
        <v>1209360.9500000002</v>
      </c>
      <c r="AB73" s="98">
        <f t="shared" si="16"/>
        <v>1076247.3600000001</v>
      </c>
      <c r="AC73" s="98">
        <f t="shared" si="16"/>
        <v>10085183.539999995</v>
      </c>
      <c r="AD73" s="117">
        <f t="shared" si="16"/>
        <v>4649345.8099999996</v>
      </c>
      <c r="AE73" s="81">
        <f t="shared" si="16"/>
        <v>374892.9</v>
      </c>
      <c r="AF73" s="147">
        <f t="shared" si="16"/>
        <v>459248.09999999992</v>
      </c>
      <c r="AG73" s="147">
        <f t="shared" si="16"/>
        <v>1976249.27</v>
      </c>
      <c r="AH73" s="147">
        <f t="shared" si="16"/>
        <v>3972519.13</v>
      </c>
      <c r="AI73" s="147">
        <f t="shared" si="16"/>
        <v>300000</v>
      </c>
      <c r="AJ73" s="148"/>
      <c r="AK73" s="148"/>
      <c r="AL73" s="148"/>
      <c r="AM73" s="178"/>
      <c r="AN73" s="154"/>
    </row>
    <row r="74" spans="1:52" s="59" customFormat="1" ht="31.95" hidden="1" customHeight="1">
      <c r="B74" s="396"/>
      <c r="C74" s="99" t="s">
        <v>95</v>
      </c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74"/>
      <c r="AE74" s="119" t="s">
        <v>96</v>
      </c>
      <c r="AF74" s="120"/>
      <c r="AG74" s="120"/>
      <c r="AH74" s="151"/>
      <c r="AI74" s="152"/>
      <c r="AJ74" s="152"/>
      <c r="AK74" s="152"/>
      <c r="AL74" s="152"/>
      <c r="AM74" s="153"/>
      <c r="AN74" s="154"/>
      <c r="AO74" s="153"/>
      <c r="AP74" s="153"/>
      <c r="AQ74" s="153"/>
      <c r="AR74" s="153"/>
      <c r="AS74" s="153"/>
      <c r="AT74" s="153"/>
      <c r="AU74" s="153"/>
      <c r="AV74" s="153"/>
      <c r="AW74" s="153"/>
      <c r="AX74" s="153"/>
      <c r="AY74" s="153"/>
      <c r="AZ74" s="153"/>
    </row>
    <row r="75" spans="1:52" s="13" customFormat="1" ht="28.05" hidden="1" customHeight="1">
      <c r="A75" s="77"/>
      <c r="B75" s="396"/>
      <c r="C75" s="78" t="s">
        <v>182</v>
      </c>
      <c r="D75" s="79" t="s">
        <v>183</v>
      </c>
      <c r="E75" s="80">
        <v>120</v>
      </c>
      <c r="F75" s="81">
        <f>VLOOKUP(C75,[1]Sheet1!B$1:E$65536,4,0)</f>
        <v>0</v>
      </c>
      <c r="G75" s="81">
        <f>VLOOKUP(C75,[1]Sheet1!B$1:F$65536,5,0)</f>
        <v>0</v>
      </c>
      <c r="H75" s="81">
        <f>VLOOKUP($C75,[1]Sheet1!$B$1:$Z$65536,6,0)</f>
        <v>0</v>
      </c>
      <c r="I75" s="81">
        <f>VLOOKUP($C75,[1]Sheet1!$B$1:$Z$65536,7,0)</f>
        <v>0</v>
      </c>
      <c r="J75" s="81">
        <f>VLOOKUP($C75,[1]Sheet1!$B$1:$Z$65536,8,0)</f>
        <v>0</v>
      </c>
      <c r="K75" s="81">
        <f>VLOOKUP($C75,[1]Sheet1!$B$1:$Z$65536,9,0)</f>
        <v>0</v>
      </c>
      <c r="L75" s="81">
        <f>VLOOKUP($C75,[1]Sheet1!$B$1:$Z$65536,10,0)</f>
        <v>0</v>
      </c>
      <c r="M75" s="81">
        <f>VLOOKUP($C75,[1]Sheet1!$B$1:$Z$65536,11,0)</f>
        <v>0</v>
      </c>
      <c r="N75" s="81">
        <f>VLOOKUP($C75,[1]Sheet1!$B$1:$Z$65536,12,0)</f>
        <v>0</v>
      </c>
      <c r="O75" s="81">
        <f>VLOOKUP($C75,[1]Sheet1!$B$1:$Z$65536,13,0)</f>
        <v>0</v>
      </c>
      <c r="P75" s="81">
        <f>VLOOKUP($C75,[1]Sheet1!$B$1:$Z$65536,14,0)</f>
        <v>0</v>
      </c>
      <c r="Q75" s="81">
        <f>VLOOKUP($C75,[1]Sheet1!$B$1:$Z$65536,15,0)</f>
        <v>0</v>
      </c>
      <c r="R75" s="81">
        <f>VLOOKUP($C75,[1]Sheet1!$B$1:$Z$65536,16,0)</f>
        <v>630413.67000000004</v>
      </c>
      <c r="S75" s="81">
        <f>VLOOKUP($C75,[1]Sheet1!$B$1:$Z$65536,17,0)</f>
        <v>0</v>
      </c>
      <c r="T75" s="81">
        <f>VLOOKUP($C75,[1]Sheet1!$B$1:$Z$65536,18,0)</f>
        <v>585194.44999999995</v>
      </c>
      <c r="U75" s="81">
        <f>VLOOKUP($C75,[1]Sheet1!$B$1:$Z$65536,19,0)</f>
        <v>0</v>
      </c>
      <c r="V75" s="81">
        <f>VLOOKUP($C75,[1]Sheet1!$B$1:$Z$65536,20,0)</f>
        <v>601987.71</v>
      </c>
      <c r="W75" s="81">
        <f>VLOOKUP($C75,[1]Sheet1!$B$1:$Z$65536,21,0)</f>
        <v>264196.66999999993</v>
      </c>
      <c r="X75" s="81">
        <f>VLOOKUP($C75,[1]Sheet1!$B$1:$Z$65536,22,0)</f>
        <v>0</v>
      </c>
      <c r="Y75" s="81">
        <f>VLOOKUP($C75,[1]Sheet1!$B$1:$Z$65536,23,0)</f>
        <v>0</v>
      </c>
      <c r="Z75" s="81">
        <f>VLOOKUP($C75,[1]Sheet1!$B$1:$Z$65536,24,0)</f>
        <v>0</v>
      </c>
      <c r="AA75" s="81">
        <f>VLOOKUP($C75,[1]Sheet1!$B$1:$Z$65536,25,0)</f>
        <v>0</v>
      </c>
      <c r="AB75" s="81">
        <f>VLOOKUP($C75,[1]Sheet1!$B$1:$AA$65536,26,0)</f>
        <v>0</v>
      </c>
      <c r="AC75" s="112">
        <f t="shared" ref="AC75:AC108" si="17">SUM(F75:AB75)</f>
        <v>2081792.5</v>
      </c>
      <c r="AD75" s="114">
        <f t="shared" ref="AD75:AD108" si="18">AC75-AB75-AA75-Z75-Y75</f>
        <v>2081792.5</v>
      </c>
      <c r="AE75" s="112">
        <f t="shared" ref="AE75:AE108" si="19">(V75+U75+T75+S75+R75+Q75)/6</f>
        <v>302932.63833333337</v>
      </c>
      <c r="AF75" s="112">
        <f t="shared" ref="AF75:AF108" si="20">W75</f>
        <v>264196.66999999993</v>
      </c>
      <c r="AG75" s="126"/>
      <c r="AH75" s="126">
        <v>200000</v>
      </c>
      <c r="AI75" s="128">
        <v>300000</v>
      </c>
      <c r="AJ75" s="128"/>
      <c r="AK75" s="128" t="s">
        <v>46</v>
      </c>
      <c r="AL75" s="128"/>
      <c r="AM75" s="129"/>
      <c r="AN75" s="70"/>
    </row>
    <row r="76" spans="1:52" s="13" customFormat="1" ht="28.05" hidden="1" customHeight="1">
      <c r="A76" s="77"/>
      <c r="B76" s="396"/>
      <c r="C76" s="82" t="s">
        <v>184</v>
      </c>
      <c r="D76" s="83" t="s">
        <v>185</v>
      </c>
      <c r="E76" s="84">
        <v>120</v>
      </c>
      <c r="F76" s="81">
        <f>VLOOKUP(C76,[1]Sheet1!B$1:E$65536,4,0)</f>
        <v>0</v>
      </c>
      <c r="G76" s="81">
        <f>VLOOKUP(C76,[1]Sheet1!B$1:F$65536,5,0)</f>
        <v>0</v>
      </c>
      <c r="H76" s="81">
        <f>VLOOKUP($C76,[1]Sheet1!$B$1:$Z$65536,6,0)</f>
        <v>0</v>
      </c>
      <c r="I76" s="81">
        <f>VLOOKUP($C76,[1]Sheet1!$B$1:$Z$65536,7,0)</f>
        <v>0</v>
      </c>
      <c r="J76" s="81">
        <f>VLOOKUP($C76,[1]Sheet1!$B$1:$Z$65536,8,0)</f>
        <v>88025.27</v>
      </c>
      <c r="K76" s="81">
        <f>VLOOKUP($C76,[1]Sheet1!$B$1:$Z$65536,9,0)</f>
        <v>287558.25999999978</v>
      </c>
      <c r="L76" s="81">
        <f>VLOOKUP($C76,[1]Sheet1!$B$1:$Z$65536,10,0)</f>
        <v>149736.80999999959</v>
      </c>
      <c r="M76" s="81">
        <f>VLOOKUP($C76,[1]Sheet1!$B$1:$Z$65536,11,0)</f>
        <v>105539.77000000048</v>
      </c>
      <c r="N76" s="81">
        <f>VLOOKUP($C76,[1]Sheet1!$B$1:$Z$65536,12,0)</f>
        <v>98736.570000000298</v>
      </c>
      <c r="O76" s="81">
        <f>VLOOKUP($C76,[1]Sheet1!$B$1:$Z$65536,13,0)</f>
        <v>90068.259999999776</v>
      </c>
      <c r="P76" s="81">
        <f>VLOOKUP($C76,[1]Sheet1!$B$1:$Z$65536,14,0)</f>
        <v>0</v>
      </c>
      <c r="Q76" s="81">
        <f>VLOOKUP($C76,[1]Sheet1!$B$1:$Z$65536,15,0)</f>
        <v>101118.3200000003</v>
      </c>
      <c r="R76" s="81">
        <f>VLOOKUP($C76,[1]Sheet1!$B$1:$Z$65536,16,0)</f>
        <v>107937.61999999988</v>
      </c>
      <c r="S76" s="81">
        <f>VLOOKUP($C76,[1]Sheet1!$B$1:$Z$65536,17,0)</f>
        <v>0</v>
      </c>
      <c r="T76" s="81">
        <f>VLOOKUP($C76,[1]Sheet1!$B$1:$Z$65536,18,0)</f>
        <v>211307.64000000013</v>
      </c>
      <c r="U76" s="81">
        <f>VLOOKUP($C76,[1]Sheet1!$B$1:$Z$65536,19,0)</f>
        <v>0</v>
      </c>
      <c r="V76" s="81">
        <f>VLOOKUP($C76,[1]Sheet1!$B$1:$Z$65536,20,0)</f>
        <v>0</v>
      </c>
      <c r="W76" s="81">
        <f>VLOOKUP($C76,[1]Sheet1!$B$1:$Z$65536,21,0)</f>
        <v>462881.65999999992</v>
      </c>
      <c r="X76" s="81">
        <f>VLOOKUP($C76,[1]Sheet1!$B$1:$Z$65536,22,0)</f>
        <v>1319626.29</v>
      </c>
      <c r="Y76" s="81">
        <f>VLOOKUP($C76,[1]Sheet1!$B$1:$Z$65536,23,0)</f>
        <v>0</v>
      </c>
      <c r="Z76" s="81">
        <f>VLOOKUP($C76,[1]Sheet1!$B$1:$Z$65536,24,0)</f>
        <v>0</v>
      </c>
      <c r="AA76" s="81">
        <f>VLOOKUP($C76,[1]Sheet1!$B$1:$Z$65536,25,0)</f>
        <v>0</v>
      </c>
      <c r="AB76" s="81">
        <f>VLOOKUP($C76,[1]Sheet1!$B$1:$AA$65536,26,0)</f>
        <v>1053754.42</v>
      </c>
      <c r="AC76" s="112">
        <f t="shared" si="17"/>
        <v>4076290.89</v>
      </c>
      <c r="AD76" s="114">
        <f t="shared" si="18"/>
        <v>3022536.47</v>
      </c>
      <c r="AE76" s="115">
        <f t="shared" si="19"/>
        <v>70060.596666666723</v>
      </c>
      <c r="AF76" s="115">
        <f t="shared" si="20"/>
        <v>462881.65999999992</v>
      </c>
      <c r="AG76" s="130">
        <v>100000</v>
      </c>
      <c r="AH76" s="134">
        <v>100000</v>
      </c>
      <c r="AI76" s="132">
        <v>150000</v>
      </c>
      <c r="AJ76" s="132" t="s">
        <v>46</v>
      </c>
      <c r="AK76" s="132"/>
      <c r="AL76" s="132"/>
      <c r="AM76" s="133"/>
      <c r="AN76" s="70"/>
    </row>
    <row r="77" spans="1:52" s="13" customFormat="1" ht="28.05" hidden="1" customHeight="1">
      <c r="A77" s="77"/>
      <c r="B77" s="396"/>
      <c r="C77" s="82" t="s">
        <v>186</v>
      </c>
      <c r="D77" s="83" t="s">
        <v>187</v>
      </c>
      <c r="E77" s="84">
        <v>120</v>
      </c>
      <c r="F77" s="81">
        <f>VLOOKUP(C77,[1]Sheet1!B$1:E$65536,4,0)</f>
        <v>0</v>
      </c>
      <c r="G77" s="81">
        <f>VLOOKUP(C77,[1]Sheet1!B$1:F$65536,5,0)</f>
        <v>0</v>
      </c>
      <c r="H77" s="81">
        <f>VLOOKUP($C77,[1]Sheet1!$B$1:$Z$65536,6,0)</f>
        <v>0</v>
      </c>
      <c r="I77" s="81">
        <f>VLOOKUP($C77,[1]Sheet1!$B$1:$Z$65536,7,0)</f>
        <v>0</v>
      </c>
      <c r="J77" s="81">
        <f>VLOOKUP($C77,[1]Sheet1!$B$1:$Z$65536,8,0)</f>
        <v>0</v>
      </c>
      <c r="K77" s="81">
        <f>VLOOKUP($C77,[1]Sheet1!$B$1:$Z$65536,9,0)</f>
        <v>0</v>
      </c>
      <c r="L77" s="81">
        <f>VLOOKUP($C77,[1]Sheet1!$B$1:$Z$65536,10,0)</f>
        <v>0</v>
      </c>
      <c r="M77" s="81">
        <f>VLOOKUP($C77,[1]Sheet1!$B$1:$Z$65536,11,0)</f>
        <v>0</v>
      </c>
      <c r="N77" s="81">
        <f>VLOOKUP($C77,[1]Sheet1!$B$1:$Z$65536,12,0)</f>
        <v>0</v>
      </c>
      <c r="O77" s="81">
        <f>VLOOKUP($C77,[1]Sheet1!$B$1:$Z$65536,13,0)</f>
        <v>0</v>
      </c>
      <c r="P77" s="81">
        <f>VLOOKUP($C77,[1]Sheet1!$B$1:$Z$65536,14,0)</f>
        <v>0</v>
      </c>
      <c r="Q77" s="81">
        <f>VLOOKUP($C77,[1]Sheet1!$B$1:$Z$65536,15,0)</f>
        <v>0</v>
      </c>
      <c r="R77" s="81">
        <f>VLOOKUP($C77,[1]Sheet1!$B$1:$Z$65536,16,0)</f>
        <v>0</v>
      </c>
      <c r="S77" s="81">
        <f>VLOOKUP($C77,[1]Sheet1!$B$1:$Z$65536,17,0)</f>
        <v>230449.28</v>
      </c>
      <c r="T77" s="81">
        <f>VLOOKUP($C77,[1]Sheet1!$B$1:$Z$65536,18,0)</f>
        <v>99502.770000000019</v>
      </c>
      <c r="U77" s="81">
        <f>VLOOKUP($C77,[1]Sheet1!$B$1:$Z$65536,19,0)</f>
        <v>0</v>
      </c>
      <c r="V77" s="81">
        <f>VLOOKUP($C77,[1]Sheet1!$B$1:$Z$65536,20,0)</f>
        <v>0</v>
      </c>
      <c r="W77" s="81">
        <f>VLOOKUP($C77,[1]Sheet1!$B$1:$Z$65536,21,0)</f>
        <v>45555.729999999981</v>
      </c>
      <c r="X77" s="81">
        <f>VLOOKUP($C77,[1]Sheet1!$B$1:$Z$65536,22,0)</f>
        <v>0</v>
      </c>
      <c r="Y77" s="81">
        <f>VLOOKUP($C77,[1]Sheet1!$B$1:$Z$65536,23,0)</f>
        <v>0</v>
      </c>
      <c r="Z77" s="81">
        <f>VLOOKUP($C77,[1]Sheet1!$B$1:$Z$65536,24,0)</f>
        <v>0</v>
      </c>
      <c r="AA77" s="81">
        <f>VLOOKUP($C77,[1]Sheet1!$B$1:$Z$65536,25,0)</f>
        <v>160208.78</v>
      </c>
      <c r="AB77" s="81">
        <f>VLOOKUP($C77,[1]Sheet1!$B$1:$AA$65536,26,0)</f>
        <v>0</v>
      </c>
      <c r="AC77" s="112">
        <f t="shared" si="17"/>
        <v>535716.56000000006</v>
      </c>
      <c r="AD77" s="114">
        <f t="shared" si="18"/>
        <v>375507.78</v>
      </c>
      <c r="AE77" s="115">
        <f t="shared" si="19"/>
        <v>54992.008333333339</v>
      </c>
      <c r="AF77" s="115">
        <f t="shared" si="20"/>
        <v>45555.729999999981</v>
      </c>
      <c r="AG77" s="130"/>
      <c r="AH77" s="132">
        <v>200000</v>
      </c>
      <c r="AI77" s="132"/>
      <c r="AJ77" s="132"/>
      <c r="AK77" s="132" t="s">
        <v>46</v>
      </c>
      <c r="AL77" s="132"/>
      <c r="AM77" s="133"/>
      <c r="AN77" s="70"/>
    </row>
    <row r="78" spans="1:52" s="13" customFormat="1" ht="28.05" hidden="1" customHeight="1">
      <c r="A78" s="77"/>
      <c r="B78" s="396"/>
      <c r="C78" s="82" t="s">
        <v>188</v>
      </c>
      <c r="D78" s="83" t="s">
        <v>189</v>
      </c>
      <c r="E78" s="84">
        <v>120</v>
      </c>
      <c r="F78" s="81">
        <f>VLOOKUP(C78,[1]Sheet1!B$1:E$65536,4,0)</f>
        <v>0</v>
      </c>
      <c r="G78" s="81">
        <f>VLOOKUP(C78,[1]Sheet1!B$1:F$65536,5,0)</f>
        <v>0</v>
      </c>
      <c r="H78" s="81">
        <f>VLOOKUP($C78,[1]Sheet1!$B$1:$Z$65536,6,0)</f>
        <v>0</v>
      </c>
      <c r="I78" s="81">
        <f>VLOOKUP($C78,[1]Sheet1!$B$1:$Z$65536,7,0)</f>
        <v>118767.54</v>
      </c>
      <c r="J78" s="81">
        <f>VLOOKUP($C78,[1]Sheet1!$B$1:$Z$65536,8,0)</f>
        <v>85850.639999999781</v>
      </c>
      <c r="K78" s="81">
        <f>VLOOKUP($C78,[1]Sheet1!$B$1:$Z$65536,9,0)</f>
        <v>0</v>
      </c>
      <c r="L78" s="81">
        <f>VLOOKUP($C78,[1]Sheet1!$B$1:$Z$65536,10,0)</f>
        <v>173090.1100000001</v>
      </c>
      <c r="M78" s="81">
        <f>VLOOKUP($C78,[1]Sheet1!$B$1:$Z$65536,11,0)</f>
        <v>70217.809999999823</v>
      </c>
      <c r="N78" s="81">
        <f>VLOOKUP($C78,[1]Sheet1!$B$1:$Z$65536,12,0)</f>
        <v>40015.410000000033</v>
      </c>
      <c r="O78" s="81">
        <f>VLOOKUP($C78,[1]Sheet1!$B$1:$Z$65536,13,0)</f>
        <v>38843.839999999967</v>
      </c>
      <c r="P78" s="81">
        <f>VLOOKUP($C78,[1]Sheet1!$B$1:$Z$65536,14,0)</f>
        <v>85079.12</v>
      </c>
      <c r="Q78" s="81">
        <f>VLOOKUP($C78,[1]Sheet1!$B$1:$Z$65536,15,0)</f>
        <v>129909.64000000001</v>
      </c>
      <c r="R78" s="81">
        <f>VLOOKUP($C78,[1]Sheet1!$B$1:$Z$65536,16,0)</f>
        <v>126878.41000000003</v>
      </c>
      <c r="S78" s="81">
        <f>VLOOKUP($C78,[1]Sheet1!$B$1:$Z$65536,17,0)</f>
        <v>0</v>
      </c>
      <c r="T78" s="81">
        <f>VLOOKUP($C78,[1]Sheet1!$B$1:$Z$65536,18,0)</f>
        <v>78582.939999999944</v>
      </c>
      <c r="U78" s="81">
        <f>VLOOKUP($C78,[1]Sheet1!$B$1:$Z$65536,19,0)</f>
        <v>0</v>
      </c>
      <c r="V78" s="81">
        <f>VLOOKUP($C78,[1]Sheet1!$B$1:$Z$65536,20,0)</f>
        <v>18137.959999999963</v>
      </c>
      <c r="W78" s="81">
        <f>VLOOKUP($C78,[1]Sheet1!$B$1:$Z$65536,21,0)</f>
        <v>109553.59000000008</v>
      </c>
      <c r="X78" s="81">
        <f>VLOOKUP($C78,[1]Sheet1!$B$1:$Z$65536,22,0)</f>
        <v>40359.409999999916</v>
      </c>
      <c r="Y78" s="81">
        <f>VLOOKUP($C78,[1]Sheet1!$B$1:$Z$65536,23,0)</f>
        <v>72716.78</v>
      </c>
      <c r="Z78" s="81">
        <f>VLOOKUP($C78,[1]Sheet1!$B$1:$Z$65536,24,0)</f>
        <v>104319.57</v>
      </c>
      <c r="AA78" s="81">
        <f>VLOOKUP($C78,[1]Sheet1!$B$1:$Z$65536,25,0)</f>
        <v>91228.98</v>
      </c>
      <c r="AB78" s="81">
        <f>VLOOKUP($C78,[1]Sheet1!$B$1:$AA$65536,26,0)</f>
        <v>24270.69</v>
      </c>
      <c r="AC78" s="112">
        <f t="shared" si="17"/>
        <v>1407822.4399999997</v>
      </c>
      <c r="AD78" s="114">
        <f t="shared" si="18"/>
        <v>1115286.4199999997</v>
      </c>
      <c r="AE78" s="115">
        <f t="shared" si="19"/>
        <v>58918.158333333326</v>
      </c>
      <c r="AF78" s="115">
        <f t="shared" si="20"/>
        <v>109553.59000000008</v>
      </c>
      <c r="AG78" s="130">
        <v>100000</v>
      </c>
      <c r="AH78" s="134">
        <v>50000</v>
      </c>
      <c r="AI78" s="132">
        <v>100000</v>
      </c>
      <c r="AJ78" s="132" t="s">
        <v>46</v>
      </c>
      <c r="AK78" s="132"/>
      <c r="AL78" s="132"/>
      <c r="AM78" s="133"/>
      <c r="AN78" s="70"/>
    </row>
    <row r="79" spans="1:52" s="13" customFormat="1" ht="28.05" hidden="1" customHeight="1">
      <c r="A79" s="77"/>
      <c r="B79" s="396"/>
      <c r="C79" s="82" t="s">
        <v>190</v>
      </c>
      <c r="D79" s="83" t="s">
        <v>191</v>
      </c>
      <c r="E79" s="84">
        <v>120</v>
      </c>
      <c r="F79" s="81">
        <f>VLOOKUP(C79,[1]Sheet1!B$1:E$65536,4,0)</f>
        <v>0</v>
      </c>
      <c r="G79" s="81">
        <f>VLOOKUP(C79,[1]Sheet1!B$1:F$65536,5,0)</f>
        <v>0</v>
      </c>
      <c r="H79" s="81">
        <f>VLOOKUP($C79,[1]Sheet1!$B$1:$Z$65536,6,0)</f>
        <v>0</v>
      </c>
      <c r="I79" s="81">
        <f>VLOOKUP($C79,[1]Sheet1!$B$1:$Z$65536,7,0)</f>
        <v>0</v>
      </c>
      <c r="J79" s="81">
        <f>VLOOKUP($C79,[1]Sheet1!$B$1:$Z$65536,8,0)</f>
        <v>0</v>
      </c>
      <c r="K79" s="81">
        <f>VLOOKUP($C79,[1]Sheet1!$B$1:$Z$65536,9,0)</f>
        <v>0</v>
      </c>
      <c r="L79" s="81">
        <f>VLOOKUP($C79,[1]Sheet1!$B$1:$Z$65536,10,0)</f>
        <v>151556.32</v>
      </c>
      <c r="M79" s="81">
        <f>VLOOKUP($C79,[1]Sheet1!$B$1:$Z$65536,11,0)</f>
        <v>0</v>
      </c>
      <c r="N79" s="81">
        <f>VLOOKUP($C79,[1]Sheet1!$B$1:$Z$65536,12,0)</f>
        <v>0</v>
      </c>
      <c r="O79" s="81">
        <f>VLOOKUP($C79,[1]Sheet1!$B$1:$Z$65536,13,0)</f>
        <v>135912.15000000002</v>
      </c>
      <c r="P79" s="81">
        <f>VLOOKUP($C79,[1]Sheet1!$B$1:$Z$65536,14,0)</f>
        <v>0</v>
      </c>
      <c r="Q79" s="81">
        <f>VLOOKUP($C79,[1]Sheet1!$B$1:$Z$65536,15,0)</f>
        <v>0</v>
      </c>
      <c r="R79" s="81">
        <f>VLOOKUP($C79,[1]Sheet1!$B$1:$Z$65536,16,0)</f>
        <v>420472.75</v>
      </c>
      <c r="S79" s="81">
        <f>VLOOKUP($C79,[1]Sheet1!$B$1:$Z$65536,17,0)</f>
        <v>0</v>
      </c>
      <c r="T79" s="81">
        <f>VLOOKUP($C79,[1]Sheet1!$B$1:$Z$65536,18,0)</f>
        <v>0</v>
      </c>
      <c r="U79" s="81">
        <f>VLOOKUP($C79,[1]Sheet1!$B$1:$Z$65536,19,0)</f>
        <v>0</v>
      </c>
      <c r="V79" s="81">
        <f>VLOOKUP($C79,[1]Sheet1!$B$1:$Z$65536,20,0)</f>
        <v>0</v>
      </c>
      <c r="W79" s="81">
        <f>VLOOKUP($C79,[1]Sheet1!$B$1:$Z$65536,21,0)</f>
        <v>0</v>
      </c>
      <c r="X79" s="81">
        <f>VLOOKUP($C79,[1]Sheet1!$B$1:$Z$65536,22,0)</f>
        <v>0</v>
      </c>
      <c r="Y79" s="81">
        <f>VLOOKUP($C79,[1]Sheet1!$B$1:$Z$65536,23,0)</f>
        <v>202368.54</v>
      </c>
      <c r="Z79" s="81">
        <f>VLOOKUP($C79,[1]Sheet1!$B$1:$Z$65536,24,0)</f>
        <v>49183.25</v>
      </c>
      <c r="AA79" s="81">
        <f>VLOOKUP($C79,[1]Sheet1!$B$1:$Z$65536,25,0)</f>
        <v>0</v>
      </c>
      <c r="AB79" s="81">
        <f>VLOOKUP($C79,[1]Sheet1!$B$1:$AA$65536,26,0)</f>
        <v>0</v>
      </c>
      <c r="AC79" s="112">
        <f t="shared" si="17"/>
        <v>959493.01</v>
      </c>
      <c r="AD79" s="114">
        <f t="shared" si="18"/>
        <v>707941.22</v>
      </c>
      <c r="AE79" s="115">
        <f t="shared" si="19"/>
        <v>70078.791666666672</v>
      </c>
      <c r="AF79" s="115">
        <f t="shared" si="20"/>
        <v>0</v>
      </c>
      <c r="AG79" s="130">
        <v>150000</v>
      </c>
      <c r="AH79" s="132">
        <v>50000</v>
      </c>
      <c r="AI79" s="132"/>
      <c r="AJ79" s="132" t="s">
        <v>46</v>
      </c>
      <c r="AK79" s="132"/>
      <c r="AL79" s="132"/>
      <c r="AM79" s="133"/>
      <c r="AN79" s="70"/>
    </row>
    <row r="80" spans="1:52" s="13" customFormat="1" ht="28.05" customHeight="1">
      <c r="A80" s="77"/>
      <c r="B80" s="396"/>
      <c r="C80" s="82" t="s">
        <v>192</v>
      </c>
      <c r="D80" s="83" t="s">
        <v>193</v>
      </c>
      <c r="E80" s="84">
        <v>120</v>
      </c>
      <c r="F80" s="81">
        <f>VLOOKUP(C80,[1]Sheet1!B$1:E$65536,4,0)</f>
        <v>0</v>
      </c>
      <c r="G80" s="81">
        <f>VLOOKUP(C80,[1]Sheet1!B$1:F$65536,5,0)</f>
        <v>0</v>
      </c>
      <c r="H80" s="81">
        <f>VLOOKUP($C80,[1]Sheet1!$B$1:$Z$65536,6,0)</f>
        <v>0</v>
      </c>
      <c r="I80" s="81">
        <f>VLOOKUP($C80,[1]Sheet1!$B$1:$Z$65536,7,0)</f>
        <v>0</v>
      </c>
      <c r="J80" s="81">
        <f>VLOOKUP($C80,[1]Sheet1!$B$1:$Z$65536,8,0)</f>
        <v>188481.21000000008</v>
      </c>
      <c r="K80" s="81">
        <f>VLOOKUP($C80,[1]Sheet1!$B$1:$Z$65536,9,0)</f>
        <v>74570.760000000126</v>
      </c>
      <c r="L80" s="81">
        <f>VLOOKUP($C80,[1]Sheet1!$B$1:$Z$65536,10,0)</f>
        <v>0</v>
      </c>
      <c r="M80" s="81">
        <f>VLOOKUP($C80,[1]Sheet1!$B$1:$Z$65536,11,0)</f>
        <v>190614.65999999992</v>
      </c>
      <c r="N80" s="81">
        <f>VLOOKUP($C80,[1]Sheet1!$B$1:$Z$65536,12,0)</f>
        <v>295046.30999999994</v>
      </c>
      <c r="O80" s="81">
        <f>VLOOKUP($C80,[1]Sheet1!$B$1:$Z$65536,13,0)</f>
        <v>0</v>
      </c>
      <c r="P80" s="81">
        <f>VLOOKUP($C80,[1]Sheet1!$B$1:$Z$65536,14,0)</f>
        <v>0</v>
      </c>
      <c r="Q80" s="81">
        <f>VLOOKUP($C80,[1]Sheet1!$B$1:$Z$65536,15,0)</f>
        <v>158493.38</v>
      </c>
      <c r="R80" s="81">
        <f>VLOOKUP($C80,[1]Sheet1!$B$1:$Z$65536,16,0)</f>
        <v>0</v>
      </c>
      <c r="S80" s="81">
        <f>VLOOKUP($C80,[1]Sheet1!$B$1:$Z$65536,17,0)</f>
        <v>0</v>
      </c>
      <c r="T80" s="81">
        <f>VLOOKUP($C80,[1]Sheet1!$B$1:$Z$65536,18,0)</f>
        <v>0</v>
      </c>
      <c r="U80" s="81">
        <f>VLOOKUP($C80,[1]Sheet1!$B$1:$Z$65536,19,0)</f>
        <v>0</v>
      </c>
      <c r="V80" s="81">
        <f>VLOOKUP($C80,[1]Sheet1!$B$1:$Z$65536,20,0)</f>
        <v>0</v>
      </c>
      <c r="W80" s="81">
        <f>VLOOKUP($C80,[1]Sheet1!$B$1:$Z$65536,21,0)</f>
        <v>0</v>
      </c>
      <c r="X80" s="81">
        <f>VLOOKUP($C80,[1]Sheet1!$B$1:$Z$65536,22,0)</f>
        <v>0</v>
      </c>
      <c r="Y80" s="81">
        <f>VLOOKUP($C80,[1]Sheet1!$B$1:$Z$65536,23,0)</f>
        <v>0</v>
      </c>
      <c r="Z80" s="81">
        <f>VLOOKUP($C80,[1]Sheet1!$B$1:$Z$65536,24,0)</f>
        <v>0</v>
      </c>
      <c r="AA80" s="81">
        <f>VLOOKUP($C80,[1]Sheet1!$B$1:$Z$65536,25,0)</f>
        <v>0</v>
      </c>
      <c r="AB80" s="81">
        <f>VLOOKUP($C80,[1]Sheet1!$B$1:$AA$65536,26,0)</f>
        <v>0</v>
      </c>
      <c r="AC80" s="112">
        <f t="shared" si="17"/>
        <v>907206.32000000007</v>
      </c>
      <c r="AD80" s="114">
        <f t="shared" si="18"/>
        <v>907206.32000000007</v>
      </c>
      <c r="AE80" s="115">
        <f t="shared" si="19"/>
        <v>26415.563333333335</v>
      </c>
      <c r="AF80" s="115">
        <f t="shared" si="20"/>
        <v>0</v>
      </c>
      <c r="AG80" s="130">
        <v>100000</v>
      </c>
      <c r="AH80" s="132">
        <v>80000</v>
      </c>
      <c r="AI80" s="132">
        <v>50000</v>
      </c>
      <c r="AJ80" s="132" t="s">
        <v>46</v>
      </c>
      <c r="AK80" s="132"/>
      <c r="AL80" s="132"/>
      <c r="AM80" s="133"/>
      <c r="AN80" s="70"/>
    </row>
    <row r="81" spans="1:40" s="13" customFormat="1" ht="28.05" customHeight="1">
      <c r="A81" s="77"/>
      <c r="B81" s="396"/>
      <c r="C81" s="85" t="s">
        <v>194</v>
      </c>
      <c r="D81" s="166" t="s">
        <v>195</v>
      </c>
      <c r="E81" s="84">
        <v>120</v>
      </c>
      <c r="F81" s="81">
        <f>VLOOKUP(C81,[1]Sheet1!B$1:E$65536,4,0)</f>
        <v>0</v>
      </c>
      <c r="G81" s="81">
        <f>VLOOKUP(C81,[1]Sheet1!B$1:F$65536,5,0)</f>
        <v>0</v>
      </c>
      <c r="H81" s="81">
        <f>VLOOKUP($C81,[1]Sheet1!$B$1:$Z$65536,6,0)</f>
        <v>0</v>
      </c>
      <c r="I81" s="81">
        <f>VLOOKUP($C81,[1]Sheet1!$B$1:$Z$65536,7,0)</f>
        <v>0</v>
      </c>
      <c r="J81" s="81">
        <f>VLOOKUP($C81,[1]Sheet1!$B$1:$Z$65536,8,0)</f>
        <v>0</v>
      </c>
      <c r="K81" s="81">
        <f>VLOOKUP($C81,[1]Sheet1!$B$1:$Z$65536,9,0)</f>
        <v>0</v>
      </c>
      <c r="L81" s="81">
        <f>VLOOKUP($C81,[1]Sheet1!$B$1:$Z$65536,10,0)</f>
        <v>0</v>
      </c>
      <c r="M81" s="81">
        <f>VLOOKUP($C81,[1]Sheet1!$B$1:$Z$65536,11,0)</f>
        <v>0</v>
      </c>
      <c r="N81" s="81">
        <f>VLOOKUP($C81,[1]Sheet1!$B$1:$Z$65536,12,0)</f>
        <v>0</v>
      </c>
      <c r="O81" s="81">
        <f>VLOOKUP($C81,[1]Sheet1!$B$1:$Z$65536,13,0)</f>
        <v>0</v>
      </c>
      <c r="P81" s="81">
        <f>VLOOKUP($C81,[1]Sheet1!$B$1:$Z$65536,14,0)</f>
        <v>0</v>
      </c>
      <c r="Q81" s="81">
        <f>VLOOKUP($C81,[1]Sheet1!$B$1:$Z$65536,15,0)</f>
        <v>0</v>
      </c>
      <c r="R81" s="81">
        <f>VLOOKUP($C81,[1]Sheet1!$B$1:$Z$65536,16,0)</f>
        <v>0</v>
      </c>
      <c r="S81" s="81">
        <f>VLOOKUP($C81,[1]Sheet1!$B$1:$Z$65536,17,0)</f>
        <v>0</v>
      </c>
      <c r="T81" s="81">
        <f>VLOOKUP($C81,[1]Sheet1!$B$1:$Z$65536,18,0)</f>
        <v>0</v>
      </c>
      <c r="U81" s="81">
        <f>VLOOKUP($C81,[1]Sheet1!$B$1:$Z$65536,19,0)</f>
        <v>0</v>
      </c>
      <c r="V81" s="81">
        <f>VLOOKUP($C81,[1]Sheet1!$B$1:$Z$65536,20,0)</f>
        <v>0</v>
      </c>
      <c r="W81" s="81">
        <f>VLOOKUP($C81,[1]Sheet1!$B$1:$Z$65536,21,0)</f>
        <v>75322.880000000005</v>
      </c>
      <c r="X81" s="81">
        <f>VLOOKUP($C81,[1]Sheet1!$B$1:$Z$65536,22,0)</f>
        <v>44429.73000000001</v>
      </c>
      <c r="Y81" s="81">
        <f>VLOOKUP($C81,[1]Sheet1!$B$1:$Z$65536,23,0)</f>
        <v>19721.55</v>
      </c>
      <c r="Z81" s="81">
        <f>VLOOKUP($C81,[1]Sheet1!$B$1:$Z$65536,24,0)</f>
        <v>21578.63</v>
      </c>
      <c r="AA81" s="81">
        <f>VLOOKUP($C81,[1]Sheet1!$B$1:$Z$65536,25,0)</f>
        <v>22289.83</v>
      </c>
      <c r="AB81" s="81">
        <f>VLOOKUP($C81,[1]Sheet1!$B$1:$AA$65536,26,0)</f>
        <v>12868.14</v>
      </c>
      <c r="AC81" s="112">
        <f t="shared" si="17"/>
        <v>196210.76</v>
      </c>
      <c r="AD81" s="114">
        <f t="shared" si="18"/>
        <v>119752.60999999997</v>
      </c>
      <c r="AE81" s="115">
        <f t="shared" si="19"/>
        <v>0</v>
      </c>
      <c r="AF81" s="115">
        <f t="shared" si="20"/>
        <v>75322.880000000005</v>
      </c>
      <c r="AG81" s="130"/>
      <c r="AH81" s="132">
        <v>50000</v>
      </c>
      <c r="AI81" s="132"/>
      <c r="AJ81" s="132" t="s">
        <v>46</v>
      </c>
      <c r="AK81" s="132"/>
      <c r="AL81" s="132"/>
      <c r="AM81" s="133"/>
      <c r="AN81" s="70"/>
    </row>
    <row r="82" spans="1:40" s="13" customFormat="1" ht="28.05" customHeight="1">
      <c r="A82" s="77"/>
      <c r="B82" s="396"/>
      <c r="C82" s="82" t="s">
        <v>196</v>
      </c>
      <c r="D82" s="83" t="s">
        <v>197</v>
      </c>
      <c r="E82" s="84">
        <v>120</v>
      </c>
      <c r="F82" s="81">
        <f>VLOOKUP(C82,[1]Sheet1!B$1:E$65536,4,0)</f>
        <v>0</v>
      </c>
      <c r="G82" s="81">
        <f>VLOOKUP(C82,[1]Sheet1!B$1:F$65536,5,0)</f>
        <v>0</v>
      </c>
      <c r="H82" s="81">
        <f>VLOOKUP($C82,[1]Sheet1!$B$1:$Z$65536,6,0)</f>
        <v>0</v>
      </c>
      <c r="I82" s="81">
        <f>VLOOKUP($C82,[1]Sheet1!$B$1:$Z$65536,7,0)</f>
        <v>0</v>
      </c>
      <c r="J82" s="81">
        <f>VLOOKUP($C82,[1]Sheet1!$B$1:$Z$65536,8,0)</f>
        <v>198784.29</v>
      </c>
      <c r="K82" s="81">
        <f>VLOOKUP($C82,[1]Sheet1!$B$1:$Z$65536,9,0)</f>
        <v>175710.05999999994</v>
      </c>
      <c r="L82" s="81">
        <f>VLOOKUP($C82,[1]Sheet1!$B$1:$Z$65536,10,0)</f>
        <v>0</v>
      </c>
      <c r="M82" s="81">
        <f>VLOOKUP($C82,[1]Sheet1!$B$1:$Z$65536,11,0)</f>
        <v>0</v>
      </c>
      <c r="N82" s="81">
        <f>VLOOKUP($C82,[1]Sheet1!$B$1:$Z$65536,12,0)</f>
        <v>0</v>
      </c>
      <c r="O82" s="81">
        <f>VLOOKUP($C82,[1]Sheet1!$B$1:$Z$65536,13,0)</f>
        <v>61417.709999999963</v>
      </c>
      <c r="P82" s="81">
        <f>VLOOKUP($C82,[1]Sheet1!$B$1:$Z$65536,14,0)</f>
        <v>0</v>
      </c>
      <c r="Q82" s="81">
        <f>VLOOKUP($C82,[1]Sheet1!$B$1:$Z$65536,15,0)</f>
        <v>212817.58999999997</v>
      </c>
      <c r="R82" s="81">
        <f>VLOOKUP($C82,[1]Sheet1!$B$1:$Z$65536,16,0)</f>
        <v>0</v>
      </c>
      <c r="S82" s="81">
        <f>VLOOKUP($C82,[1]Sheet1!$B$1:$Z$65536,17,0)</f>
        <v>98690.599999999977</v>
      </c>
      <c r="T82" s="81">
        <f>VLOOKUP($C82,[1]Sheet1!$B$1:$Z$65536,18,0)</f>
        <v>0</v>
      </c>
      <c r="U82" s="81">
        <f>VLOOKUP($C82,[1]Sheet1!$B$1:$Z$65536,19,0)</f>
        <v>0</v>
      </c>
      <c r="V82" s="81">
        <f>VLOOKUP($C82,[1]Sheet1!$B$1:$Z$65536,20,0)</f>
        <v>0</v>
      </c>
      <c r="W82" s="81">
        <f>VLOOKUP($C82,[1]Sheet1!$B$1:$Z$65536,21,0)</f>
        <v>0</v>
      </c>
      <c r="X82" s="81">
        <f>VLOOKUP($C82,[1]Sheet1!$B$1:$Z$65536,22,0)</f>
        <v>0</v>
      </c>
      <c r="Y82" s="81">
        <f>VLOOKUP($C82,[1]Sheet1!$B$1:$Z$65536,23,0)</f>
        <v>0</v>
      </c>
      <c r="Z82" s="81">
        <f>VLOOKUP($C82,[1]Sheet1!$B$1:$Z$65536,24,0)</f>
        <v>0</v>
      </c>
      <c r="AA82" s="81">
        <f>VLOOKUP($C82,[1]Sheet1!$B$1:$Z$65536,25,0)</f>
        <v>0</v>
      </c>
      <c r="AB82" s="81">
        <f>VLOOKUP($C82,[1]Sheet1!$B$1:$AA$65536,26,0)</f>
        <v>0</v>
      </c>
      <c r="AC82" s="112">
        <f t="shared" si="17"/>
        <v>747420.24999999988</v>
      </c>
      <c r="AD82" s="114">
        <f t="shared" si="18"/>
        <v>747420.24999999988</v>
      </c>
      <c r="AE82" s="115">
        <f t="shared" si="19"/>
        <v>51918.031666666655</v>
      </c>
      <c r="AF82" s="115">
        <f t="shared" si="20"/>
        <v>0</v>
      </c>
      <c r="AG82" s="130">
        <v>50000</v>
      </c>
      <c r="AH82" s="134">
        <v>50000</v>
      </c>
      <c r="AI82" s="132">
        <v>80000</v>
      </c>
      <c r="AJ82" s="132" t="s">
        <v>46</v>
      </c>
      <c r="AK82" s="132"/>
      <c r="AL82" s="132"/>
      <c r="AM82" s="133"/>
      <c r="AN82" s="70"/>
    </row>
    <row r="83" spans="1:40" s="13" customFormat="1" ht="28.05" customHeight="1">
      <c r="A83" s="77"/>
      <c r="B83" s="396"/>
      <c r="C83" s="82" t="s">
        <v>198</v>
      </c>
      <c r="D83" s="83" t="s">
        <v>199</v>
      </c>
      <c r="E83" s="84">
        <v>120</v>
      </c>
      <c r="F83" s="81">
        <f>VLOOKUP(C83,[1]Sheet1!B$1:E$65536,4,0)</f>
        <v>0</v>
      </c>
      <c r="G83" s="81">
        <f>VLOOKUP(C83,[1]Sheet1!B$1:F$65536,5,0)</f>
        <v>0</v>
      </c>
      <c r="H83" s="81">
        <f>VLOOKUP($C83,[1]Sheet1!$B$1:$Z$65536,6,0)</f>
        <v>0</v>
      </c>
      <c r="I83" s="81">
        <f>VLOOKUP($C83,[1]Sheet1!$B$1:$Z$65536,7,0)</f>
        <v>156220.79999999999</v>
      </c>
      <c r="J83" s="81">
        <f>VLOOKUP($C83,[1]Sheet1!$B$1:$Z$65536,8,0)</f>
        <v>82244.989999999932</v>
      </c>
      <c r="K83" s="81">
        <f>VLOOKUP($C83,[1]Sheet1!$B$1:$Z$65536,9,0)</f>
        <v>73609.350000000035</v>
      </c>
      <c r="L83" s="81">
        <f>VLOOKUP($C83,[1]Sheet1!$B$1:$Z$65536,10,0)</f>
        <v>60347.209999999905</v>
      </c>
      <c r="M83" s="81">
        <f>VLOOKUP($C83,[1]Sheet1!$B$1:$Z$65536,11,0)</f>
        <v>47022.550000000105</v>
      </c>
      <c r="N83" s="81">
        <f>VLOOKUP($C83,[1]Sheet1!$B$1:$Z$65536,12,0)</f>
        <v>26885.199999999953</v>
      </c>
      <c r="O83" s="81">
        <f>VLOOKUP($C83,[1]Sheet1!$B$1:$Z$65536,13,0)</f>
        <v>30086.880000000121</v>
      </c>
      <c r="P83" s="81">
        <f>VLOOKUP($C83,[1]Sheet1!$B$1:$Z$65536,14,0)</f>
        <v>32761.25</v>
      </c>
      <c r="Q83" s="81">
        <f>VLOOKUP($C83,[1]Sheet1!$B$1:$Z$65536,15,0)</f>
        <v>28840.959999999963</v>
      </c>
      <c r="R83" s="81">
        <f>VLOOKUP($C83,[1]Sheet1!$B$1:$Z$65536,16,0)</f>
        <v>39389.069999999949</v>
      </c>
      <c r="S83" s="81">
        <f>VLOOKUP($C83,[1]Sheet1!$B$1:$Z$65536,17,0)</f>
        <v>0</v>
      </c>
      <c r="T83" s="81">
        <f>VLOOKUP($C83,[1]Sheet1!$B$1:$Z$65536,18,0)</f>
        <v>26480.109999999986</v>
      </c>
      <c r="U83" s="81">
        <f>VLOOKUP($C83,[1]Sheet1!$B$1:$Z$65536,19,0)</f>
        <v>0</v>
      </c>
      <c r="V83" s="81">
        <f>VLOOKUP($C83,[1]Sheet1!$B$1:$Z$65536,20,0)</f>
        <v>51412.319999999949</v>
      </c>
      <c r="W83" s="81">
        <f>VLOOKUP($C83,[1]Sheet1!$B$1:$Z$65536,21,0)</f>
        <v>51701.690000000061</v>
      </c>
      <c r="X83" s="81">
        <f>VLOOKUP($C83,[1]Sheet1!$B$1:$Z$65536,22,0)</f>
        <v>0</v>
      </c>
      <c r="Y83" s="81">
        <f>VLOOKUP($C83,[1]Sheet1!$B$1:$Z$65536,23,0)</f>
        <v>36271.449999999997</v>
      </c>
      <c r="Z83" s="81">
        <f>VLOOKUP($C83,[1]Sheet1!$B$1:$Z$65536,24,0)</f>
        <v>56016.21</v>
      </c>
      <c r="AA83" s="81">
        <f>VLOOKUP($C83,[1]Sheet1!$B$1:$Z$65536,25,0)</f>
        <v>24203.919999999998</v>
      </c>
      <c r="AB83" s="81">
        <f>VLOOKUP($C83,[1]Sheet1!$B$1:$AA$65536,26,0)</f>
        <v>13100.64</v>
      </c>
      <c r="AC83" s="112">
        <f t="shared" si="17"/>
        <v>836594.59999999986</v>
      </c>
      <c r="AD83" s="114">
        <f t="shared" si="18"/>
        <v>707002.37999999989</v>
      </c>
      <c r="AE83" s="115">
        <f t="shared" si="19"/>
        <v>24353.743333333307</v>
      </c>
      <c r="AF83" s="115">
        <f t="shared" si="20"/>
        <v>51701.690000000061</v>
      </c>
      <c r="AG83" s="130">
        <v>50000</v>
      </c>
      <c r="AH83" s="134">
        <v>50000</v>
      </c>
      <c r="AI83" s="132"/>
      <c r="AJ83" s="132" t="s">
        <v>46</v>
      </c>
      <c r="AK83" s="132"/>
      <c r="AL83" s="132"/>
      <c r="AM83" s="133"/>
      <c r="AN83" s="70"/>
    </row>
    <row r="84" spans="1:40" s="13" customFormat="1" ht="28.05" customHeight="1">
      <c r="A84" s="77"/>
      <c r="B84" s="396"/>
      <c r="C84" s="82" t="s">
        <v>200</v>
      </c>
      <c r="D84" s="83" t="s">
        <v>201</v>
      </c>
      <c r="E84" s="84">
        <v>120</v>
      </c>
      <c r="F84" s="81">
        <f>VLOOKUP(C84,[1]Sheet1!B$1:E$65536,4,0)</f>
        <v>0</v>
      </c>
      <c r="G84" s="81">
        <f>VLOOKUP(C84,[1]Sheet1!B$1:F$65536,5,0)</f>
        <v>0</v>
      </c>
      <c r="H84" s="81">
        <f>VLOOKUP($C84,[1]Sheet1!$B$1:$Z$65536,6,0)</f>
        <v>0</v>
      </c>
      <c r="I84" s="81">
        <f>VLOOKUP($C84,[1]Sheet1!$B$1:$Z$65536,7,0)</f>
        <v>0</v>
      </c>
      <c r="J84" s="81">
        <f>VLOOKUP($C84,[1]Sheet1!$B$1:$Z$65536,8,0)</f>
        <v>0</v>
      </c>
      <c r="K84" s="81">
        <f>VLOOKUP($C84,[1]Sheet1!$B$1:$Z$65536,9,0)</f>
        <v>0</v>
      </c>
      <c r="L84" s="81">
        <f>VLOOKUP($C84,[1]Sheet1!$B$1:$Z$65536,10,0)</f>
        <v>0</v>
      </c>
      <c r="M84" s="81">
        <f>VLOOKUP($C84,[1]Sheet1!$B$1:$Z$65536,11,0)</f>
        <v>0</v>
      </c>
      <c r="N84" s="81">
        <f>VLOOKUP($C84,[1]Sheet1!$B$1:$Z$65536,12,0)</f>
        <v>0</v>
      </c>
      <c r="O84" s="81">
        <f>VLOOKUP($C84,[1]Sheet1!$B$1:$Z$65536,13,0)</f>
        <v>0</v>
      </c>
      <c r="P84" s="81">
        <f>VLOOKUP($C84,[1]Sheet1!$B$1:$Z$65536,14,0)</f>
        <v>0</v>
      </c>
      <c r="Q84" s="81">
        <f>VLOOKUP($C84,[1]Sheet1!$B$1:$Z$65536,15,0)</f>
        <v>0</v>
      </c>
      <c r="R84" s="81">
        <f>VLOOKUP($C84,[1]Sheet1!$B$1:$Z$65536,16,0)</f>
        <v>0</v>
      </c>
      <c r="S84" s="81">
        <f>VLOOKUP($C84,[1]Sheet1!$B$1:$Z$65536,17,0)</f>
        <v>0</v>
      </c>
      <c r="T84" s="81">
        <f>VLOOKUP($C84,[1]Sheet1!$B$1:$Z$65536,18,0)</f>
        <v>0</v>
      </c>
      <c r="U84" s="81">
        <f>VLOOKUP($C84,[1]Sheet1!$B$1:$Z$65536,19,0)</f>
        <v>0</v>
      </c>
      <c r="V84" s="81">
        <f>VLOOKUP($C84,[1]Sheet1!$B$1:$Z$65536,20,0)</f>
        <v>0</v>
      </c>
      <c r="W84" s="81">
        <f>VLOOKUP($C84,[1]Sheet1!$B$1:$Z$65536,21,0)</f>
        <v>0</v>
      </c>
      <c r="X84" s="81">
        <f>VLOOKUP($C84,[1]Sheet1!$B$1:$Z$65536,22,0)</f>
        <v>2278.16</v>
      </c>
      <c r="Y84" s="81">
        <f>VLOOKUP($C84,[1]Sheet1!$B$1:$Z$65536,23,0)</f>
        <v>121005</v>
      </c>
      <c r="Z84" s="81">
        <f>VLOOKUP($C84,[1]Sheet1!$B$1:$Z$65536,24,0)</f>
        <v>97052.98</v>
      </c>
      <c r="AA84" s="81">
        <f>VLOOKUP($C84,[1]Sheet1!$B$1:$Z$65536,25,0)</f>
        <v>287620.90000000002</v>
      </c>
      <c r="AB84" s="81">
        <f>VLOOKUP($C84,[1]Sheet1!$B$1:$AA$65536,26,0)</f>
        <v>111559.57</v>
      </c>
      <c r="AC84" s="112">
        <f t="shared" si="17"/>
        <v>619516.6100000001</v>
      </c>
      <c r="AD84" s="114">
        <f>AC84-AB84-AA84</f>
        <v>220336.14000000007</v>
      </c>
      <c r="AE84" s="115">
        <f t="shared" si="19"/>
        <v>0</v>
      </c>
      <c r="AF84" s="115">
        <f t="shared" si="20"/>
        <v>0</v>
      </c>
      <c r="AG84" s="130">
        <v>100000</v>
      </c>
      <c r="AH84" s="132">
        <v>100000</v>
      </c>
      <c r="AI84" s="132"/>
      <c r="AJ84" s="132" t="s">
        <v>46</v>
      </c>
      <c r="AK84" s="132"/>
      <c r="AL84" s="132"/>
      <c r="AM84" s="133"/>
      <c r="AN84" s="70"/>
    </row>
    <row r="85" spans="1:40" s="13" customFormat="1" ht="28.05" customHeight="1">
      <c r="A85" s="77"/>
      <c r="B85" s="396"/>
      <c r="C85" s="82" t="s">
        <v>202</v>
      </c>
      <c r="D85" s="83" t="s">
        <v>203</v>
      </c>
      <c r="E85" s="84">
        <v>120</v>
      </c>
      <c r="F85" s="81">
        <f>VLOOKUP(C85,[1]Sheet1!B$1:E$65536,4,0)</f>
        <v>0</v>
      </c>
      <c r="G85" s="81">
        <f>VLOOKUP(C85,[1]Sheet1!B$1:F$65536,5,0)</f>
        <v>0</v>
      </c>
      <c r="H85" s="81">
        <f>VLOOKUP($C85,[1]Sheet1!$B$1:$Z$65536,6,0)</f>
        <v>0</v>
      </c>
      <c r="I85" s="81">
        <f>VLOOKUP($C85,[1]Sheet1!$B$1:$Z$65536,7,0)</f>
        <v>62889.68</v>
      </c>
      <c r="J85" s="81">
        <f>VLOOKUP($C85,[1]Sheet1!$B$1:$Z$65536,8,0)</f>
        <v>47407.44</v>
      </c>
      <c r="K85" s="81">
        <f>VLOOKUP($C85,[1]Sheet1!$B$1:$Z$65536,9,0)</f>
        <v>41600.080000000045</v>
      </c>
      <c r="L85" s="81">
        <f>VLOOKUP($C85,[1]Sheet1!$B$1:$Z$65536,10,0)</f>
        <v>37862.649999999994</v>
      </c>
      <c r="M85" s="81">
        <f>VLOOKUP($C85,[1]Sheet1!$B$1:$Z$65536,11,0)</f>
        <v>22365.600000000035</v>
      </c>
      <c r="N85" s="81">
        <f>VLOOKUP($C85,[1]Sheet1!$B$1:$Z$65536,12,0)</f>
        <v>30642.599999999977</v>
      </c>
      <c r="O85" s="81">
        <f>VLOOKUP($C85,[1]Sheet1!$B$1:$Z$65536,13,0)</f>
        <v>27160.919999999984</v>
      </c>
      <c r="P85" s="81">
        <f>VLOOKUP($C85,[1]Sheet1!$B$1:$Z$65536,14,0)</f>
        <v>66556.830000000016</v>
      </c>
      <c r="Q85" s="81">
        <f>VLOOKUP($C85,[1]Sheet1!$B$1:$Z$65536,15,0)</f>
        <v>29307.239999999991</v>
      </c>
      <c r="R85" s="81">
        <f>VLOOKUP($C85,[1]Sheet1!$B$1:$Z$65536,16,0)</f>
        <v>35482.849999999977</v>
      </c>
      <c r="S85" s="81">
        <f>VLOOKUP($C85,[1]Sheet1!$B$1:$Z$65536,17,0)</f>
        <v>0</v>
      </c>
      <c r="T85" s="81">
        <f>VLOOKUP($C85,[1]Sheet1!$B$1:$Z$65536,18,0)</f>
        <v>0</v>
      </c>
      <c r="U85" s="81">
        <f>VLOOKUP($C85,[1]Sheet1!$B$1:$Z$65536,19,0)</f>
        <v>0</v>
      </c>
      <c r="V85" s="81">
        <f>VLOOKUP($C85,[1]Sheet1!$B$1:$Z$65536,20,0)</f>
        <v>0</v>
      </c>
      <c r="W85" s="81">
        <f>VLOOKUP($C85,[1]Sheet1!$B$1:$Z$65536,21,0)</f>
        <v>0</v>
      </c>
      <c r="X85" s="81">
        <f>VLOOKUP($C85,[1]Sheet1!$B$1:$Z$65536,22,0)</f>
        <v>0</v>
      </c>
      <c r="Y85" s="81">
        <f>VLOOKUP($C85,[1]Sheet1!$B$1:$Z$65536,23,0)</f>
        <v>0</v>
      </c>
      <c r="Z85" s="81">
        <f>VLOOKUP($C85,[1]Sheet1!$B$1:$Z$65536,24,0)</f>
        <v>190028.7</v>
      </c>
      <c r="AA85" s="81">
        <f>VLOOKUP($C85,[1]Sheet1!$B$1:$Z$65536,25,0)</f>
        <v>0</v>
      </c>
      <c r="AB85" s="81">
        <f>VLOOKUP($C85,[1]Sheet1!$B$1:$AA$65536,26,0)</f>
        <v>0</v>
      </c>
      <c r="AC85" s="112">
        <f t="shared" si="17"/>
        <v>591304.59000000008</v>
      </c>
      <c r="AD85" s="114">
        <f t="shared" si="18"/>
        <v>401275.89000000007</v>
      </c>
      <c r="AE85" s="115">
        <f t="shared" si="19"/>
        <v>10798.348333333328</v>
      </c>
      <c r="AF85" s="115">
        <f t="shared" si="20"/>
        <v>0</v>
      </c>
      <c r="AG85" s="130">
        <v>50000</v>
      </c>
      <c r="AH85" s="134"/>
      <c r="AI85" s="132">
        <v>40000</v>
      </c>
      <c r="AJ85" s="132" t="s">
        <v>46</v>
      </c>
      <c r="AK85" s="132"/>
      <c r="AL85" s="132"/>
      <c r="AM85" s="133"/>
      <c r="AN85" s="70"/>
    </row>
    <row r="86" spans="1:40" s="13" customFormat="1" ht="28.05" customHeight="1">
      <c r="A86" s="77"/>
      <c r="B86" s="396"/>
      <c r="C86" s="82" t="s">
        <v>204</v>
      </c>
      <c r="D86" s="88" t="s">
        <v>205</v>
      </c>
      <c r="E86" s="84">
        <v>120</v>
      </c>
      <c r="F86" s="81">
        <f>VLOOKUP(C86,[1]Sheet1!B$1:E$65536,4,0)</f>
        <v>0</v>
      </c>
      <c r="G86" s="81">
        <f>VLOOKUP(C86,[1]Sheet1!B$1:F$65536,5,0)</f>
        <v>0</v>
      </c>
      <c r="H86" s="81">
        <f>VLOOKUP($C86,[1]Sheet1!$B$1:$Z$65536,6,0)</f>
        <v>0</v>
      </c>
      <c r="I86" s="81">
        <f>VLOOKUP($C86,[1]Sheet1!$B$1:$Z$65536,7,0)</f>
        <v>0</v>
      </c>
      <c r="J86" s="81">
        <f>VLOOKUP($C86,[1]Sheet1!$B$1:$Z$65536,8,0)</f>
        <v>0</v>
      </c>
      <c r="K86" s="81">
        <f>VLOOKUP($C86,[1]Sheet1!$B$1:$Z$65536,9,0)</f>
        <v>0</v>
      </c>
      <c r="L86" s="81">
        <f>VLOOKUP($C86,[1]Sheet1!$B$1:$Z$65536,10,0)</f>
        <v>0</v>
      </c>
      <c r="M86" s="81">
        <f>VLOOKUP($C86,[1]Sheet1!$B$1:$Z$65536,11,0)</f>
        <v>0</v>
      </c>
      <c r="N86" s="81">
        <f>VLOOKUP($C86,[1]Sheet1!$B$1:$Z$65536,12,0)</f>
        <v>0</v>
      </c>
      <c r="O86" s="81">
        <f>VLOOKUP($C86,[1]Sheet1!$B$1:$Z$65536,13,0)</f>
        <v>0</v>
      </c>
      <c r="P86" s="81">
        <f>VLOOKUP($C86,[1]Sheet1!$B$1:$Z$65536,14,0)</f>
        <v>0</v>
      </c>
      <c r="Q86" s="81">
        <f>VLOOKUP($C86,[1]Sheet1!$B$1:$Z$65536,15,0)</f>
        <v>71389.259999999995</v>
      </c>
      <c r="R86" s="81">
        <f>VLOOKUP($C86,[1]Sheet1!$B$1:$Z$65536,16,0)</f>
        <v>66432.710000000021</v>
      </c>
      <c r="S86" s="81">
        <f>VLOOKUP($C86,[1]Sheet1!$B$1:$Z$65536,17,0)</f>
        <v>0</v>
      </c>
      <c r="T86" s="81">
        <f>VLOOKUP($C86,[1]Sheet1!$B$1:$Z$65536,18,0)</f>
        <v>0</v>
      </c>
      <c r="U86" s="81">
        <f>VLOOKUP($C86,[1]Sheet1!$B$1:$Z$65536,19,0)</f>
        <v>0</v>
      </c>
      <c r="V86" s="81">
        <f>VLOOKUP($C86,[1]Sheet1!$B$1:$Z$65536,20,0)</f>
        <v>0</v>
      </c>
      <c r="W86" s="81">
        <f>VLOOKUP($C86,[1]Sheet1!$B$1:$Z$65536,21,0)</f>
        <v>0</v>
      </c>
      <c r="X86" s="81">
        <f>VLOOKUP($C86,[1]Sheet1!$B$1:$Z$65536,22,0)</f>
        <v>0</v>
      </c>
      <c r="Y86" s="81">
        <f>VLOOKUP($C86,[1]Sheet1!$B$1:$Z$65536,23,0)</f>
        <v>0</v>
      </c>
      <c r="Z86" s="81">
        <f>VLOOKUP($C86,[1]Sheet1!$B$1:$Z$65536,24,0)</f>
        <v>0</v>
      </c>
      <c r="AA86" s="81">
        <f>VLOOKUP($C86,[1]Sheet1!$B$1:$Z$65536,25,0)</f>
        <v>0</v>
      </c>
      <c r="AB86" s="81">
        <f>VLOOKUP($C86,[1]Sheet1!$B$1:$AA$65536,26,0)</f>
        <v>183236.26</v>
      </c>
      <c r="AC86" s="112">
        <f t="shared" si="17"/>
        <v>321058.23000000004</v>
      </c>
      <c r="AD86" s="114">
        <f t="shared" si="18"/>
        <v>137821.97000000003</v>
      </c>
      <c r="AE86" s="115">
        <f t="shared" si="19"/>
        <v>22970.328333333338</v>
      </c>
      <c r="AF86" s="115">
        <f t="shared" si="20"/>
        <v>0</v>
      </c>
      <c r="AG86" s="130">
        <v>50000</v>
      </c>
      <c r="AH86" s="134">
        <v>50000</v>
      </c>
      <c r="AI86" s="132">
        <v>40000</v>
      </c>
      <c r="AJ86" s="132" t="s">
        <v>46</v>
      </c>
      <c r="AK86" s="132"/>
      <c r="AL86" s="132"/>
      <c r="AM86" s="133"/>
      <c r="AN86" s="70"/>
    </row>
    <row r="87" spans="1:40" s="13" customFormat="1" ht="28.05" customHeight="1">
      <c r="A87" s="77"/>
      <c r="B87" s="396"/>
      <c r="C87" s="82" t="s">
        <v>206</v>
      </c>
      <c r="D87" s="88" t="s">
        <v>207</v>
      </c>
      <c r="E87" s="84">
        <v>120</v>
      </c>
      <c r="F87" s="81">
        <f>VLOOKUP(C87,[1]Sheet1!B$1:E$65536,4,0)</f>
        <v>0</v>
      </c>
      <c r="G87" s="81">
        <f>VLOOKUP(C87,[1]Sheet1!B$1:F$65536,5,0)</f>
        <v>0</v>
      </c>
      <c r="H87" s="81">
        <f>VLOOKUP($C87,[1]Sheet1!$B$1:$Z$65536,6,0)</f>
        <v>0</v>
      </c>
      <c r="I87" s="81">
        <f>VLOOKUP($C87,[1]Sheet1!$B$1:$Z$65536,7,0)</f>
        <v>0</v>
      </c>
      <c r="J87" s="81">
        <f>VLOOKUP($C87,[1]Sheet1!$B$1:$Z$65536,8,0)</f>
        <v>6880.32</v>
      </c>
      <c r="K87" s="81">
        <f>VLOOKUP($C87,[1]Sheet1!$B$1:$Z$65536,9,0)</f>
        <v>117662.02000000002</v>
      </c>
      <c r="L87" s="81">
        <f>VLOOKUP($C87,[1]Sheet1!$B$1:$Z$65536,10,0)</f>
        <v>0</v>
      </c>
      <c r="M87" s="81">
        <f>VLOOKUP($C87,[1]Sheet1!$B$1:$Z$65536,11,0)</f>
        <v>0</v>
      </c>
      <c r="N87" s="81">
        <f>VLOOKUP($C87,[1]Sheet1!$B$1:$Z$65536,12,0)</f>
        <v>0</v>
      </c>
      <c r="O87" s="81">
        <f>VLOOKUP($C87,[1]Sheet1!$B$1:$Z$65536,13,0)</f>
        <v>0</v>
      </c>
      <c r="P87" s="81">
        <f>VLOOKUP($C87,[1]Sheet1!$B$1:$Z$65536,14,0)</f>
        <v>0</v>
      </c>
      <c r="Q87" s="81">
        <f>VLOOKUP($C87,[1]Sheet1!$B$1:$Z$65536,15,0)</f>
        <v>0</v>
      </c>
      <c r="R87" s="81">
        <f>VLOOKUP($C87,[1]Sheet1!$B$1:$Z$65536,16,0)</f>
        <v>0</v>
      </c>
      <c r="S87" s="81">
        <f>VLOOKUP($C87,[1]Sheet1!$B$1:$Z$65536,17,0)</f>
        <v>0</v>
      </c>
      <c r="T87" s="81">
        <f>VLOOKUP($C87,[1]Sheet1!$B$1:$Z$65536,18,0)</f>
        <v>0</v>
      </c>
      <c r="U87" s="81">
        <f>VLOOKUP($C87,[1]Sheet1!$B$1:$Z$65536,19,0)</f>
        <v>0</v>
      </c>
      <c r="V87" s="81">
        <f>VLOOKUP($C87,[1]Sheet1!$B$1:$Z$65536,20,0)</f>
        <v>327783.31</v>
      </c>
      <c r="W87" s="81">
        <f>VLOOKUP($C87,[1]Sheet1!$B$1:$Z$65536,21,0)</f>
        <v>0</v>
      </c>
      <c r="X87" s="81">
        <f>VLOOKUP($C87,[1]Sheet1!$B$1:$Z$65536,22,0)</f>
        <v>0</v>
      </c>
      <c r="Y87" s="81">
        <f>VLOOKUP($C87,[1]Sheet1!$B$1:$Z$65536,23,0)</f>
        <v>0</v>
      </c>
      <c r="Z87" s="81">
        <f>VLOOKUP($C87,[1]Sheet1!$B$1:$Z$65536,24,0)</f>
        <v>0</v>
      </c>
      <c r="AA87" s="81">
        <f>VLOOKUP($C87,[1]Sheet1!$B$1:$Z$65536,25,0)</f>
        <v>0</v>
      </c>
      <c r="AB87" s="81">
        <f>VLOOKUP($C87,[1]Sheet1!$B$1:$AA$65536,26,0)</f>
        <v>0</v>
      </c>
      <c r="AC87" s="112">
        <f t="shared" si="17"/>
        <v>452325.65</v>
      </c>
      <c r="AD87" s="114">
        <f t="shared" si="18"/>
        <v>452325.65</v>
      </c>
      <c r="AE87" s="115">
        <f t="shared" si="19"/>
        <v>54630.551666666666</v>
      </c>
      <c r="AF87" s="115">
        <f t="shared" si="20"/>
        <v>0</v>
      </c>
      <c r="AG87" s="130">
        <v>50000</v>
      </c>
      <c r="AH87" s="134">
        <v>50000</v>
      </c>
      <c r="AI87" s="132">
        <v>40000</v>
      </c>
      <c r="AJ87" s="132" t="s">
        <v>46</v>
      </c>
      <c r="AK87" s="132"/>
      <c r="AL87" s="132"/>
      <c r="AM87" s="133"/>
      <c r="AN87" s="70"/>
    </row>
    <row r="88" spans="1:40" s="13" customFormat="1" ht="28.05" customHeight="1">
      <c r="A88" s="77"/>
      <c r="B88" s="396"/>
      <c r="C88" s="82" t="s">
        <v>208</v>
      </c>
      <c r="D88" s="88" t="s">
        <v>209</v>
      </c>
      <c r="E88" s="84">
        <v>120</v>
      </c>
      <c r="F88" s="81">
        <f>VLOOKUP(C88,[1]Sheet1!B$1:E$65536,4,0)</f>
        <v>0</v>
      </c>
      <c r="G88" s="81">
        <f>VLOOKUP(C88,[1]Sheet1!B$1:F$65536,5,0)</f>
        <v>0</v>
      </c>
      <c r="H88" s="81">
        <f>VLOOKUP($C88,[1]Sheet1!$B$1:$Z$65536,6,0)</f>
        <v>0</v>
      </c>
      <c r="I88" s="81">
        <f>VLOOKUP($C88,[1]Sheet1!$B$1:$Z$65536,7,0)</f>
        <v>0</v>
      </c>
      <c r="J88" s="81">
        <f>VLOOKUP($C88,[1]Sheet1!$B$1:$Z$65536,8,0)</f>
        <v>0</v>
      </c>
      <c r="K88" s="81">
        <f>VLOOKUP($C88,[1]Sheet1!$B$1:$Z$65536,9,0)</f>
        <v>0</v>
      </c>
      <c r="L88" s="81">
        <f>VLOOKUP($C88,[1]Sheet1!$B$1:$Z$65536,10,0)</f>
        <v>0</v>
      </c>
      <c r="M88" s="81">
        <f>VLOOKUP($C88,[1]Sheet1!$B$1:$Z$65536,11,0)</f>
        <v>0</v>
      </c>
      <c r="N88" s="81">
        <f>VLOOKUP($C88,[1]Sheet1!$B$1:$Z$65536,12,0)</f>
        <v>0</v>
      </c>
      <c r="O88" s="81">
        <f>VLOOKUP($C88,[1]Sheet1!$B$1:$Z$65536,13,0)</f>
        <v>0</v>
      </c>
      <c r="P88" s="81">
        <f>VLOOKUP($C88,[1]Sheet1!$B$1:$Z$65536,14,0)</f>
        <v>0</v>
      </c>
      <c r="Q88" s="81">
        <f>VLOOKUP($C88,[1]Sheet1!$B$1:$Z$65536,15,0)</f>
        <v>0</v>
      </c>
      <c r="R88" s="81">
        <f>VLOOKUP($C88,[1]Sheet1!$B$1:$Z$65536,16,0)</f>
        <v>0</v>
      </c>
      <c r="S88" s="81">
        <f>VLOOKUP($C88,[1]Sheet1!$B$1:$Z$65536,17,0)</f>
        <v>0</v>
      </c>
      <c r="T88" s="81">
        <f>VLOOKUP($C88,[1]Sheet1!$B$1:$Z$65536,18,0)</f>
        <v>0</v>
      </c>
      <c r="U88" s="81">
        <f>VLOOKUP($C88,[1]Sheet1!$B$1:$Z$65536,19,0)</f>
        <v>0</v>
      </c>
      <c r="V88" s="81">
        <f>VLOOKUP($C88,[1]Sheet1!$B$1:$Z$65536,20,0)</f>
        <v>0</v>
      </c>
      <c r="W88" s="81">
        <f>VLOOKUP($C88,[1]Sheet1!$B$1:$Z$65536,21,0)</f>
        <v>0</v>
      </c>
      <c r="X88" s="81">
        <f>VLOOKUP($C88,[1]Sheet1!$B$1:$Z$65536,22,0)</f>
        <v>0</v>
      </c>
      <c r="Y88" s="81">
        <f>VLOOKUP($C88,[1]Sheet1!$B$1:$Z$65536,23,0)</f>
        <v>371892.98</v>
      </c>
      <c r="Z88" s="81">
        <f>VLOOKUP($C88,[1]Sheet1!$B$1:$Z$65536,24,0)</f>
        <v>0</v>
      </c>
      <c r="AA88" s="81">
        <f>VLOOKUP($C88,[1]Sheet1!$B$1:$Z$65536,25,0)</f>
        <v>105781.25</v>
      </c>
      <c r="AB88" s="81">
        <f>VLOOKUP($C88,[1]Sheet1!$B$1:$AA$65536,26,0)</f>
        <v>142733.16</v>
      </c>
      <c r="AC88" s="112">
        <f t="shared" si="17"/>
        <v>620407.39</v>
      </c>
      <c r="AD88" s="114">
        <f>AC88-AB88-AA88</f>
        <v>371892.98</v>
      </c>
      <c r="AE88" s="115">
        <f t="shared" si="19"/>
        <v>0</v>
      </c>
      <c r="AF88" s="115">
        <f t="shared" si="20"/>
        <v>0</v>
      </c>
      <c r="AG88" s="130">
        <v>50000</v>
      </c>
      <c r="AH88" s="134">
        <v>50000</v>
      </c>
      <c r="AI88" s="132">
        <v>40000</v>
      </c>
      <c r="AJ88" s="132" t="s">
        <v>46</v>
      </c>
      <c r="AK88" s="132"/>
      <c r="AL88" s="132"/>
      <c r="AM88" s="133"/>
      <c r="AN88" s="70"/>
    </row>
    <row r="89" spans="1:40" s="13" customFormat="1" ht="28.05" customHeight="1">
      <c r="A89" s="77"/>
      <c r="B89" s="396"/>
      <c r="C89" s="82" t="s">
        <v>210</v>
      </c>
      <c r="D89" s="90" t="s">
        <v>211</v>
      </c>
      <c r="E89" s="84">
        <v>60</v>
      </c>
      <c r="F89" s="81">
        <f>VLOOKUP(C89,[1]Sheet1!B$1:E$65536,4,0)</f>
        <v>0</v>
      </c>
      <c r="G89" s="81">
        <f>VLOOKUP(C89,[1]Sheet1!B$1:F$65536,5,0)</f>
        <v>0</v>
      </c>
      <c r="H89" s="81">
        <f>VLOOKUP($C89,[1]Sheet1!$B$1:$Z$65536,6,0)</f>
        <v>0</v>
      </c>
      <c r="I89" s="81">
        <f>VLOOKUP($C89,[1]Sheet1!$B$1:$Z$65536,7,0)</f>
        <v>0</v>
      </c>
      <c r="J89" s="81">
        <f>VLOOKUP($C89,[1]Sheet1!$B$1:$Z$65536,8,0)</f>
        <v>0</v>
      </c>
      <c r="K89" s="81">
        <f>VLOOKUP($C89,[1]Sheet1!$B$1:$Z$65536,9,0)</f>
        <v>0</v>
      </c>
      <c r="L89" s="81">
        <f>VLOOKUP($C89,[1]Sheet1!$B$1:$Z$65536,10,0)</f>
        <v>0</v>
      </c>
      <c r="M89" s="81">
        <f>VLOOKUP($C89,[1]Sheet1!$B$1:$Z$65536,11,0)</f>
        <v>0</v>
      </c>
      <c r="N89" s="81">
        <f>VLOOKUP($C89,[1]Sheet1!$B$1:$Z$65536,12,0)</f>
        <v>0</v>
      </c>
      <c r="O89" s="81">
        <f>VLOOKUP($C89,[1]Sheet1!$B$1:$Z$65536,13,0)</f>
        <v>0</v>
      </c>
      <c r="P89" s="81">
        <f>VLOOKUP($C89,[1]Sheet1!$B$1:$Z$65536,14,0)</f>
        <v>0</v>
      </c>
      <c r="Q89" s="81">
        <f>VLOOKUP($C89,[1]Sheet1!$B$1:$Z$65536,15,0)</f>
        <v>0</v>
      </c>
      <c r="R89" s="81">
        <f>VLOOKUP($C89,[1]Sheet1!$B$1:$Z$65536,16,0)</f>
        <v>0</v>
      </c>
      <c r="S89" s="81">
        <f>VLOOKUP($C89,[1]Sheet1!$B$1:$Z$65536,17,0)</f>
        <v>0</v>
      </c>
      <c r="T89" s="81">
        <f>VLOOKUP($C89,[1]Sheet1!$B$1:$Z$65536,18,0)</f>
        <v>0</v>
      </c>
      <c r="U89" s="81">
        <f>VLOOKUP($C89,[1]Sheet1!$B$1:$Z$65536,19,0)</f>
        <v>0</v>
      </c>
      <c r="V89" s="81">
        <f>VLOOKUP($C89,[1]Sheet1!$B$1:$Z$65536,20,0)</f>
        <v>0</v>
      </c>
      <c r="W89" s="81">
        <f>VLOOKUP($C89,[1]Sheet1!$B$1:$Z$65536,21,0)</f>
        <v>0</v>
      </c>
      <c r="X89" s="81">
        <f>VLOOKUP($C89,[1]Sheet1!$B$1:$Z$65536,22,0)</f>
        <v>19666.46</v>
      </c>
      <c r="Y89" s="81">
        <f>VLOOKUP($C89,[1]Sheet1!$B$1:$Z$65536,23,0)</f>
        <v>0</v>
      </c>
      <c r="Z89" s="81">
        <f>VLOOKUP($C89,[1]Sheet1!$B$1:$Z$65536,24,0)</f>
        <v>99842.78</v>
      </c>
      <c r="AA89" s="81">
        <f>VLOOKUP($C89,[1]Sheet1!$B$1:$Z$65536,25,0)</f>
        <v>0</v>
      </c>
      <c r="AB89" s="81">
        <f>VLOOKUP($C89,[1]Sheet1!$B$1:$AA$65536,26,0)</f>
        <v>0</v>
      </c>
      <c r="AC89" s="112">
        <f t="shared" si="17"/>
        <v>119509.23999999999</v>
      </c>
      <c r="AD89" s="114">
        <f>AC89-AB89-AA89</f>
        <v>119509.23999999999</v>
      </c>
      <c r="AE89" s="115">
        <f t="shared" si="19"/>
        <v>0</v>
      </c>
      <c r="AF89" s="115">
        <f t="shared" si="20"/>
        <v>0</v>
      </c>
      <c r="AG89" s="132"/>
      <c r="AH89" s="131">
        <f>AD89</f>
        <v>119509.23999999999</v>
      </c>
      <c r="AI89" s="132"/>
      <c r="AJ89" s="132"/>
      <c r="AK89" s="132" t="s">
        <v>46</v>
      </c>
      <c r="AL89" s="132"/>
      <c r="AM89" s="133"/>
      <c r="AN89" s="70"/>
    </row>
    <row r="90" spans="1:40" s="13" customFormat="1" ht="28.05" customHeight="1">
      <c r="A90" s="77"/>
      <c r="B90" s="396"/>
      <c r="C90" s="82" t="s">
        <v>212</v>
      </c>
      <c r="D90" s="90" t="s">
        <v>213</v>
      </c>
      <c r="E90" s="84">
        <v>120</v>
      </c>
      <c r="F90" s="81">
        <f>VLOOKUP(C90,[1]Sheet1!B$1:E$65536,4,0)</f>
        <v>0</v>
      </c>
      <c r="G90" s="81">
        <f>VLOOKUP(C90,[1]Sheet1!B$1:F$65536,5,0)</f>
        <v>0</v>
      </c>
      <c r="H90" s="81">
        <f>VLOOKUP($C90,[1]Sheet1!$B$1:$Z$65536,6,0)</f>
        <v>0</v>
      </c>
      <c r="I90" s="81">
        <f>VLOOKUP($C90,[1]Sheet1!$B$1:$Z$65536,7,0)</f>
        <v>0</v>
      </c>
      <c r="J90" s="81">
        <f>VLOOKUP($C90,[1]Sheet1!$B$1:$Z$65536,8,0)</f>
        <v>0</v>
      </c>
      <c r="K90" s="81">
        <f>VLOOKUP($C90,[1]Sheet1!$B$1:$Z$65536,9,0)</f>
        <v>0</v>
      </c>
      <c r="L90" s="81">
        <f>VLOOKUP($C90,[1]Sheet1!$B$1:$Z$65536,10,0)</f>
        <v>0</v>
      </c>
      <c r="M90" s="81">
        <f>VLOOKUP($C90,[1]Sheet1!$B$1:$Z$65536,11,0)</f>
        <v>0</v>
      </c>
      <c r="N90" s="81">
        <f>VLOOKUP($C90,[1]Sheet1!$B$1:$Z$65536,12,0)</f>
        <v>0</v>
      </c>
      <c r="O90" s="81">
        <f>VLOOKUP($C90,[1]Sheet1!$B$1:$Z$65536,13,0)</f>
        <v>0</v>
      </c>
      <c r="P90" s="81">
        <f>VLOOKUP($C90,[1]Sheet1!$B$1:$Z$65536,14,0)</f>
        <v>0</v>
      </c>
      <c r="Q90" s="81">
        <f>VLOOKUP($C90,[1]Sheet1!$B$1:$Z$65536,15,0)</f>
        <v>0</v>
      </c>
      <c r="R90" s="81">
        <f>VLOOKUP($C90,[1]Sheet1!$B$1:$Z$65536,16,0)</f>
        <v>0</v>
      </c>
      <c r="S90" s="81">
        <f>VLOOKUP($C90,[1]Sheet1!$B$1:$Z$65536,17,0)</f>
        <v>0</v>
      </c>
      <c r="T90" s="81">
        <f>VLOOKUP($C90,[1]Sheet1!$B$1:$Z$65536,18,0)</f>
        <v>0</v>
      </c>
      <c r="U90" s="81">
        <f>VLOOKUP($C90,[1]Sheet1!$B$1:$Z$65536,19,0)</f>
        <v>59254.640000000043</v>
      </c>
      <c r="V90" s="81">
        <f>VLOOKUP($C90,[1]Sheet1!$B$1:$Z$65536,20,0)</f>
        <v>0</v>
      </c>
      <c r="W90" s="81">
        <f>VLOOKUP($C90,[1]Sheet1!$B$1:$Z$65536,21,0)</f>
        <v>17742.809999999998</v>
      </c>
      <c r="X90" s="81">
        <f>VLOOKUP($C90,[1]Sheet1!$B$1:$Z$65536,22,0)</f>
        <v>192612.6</v>
      </c>
      <c r="Y90" s="81">
        <f>VLOOKUP($C90,[1]Sheet1!$B$1:$Z$65536,23,0)</f>
        <v>34951.379999999997</v>
      </c>
      <c r="Z90" s="81">
        <f>VLOOKUP($C90,[1]Sheet1!$B$1:$Z$65536,24,0)</f>
        <v>38921.61</v>
      </c>
      <c r="AA90" s="81">
        <f>VLOOKUP($C90,[1]Sheet1!$B$1:$Z$65536,25,0)</f>
        <v>39017.01</v>
      </c>
      <c r="AB90" s="81">
        <f>VLOOKUP($C90,[1]Sheet1!$B$1:$AA$65536,26,0)</f>
        <v>173209.83</v>
      </c>
      <c r="AC90" s="112">
        <f t="shared" si="17"/>
        <v>555709.88</v>
      </c>
      <c r="AD90" s="114">
        <f t="shared" si="18"/>
        <v>269610.05000000005</v>
      </c>
      <c r="AE90" s="115">
        <f t="shared" si="19"/>
        <v>9875.7733333333399</v>
      </c>
      <c r="AF90" s="115">
        <f t="shared" si="20"/>
        <v>17742.809999999998</v>
      </c>
      <c r="AG90" s="139">
        <v>519664.9</v>
      </c>
      <c r="AH90" s="132"/>
      <c r="AI90" s="132"/>
      <c r="AJ90" s="132"/>
      <c r="AK90" s="132"/>
      <c r="AL90" s="132" t="s">
        <v>46</v>
      </c>
      <c r="AM90" s="133"/>
      <c r="AN90" s="70"/>
    </row>
    <row r="91" spans="1:40" s="13" customFormat="1" ht="28.05" hidden="1" customHeight="1">
      <c r="A91" s="77"/>
      <c r="B91" s="396"/>
      <c r="C91" s="82" t="s">
        <v>214</v>
      </c>
      <c r="D91" s="83" t="s">
        <v>215</v>
      </c>
      <c r="E91" s="84">
        <v>120</v>
      </c>
      <c r="F91" s="81">
        <f>VLOOKUP(C91,[1]Sheet1!B$1:E$65536,4,0)</f>
        <v>0</v>
      </c>
      <c r="G91" s="81">
        <f>VLOOKUP(C91,[1]Sheet1!B$1:F$65536,5,0)</f>
        <v>0</v>
      </c>
      <c r="H91" s="81">
        <f>VLOOKUP($C91,[1]Sheet1!$B$1:$Z$65536,6,0)</f>
        <v>0</v>
      </c>
      <c r="I91" s="81">
        <f>VLOOKUP($C91,[1]Sheet1!$B$1:$Z$65536,7,0)</f>
        <v>0</v>
      </c>
      <c r="J91" s="81">
        <f>VLOOKUP($C91,[1]Sheet1!$B$1:$Z$65536,8,0)</f>
        <v>0</v>
      </c>
      <c r="K91" s="81">
        <f>VLOOKUP($C91,[1]Sheet1!$B$1:$Z$65536,9,0)</f>
        <v>0</v>
      </c>
      <c r="L91" s="81">
        <f>VLOOKUP($C91,[1]Sheet1!$B$1:$Z$65536,10,0)</f>
        <v>0</v>
      </c>
      <c r="M91" s="81">
        <f>VLOOKUP($C91,[1]Sheet1!$B$1:$Z$65536,11,0)</f>
        <v>0</v>
      </c>
      <c r="N91" s="81">
        <f>VLOOKUP($C91,[1]Sheet1!$B$1:$Z$65536,12,0)</f>
        <v>0</v>
      </c>
      <c r="O91" s="81">
        <f>VLOOKUP($C91,[1]Sheet1!$B$1:$Z$65536,13,0)</f>
        <v>0</v>
      </c>
      <c r="P91" s="81">
        <f>VLOOKUP($C91,[1]Sheet1!$B$1:$Z$65536,14,0)</f>
        <v>55645</v>
      </c>
      <c r="Q91" s="81">
        <f>VLOOKUP($C91,[1]Sheet1!$B$1:$Z$65536,15,0)</f>
        <v>0</v>
      </c>
      <c r="R91" s="81">
        <f>VLOOKUP($C91,[1]Sheet1!$B$1:$Z$65536,16,0)</f>
        <v>0</v>
      </c>
      <c r="S91" s="81">
        <f>VLOOKUP($C91,[1]Sheet1!$B$1:$Z$65536,17,0)</f>
        <v>0</v>
      </c>
      <c r="T91" s="81">
        <f>VLOOKUP($C91,[1]Sheet1!$B$1:$Z$65536,18,0)</f>
        <v>0</v>
      </c>
      <c r="U91" s="81">
        <f>VLOOKUP($C91,[1]Sheet1!$B$1:$Z$65536,19,0)</f>
        <v>0</v>
      </c>
      <c r="V91" s="81">
        <f>VLOOKUP($C91,[1]Sheet1!$B$1:$Z$65536,20,0)</f>
        <v>0</v>
      </c>
      <c r="W91" s="81">
        <f>VLOOKUP($C91,[1]Sheet1!$B$1:$Z$65536,21,0)</f>
        <v>0</v>
      </c>
      <c r="X91" s="81">
        <f>VLOOKUP($C91,[1]Sheet1!$B$1:$Z$65536,22,0)</f>
        <v>0</v>
      </c>
      <c r="Y91" s="81">
        <f>VLOOKUP($C91,[1]Sheet1!$B$1:$Z$65536,23,0)</f>
        <v>141974.16</v>
      </c>
      <c r="Z91" s="81">
        <f>VLOOKUP($C91,[1]Sheet1!$B$1:$Z$65536,24,0)</f>
        <v>0</v>
      </c>
      <c r="AA91" s="81">
        <f>VLOOKUP($C91,[1]Sheet1!$B$1:$Z$65536,25,0)</f>
        <v>0</v>
      </c>
      <c r="AB91" s="81">
        <f>VLOOKUP($C91,[1]Sheet1!$B$1:$AA$65536,26,0)</f>
        <v>0</v>
      </c>
      <c r="AC91" s="112">
        <f t="shared" si="17"/>
        <v>197619.16</v>
      </c>
      <c r="AD91" s="114">
        <f t="shared" si="18"/>
        <v>55645</v>
      </c>
      <c r="AE91" s="115">
        <f t="shared" si="19"/>
        <v>0</v>
      </c>
      <c r="AF91" s="115">
        <f t="shared" si="20"/>
        <v>0</v>
      </c>
      <c r="AG91" s="130"/>
      <c r="AH91" s="132">
        <v>20000</v>
      </c>
      <c r="AI91" s="132"/>
      <c r="AJ91" s="132" t="s">
        <v>46</v>
      </c>
      <c r="AK91" s="132"/>
      <c r="AL91" s="132"/>
      <c r="AM91" s="133"/>
      <c r="AN91" s="70"/>
    </row>
    <row r="92" spans="1:40" s="13" customFormat="1" ht="28.05" hidden="1" customHeight="1">
      <c r="A92" s="77"/>
      <c r="B92" s="396"/>
      <c r="C92" s="82" t="s">
        <v>216</v>
      </c>
      <c r="D92" s="83" t="s">
        <v>217</v>
      </c>
      <c r="E92" s="84">
        <v>120</v>
      </c>
      <c r="F92" s="81">
        <f>VLOOKUP(C92,[1]Sheet1!B$1:E$65536,4,0)</f>
        <v>55451.039999999994</v>
      </c>
      <c r="G92" s="81">
        <f>VLOOKUP(C92,[1]Sheet1!B$1:F$65536,5,0)</f>
        <v>0</v>
      </c>
      <c r="H92" s="81">
        <f>VLOOKUP($C92,[1]Sheet1!$B$1:$Z$65536,6,0)</f>
        <v>0</v>
      </c>
      <c r="I92" s="81">
        <f>VLOOKUP($C92,[1]Sheet1!$B$1:$Z$65536,7,0)</f>
        <v>0</v>
      </c>
      <c r="J92" s="81">
        <f>VLOOKUP($C92,[1]Sheet1!$B$1:$Z$65536,8,0)</f>
        <v>0</v>
      </c>
      <c r="K92" s="81">
        <f>VLOOKUP($C92,[1]Sheet1!$B$1:$Z$65536,9,0)</f>
        <v>0</v>
      </c>
      <c r="L92" s="81">
        <f>VLOOKUP($C92,[1]Sheet1!$B$1:$Z$65536,10,0)</f>
        <v>0</v>
      </c>
      <c r="M92" s="81">
        <f>VLOOKUP($C92,[1]Sheet1!$B$1:$Z$65536,11,0)</f>
        <v>0</v>
      </c>
      <c r="N92" s="81">
        <f>VLOOKUP($C92,[1]Sheet1!$B$1:$Z$65536,12,0)</f>
        <v>0</v>
      </c>
      <c r="O92" s="81">
        <f>VLOOKUP($C92,[1]Sheet1!$B$1:$Z$65536,13,0)</f>
        <v>0</v>
      </c>
      <c r="P92" s="81">
        <f>VLOOKUP($C92,[1]Sheet1!$B$1:$Z$65536,14,0)</f>
        <v>0</v>
      </c>
      <c r="Q92" s="81">
        <f>VLOOKUP($C92,[1]Sheet1!$B$1:$Z$65536,15,0)</f>
        <v>0</v>
      </c>
      <c r="R92" s="81">
        <f>VLOOKUP($C92,[1]Sheet1!$B$1:$Z$65536,16,0)</f>
        <v>0</v>
      </c>
      <c r="S92" s="81">
        <f>VLOOKUP($C92,[1]Sheet1!$B$1:$Z$65536,17,0)</f>
        <v>0</v>
      </c>
      <c r="T92" s="81">
        <f>VLOOKUP($C92,[1]Sheet1!$B$1:$Z$65536,18,0)</f>
        <v>0</v>
      </c>
      <c r="U92" s="81">
        <f>VLOOKUP($C92,[1]Sheet1!$B$1:$Z$65536,19,0)</f>
        <v>0</v>
      </c>
      <c r="V92" s="81">
        <f>VLOOKUP($C92,[1]Sheet1!$B$1:$Z$65536,20,0)</f>
        <v>0</v>
      </c>
      <c r="W92" s="81">
        <f>VLOOKUP($C92,[1]Sheet1!$B$1:$Z$65536,21,0)</f>
        <v>0</v>
      </c>
      <c r="X92" s="81">
        <f>VLOOKUP($C92,[1]Sheet1!$B$1:$Z$65536,22,0)</f>
        <v>0</v>
      </c>
      <c r="Y92" s="81">
        <f>VLOOKUP($C92,[1]Sheet1!$B$1:$Z$65536,23,0)</f>
        <v>0</v>
      </c>
      <c r="Z92" s="81">
        <f>VLOOKUP($C92,[1]Sheet1!$B$1:$Z$65536,24,0)</f>
        <v>0</v>
      </c>
      <c r="AA92" s="81">
        <f>VLOOKUP($C92,[1]Sheet1!$B$1:$Z$65536,25,0)</f>
        <v>0</v>
      </c>
      <c r="AB92" s="81">
        <f>VLOOKUP($C92,[1]Sheet1!$B$1:$AA$65536,26,0)</f>
        <v>0</v>
      </c>
      <c r="AC92" s="112">
        <f t="shared" si="17"/>
        <v>55451.039999999994</v>
      </c>
      <c r="AD92" s="114">
        <f t="shared" si="18"/>
        <v>55451.039999999994</v>
      </c>
      <c r="AE92" s="115">
        <f t="shared" si="19"/>
        <v>0</v>
      </c>
      <c r="AF92" s="115">
        <f t="shared" si="20"/>
        <v>0</v>
      </c>
      <c r="AG92" s="130"/>
      <c r="AH92" s="132">
        <v>20000</v>
      </c>
      <c r="AI92" s="132"/>
      <c r="AJ92" s="132" t="s">
        <v>46</v>
      </c>
      <c r="AK92" s="132"/>
      <c r="AL92" s="132"/>
      <c r="AM92" s="133"/>
      <c r="AN92" s="70"/>
    </row>
    <row r="93" spans="1:40" s="13" customFormat="1" ht="28.05" hidden="1" customHeight="1">
      <c r="A93" s="77"/>
      <c r="B93" s="396"/>
      <c r="C93" s="82" t="s">
        <v>218</v>
      </c>
      <c r="D93" s="90" t="s">
        <v>219</v>
      </c>
      <c r="E93" s="84">
        <v>120</v>
      </c>
      <c r="F93" s="81">
        <f>VLOOKUP(C93,[1]Sheet1!B$1:E$65536,4,0)</f>
        <v>0</v>
      </c>
      <c r="G93" s="81">
        <f>VLOOKUP(C93,[1]Sheet1!B$1:F$65536,5,0)</f>
        <v>0</v>
      </c>
      <c r="H93" s="81">
        <f>VLOOKUP($C93,[1]Sheet1!$B$1:$Z$65536,6,0)</f>
        <v>0</v>
      </c>
      <c r="I93" s="81">
        <f>VLOOKUP($C93,[1]Sheet1!$B$1:$Z$65536,7,0)</f>
        <v>0</v>
      </c>
      <c r="J93" s="81">
        <f>VLOOKUP($C93,[1]Sheet1!$B$1:$Z$65536,8,0)</f>
        <v>0</v>
      </c>
      <c r="K93" s="81">
        <f>VLOOKUP($C93,[1]Sheet1!$B$1:$Z$65536,9,0)</f>
        <v>0</v>
      </c>
      <c r="L93" s="81">
        <f>VLOOKUP($C93,[1]Sheet1!$B$1:$Z$65536,10,0)</f>
        <v>0</v>
      </c>
      <c r="M93" s="81">
        <f>VLOOKUP($C93,[1]Sheet1!$B$1:$Z$65536,11,0)</f>
        <v>0</v>
      </c>
      <c r="N93" s="81">
        <f>VLOOKUP($C93,[1]Sheet1!$B$1:$Z$65536,12,0)</f>
        <v>0</v>
      </c>
      <c r="O93" s="81">
        <f>VLOOKUP($C93,[1]Sheet1!$B$1:$Z$65536,13,0)</f>
        <v>0</v>
      </c>
      <c r="P93" s="81">
        <f>VLOOKUP($C93,[1]Sheet1!$B$1:$Z$65536,14,0)</f>
        <v>0</v>
      </c>
      <c r="Q93" s="81">
        <f>VLOOKUP($C93,[1]Sheet1!$B$1:$Z$65536,15,0)</f>
        <v>0</v>
      </c>
      <c r="R93" s="81">
        <f>VLOOKUP($C93,[1]Sheet1!$B$1:$Z$65536,16,0)</f>
        <v>0</v>
      </c>
      <c r="S93" s="81">
        <f>VLOOKUP($C93,[1]Sheet1!$B$1:$Z$65536,17,0)</f>
        <v>0</v>
      </c>
      <c r="T93" s="81">
        <f>VLOOKUP($C93,[1]Sheet1!$B$1:$Z$65536,18,0)</f>
        <v>0</v>
      </c>
      <c r="U93" s="81">
        <f>VLOOKUP($C93,[1]Sheet1!$B$1:$Z$65536,19,0)</f>
        <v>0</v>
      </c>
      <c r="V93" s="81">
        <f>VLOOKUP($C93,[1]Sheet1!$B$1:$Z$65536,20,0)</f>
        <v>0</v>
      </c>
      <c r="W93" s="81">
        <f>VLOOKUP($C93,[1]Sheet1!$B$1:$Z$65536,21,0)</f>
        <v>0</v>
      </c>
      <c r="X93" s="81">
        <f>VLOOKUP($C93,[1]Sheet1!$B$1:$Z$65536,22,0)</f>
        <v>0</v>
      </c>
      <c r="Y93" s="81">
        <f>VLOOKUP($C93,[1]Sheet1!$B$1:$Z$65536,23,0)</f>
        <v>0</v>
      </c>
      <c r="Z93" s="81">
        <f>VLOOKUP($C93,[1]Sheet1!$B$1:$Z$65536,24,0)</f>
        <v>2162820.62</v>
      </c>
      <c r="AA93" s="81">
        <f>VLOOKUP($C93,[1]Sheet1!$B$1:$Z$65536,25,0)</f>
        <v>1480587.43</v>
      </c>
      <c r="AB93" s="81">
        <f>VLOOKUP($C93,[1]Sheet1!$B$1:$AA$65536,26,0)</f>
        <v>345015.03</v>
      </c>
      <c r="AC93" s="112">
        <f t="shared" si="17"/>
        <v>3988423.08</v>
      </c>
      <c r="AD93" s="114">
        <f t="shared" si="18"/>
        <v>0</v>
      </c>
      <c r="AE93" s="115">
        <f t="shared" si="19"/>
        <v>0</v>
      </c>
      <c r="AF93" s="115">
        <f t="shared" si="20"/>
        <v>0</v>
      </c>
      <c r="AG93" s="130"/>
      <c r="AH93" s="179">
        <v>2000000</v>
      </c>
      <c r="AI93" s="132"/>
      <c r="AJ93" s="132" t="s">
        <v>46</v>
      </c>
      <c r="AK93" s="132"/>
      <c r="AL93" s="132"/>
      <c r="AM93" s="133"/>
      <c r="AN93" s="70"/>
    </row>
    <row r="94" spans="1:40" s="13" customFormat="1" ht="28.05" hidden="1" customHeight="1">
      <c r="A94" s="77"/>
      <c r="B94" s="396"/>
      <c r="C94" s="82" t="s">
        <v>220</v>
      </c>
      <c r="D94" s="83" t="s">
        <v>221</v>
      </c>
      <c r="E94" s="84">
        <v>120</v>
      </c>
      <c r="F94" s="81">
        <f>VLOOKUP(C94,[1]Sheet1!B$1:E$65536,4,0)</f>
        <v>0</v>
      </c>
      <c r="G94" s="81">
        <f>VLOOKUP(C94,[1]Sheet1!B$1:F$65536,5,0)</f>
        <v>0</v>
      </c>
      <c r="H94" s="81">
        <f>VLOOKUP($C94,[1]Sheet1!$B$1:$Z$65536,6,0)</f>
        <v>0</v>
      </c>
      <c r="I94" s="81">
        <f>VLOOKUP($C94,[1]Sheet1!$B$1:$Z$65536,7,0)</f>
        <v>0</v>
      </c>
      <c r="J94" s="81">
        <f>VLOOKUP($C94,[1]Sheet1!$B$1:$Z$65536,8,0)</f>
        <v>0</v>
      </c>
      <c r="K94" s="81">
        <f>VLOOKUP($C94,[1]Sheet1!$B$1:$Z$65536,9,0)</f>
        <v>0</v>
      </c>
      <c r="L94" s="81">
        <f>VLOOKUP($C94,[1]Sheet1!$B$1:$Z$65536,10,0)</f>
        <v>0</v>
      </c>
      <c r="M94" s="81">
        <f>VLOOKUP($C94,[1]Sheet1!$B$1:$Z$65536,11,0)</f>
        <v>0</v>
      </c>
      <c r="N94" s="81">
        <f>VLOOKUP($C94,[1]Sheet1!$B$1:$Z$65536,12,0)</f>
        <v>0</v>
      </c>
      <c r="O94" s="81">
        <f>VLOOKUP($C94,[1]Sheet1!$B$1:$Z$65536,13,0)</f>
        <v>0</v>
      </c>
      <c r="P94" s="81">
        <f>VLOOKUP($C94,[1]Sheet1!$B$1:$Z$65536,14,0)</f>
        <v>0</v>
      </c>
      <c r="Q94" s="81">
        <f>VLOOKUP($C94,[1]Sheet1!$B$1:$Z$65536,15,0)</f>
        <v>0</v>
      </c>
      <c r="R94" s="81">
        <f>VLOOKUP($C94,[1]Sheet1!$B$1:$Z$65536,16,0)</f>
        <v>750000</v>
      </c>
      <c r="S94" s="81">
        <f>VLOOKUP($C94,[1]Sheet1!$B$1:$Z$65536,17,0)</f>
        <v>106200</v>
      </c>
      <c r="T94" s="81">
        <f>VLOOKUP($C94,[1]Sheet1!$B$1:$Z$65536,18,0)</f>
        <v>119568</v>
      </c>
      <c r="U94" s="81">
        <f>VLOOKUP($C94,[1]Sheet1!$B$1:$Z$65536,19,0)</f>
        <v>0</v>
      </c>
      <c r="V94" s="81">
        <f>VLOOKUP($C94,[1]Sheet1!$B$1:$Z$65536,20,0)</f>
        <v>100800</v>
      </c>
      <c r="W94" s="81">
        <f>VLOOKUP($C94,[1]Sheet1!$B$1:$Z$65536,21,0)</f>
        <v>79584</v>
      </c>
      <c r="X94" s="81">
        <f>VLOOKUP($C94,[1]Sheet1!$B$1:$Z$65536,22,0)</f>
        <v>168336</v>
      </c>
      <c r="Y94" s="81">
        <f>VLOOKUP($C94,[1]Sheet1!$B$1:$Z$65536,23,0)</f>
        <v>273312</v>
      </c>
      <c r="Z94" s="81">
        <f>VLOOKUP($C94,[1]Sheet1!$B$1:$Z$65536,24,0)</f>
        <v>162840</v>
      </c>
      <c r="AA94" s="81">
        <f>VLOOKUP($C94,[1]Sheet1!$B$1:$Z$65536,25,0)</f>
        <v>122376</v>
      </c>
      <c r="AB94" s="81">
        <f>VLOOKUP($C94,[1]Sheet1!$B$1:$AA$65536,26,0)</f>
        <v>113664</v>
      </c>
      <c r="AC94" s="112">
        <f t="shared" si="17"/>
        <v>1996680</v>
      </c>
      <c r="AD94" s="114">
        <f t="shared" si="18"/>
        <v>1324488</v>
      </c>
      <c r="AE94" s="115">
        <f t="shared" si="19"/>
        <v>179428</v>
      </c>
      <c r="AF94" s="115">
        <f t="shared" si="20"/>
        <v>79584</v>
      </c>
      <c r="AG94" s="130"/>
      <c r="AH94" s="132">
        <v>50000</v>
      </c>
      <c r="AI94" s="132">
        <v>50000</v>
      </c>
      <c r="AJ94" s="132"/>
      <c r="AK94" s="132"/>
      <c r="AL94" s="132"/>
      <c r="AM94" s="133"/>
      <c r="AN94" s="70"/>
    </row>
    <row r="95" spans="1:40" s="13" customFormat="1" ht="28.05" hidden="1" customHeight="1">
      <c r="A95" s="77"/>
      <c r="B95" s="396"/>
      <c r="C95" s="82" t="s">
        <v>222</v>
      </c>
      <c r="D95" s="83" t="s">
        <v>223</v>
      </c>
      <c r="E95" s="84">
        <v>120</v>
      </c>
      <c r="F95" s="81">
        <f>VLOOKUP(C95,[1]Sheet1!B$1:E$65536,4,0)</f>
        <v>0</v>
      </c>
      <c r="G95" s="81">
        <f>VLOOKUP(C95,[1]Sheet1!B$1:F$65536,5,0)</f>
        <v>0</v>
      </c>
      <c r="H95" s="81">
        <f>VLOOKUP($C95,[1]Sheet1!$B$1:$Z$65536,6,0)</f>
        <v>0</v>
      </c>
      <c r="I95" s="81">
        <f>VLOOKUP($C95,[1]Sheet1!$B$1:$Z$65536,7,0)</f>
        <v>0</v>
      </c>
      <c r="J95" s="81">
        <f>VLOOKUP($C95,[1]Sheet1!$B$1:$Z$65536,8,0)</f>
        <v>0</v>
      </c>
      <c r="K95" s="81">
        <f>VLOOKUP($C95,[1]Sheet1!$B$1:$Z$65536,9,0)</f>
        <v>0</v>
      </c>
      <c r="L95" s="81">
        <f>VLOOKUP($C95,[1]Sheet1!$B$1:$Z$65536,10,0)</f>
        <v>0</v>
      </c>
      <c r="M95" s="81">
        <f>VLOOKUP($C95,[1]Sheet1!$B$1:$Z$65536,11,0)</f>
        <v>0</v>
      </c>
      <c r="N95" s="81">
        <f>VLOOKUP($C95,[1]Sheet1!$B$1:$Z$65536,12,0)</f>
        <v>0</v>
      </c>
      <c r="O95" s="81">
        <f>VLOOKUP($C95,[1]Sheet1!$B$1:$Z$65536,13,0)</f>
        <v>0</v>
      </c>
      <c r="P95" s="81">
        <f>VLOOKUP($C95,[1]Sheet1!$B$1:$Z$65536,14,0)</f>
        <v>0</v>
      </c>
      <c r="Q95" s="81">
        <f>VLOOKUP($C95,[1]Sheet1!$B$1:$Z$65536,15,0)</f>
        <v>0</v>
      </c>
      <c r="R95" s="81">
        <f>VLOOKUP($C95,[1]Sheet1!$B$1:$Z$65536,16,0)</f>
        <v>0</v>
      </c>
      <c r="S95" s="81">
        <f>VLOOKUP($C95,[1]Sheet1!$B$1:$Z$65536,17,0)</f>
        <v>0</v>
      </c>
      <c r="T95" s="81">
        <f>VLOOKUP($C95,[1]Sheet1!$B$1:$Z$65536,18,0)</f>
        <v>34109.46</v>
      </c>
      <c r="U95" s="81">
        <f>VLOOKUP($C95,[1]Sheet1!$B$1:$Z$65536,19,0)</f>
        <v>0</v>
      </c>
      <c r="V95" s="81">
        <f>VLOOKUP($C95,[1]Sheet1!$B$1:$Z$65536,20,0)</f>
        <v>217586.51000000007</v>
      </c>
      <c r="W95" s="81">
        <f>VLOOKUP($C95,[1]Sheet1!$B$1:$Z$65536,21,0)</f>
        <v>166146.77999999997</v>
      </c>
      <c r="X95" s="81">
        <f>VLOOKUP($C95,[1]Sheet1!$B$1:$Z$65536,22,0)</f>
        <v>0</v>
      </c>
      <c r="Y95" s="81">
        <f>VLOOKUP($C95,[1]Sheet1!$B$1:$Z$65536,23,0)</f>
        <v>176217.17</v>
      </c>
      <c r="Z95" s="81">
        <f>VLOOKUP($C95,[1]Sheet1!$B$1:$Z$65536,24,0)</f>
        <v>98292.7</v>
      </c>
      <c r="AA95" s="81">
        <f>VLOOKUP($C95,[1]Sheet1!$B$1:$Z$65536,25,0)</f>
        <v>94517.59</v>
      </c>
      <c r="AB95" s="81">
        <f>VLOOKUP($C95,[1]Sheet1!$B$1:$AA$65536,26,0)</f>
        <v>301085.83</v>
      </c>
      <c r="AC95" s="112">
        <f t="shared" si="17"/>
        <v>1087956.04</v>
      </c>
      <c r="AD95" s="114">
        <f t="shared" si="18"/>
        <v>417842.75</v>
      </c>
      <c r="AE95" s="115">
        <f t="shared" si="19"/>
        <v>41949.328333333346</v>
      </c>
      <c r="AF95" s="115">
        <f t="shared" si="20"/>
        <v>166146.77999999997</v>
      </c>
      <c r="AG95" s="130"/>
      <c r="AH95" s="132">
        <v>100000</v>
      </c>
      <c r="AI95" s="132">
        <v>30000</v>
      </c>
      <c r="AJ95" s="132" t="s">
        <v>46</v>
      </c>
      <c r="AK95" s="132"/>
      <c r="AL95" s="132"/>
      <c r="AM95" s="133"/>
      <c r="AN95" s="70"/>
    </row>
    <row r="96" spans="1:40" s="13" customFormat="1" ht="28.05" customHeight="1">
      <c r="A96" s="77"/>
      <c r="B96" s="396"/>
      <c r="C96" s="82" t="s">
        <v>224</v>
      </c>
      <c r="D96" s="88" t="s">
        <v>225</v>
      </c>
      <c r="E96" s="84">
        <v>60</v>
      </c>
      <c r="F96" s="81">
        <f>VLOOKUP(C96,[1]Sheet1!B$1:E$65536,4,0)</f>
        <v>0</v>
      </c>
      <c r="G96" s="81">
        <f>VLOOKUP(C96,[1]Sheet1!B$1:F$65536,5,0)</f>
        <v>0</v>
      </c>
      <c r="H96" s="81">
        <f>VLOOKUP($C96,[1]Sheet1!$B$1:$Z$65536,6,0)</f>
        <v>0</v>
      </c>
      <c r="I96" s="81">
        <f>VLOOKUP($C96,[1]Sheet1!$B$1:$Z$65536,7,0)</f>
        <v>0</v>
      </c>
      <c r="J96" s="81">
        <f>VLOOKUP($C96,[1]Sheet1!$B$1:$Z$65536,8,0)</f>
        <v>0</v>
      </c>
      <c r="K96" s="81">
        <f>VLOOKUP($C96,[1]Sheet1!$B$1:$Z$65536,9,0)</f>
        <v>0</v>
      </c>
      <c r="L96" s="81">
        <f>VLOOKUP($C96,[1]Sheet1!$B$1:$Z$65536,10,0)</f>
        <v>0</v>
      </c>
      <c r="M96" s="81">
        <f>VLOOKUP($C96,[1]Sheet1!$B$1:$Z$65536,11,0)</f>
        <v>0</v>
      </c>
      <c r="N96" s="81">
        <f>VLOOKUP($C96,[1]Sheet1!$B$1:$Z$65536,12,0)</f>
        <v>0</v>
      </c>
      <c r="O96" s="81">
        <f>VLOOKUP($C96,[1]Sheet1!$B$1:$Z$65536,13,0)</f>
        <v>0</v>
      </c>
      <c r="P96" s="81">
        <f>VLOOKUP($C96,[1]Sheet1!$B$1:$Z$65536,14,0)</f>
        <v>0</v>
      </c>
      <c r="Q96" s="81">
        <f>VLOOKUP($C96,[1]Sheet1!$B$1:$Z$65536,15,0)</f>
        <v>0</v>
      </c>
      <c r="R96" s="81">
        <f>VLOOKUP($C96,[1]Sheet1!$B$1:$Z$65536,16,0)</f>
        <v>0</v>
      </c>
      <c r="S96" s="81">
        <f>VLOOKUP($C96,[1]Sheet1!$B$1:$Z$65536,17,0)</f>
        <v>0</v>
      </c>
      <c r="T96" s="81">
        <f>VLOOKUP($C96,[1]Sheet1!$B$1:$Z$65536,18,0)</f>
        <v>0</v>
      </c>
      <c r="U96" s="81">
        <f>VLOOKUP($C96,[1]Sheet1!$B$1:$Z$65536,19,0)</f>
        <v>0</v>
      </c>
      <c r="V96" s="81">
        <f>VLOOKUP($C96,[1]Sheet1!$B$1:$Z$65536,20,0)</f>
        <v>0</v>
      </c>
      <c r="W96" s="81">
        <f>VLOOKUP($C96,[1]Sheet1!$B$1:$Z$65536,21,0)</f>
        <v>0</v>
      </c>
      <c r="X96" s="81">
        <f>VLOOKUP($C96,[1]Sheet1!$B$1:$Z$65536,22,0)</f>
        <v>0</v>
      </c>
      <c r="Y96" s="81">
        <f>VLOOKUP($C96,[1]Sheet1!$B$1:$Z$65536,23,0)</f>
        <v>0</v>
      </c>
      <c r="Z96" s="81">
        <f>VLOOKUP($C96,[1]Sheet1!$B$1:$Z$65536,24,0)</f>
        <v>233304.77</v>
      </c>
      <c r="AA96" s="81">
        <f>VLOOKUP($C96,[1]Sheet1!$B$1:$Z$65536,25,0)</f>
        <v>0</v>
      </c>
      <c r="AB96" s="81">
        <f>VLOOKUP($C96,[1]Sheet1!$B$1:$AA$65536,26,0)</f>
        <v>236121.52</v>
      </c>
      <c r="AC96" s="112">
        <f t="shared" si="17"/>
        <v>469426.29</v>
      </c>
      <c r="AD96" s="114">
        <f>AC96-AB96-AA96</f>
        <v>233304.77</v>
      </c>
      <c r="AE96" s="115">
        <f t="shared" si="19"/>
        <v>0</v>
      </c>
      <c r="AF96" s="115">
        <f t="shared" si="20"/>
        <v>0</v>
      </c>
      <c r="AG96" s="139">
        <v>200000</v>
      </c>
      <c r="AH96" s="132"/>
      <c r="AI96" s="132"/>
      <c r="AJ96" s="132"/>
      <c r="AK96" s="132" t="s">
        <v>46</v>
      </c>
      <c r="AL96" s="132"/>
      <c r="AM96" s="133"/>
      <c r="AN96" s="70"/>
    </row>
    <row r="97" spans="1:52" s="13" customFormat="1" ht="28.05" customHeight="1">
      <c r="A97" s="77"/>
      <c r="B97" s="396"/>
      <c r="C97" s="82" t="s">
        <v>226</v>
      </c>
      <c r="D97" s="83" t="s">
        <v>227</v>
      </c>
      <c r="E97" s="84">
        <v>120</v>
      </c>
      <c r="F97" s="81">
        <f>VLOOKUP(C97,[1]Sheet1!B$1:E$65536,4,0)</f>
        <v>0</v>
      </c>
      <c r="G97" s="81">
        <f>VLOOKUP(C97,[1]Sheet1!B$1:F$65536,5,0)</f>
        <v>0</v>
      </c>
      <c r="H97" s="81">
        <f>VLOOKUP($C97,[1]Sheet1!$B$1:$Z$65536,6,0)</f>
        <v>0</v>
      </c>
      <c r="I97" s="81">
        <f>VLOOKUP($C97,[1]Sheet1!$B$1:$Z$65536,7,0)</f>
        <v>0</v>
      </c>
      <c r="J97" s="81">
        <f>VLOOKUP($C97,[1]Sheet1!$B$1:$Z$65536,8,0)</f>
        <v>0</v>
      </c>
      <c r="K97" s="81">
        <f>VLOOKUP($C97,[1]Sheet1!$B$1:$Z$65536,9,0)</f>
        <v>0</v>
      </c>
      <c r="L97" s="81">
        <f>VLOOKUP($C97,[1]Sheet1!$B$1:$Z$65536,10,0)</f>
        <v>0</v>
      </c>
      <c r="M97" s="81">
        <f>VLOOKUP($C97,[1]Sheet1!$B$1:$Z$65536,11,0)</f>
        <v>0</v>
      </c>
      <c r="N97" s="81">
        <f>VLOOKUP($C97,[1]Sheet1!$B$1:$Z$65536,12,0)</f>
        <v>0</v>
      </c>
      <c r="O97" s="81">
        <f>VLOOKUP($C97,[1]Sheet1!$B$1:$Z$65536,13,0)</f>
        <v>0</v>
      </c>
      <c r="P97" s="81">
        <f>VLOOKUP($C97,[1]Sheet1!$B$1:$Z$65536,14,0)</f>
        <v>0</v>
      </c>
      <c r="Q97" s="81">
        <f>VLOOKUP($C97,[1]Sheet1!$B$1:$Z$65536,15,0)</f>
        <v>0</v>
      </c>
      <c r="R97" s="81">
        <f>VLOOKUP($C97,[1]Sheet1!$B$1:$Z$65536,16,0)</f>
        <v>0</v>
      </c>
      <c r="S97" s="81">
        <f>VLOOKUP($C97,[1]Sheet1!$B$1:$Z$65536,17,0)</f>
        <v>0</v>
      </c>
      <c r="T97" s="81">
        <f>VLOOKUP($C97,[1]Sheet1!$B$1:$Z$65536,18,0)</f>
        <v>0</v>
      </c>
      <c r="U97" s="81">
        <f>VLOOKUP($C97,[1]Sheet1!$B$1:$Z$65536,19,0)</f>
        <v>0</v>
      </c>
      <c r="V97" s="81">
        <f>VLOOKUP($C97,[1]Sheet1!$B$1:$Z$65536,20,0)</f>
        <v>566732.68999999994</v>
      </c>
      <c r="W97" s="81">
        <f>VLOOKUP($C97,[1]Sheet1!$B$1:$Z$65536,21,0)</f>
        <v>0</v>
      </c>
      <c r="X97" s="81">
        <f>VLOOKUP($C97,[1]Sheet1!$B$1:$Z$65536,22,0)</f>
        <v>1062551.0100000002</v>
      </c>
      <c r="Y97" s="81">
        <f>VLOOKUP($C97,[1]Sheet1!$B$1:$Z$65536,23,0)</f>
        <v>426159.15</v>
      </c>
      <c r="Z97" s="81">
        <f>VLOOKUP($C97,[1]Sheet1!$B$1:$Z$65536,24,0)</f>
        <v>467135.45</v>
      </c>
      <c r="AA97" s="81">
        <f>VLOOKUP($C97,[1]Sheet1!$B$1:$Z$65536,25,0)</f>
        <v>439451.59</v>
      </c>
      <c r="AB97" s="81">
        <f>VLOOKUP($C97,[1]Sheet1!$B$1:$AA$65536,26,0)</f>
        <v>107572.74</v>
      </c>
      <c r="AC97" s="112">
        <f t="shared" si="17"/>
        <v>3069602.6300000004</v>
      </c>
      <c r="AD97" s="114">
        <f t="shared" si="18"/>
        <v>1629283.7000000002</v>
      </c>
      <c r="AE97" s="115">
        <f t="shared" si="19"/>
        <v>94455.448333333319</v>
      </c>
      <c r="AF97" s="115">
        <f t="shared" si="20"/>
        <v>0</v>
      </c>
      <c r="AG97" s="139">
        <v>200000</v>
      </c>
      <c r="AH97" s="134">
        <v>200000</v>
      </c>
      <c r="AI97" s="132">
        <v>170000</v>
      </c>
      <c r="AJ97" s="132" t="s">
        <v>46</v>
      </c>
      <c r="AK97" s="132"/>
      <c r="AL97" s="132"/>
      <c r="AM97" s="133"/>
      <c r="AN97" s="70"/>
    </row>
    <row r="98" spans="1:52" s="13" customFormat="1" ht="28.05" hidden="1" customHeight="1">
      <c r="B98" s="396"/>
      <c r="C98" s="82" t="s">
        <v>228</v>
      </c>
      <c r="D98" s="83" t="s">
        <v>229</v>
      </c>
      <c r="E98" s="84">
        <v>120</v>
      </c>
      <c r="F98" s="81">
        <f>VLOOKUP(C98,[1]Sheet1!B$1:E$65536,4,0)</f>
        <v>0</v>
      </c>
      <c r="G98" s="81">
        <f>VLOOKUP(C98,[1]Sheet1!B$1:F$65536,5,0)</f>
        <v>0</v>
      </c>
      <c r="H98" s="81">
        <f>VLOOKUP($C98,[1]Sheet1!$B$1:$Z$65536,6,0)</f>
        <v>222270.83</v>
      </c>
      <c r="I98" s="81">
        <f>VLOOKUP($C98,[1]Sheet1!$B$1:$Z$65536,7,0)</f>
        <v>947142.3200000003</v>
      </c>
      <c r="J98" s="81">
        <f>VLOOKUP($C98,[1]Sheet1!$B$1:$Z$65536,8,0)</f>
        <v>946243.7099999995</v>
      </c>
      <c r="K98" s="81">
        <f>VLOOKUP($C98,[1]Sheet1!$B$1:$Z$65536,9,0)</f>
        <v>640546.16999999993</v>
      </c>
      <c r="L98" s="81">
        <f>VLOOKUP($C98,[1]Sheet1!$B$1:$Z$65536,10,0)</f>
        <v>1065166.7900000005</v>
      </c>
      <c r="M98" s="81">
        <f>VLOOKUP($C98,[1]Sheet1!$B$1:$Z$65536,11,0)</f>
        <v>60302.199999999255</v>
      </c>
      <c r="N98" s="81">
        <f>VLOOKUP($C98,[1]Sheet1!$B$1:$Z$65536,12,0)</f>
        <v>33971.980000000447</v>
      </c>
      <c r="O98" s="81">
        <f>VLOOKUP($C98,[1]Sheet1!$B$1:$Z$65536,13,0)</f>
        <v>58184.910000000149</v>
      </c>
      <c r="P98" s="81">
        <f>VLOOKUP($C98,[1]Sheet1!$B$1:$Z$65536,14,0)</f>
        <v>103145.83999999985</v>
      </c>
      <c r="Q98" s="81">
        <f>VLOOKUP($C98,[1]Sheet1!$B$1:$Z$65536,15,0)</f>
        <v>34084.609999999404</v>
      </c>
      <c r="R98" s="81">
        <f>VLOOKUP($C98,[1]Sheet1!$B$1:$Z$65536,16,0)</f>
        <v>683002.38000000082</v>
      </c>
      <c r="S98" s="81">
        <f>VLOOKUP($C98,[1]Sheet1!$B$1:$Z$65536,17,0)</f>
        <v>0</v>
      </c>
      <c r="T98" s="81">
        <f>VLOOKUP($C98,[1]Sheet1!$B$1:$Z$65536,18,0)</f>
        <v>0</v>
      </c>
      <c r="U98" s="81">
        <f>VLOOKUP($C98,[1]Sheet1!$B$1:$Z$65536,19,0)</f>
        <v>0</v>
      </c>
      <c r="V98" s="81">
        <f>VLOOKUP($C98,[1]Sheet1!$B$1:$Z$65536,20,0)</f>
        <v>0</v>
      </c>
      <c r="W98" s="81">
        <f>VLOOKUP($C98,[1]Sheet1!$B$1:$Z$65536,21,0)</f>
        <v>746001.1799999997</v>
      </c>
      <c r="X98" s="81">
        <f>VLOOKUP($C98,[1]Sheet1!$B$1:$Z$65536,22,0)</f>
        <v>0</v>
      </c>
      <c r="Y98" s="81">
        <f>VLOOKUP($C98,[1]Sheet1!$B$1:$Z$65536,23,0)</f>
        <v>643341.41</v>
      </c>
      <c r="Z98" s="81">
        <f>VLOOKUP($C98,[1]Sheet1!$B$1:$Z$65536,24,0)</f>
        <v>158173.46</v>
      </c>
      <c r="AA98" s="81">
        <f>VLOOKUP($C98,[1]Sheet1!$B$1:$Z$65536,25,0)</f>
        <v>0</v>
      </c>
      <c r="AB98" s="81">
        <f>VLOOKUP($C98,[1]Sheet1!$B$1:$AA$65536,26,0)</f>
        <v>541917.11</v>
      </c>
      <c r="AC98" s="112">
        <f t="shared" si="17"/>
        <v>6883494.9000000004</v>
      </c>
      <c r="AD98" s="114">
        <f t="shared" si="18"/>
        <v>5540062.9199999999</v>
      </c>
      <c r="AE98" s="115">
        <f t="shared" si="19"/>
        <v>119514.49833333337</v>
      </c>
      <c r="AF98" s="115">
        <f t="shared" si="20"/>
        <v>746001.1799999997</v>
      </c>
      <c r="AG98" s="130"/>
      <c r="AH98" s="131">
        <v>500000</v>
      </c>
      <c r="AI98" s="132"/>
      <c r="AJ98" s="132" t="s">
        <v>46</v>
      </c>
      <c r="AK98" s="132"/>
      <c r="AL98" s="132"/>
      <c r="AM98" s="133"/>
      <c r="AN98" s="70"/>
    </row>
    <row r="99" spans="1:52" s="13" customFormat="1" ht="28.05" customHeight="1">
      <c r="B99" s="396"/>
      <c r="C99" s="82" t="s">
        <v>230</v>
      </c>
      <c r="D99" s="83" t="s">
        <v>231</v>
      </c>
      <c r="E99" s="84">
        <v>120</v>
      </c>
      <c r="F99" s="81">
        <f>VLOOKUP(C99,[1]Sheet1!B$1:E$65536,4,0)</f>
        <v>0</v>
      </c>
      <c r="G99" s="81">
        <f>VLOOKUP(C99,[1]Sheet1!B$1:F$65536,5,0)</f>
        <v>0</v>
      </c>
      <c r="H99" s="81">
        <f>VLOOKUP($C99,[1]Sheet1!$B$1:$Z$65536,6,0)</f>
        <v>0</v>
      </c>
      <c r="I99" s="81">
        <f>VLOOKUP($C99,[1]Sheet1!$B$1:$Z$65536,7,0)</f>
        <v>0</v>
      </c>
      <c r="J99" s="81">
        <f>VLOOKUP($C99,[1]Sheet1!$B$1:$Z$65536,8,0)</f>
        <v>0</v>
      </c>
      <c r="K99" s="81">
        <f>VLOOKUP($C99,[1]Sheet1!$B$1:$Z$65536,9,0)</f>
        <v>38425.03</v>
      </c>
      <c r="L99" s="81">
        <f>VLOOKUP($C99,[1]Sheet1!$B$1:$Z$65536,10,0)</f>
        <v>0</v>
      </c>
      <c r="M99" s="81">
        <f>VLOOKUP($C99,[1]Sheet1!$B$1:$Z$65536,11,0)</f>
        <v>211620.09999999963</v>
      </c>
      <c r="N99" s="81">
        <f>VLOOKUP($C99,[1]Sheet1!$B$1:$Z$65536,12,0)</f>
        <v>184329.10000000056</v>
      </c>
      <c r="O99" s="81">
        <f>VLOOKUP($C99,[1]Sheet1!$B$1:$Z$65536,13,0)</f>
        <v>1592672.1999999993</v>
      </c>
      <c r="P99" s="81">
        <f>VLOOKUP($C99,[1]Sheet1!$B$1:$Z$65536,14,0)</f>
        <v>511198.16999999993</v>
      </c>
      <c r="Q99" s="81">
        <f>VLOOKUP($C99,[1]Sheet1!$B$1:$Z$65536,15,0)</f>
        <v>592289.17000000086</v>
      </c>
      <c r="R99" s="81">
        <f>VLOOKUP($C99,[1]Sheet1!$B$1:$Z$65536,16,0)</f>
        <v>728744.9299999997</v>
      </c>
      <c r="S99" s="81">
        <f>VLOOKUP($C99,[1]Sheet1!$B$1:$Z$65536,17,0)</f>
        <v>0</v>
      </c>
      <c r="T99" s="81">
        <f>VLOOKUP($C99,[1]Sheet1!$B$1:$Z$65536,18,0)</f>
        <v>56477.360000000335</v>
      </c>
      <c r="U99" s="81">
        <f>VLOOKUP($C99,[1]Sheet1!$B$1:$Z$65536,19,0)</f>
        <v>0</v>
      </c>
      <c r="V99" s="81">
        <f>VLOOKUP($C99,[1]Sheet1!$B$1:$Z$65536,20,0)</f>
        <v>609056.05999999959</v>
      </c>
      <c r="W99" s="81">
        <f>VLOOKUP($C99,[1]Sheet1!$B$1:$Z$65536,21,0)</f>
        <v>0</v>
      </c>
      <c r="X99" s="81">
        <f>VLOOKUP($C99,[1]Sheet1!$B$1:$Z$65536,22,0)</f>
        <v>202759.87000000011</v>
      </c>
      <c r="Y99" s="81">
        <f>VLOOKUP($C99,[1]Sheet1!$B$1:$Z$65536,23,0)</f>
        <v>622764.74</v>
      </c>
      <c r="Z99" s="81">
        <f>VLOOKUP($C99,[1]Sheet1!$B$1:$Z$65536,24,0)</f>
        <v>0</v>
      </c>
      <c r="AA99" s="81">
        <f>VLOOKUP($C99,[1]Sheet1!$B$1:$Z$65536,25,0)</f>
        <v>874792.68</v>
      </c>
      <c r="AB99" s="81">
        <f>VLOOKUP($C99,[1]Sheet1!$B$1:$AA$65536,26,0)</f>
        <v>444291.19</v>
      </c>
      <c r="AC99" s="112">
        <f t="shared" si="17"/>
        <v>6669420.6000000006</v>
      </c>
      <c r="AD99" s="114">
        <f t="shared" si="18"/>
        <v>4727571.99</v>
      </c>
      <c r="AE99" s="115">
        <f t="shared" si="19"/>
        <v>331094.58666666673</v>
      </c>
      <c r="AF99" s="115">
        <f t="shared" si="20"/>
        <v>0</v>
      </c>
      <c r="AG99" s="130">
        <v>200000</v>
      </c>
      <c r="AH99" s="134">
        <v>200000</v>
      </c>
      <c r="AI99" s="132">
        <v>300000</v>
      </c>
      <c r="AJ99" s="132" t="s">
        <v>46</v>
      </c>
      <c r="AK99" s="132"/>
      <c r="AL99" s="132"/>
      <c r="AM99" s="133"/>
      <c r="AN99" s="70"/>
    </row>
    <row r="100" spans="1:52" s="13" customFormat="1" ht="28.05" customHeight="1">
      <c r="B100" s="396"/>
      <c r="C100" s="82" t="s">
        <v>232</v>
      </c>
      <c r="D100" s="83" t="s">
        <v>233</v>
      </c>
      <c r="E100" s="84">
        <v>120</v>
      </c>
      <c r="F100" s="81">
        <f>VLOOKUP(C100,[1]Sheet1!B$1:E$65536,4,0)</f>
        <v>0</v>
      </c>
      <c r="G100" s="81">
        <f>VLOOKUP(C100,[1]Sheet1!B$1:F$65536,5,0)</f>
        <v>0</v>
      </c>
      <c r="H100" s="81">
        <f>VLOOKUP($C100,[1]Sheet1!$B$1:$Z$65536,6,0)</f>
        <v>0</v>
      </c>
      <c r="I100" s="81">
        <f>VLOOKUP($C100,[1]Sheet1!$B$1:$Z$65536,7,0)</f>
        <v>0</v>
      </c>
      <c r="J100" s="81">
        <f>VLOOKUP($C100,[1]Sheet1!$B$1:$Z$65536,8,0)</f>
        <v>0</v>
      </c>
      <c r="K100" s="81">
        <f>VLOOKUP($C100,[1]Sheet1!$B$1:$Z$65536,9,0)</f>
        <v>0</v>
      </c>
      <c r="L100" s="81">
        <f>VLOOKUP($C100,[1]Sheet1!$B$1:$Z$65536,10,0)</f>
        <v>0</v>
      </c>
      <c r="M100" s="81">
        <f>VLOOKUP($C100,[1]Sheet1!$B$1:$Z$65536,11,0)</f>
        <v>0</v>
      </c>
      <c r="N100" s="81">
        <f>VLOOKUP($C100,[1]Sheet1!$B$1:$Z$65536,12,0)</f>
        <v>0</v>
      </c>
      <c r="O100" s="81">
        <f>VLOOKUP($C100,[1]Sheet1!$B$1:$Z$65536,13,0)</f>
        <v>82031.92</v>
      </c>
      <c r="P100" s="81">
        <f>VLOOKUP($C100,[1]Sheet1!$B$1:$Z$65536,14,0)</f>
        <v>427479.79999999981</v>
      </c>
      <c r="Q100" s="81">
        <f>VLOOKUP($C100,[1]Sheet1!$B$1:$Z$65536,15,0)</f>
        <v>546214.84999999963</v>
      </c>
      <c r="R100" s="81">
        <f>VLOOKUP($C100,[1]Sheet1!$B$1:$Z$65536,16,0)</f>
        <v>431732.87000000011</v>
      </c>
      <c r="S100" s="81">
        <f>VLOOKUP($C100,[1]Sheet1!$B$1:$Z$65536,17,0)</f>
        <v>156995.79000000004</v>
      </c>
      <c r="T100" s="81">
        <f>VLOOKUP($C100,[1]Sheet1!$B$1:$Z$65536,18,0)</f>
        <v>197457.04000000004</v>
      </c>
      <c r="U100" s="81">
        <f>VLOOKUP($C100,[1]Sheet1!$B$1:$Z$65536,19,0)</f>
        <v>0</v>
      </c>
      <c r="V100" s="81">
        <f>VLOOKUP($C100,[1]Sheet1!$B$1:$Z$65536,20,0)</f>
        <v>1750000</v>
      </c>
      <c r="W100" s="81">
        <f>VLOOKUP($C100,[1]Sheet1!$B$1:$Z$65536,21,0)</f>
        <v>274952.08999999985</v>
      </c>
      <c r="X100" s="81">
        <f>VLOOKUP($C100,[1]Sheet1!$B$1:$Z$65536,22,0)</f>
        <v>1081633.4500000002</v>
      </c>
      <c r="Y100" s="81">
        <f>VLOOKUP($C100,[1]Sheet1!$B$1:$Z$65536,23,0)</f>
        <v>223927.79</v>
      </c>
      <c r="Z100" s="81">
        <f>VLOOKUP($C100,[1]Sheet1!$B$1:$Z$65536,24,0)</f>
        <v>0</v>
      </c>
      <c r="AA100" s="81">
        <f>VLOOKUP($C100,[1]Sheet1!$B$1:$Z$65536,25,0)</f>
        <v>536401.99</v>
      </c>
      <c r="AB100" s="81">
        <f>VLOOKUP($C100,[1]Sheet1!$B$1:$AA$65536,26,0)</f>
        <v>305318.38</v>
      </c>
      <c r="AC100" s="112">
        <f t="shared" si="17"/>
        <v>6014145.9699999997</v>
      </c>
      <c r="AD100" s="114">
        <f t="shared" si="18"/>
        <v>4948497.8099999996</v>
      </c>
      <c r="AE100" s="115">
        <f t="shared" si="19"/>
        <v>513733.42499999999</v>
      </c>
      <c r="AF100" s="115">
        <f t="shared" si="20"/>
        <v>274952.08999999985</v>
      </c>
      <c r="AG100" s="130">
        <v>200000</v>
      </c>
      <c r="AH100" s="134">
        <v>200000</v>
      </c>
      <c r="AI100" s="132">
        <v>200000</v>
      </c>
      <c r="AJ100" s="132" t="s">
        <v>46</v>
      </c>
      <c r="AK100" s="132"/>
      <c r="AL100" s="132"/>
      <c r="AM100" s="133"/>
      <c r="AN100" s="70"/>
    </row>
    <row r="101" spans="1:52" s="13" customFormat="1" ht="28.05" hidden="1" customHeight="1">
      <c r="B101" s="396"/>
      <c r="C101" s="82" t="s">
        <v>234</v>
      </c>
      <c r="D101" s="83" t="s">
        <v>235</v>
      </c>
      <c r="E101" s="84">
        <v>120</v>
      </c>
      <c r="F101" s="81">
        <f>VLOOKUP(C101,[1]Sheet1!B$1:E$65536,4,0)</f>
        <v>0</v>
      </c>
      <c r="G101" s="81">
        <f>VLOOKUP(C101,[1]Sheet1!B$1:F$65536,5,0)</f>
        <v>316596.93000000063</v>
      </c>
      <c r="H101" s="81">
        <f>VLOOKUP($C101,[1]Sheet1!$B$1:$Z$65536,6,0)</f>
        <v>421917.74000000022</v>
      </c>
      <c r="I101" s="81">
        <f>VLOOKUP($C101,[1]Sheet1!$B$1:$Z$65536,7,0)</f>
        <v>768619.96</v>
      </c>
      <c r="J101" s="81">
        <f>VLOOKUP($C101,[1]Sheet1!$B$1:$Z$65536,8,0)</f>
        <v>404283.71</v>
      </c>
      <c r="K101" s="81">
        <f>VLOOKUP($C101,[1]Sheet1!$B$1:$Z$65536,9,0)</f>
        <v>430155.08000000007</v>
      </c>
      <c r="L101" s="81">
        <f>VLOOKUP($C101,[1]Sheet1!$B$1:$Z$65536,10,0)</f>
        <v>259018.8200000003</v>
      </c>
      <c r="M101" s="81">
        <f>VLOOKUP($C101,[1]Sheet1!$B$1:$Z$65536,11,0)</f>
        <v>0</v>
      </c>
      <c r="N101" s="81">
        <f>VLOOKUP($C101,[1]Sheet1!$B$1:$Z$65536,12,0)</f>
        <v>134282.51999999955</v>
      </c>
      <c r="O101" s="81">
        <f>VLOOKUP($C101,[1]Sheet1!$B$1:$Z$65536,13,0)</f>
        <v>99346.480000000447</v>
      </c>
      <c r="P101" s="81">
        <f>VLOOKUP($C101,[1]Sheet1!$B$1:$Z$65536,14,0)</f>
        <v>490265.90999999922</v>
      </c>
      <c r="Q101" s="81">
        <f>VLOOKUP($C101,[1]Sheet1!$B$1:$Z$65536,15,0)</f>
        <v>239827.04000000004</v>
      </c>
      <c r="R101" s="81">
        <f>VLOOKUP($C101,[1]Sheet1!$B$1:$Z$65536,16,0)</f>
        <v>336314.21</v>
      </c>
      <c r="S101" s="81">
        <f>VLOOKUP($C101,[1]Sheet1!$B$1:$Z$65536,17,0)</f>
        <v>0</v>
      </c>
      <c r="T101" s="81">
        <f>VLOOKUP($C101,[1]Sheet1!$B$1:$Z$65536,18,0)</f>
        <v>34638.999999999069</v>
      </c>
      <c r="U101" s="81">
        <f>VLOOKUP($C101,[1]Sheet1!$B$1:$Z$65536,19,0)</f>
        <v>87450.660000000149</v>
      </c>
      <c r="V101" s="81">
        <f>VLOOKUP($C101,[1]Sheet1!$B$1:$Z$65536,20,0)</f>
        <v>158487.8200000003</v>
      </c>
      <c r="W101" s="81">
        <f>VLOOKUP($C101,[1]Sheet1!$B$1:$Z$65536,21,0)</f>
        <v>177837.86000000034</v>
      </c>
      <c r="X101" s="81">
        <f>VLOOKUP($C101,[1]Sheet1!$B$1:$Z$65536,22,0)</f>
        <v>0</v>
      </c>
      <c r="Y101" s="81">
        <f>VLOOKUP($C101,[1]Sheet1!$B$1:$Z$65536,23,0)</f>
        <v>161410.47</v>
      </c>
      <c r="Z101" s="81">
        <f>VLOOKUP($C101,[1]Sheet1!$B$1:$Z$65536,24,0)</f>
        <v>171892.43</v>
      </c>
      <c r="AA101" s="81">
        <f>VLOOKUP($C101,[1]Sheet1!$B$1:$Z$65536,25,0)</f>
        <v>94977.78</v>
      </c>
      <c r="AB101" s="81">
        <f>VLOOKUP($C101,[1]Sheet1!$B$1:$AA$65536,26,0)</f>
        <v>0</v>
      </c>
      <c r="AC101" s="112">
        <f t="shared" si="17"/>
        <v>4787324.42</v>
      </c>
      <c r="AD101" s="114">
        <f t="shared" si="18"/>
        <v>4359043.74</v>
      </c>
      <c r="AE101" s="115">
        <f t="shared" si="19"/>
        <v>142786.45499999993</v>
      </c>
      <c r="AF101" s="115">
        <f t="shared" si="20"/>
        <v>177837.86000000034</v>
      </c>
      <c r="AG101" s="130"/>
      <c r="AH101" s="134">
        <v>200000</v>
      </c>
      <c r="AI101" s="132">
        <v>200000</v>
      </c>
      <c r="AJ101" s="132" t="s">
        <v>46</v>
      </c>
      <c r="AK101" s="132"/>
      <c r="AL101" s="132"/>
      <c r="AM101" s="133"/>
      <c r="AN101" s="70"/>
    </row>
    <row r="102" spans="1:52" s="13" customFormat="1" ht="28.05" customHeight="1">
      <c r="B102" s="396"/>
      <c r="C102" s="82" t="s">
        <v>236</v>
      </c>
      <c r="D102" s="83" t="s">
        <v>237</v>
      </c>
      <c r="E102" s="84">
        <v>120</v>
      </c>
      <c r="F102" s="81">
        <f>VLOOKUP(C102,[1]Sheet1!B$1:E$65536,4,0)</f>
        <v>0</v>
      </c>
      <c r="G102" s="81">
        <f>VLOOKUP(C102,[1]Sheet1!B$1:F$65536,5,0)</f>
        <v>0</v>
      </c>
      <c r="H102" s="81">
        <f>VLOOKUP($C102,[1]Sheet1!$B$1:$Z$65536,6,0)</f>
        <v>0</v>
      </c>
      <c r="I102" s="81">
        <f>VLOOKUP($C102,[1]Sheet1!$B$1:$Z$65536,7,0)</f>
        <v>0</v>
      </c>
      <c r="J102" s="81">
        <f>VLOOKUP($C102,[1]Sheet1!$B$1:$Z$65536,8,0)</f>
        <v>0</v>
      </c>
      <c r="K102" s="81">
        <f>VLOOKUP($C102,[1]Sheet1!$B$1:$Z$65536,9,0)</f>
        <v>0</v>
      </c>
      <c r="L102" s="81">
        <f>VLOOKUP($C102,[1]Sheet1!$B$1:$Z$65536,10,0)</f>
        <v>0</v>
      </c>
      <c r="M102" s="81">
        <f>VLOOKUP($C102,[1]Sheet1!$B$1:$Z$65536,11,0)</f>
        <v>848958.81</v>
      </c>
      <c r="N102" s="81">
        <f>VLOOKUP($C102,[1]Sheet1!$B$1:$Z$65536,12,0)</f>
        <v>359446.17000000039</v>
      </c>
      <c r="O102" s="81">
        <f>VLOOKUP($C102,[1]Sheet1!$B$1:$Z$65536,13,0)</f>
        <v>821622.2799999998</v>
      </c>
      <c r="P102" s="81">
        <f>VLOOKUP($C102,[1]Sheet1!$B$1:$Z$65536,14,0)</f>
        <v>277936.90000000037</v>
      </c>
      <c r="Q102" s="81">
        <f>VLOOKUP($C102,[1]Sheet1!$B$1:$Z$65536,15,0)</f>
        <v>490408.51000000024</v>
      </c>
      <c r="R102" s="81">
        <f>VLOOKUP($C102,[1]Sheet1!$B$1:$Z$65536,16,0)</f>
        <v>250288.04000000004</v>
      </c>
      <c r="S102" s="81">
        <f>VLOOKUP($C102,[1]Sheet1!$B$1:$Z$65536,17,0)</f>
        <v>0</v>
      </c>
      <c r="T102" s="81">
        <f>VLOOKUP($C102,[1]Sheet1!$B$1:$Z$65536,18,0)</f>
        <v>25980.75</v>
      </c>
      <c r="U102" s="81">
        <f>VLOOKUP($C102,[1]Sheet1!$B$1:$Z$65536,19,0)</f>
        <v>0</v>
      </c>
      <c r="V102" s="81">
        <f>VLOOKUP($C102,[1]Sheet1!$B$1:$Z$65536,20,0)</f>
        <v>962324.77</v>
      </c>
      <c r="W102" s="81">
        <f>VLOOKUP($C102,[1]Sheet1!$B$1:$Z$65536,21,0)</f>
        <v>152576.01999999955</v>
      </c>
      <c r="X102" s="81">
        <f>VLOOKUP($C102,[1]Sheet1!$B$1:$Z$65536,22,0)</f>
        <v>153801.18000000063</v>
      </c>
      <c r="Y102" s="81">
        <f>VLOOKUP($C102,[1]Sheet1!$B$1:$Z$65536,23,0)</f>
        <v>423743.14</v>
      </c>
      <c r="Z102" s="81">
        <f>VLOOKUP($C102,[1]Sheet1!$B$1:$Z$65536,24,0)</f>
        <v>236460.09</v>
      </c>
      <c r="AA102" s="81">
        <f>VLOOKUP($C102,[1]Sheet1!$B$1:$Z$65536,25,0)</f>
        <v>306125.57</v>
      </c>
      <c r="AB102" s="81">
        <f>VLOOKUP($C102,[1]Sheet1!$B$1:$AA$65536,26,0)</f>
        <v>0</v>
      </c>
      <c r="AC102" s="112">
        <f t="shared" si="17"/>
        <v>5309672.2300000014</v>
      </c>
      <c r="AD102" s="114">
        <f t="shared" si="18"/>
        <v>4343343.4300000016</v>
      </c>
      <c r="AE102" s="115">
        <f t="shared" si="19"/>
        <v>288167.01166666672</v>
      </c>
      <c r="AF102" s="115">
        <f t="shared" si="20"/>
        <v>152576.01999999955</v>
      </c>
      <c r="AG102" s="130">
        <v>200000</v>
      </c>
      <c r="AH102" s="132">
        <v>300000</v>
      </c>
      <c r="AI102" s="132">
        <v>200000</v>
      </c>
      <c r="AJ102" s="132" t="s">
        <v>46</v>
      </c>
      <c r="AK102" s="132"/>
      <c r="AL102" s="132"/>
      <c r="AM102" s="133"/>
      <c r="AN102" s="70"/>
    </row>
    <row r="103" spans="1:52" s="3" customFormat="1" ht="28.05" hidden="1" customHeight="1">
      <c r="B103" s="396"/>
      <c r="C103" s="87" t="s">
        <v>238</v>
      </c>
      <c r="D103" s="88" t="s">
        <v>239</v>
      </c>
      <c r="E103" s="89">
        <v>120</v>
      </c>
      <c r="F103" s="81">
        <f>VLOOKUP(C103,[1]Sheet1!B$1:E$65536,4,0)</f>
        <v>0</v>
      </c>
      <c r="G103" s="81">
        <f>VLOOKUP(C103,[1]Sheet1!B$1:F$65536,5,0)</f>
        <v>0</v>
      </c>
      <c r="H103" s="81">
        <f>VLOOKUP($C103,[1]Sheet1!$B$1:$Z$65536,6,0)</f>
        <v>0</v>
      </c>
      <c r="I103" s="81">
        <f>VLOOKUP($C103,[1]Sheet1!$B$1:$Z$65536,7,0)</f>
        <v>0</v>
      </c>
      <c r="J103" s="81">
        <f>VLOOKUP($C103,[1]Sheet1!$B$1:$Z$65536,8,0)</f>
        <v>0</v>
      </c>
      <c r="K103" s="81">
        <f>VLOOKUP($C103,[1]Sheet1!$B$1:$Z$65536,9,0)</f>
        <v>0</v>
      </c>
      <c r="L103" s="81">
        <f>VLOOKUP($C103,[1]Sheet1!$B$1:$Z$65536,10,0)</f>
        <v>0</v>
      </c>
      <c r="M103" s="81">
        <f>VLOOKUP($C103,[1]Sheet1!$B$1:$Z$65536,11,0)</f>
        <v>0</v>
      </c>
      <c r="N103" s="81">
        <f>VLOOKUP($C103,[1]Sheet1!$B$1:$Z$65536,12,0)</f>
        <v>0</v>
      </c>
      <c r="O103" s="81">
        <f>VLOOKUP($C103,[1]Sheet1!$B$1:$Z$65536,13,0)</f>
        <v>0</v>
      </c>
      <c r="P103" s="81">
        <f>VLOOKUP($C103,[1]Sheet1!$B$1:$Z$65536,14,0)</f>
        <v>0</v>
      </c>
      <c r="Q103" s="81">
        <f>VLOOKUP($C103,[1]Sheet1!$B$1:$Z$65536,15,0)</f>
        <v>0</v>
      </c>
      <c r="R103" s="81">
        <f>VLOOKUP($C103,[1]Sheet1!$B$1:$Z$65536,16,0)</f>
        <v>0</v>
      </c>
      <c r="S103" s="81">
        <f>VLOOKUP($C103,[1]Sheet1!$B$1:$Z$65536,17,0)</f>
        <v>0</v>
      </c>
      <c r="T103" s="81">
        <f>VLOOKUP($C103,[1]Sheet1!$B$1:$Z$65536,18,0)</f>
        <v>115145.94</v>
      </c>
      <c r="U103" s="81">
        <f>VLOOKUP($C103,[1]Sheet1!$B$1:$Z$65536,19,0)</f>
        <v>0</v>
      </c>
      <c r="V103" s="81">
        <f>VLOOKUP($C103,[1]Sheet1!$B$1:$Z$65536,20,0)</f>
        <v>586625.73</v>
      </c>
      <c r="W103" s="81">
        <f>VLOOKUP($C103,[1]Sheet1!$B$1:$Z$65536,21,0)</f>
        <v>421835.7799999998</v>
      </c>
      <c r="X103" s="81">
        <f>VLOOKUP($C103,[1]Sheet1!$B$1:$Z$65536,22,0)</f>
        <v>435628.64000000013</v>
      </c>
      <c r="Y103" s="81">
        <f>VLOOKUP($C103,[1]Sheet1!$B$1:$Z$65536,23,0)</f>
        <v>0</v>
      </c>
      <c r="Z103" s="81">
        <f>VLOOKUP($C103,[1]Sheet1!$B$1:$Z$65536,24,0)</f>
        <v>1362854.1</v>
      </c>
      <c r="AA103" s="81">
        <f>VLOOKUP($C103,[1]Sheet1!$B$1:$Z$65536,25,0)</f>
        <v>498275.57</v>
      </c>
      <c r="AB103" s="81">
        <f>VLOOKUP($C103,[1]Sheet1!$B$1:$AA$65536,26,0)</f>
        <v>235928.32000000001</v>
      </c>
      <c r="AC103" s="112">
        <f t="shared" si="17"/>
        <v>3656294.0799999996</v>
      </c>
      <c r="AD103" s="114">
        <f t="shared" si="18"/>
        <v>1559236.0899999999</v>
      </c>
      <c r="AE103" s="116">
        <f t="shared" si="19"/>
        <v>116961.94499999999</v>
      </c>
      <c r="AF103" s="116">
        <f t="shared" si="20"/>
        <v>421835.7799999998</v>
      </c>
      <c r="AG103" s="145">
        <v>200000</v>
      </c>
      <c r="AH103" s="135">
        <v>200000</v>
      </c>
      <c r="AI103" s="135"/>
      <c r="AJ103" s="135" t="s">
        <v>46</v>
      </c>
      <c r="AK103" s="135"/>
      <c r="AL103" s="135"/>
      <c r="AM103" s="137"/>
      <c r="AN103" s="138"/>
    </row>
    <row r="104" spans="1:52" s="13" customFormat="1" ht="28.05" hidden="1" customHeight="1">
      <c r="B104" s="396"/>
      <c r="C104" s="167" t="s">
        <v>240</v>
      </c>
      <c r="D104" s="83" t="s">
        <v>241</v>
      </c>
      <c r="E104" s="84">
        <v>120</v>
      </c>
      <c r="F104" s="81">
        <f>VLOOKUP(C104,[1]Sheet1!B$1:E$65536,4,0)</f>
        <v>0</v>
      </c>
      <c r="G104" s="81">
        <f>VLOOKUP(C104,[1]Sheet1!B$1:F$65536,5,0)</f>
        <v>0</v>
      </c>
      <c r="H104" s="81">
        <f>VLOOKUP($C104,[1]Sheet1!$B$1:$Z$65536,6,0)</f>
        <v>0</v>
      </c>
      <c r="I104" s="81">
        <f>VLOOKUP($C104,[1]Sheet1!$B$1:$Z$65536,7,0)</f>
        <v>0</v>
      </c>
      <c r="J104" s="81">
        <f>VLOOKUP($C104,[1]Sheet1!$B$1:$Z$65536,8,0)</f>
        <v>38357</v>
      </c>
      <c r="K104" s="81">
        <f>VLOOKUP($C104,[1]Sheet1!$B$1:$Z$65536,9,0)</f>
        <v>245743.39999999991</v>
      </c>
      <c r="L104" s="81">
        <f>VLOOKUP($C104,[1]Sheet1!$B$1:$Z$65536,10,0)</f>
        <v>372655.31999999983</v>
      </c>
      <c r="M104" s="81">
        <f>VLOOKUP($C104,[1]Sheet1!$B$1:$Z$65536,11,0)</f>
        <v>122676.83000000007</v>
      </c>
      <c r="N104" s="81">
        <f>VLOOKUP($C104,[1]Sheet1!$B$1:$Z$65536,12,0)</f>
        <v>91427.820000000298</v>
      </c>
      <c r="O104" s="81">
        <f>VLOOKUP($C104,[1]Sheet1!$B$1:$Z$65536,13,0)</f>
        <v>94153.429999999702</v>
      </c>
      <c r="P104" s="81">
        <f>VLOOKUP($C104,[1]Sheet1!$B$1:$Z$65536,14,0)</f>
        <v>324549.68000000017</v>
      </c>
      <c r="Q104" s="81">
        <f>VLOOKUP($C104,[1]Sheet1!$B$1:$Z$65536,15,0)</f>
        <v>0</v>
      </c>
      <c r="R104" s="81">
        <f>VLOOKUP($C104,[1]Sheet1!$B$1:$Z$65536,16,0)</f>
        <v>464522.10999999987</v>
      </c>
      <c r="S104" s="81">
        <f>VLOOKUP($C104,[1]Sheet1!$B$1:$Z$65536,17,0)</f>
        <v>0</v>
      </c>
      <c r="T104" s="81">
        <f>VLOOKUP($C104,[1]Sheet1!$B$1:$Z$65536,18,0)</f>
        <v>242243.56000000006</v>
      </c>
      <c r="U104" s="81">
        <f>VLOOKUP($C104,[1]Sheet1!$B$1:$Z$65536,19,0)</f>
        <v>0</v>
      </c>
      <c r="V104" s="81">
        <f>VLOOKUP($C104,[1]Sheet1!$B$1:$Z$65536,20,0)</f>
        <v>227563.70999999996</v>
      </c>
      <c r="W104" s="81">
        <f>VLOOKUP($C104,[1]Sheet1!$B$1:$Z$65536,21,0)</f>
        <v>82154.950000000186</v>
      </c>
      <c r="X104" s="81">
        <f>VLOOKUP($C104,[1]Sheet1!$B$1:$Z$65536,22,0)</f>
        <v>0</v>
      </c>
      <c r="Y104" s="81">
        <f>VLOOKUP($C104,[1]Sheet1!$B$1:$Z$65536,23,0)</f>
        <v>375896.38</v>
      </c>
      <c r="Z104" s="81">
        <f>VLOOKUP($C104,[1]Sheet1!$B$1:$Z$65536,24,0)</f>
        <v>271530.19</v>
      </c>
      <c r="AA104" s="81">
        <f>VLOOKUP($C104,[1]Sheet1!$B$1:$Z$65536,25,0)</f>
        <v>130510.81</v>
      </c>
      <c r="AB104" s="81">
        <f>VLOOKUP($C104,[1]Sheet1!$B$1:$AA$65536,26,0)</f>
        <v>0</v>
      </c>
      <c r="AC104" s="112">
        <f t="shared" si="17"/>
        <v>3083985.19</v>
      </c>
      <c r="AD104" s="114">
        <f t="shared" si="18"/>
        <v>2306047.81</v>
      </c>
      <c r="AE104" s="115">
        <f t="shared" si="19"/>
        <v>155721.56333333332</v>
      </c>
      <c r="AF104" s="115">
        <f t="shared" si="20"/>
        <v>82154.950000000186</v>
      </c>
      <c r="AG104" s="130">
        <v>50000</v>
      </c>
      <c r="AH104" s="134">
        <v>100000</v>
      </c>
      <c r="AI104" s="132">
        <v>200000</v>
      </c>
      <c r="AJ104" s="132" t="s">
        <v>46</v>
      </c>
      <c r="AK104" s="132"/>
      <c r="AL104" s="132"/>
      <c r="AM104" s="133"/>
      <c r="AN104" s="70"/>
    </row>
    <row r="105" spans="1:52" s="13" customFormat="1" ht="28.05" hidden="1" customHeight="1">
      <c r="B105" s="396"/>
      <c r="C105" s="168" t="s">
        <v>242</v>
      </c>
      <c r="D105" s="83" t="s">
        <v>243</v>
      </c>
      <c r="E105" s="84">
        <v>120</v>
      </c>
      <c r="F105" s="81">
        <f>VLOOKUP(C105,[1]Sheet1!B$1:E$65536,4,0)</f>
        <v>0</v>
      </c>
      <c r="G105" s="81">
        <f>VLOOKUP(C105,[1]Sheet1!B$1:F$65536,5,0)</f>
        <v>0</v>
      </c>
      <c r="H105" s="81">
        <f>VLOOKUP($C105,[1]Sheet1!$B$1:$Z$65536,6,0)</f>
        <v>0</v>
      </c>
      <c r="I105" s="81">
        <f>VLOOKUP($C105,[1]Sheet1!$B$1:$Z$65536,7,0)</f>
        <v>0</v>
      </c>
      <c r="J105" s="81">
        <f>VLOOKUP($C105,[1]Sheet1!$B$1:$Z$65536,8,0)</f>
        <v>0</v>
      </c>
      <c r="K105" s="81">
        <f>VLOOKUP($C105,[1]Sheet1!$B$1:$Z$65536,9,0)</f>
        <v>0</v>
      </c>
      <c r="L105" s="81">
        <f>VLOOKUP($C105,[1]Sheet1!$B$1:$Z$65536,10,0)</f>
        <v>0</v>
      </c>
      <c r="M105" s="81">
        <f>VLOOKUP($C105,[1]Sheet1!$B$1:$Z$65536,11,0)</f>
        <v>0</v>
      </c>
      <c r="N105" s="81">
        <f>VLOOKUP($C105,[1]Sheet1!$B$1:$Z$65536,12,0)</f>
        <v>0</v>
      </c>
      <c r="O105" s="81">
        <f>VLOOKUP($C105,[1]Sheet1!$B$1:$Z$65536,13,0)</f>
        <v>0</v>
      </c>
      <c r="P105" s="81">
        <f>VLOOKUP($C105,[1]Sheet1!$B$1:$Z$65536,14,0)</f>
        <v>0</v>
      </c>
      <c r="Q105" s="81">
        <f>VLOOKUP($C105,[1]Sheet1!$B$1:$Z$65536,15,0)</f>
        <v>0</v>
      </c>
      <c r="R105" s="81">
        <f>VLOOKUP($C105,[1]Sheet1!$B$1:$Z$65536,16,0)</f>
        <v>0</v>
      </c>
      <c r="S105" s="81">
        <f>VLOOKUP($C105,[1]Sheet1!$B$1:$Z$65536,17,0)</f>
        <v>191921.58</v>
      </c>
      <c r="T105" s="81">
        <f>VLOOKUP($C105,[1]Sheet1!$B$1:$Z$65536,18,0)</f>
        <v>84288.399999999907</v>
      </c>
      <c r="U105" s="81">
        <f>VLOOKUP($C105,[1]Sheet1!$B$1:$Z$65536,19,0)</f>
        <v>301064.02</v>
      </c>
      <c r="V105" s="81">
        <f>VLOOKUP($C105,[1]Sheet1!$B$1:$Z$65536,20,0)</f>
        <v>274633.5</v>
      </c>
      <c r="W105" s="81">
        <f>VLOOKUP($C105,[1]Sheet1!$B$1:$Z$65536,21,0)</f>
        <v>226200</v>
      </c>
      <c r="X105" s="81">
        <f>VLOOKUP($C105,[1]Sheet1!$B$1:$Z$65536,22,0)</f>
        <v>365025</v>
      </c>
      <c r="Y105" s="81">
        <f>VLOOKUP($C105,[1]Sheet1!$B$1:$Z$65536,23,0)</f>
        <v>563800</v>
      </c>
      <c r="Z105" s="81">
        <f>VLOOKUP($C105,[1]Sheet1!$B$1:$Z$65536,24,0)</f>
        <v>259058</v>
      </c>
      <c r="AA105" s="81">
        <f>VLOOKUP($C105,[1]Sheet1!$B$1:$Z$65536,25,0)</f>
        <v>367590</v>
      </c>
      <c r="AB105" s="81">
        <f>VLOOKUP($C105,[1]Sheet1!$B$1:$AA$65536,26,0)</f>
        <v>176675</v>
      </c>
      <c r="AC105" s="112">
        <f t="shared" si="17"/>
        <v>2810255.5</v>
      </c>
      <c r="AD105" s="114">
        <f t="shared" si="18"/>
        <v>1443132.5</v>
      </c>
      <c r="AE105" s="115">
        <f t="shared" si="19"/>
        <v>141984.58333333331</v>
      </c>
      <c r="AF105" s="115">
        <f t="shared" si="20"/>
        <v>226200</v>
      </c>
      <c r="AG105" s="130">
        <v>100000</v>
      </c>
      <c r="AH105" s="132">
        <v>100000</v>
      </c>
      <c r="AI105" s="132"/>
      <c r="AJ105" s="132" t="s">
        <v>46</v>
      </c>
      <c r="AK105" s="132"/>
      <c r="AL105" s="132"/>
      <c r="AM105" s="133"/>
      <c r="AN105" s="70"/>
    </row>
    <row r="106" spans="1:52" s="13" customFormat="1" ht="28.05" hidden="1" customHeight="1">
      <c r="B106" s="396"/>
      <c r="C106" s="169" t="s">
        <v>244</v>
      </c>
      <c r="D106" s="83" t="s">
        <v>245</v>
      </c>
      <c r="E106" s="84">
        <v>120</v>
      </c>
      <c r="F106" s="81">
        <f>VLOOKUP(C106,[1]Sheet1!B$1:E$65536,4,0)</f>
        <v>0</v>
      </c>
      <c r="G106" s="81">
        <f>VLOOKUP(C106,[1]Sheet1!B$1:F$65536,5,0)</f>
        <v>0</v>
      </c>
      <c r="H106" s="81">
        <f>VLOOKUP($C106,[1]Sheet1!$B$1:$Z$65536,6,0)</f>
        <v>0</v>
      </c>
      <c r="I106" s="81">
        <f>VLOOKUP($C106,[1]Sheet1!$B$1:$Z$65536,7,0)</f>
        <v>0</v>
      </c>
      <c r="J106" s="81">
        <f>VLOOKUP($C106,[1]Sheet1!$B$1:$Z$65536,8,0)</f>
        <v>0</v>
      </c>
      <c r="K106" s="81">
        <f>VLOOKUP($C106,[1]Sheet1!$B$1:$Z$65536,9,0)</f>
        <v>0</v>
      </c>
      <c r="L106" s="81">
        <f>VLOOKUP($C106,[1]Sheet1!$B$1:$Z$65536,10,0)</f>
        <v>0</v>
      </c>
      <c r="M106" s="81">
        <f>VLOOKUP($C106,[1]Sheet1!$B$1:$Z$65536,11,0)</f>
        <v>0</v>
      </c>
      <c r="N106" s="81">
        <f>VLOOKUP($C106,[1]Sheet1!$B$1:$Z$65536,12,0)</f>
        <v>0</v>
      </c>
      <c r="O106" s="81">
        <f>VLOOKUP($C106,[1]Sheet1!$B$1:$Z$65536,13,0)</f>
        <v>0</v>
      </c>
      <c r="P106" s="81">
        <f>VLOOKUP($C106,[1]Sheet1!$B$1:$Z$65536,14,0)</f>
        <v>0</v>
      </c>
      <c r="Q106" s="81">
        <f>VLOOKUP($C106,[1]Sheet1!$B$1:$Z$65536,15,0)</f>
        <v>0</v>
      </c>
      <c r="R106" s="81">
        <f>VLOOKUP($C106,[1]Sheet1!$B$1:$Z$65536,16,0)</f>
        <v>0</v>
      </c>
      <c r="S106" s="81">
        <f>VLOOKUP($C106,[1]Sheet1!$B$1:$Z$65536,17,0)</f>
        <v>0</v>
      </c>
      <c r="T106" s="81">
        <f>VLOOKUP($C106,[1]Sheet1!$B$1:$Z$65536,18,0)</f>
        <v>0</v>
      </c>
      <c r="U106" s="81">
        <f>VLOOKUP($C106,[1]Sheet1!$B$1:$Z$65536,19,0)</f>
        <v>0</v>
      </c>
      <c r="V106" s="81">
        <f>VLOOKUP($C106,[1]Sheet1!$B$1:$Z$65536,20,0)</f>
        <v>0</v>
      </c>
      <c r="W106" s="81">
        <f>VLOOKUP($C106,[1]Sheet1!$B$1:$Z$65536,21,0)</f>
        <v>0</v>
      </c>
      <c r="X106" s="81">
        <f>VLOOKUP($C106,[1]Sheet1!$B$1:$Z$65536,22,0)</f>
        <v>0</v>
      </c>
      <c r="Y106" s="81">
        <f>VLOOKUP($C106,[1]Sheet1!$B$1:$Z$65536,23,0)</f>
        <v>19005.669999999998</v>
      </c>
      <c r="Z106" s="81">
        <f>VLOOKUP($C106,[1]Sheet1!$B$1:$Z$65536,24,0)</f>
        <v>2259125</v>
      </c>
      <c r="AA106" s="81">
        <f>VLOOKUP($C106,[1]Sheet1!$B$1:$Z$65536,25,0)</f>
        <v>288225</v>
      </c>
      <c r="AB106" s="81">
        <f>VLOOKUP($C106,[1]Sheet1!$B$1:$AA$65536,26,0)</f>
        <v>274524</v>
      </c>
      <c r="AC106" s="112">
        <f t="shared" si="17"/>
        <v>2840879.67</v>
      </c>
      <c r="AD106" s="114">
        <f t="shared" si="18"/>
        <v>-7.2759576141834259E-11</v>
      </c>
      <c r="AE106" s="115">
        <f t="shared" si="19"/>
        <v>0</v>
      </c>
      <c r="AF106" s="115">
        <f t="shared" si="20"/>
        <v>0</v>
      </c>
      <c r="AG106" s="130"/>
      <c r="AH106" s="132">
        <v>200000</v>
      </c>
      <c r="AI106" s="132">
        <v>200000</v>
      </c>
      <c r="AJ106" s="132" t="s">
        <v>46</v>
      </c>
      <c r="AK106" s="132"/>
      <c r="AL106" s="132"/>
      <c r="AM106" s="133"/>
      <c r="AN106" s="70"/>
    </row>
    <row r="107" spans="1:52" s="3" customFormat="1" ht="28.05" customHeight="1">
      <c r="B107" s="396"/>
      <c r="C107" s="87" t="s">
        <v>246</v>
      </c>
      <c r="D107" s="88" t="s">
        <v>247</v>
      </c>
      <c r="E107" s="89">
        <v>120</v>
      </c>
      <c r="F107" s="81">
        <f>VLOOKUP(C107,[1]Sheet1!B$1:E$65536,4,0)</f>
        <v>0</v>
      </c>
      <c r="G107" s="81">
        <f>VLOOKUP(C107,[1]Sheet1!B$1:F$65536,5,0)</f>
        <v>0</v>
      </c>
      <c r="H107" s="81">
        <f>VLOOKUP($C107,[1]Sheet1!$B$1:$Z$65536,6,0)</f>
        <v>0</v>
      </c>
      <c r="I107" s="81">
        <f>VLOOKUP($C107,[1]Sheet1!$B$1:$Z$65536,7,0)</f>
        <v>0</v>
      </c>
      <c r="J107" s="81">
        <f>VLOOKUP($C107,[1]Sheet1!$B$1:$Z$65536,8,0)</f>
        <v>0</v>
      </c>
      <c r="K107" s="81">
        <f>VLOOKUP($C107,[1]Sheet1!$B$1:$Z$65536,9,0)</f>
        <v>0</v>
      </c>
      <c r="L107" s="81">
        <f>VLOOKUP($C107,[1]Sheet1!$B$1:$Z$65536,10,0)</f>
        <v>0</v>
      </c>
      <c r="M107" s="81">
        <f>VLOOKUP($C107,[1]Sheet1!$B$1:$Z$65536,11,0)</f>
        <v>98523.46</v>
      </c>
      <c r="N107" s="81">
        <f>VLOOKUP($C107,[1]Sheet1!$B$1:$Z$65536,12,0)</f>
        <v>128731.41000000015</v>
      </c>
      <c r="O107" s="81">
        <f>VLOOKUP($C107,[1]Sheet1!$B$1:$Z$65536,13,0)</f>
        <v>96031.969999999739</v>
      </c>
      <c r="P107" s="81">
        <f>VLOOKUP($C107,[1]Sheet1!$B$1:$Z$65536,14,0)</f>
        <v>90000</v>
      </c>
      <c r="Q107" s="81">
        <f>VLOOKUP($C107,[1]Sheet1!$B$1:$Z$65536,15,0)</f>
        <v>430526.23</v>
      </c>
      <c r="R107" s="81">
        <f>VLOOKUP($C107,[1]Sheet1!$B$1:$Z$65536,16,0)</f>
        <v>241190.01000000024</v>
      </c>
      <c r="S107" s="81">
        <f>VLOOKUP($C107,[1]Sheet1!$B$1:$Z$65536,17,0)</f>
        <v>9000</v>
      </c>
      <c r="T107" s="81">
        <f>VLOOKUP($C107,[1]Sheet1!$B$1:$Z$65536,18,0)</f>
        <v>23512.629999999888</v>
      </c>
      <c r="U107" s="81">
        <f>VLOOKUP($C107,[1]Sheet1!$B$1:$Z$65536,19,0)</f>
        <v>0</v>
      </c>
      <c r="V107" s="81">
        <f>VLOOKUP($C107,[1]Sheet1!$B$1:$Z$65536,20,0)</f>
        <v>0</v>
      </c>
      <c r="W107" s="81">
        <f>VLOOKUP($C107,[1]Sheet1!$B$1:$Z$65536,21,0)</f>
        <v>0</v>
      </c>
      <c r="X107" s="81">
        <f>VLOOKUP($C107,[1]Sheet1!$B$1:$Z$65536,22,0)</f>
        <v>772569.48</v>
      </c>
      <c r="Y107" s="81">
        <f>VLOOKUP($C107,[1]Sheet1!$B$1:$Z$65536,23,0)</f>
        <v>216760.61</v>
      </c>
      <c r="Z107" s="81">
        <f>VLOOKUP($C107,[1]Sheet1!$B$1:$Z$65536,24,0)</f>
        <v>492853.31</v>
      </c>
      <c r="AA107" s="81">
        <f>VLOOKUP($C107,[1]Sheet1!$B$1:$Z$65536,25,0)</f>
        <v>228791.91</v>
      </c>
      <c r="AB107" s="81">
        <f>VLOOKUP($C107,[1]Sheet1!$B$1:$AA$65536,26,0)</f>
        <v>0</v>
      </c>
      <c r="AC107" s="112">
        <f t="shared" si="17"/>
        <v>2828491.02</v>
      </c>
      <c r="AD107" s="114">
        <f t="shared" si="18"/>
        <v>1890085.19</v>
      </c>
      <c r="AE107" s="116">
        <f t="shared" si="19"/>
        <v>117371.47833333335</v>
      </c>
      <c r="AF107" s="116">
        <f t="shared" si="20"/>
        <v>0</v>
      </c>
      <c r="AG107" s="145">
        <v>100000</v>
      </c>
      <c r="AH107" s="143">
        <v>200000</v>
      </c>
      <c r="AI107" s="135">
        <v>150000</v>
      </c>
      <c r="AJ107" s="135" t="s">
        <v>46</v>
      </c>
      <c r="AK107" s="135"/>
      <c r="AL107" s="135"/>
      <c r="AM107" s="137" t="s">
        <v>248</v>
      </c>
      <c r="AN107" s="138"/>
    </row>
    <row r="108" spans="1:52" s="13" customFormat="1" ht="28.05" hidden="1" customHeight="1">
      <c r="B108" s="396"/>
      <c r="C108" s="104" t="s">
        <v>249</v>
      </c>
      <c r="D108" s="105" t="s">
        <v>250</v>
      </c>
      <c r="E108" s="106">
        <v>120</v>
      </c>
      <c r="F108" s="81">
        <f>VLOOKUP(C108,[1]Sheet1!B$1:E$65536,4,0)</f>
        <v>57225</v>
      </c>
      <c r="G108" s="81">
        <f>VLOOKUP(C108,[1]Sheet1!B$1:F$65536,5,0)</f>
        <v>158314.70000000019</v>
      </c>
      <c r="H108" s="81">
        <f>VLOOKUP($C108,[1]Sheet1!$B$1:$Z$65536,6,0)</f>
        <v>108266.42999999993</v>
      </c>
      <c r="I108" s="81">
        <f>VLOOKUP($C108,[1]Sheet1!$B$1:$Z$65536,7,0)</f>
        <v>203846.3600000001</v>
      </c>
      <c r="J108" s="81">
        <f>VLOOKUP($C108,[1]Sheet1!$B$1:$Z$65536,8,0)</f>
        <v>133664.31999999983</v>
      </c>
      <c r="K108" s="81">
        <f>VLOOKUP($C108,[1]Sheet1!$B$1:$Z$65536,9,0)</f>
        <v>149582.62000000011</v>
      </c>
      <c r="L108" s="81">
        <f>VLOOKUP($C108,[1]Sheet1!$B$1:$Z$65536,10,0)</f>
        <v>0</v>
      </c>
      <c r="M108" s="81">
        <f>VLOOKUP($C108,[1]Sheet1!$B$1:$Z$65536,11,0)</f>
        <v>73169.760000000009</v>
      </c>
      <c r="N108" s="81">
        <f>VLOOKUP($C108,[1]Sheet1!$B$1:$Z$65536,12,0)</f>
        <v>56766.12</v>
      </c>
      <c r="O108" s="81">
        <f>VLOOKUP($C108,[1]Sheet1!$B$1:$Z$65536,13,0)</f>
        <v>56068.9099999998</v>
      </c>
      <c r="P108" s="81">
        <f>VLOOKUP($C108,[1]Sheet1!$B$1:$Z$65536,14,0)</f>
        <v>76165.39000000013</v>
      </c>
      <c r="Q108" s="81">
        <f>VLOOKUP($C108,[1]Sheet1!$B$1:$Z$65536,15,0)</f>
        <v>99204.959999999963</v>
      </c>
      <c r="R108" s="81">
        <f>VLOOKUP($C108,[1]Sheet1!$B$1:$Z$65536,16,0)</f>
        <v>0</v>
      </c>
      <c r="S108" s="81">
        <f>VLOOKUP($C108,[1]Sheet1!$B$1:$Z$65536,17,0)</f>
        <v>111659.82000000007</v>
      </c>
      <c r="T108" s="81">
        <f>VLOOKUP($C108,[1]Sheet1!$B$1:$Z$65536,18,0)</f>
        <v>21639.5</v>
      </c>
      <c r="U108" s="81">
        <f>VLOOKUP($C108,[1]Sheet1!$B$1:$Z$65536,19,0)</f>
        <v>43857.560000000056</v>
      </c>
      <c r="V108" s="81">
        <f>VLOOKUP($C108,[1]Sheet1!$B$1:$Z$65536,20,0)</f>
        <v>83398.530000000028</v>
      </c>
      <c r="W108" s="81">
        <f>VLOOKUP($C108,[1]Sheet1!$B$1:$Z$65536,21,0)</f>
        <v>64421.619999999879</v>
      </c>
      <c r="X108" s="81">
        <f>VLOOKUP($C108,[1]Sheet1!$B$1:$Z$65536,22,0)</f>
        <v>38239.89000000013</v>
      </c>
      <c r="Y108" s="81">
        <f>VLOOKUP($C108,[1]Sheet1!$B$1:$Z$65536,23,0)</f>
        <v>55912.71</v>
      </c>
      <c r="Z108" s="81">
        <f>VLOOKUP($C108,[1]Sheet1!$B$1:$Z$65536,24,0)</f>
        <v>63179.28</v>
      </c>
      <c r="AA108" s="81">
        <f>VLOOKUP($C108,[1]Sheet1!$B$1:$Z$65536,25,0)</f>
        <v>65633.119999999995</v>
      </c>
      <c r="AB108" s="81">
        <f>VLOOKUP($C108,[1]Sheet1!$B$1:$AA$65536,26,0)</f>
        <v>54151.98</v>
      </c>
      <c r="AC108" s="112">
        <f t="shared" si="17"/>
        <v>1774368.58</v>
      </c>
      <c r="AD108" s="114">
        <f t="shared" si="18"/>
        <v>1535491.49</v>
      </c>
      <c r="AE108" s="121">
        <f t="shared" si="19"/>
        <v>59960.061666666683</v>
      </c>
      <c r="AF108" s="121">
        <f t="shared" si="20"/>
        <v>64421.619999999879</v>
      </c>
      <c r="AG108" s="180">
        <v>100000</v>
      </c>
      <c r="AH108" s="148">
        <v>100000</v>
      </c>
      <c r="AI108" s="148"/>
      <c r="AJ108" s="148" t="s">
        <v>46</v>
      </c>
      <c r="AK108" s="148"/>
      <c r="AL108" s="148"/>
      <c r="AM108" s="158"/>
      <c r="AN108" s="70"/>
    </row>
    <row r="109" spans="1:52" s="59" customFormat="1" ht="31.95" hidden="1" customHeight="1">
      <c r="B109" s="396"/>
      <c r="C109" s="99" t="s">
        <v>95</v>
      </c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18"/>
      <c r="AE109" s="119" t="s">
        <v>96</v>
      </c>
      <c r="AF109" s="120"/>
      <c r="AG109" s="120"/>
      <c r="AH109" s="151"/>
      <c r="AI109" s="152"/>
      <c r="AJ109" s="152"/>
      <c r="AK109" s="152"/>
      <c r="AL109" s="152"/>
      <c r="AM109" s="153"/>
      <c r="AN109" s="154"/>
      <c r="AO109" s="153"/>
      <c r="AP109" s="153"/>
      <c r="AQ109" s="153"/>
      <c r="AR109" s="153"/>
      <c r="AS109" s="153"/>
      <c r="AT109" s="153"/>
      <c r="AU109" s="153"/>
      <c r="AV109" s="153"/>
      <c r="AW109" s="153"/>
      <c r="AX109" s="153"/>
      <c r="AY109" s="153"/>
      <c r="AZ109" s="153"/>
    </row>
    <row r="110" spans="1:52" s="13" customFormat="1" ht="28.05" hidden="1" customHeight="1">
      <c r="B110" s="396"/>
      <c r="C110" s="78" t="s">
        <v>252</v>
      </c>
      <c r="D110" s="79" t="s">
        <v>253</v>
      </c>
      <c r="E110" s="80">
        <v>120</v>
      </c>
      <c r="F110" s="81">
        <f>VLOOKUP(C110,[1]Sheet1!B$1:E$65536,4,0)</f>
        <v>0</v>
      </c>
      <c r="G110" s="81">
        <f>VLOOKUP(C110,[1]Sheet1!B$1:F$65536,5,0)</f>
        <v>0</v>
      </c>
      <c r="H110" s="81">
        <f>VLOOKUP($C110,[1]Sheet1!$B$1:$Z$65536,6,0)</f>
        <v>0</v>
      </c>
      <c r="I110" s="81">
        <f>VLOOKUP($C110,[1]Sheet1!$B$1:$Z$65536,7,0)</f>
        <v>0</v>
      </c>
      <c r="J110" s="81">
        <f>VLOOKUP($C110,[1]Sheet1!$B$1:$Z$65536,8,0)</f>
        <v>0</v>
      </c>
      <c r="K110" s="81">
        <f>VLOOKUP($C110,[1]Sheet1!$B$1:$Z$65536,9,0)</f>
        <v>0</v>
      </c>
      <c r="L110" s="81">
        <f>VLOOKUP($C110,[1]Sheet1!$B$1:$Z$65536,10,0)</f>
        <v>0</v>
      </c>
      <c r="M110" s="81">
        <f>VLOOKUP($C110,[1]Sheet1!$B$1:$Z$65536,11,0)</f>
        <v>0</v>
      </c>
      <c r="N110" s="81">
        <f>VLOOKUP($C110,[1]Sheet1!$B$1:$Z$65536,12,0)</f>
        <v>0</v>
      </c>
      <c r="O110" s="81">
        <f>VLOOKUP($C110,[1]Sheet1!$B$1:$Z$65536,13,0)</f>
        <v>0</v>
      </c>
      <c r="P110" s="81">
        <f>VLOOKUP($C110,[1]Sheet1!$B$1:$Z$65536,14,0)</f>
        <v>0</v>
      </c>
      <c r="Q110" s="81">
        <f>VLOOKUP($C110,[1]Sheet1!$B$1:$Z$65536,15,0)</f>
        <v>0</v>
      </c>
      <c r="R110" s="81">
        <f>VLOOKUP($C110,[1]Sheet1!$B$1:$Z$65536,16,0)</f>
        <v>399644.92</v>
      </c>
      <c r="S110" s="81">
        <f>VLOOKUP($C110,[1]Sheet1!$B$1:$Z$65536,17,0)</f>
        <v>0</v>
      </c>
      <c r="T110" s="81">
        <f>VLOOKUP($C110,[1]Sheet1!$B$1:$Z$65536,18,0)</f>
        <v>81100.529999999795</v>
      </c>
      <c r="U110" s="81">
        <f>VLOOKUP($C110,[1]Sheet1!$B$1:$Z$65536,19,0)</f>
        <v>0</v>
      </c>
      <c r="V110" s="81">
        <f>VLOOKUP($C110,[1]Sheet1!$B$1:$Z$65536,20,0)</f>
        <v>1022102.3400000001</v>
      </c>
      <c r="W110" s="81">
        <f>VLOOKUP($C110,[1]Sheet1!$B$1:$Z$65536,21,0)</f>
        <v>38800</v>
      </c>
      <c r="X110" s="81">
        <f>VLOOKUP($C110,[1]Sheet1!$B$1:$Z$65536,22,0)</f>
        <v>336476.42999999993</v>
      </c>
      <c r="Y110" s="81">
        <f>VLOOKUP($C110,[1]Sheet1!$B$1:$Z$65536,23,0)</f>
        <v>195806.12</v>
      </c>
      <c r="Z110" s="81">
        <f>VLOOKUP($C110,[1]Sheet1!$B$1:$Z$65536,24,0)</f>
        <v>0</v>
      </c>
      <c r="AA110" s="81">
        <f>VLOOKUP($C110,[1]Sheet1!$B$1:$Z$65536,25,0)</f>
        <v>392594.19</v>
      </c>
      <c r="AB110" s="81">
        <f>VLOOKUP($C110,[1]Sheet1!$B$1:$AA$65536,26,0)</f>
        <v>0</v>
      </c>
      <c r="AC110" s="112">
        <f t="shared" ref="AC110:AC140" si="21">SUM(F110:AB110)</f>
        <v>2466524.5299999998</v>
      </c>
      <c r="AD110" s="114">
        <f t="shared" ref="AD110:AD140" si="22">AC110-AB110-AA110-Z110-Y110</f>
        <v>1878124.2199999997</v>
      </c>
      <c r="AE110" s="112">
        <f t="shared" ref="AE110:AE140" si="23">(V110+U110+T110+S110+R110+Q110)/6</f>
        <v>250474.63166666662</v>
      </c>
      <c r="AF110" s="112">
        <f t="shared" ref="AF110:AF140" si="24">W110</f>
        <v>38800</v>
      </c>
      <c r="AG110" s="126"/>
      <c r="AH110" s="181">
        <v>100000</v>
      </c>
      <c r="AI110" s="128">
        <v>80000</v>
      </c>
      <c r="AJ110" s="128" t="s">
        <v>46</v>
      </c>
      <c r="AK110" s="128"/>
      <c r="AL110" s="128"/>
      <c r="AM110" s="129"/>
      <c r="AN110" s="70"/>
    </row>
    <row r="111" spans="1:52" s="3" customFormat="1" ht="28.05" hidden="1" customHeight="1">
      <c r="B111" s="396"/>
      <c r="C111" s="87" t="s">
        <v>254</v>
      </c>
      <c r="D111" s="88" t="s">
        <v>255</v>
      </c>
      <c r="E111" s="89">
        <v>120</v>
      </c>
      <c r="F111" s="81">
        <f>VLOOKUP(C111,[1]Sheet1!B$1:E$65536,4,0)</f>
        <v>0</v>
      </c>
      <c r="G111" s="81">
        <f>VLOOKUP(C111,[1]Sheet1!B$1:F$65536,5,0)</f>
        <v>0</v>
      </c>
      <c r="H111" s="81">
        <f>VLOOKUP($C111,[1]Sheet1!$B$1:$Z$65536,6,0)</f>
        <v>175791.29999999981</v>
      </c>
      <c r="I111" s="81">
        <f>VLOOKUP($C111,[1]Sheet1!$B$1:$Z$65536,7,0)</f>
        <v>373291.89999999991</v>
      </c>
      <c r="J111" s="81">
        <f>VLOOKUP($C111,[1]Sheet1!$B$1:$Z$65536,8,0)</f>
        <v>0</v>
      </c>
      <c r="K111" s="81">
        <f>VLOOKUP($C111,[1]Sheet1!$B$1:$Z$65536,9,0)</f>
        <v>0</v>
      </c>
      <c r="L111" s="81">
        <f>VLOOKUP($C111,[1]Sheet1!$B$1:$Z$65536,10,0)</f>
        <v>352353.09000000008</v>
      </c>
      <c r="M111" s="81">
        <f>VLOOKUP($C111,[1]Sheet1!$B$1:$Z$65536,11,0)</f>
        <v>8519.6499999999069</v>
      </c>
      <c r="N111" s="81">
        <f>VLOOKUP($C111,[1]Sheet1!$B$1:$Z$65536,12,0)</f>
        <v>9591.8500000000931</v>
      </c>
      <c r="O111" s="81">
        <f>VLOOKUP($C111,[1]Sheet1!$B$1:$Z$65536,13,0)</f>
        <v>0</v>
      </c>
      <c r="P111" s="81">
        <f>VLOOKUP($C111,[1]Sheet1!$B$1:$Z$65536,14,0)</f>
        <v>36078.340000000084</v>
      </c>
      <c r="Q111" s="81">
        <f>VLOOKUP($C111,[1]Sheet1!$B$1:$Z$65536,15,0)</f>
        <v>99872.49</v>
      </c>
      <c r="R111" s="81">
        <f>VLOOKUP($C111,[1]Sheet1!$B$1:$Z$65536,16,0)</f>
        <v>78112.59999999986</v>
      </c>
      <c r="S111" s="81">
        <f>VLOOKUP($C111,[1]Sheet1!$B$1:$Z$65536,17,0)</f>
        <v>0</v>
      </c>
      <c r="T111" s="81">
        <f>VLOOKUP($C111,[1]Sheet1!$B$1:$Z$65536,18,0)</f>
        <v>221002.74000000022</v>
      </c>
      <c r="U111" s="81">
        <f>VLOOKUP($C111,[1]Sheet1!$B$1:$Z$65536,19,0)</f>
        <v>0</v>
      </c>
      <c r="V111" s="81">
        <f>VLOOKUP($C111,[1]Sheet1!$B$1:$Z$65536,20,0)</f>
        <v>252343.16999999993</v>
      </c>
      <c r="W111" s="81">
        <f>VLOOKUP($C111,[1]Sheet1!$B$1:$Z$65536,21,0)</f>
        <v>224030.31000000006</v>
      </c>
      <c r="X111" s="81">
        <f>VLOOKUP($C111,[1]Sheet1!$B$1:$Z$65536,22,0)</f>
        <v>0</v>
      </c>
      <c r="Y111" s="81">
        <f>VLOOKUP($C111,[1]Sheet1!$B$1:$Z$65536,23,0)</f>
        <v>0</v>
      </c>
      <c r="Z111" s="81">
        <f>VLOOKUP($C111,[1]Sheet1!$B$1:$Z$65536,24,0)</f>
        <v>0</v>
      </c>
      <c r="AA111" s="81">
        <f>VLOOKUP($C111,[1]Sheet1!$B$1:$Z$65536,25,0)</f>
        <v>0</v>
      </c>
      <c r="AB111" s="81">
        <f>VLOOKUP($C111,[1]Sheet1!$B$1:$AA$65536,26,0)</f>
        <v>0</v>
      </c>
      <c r="AC111" s="112">
        <f t="shared" si="21"/>
        <v>1830987.44</v>
      </c>
      <c r="AD111" s="114">
        <f t="shared" si="22"/>
        <v>1830987.44</v>
      </c>
      <c r="AE111" s="116">
        <f t="shared" si="23"/>
        <v>108555.16666666667</v>
      </c>
      <c r="AF111" s="116">
        <f t="shared" si="24"/>
        <v>224030.31000000006</v>
      </c>
      <c r="AG111" s="145"/>
      <c r="AH111" s="135"/>
      <c r="AI111" s="135"/>
      <c r="AJ111" s="135" t="s">
        <v>46</v>
      </c>
      <c r="AK111" s="135"/>
      <c r="AL111" s="135"/>
      <c r="AM111" s="137"/>
      <c r="AN111" s="138"/>
    </row>
    <row r="112" spans="1:52" s="13" customFormat="1" ht="28.05" hidden="1" customHeight="1">
      <c r="B112" s="396"/>
      <c r="C112" s="82" t="s">
        <v>256</v>
      </c>
      <c r="D112" s="83" t="s">
        <v>257</v>
      </c>
      <c r="E112" s="84">
        <v>120</v>
      </c>
      <c r="F112" s="81">
        <f>VLOOKUP(C112,[1]Sheet1!B$1:E$65536,4,0)</f>
        <v>0</v>
      </c>
      <c r="G112" s="81">
        <f>VLOOKUP(C112,[1]Sheet1!B$1:F$65536,5,0)</f>
        <v>0</v>
      </c>
      <c r="H112" s="81">
        <f>VLOOKUP($C112,[1]Sheet1!$B$1:$Z$65536,6,0)</f>
        <v>0</v>
      </c>
      <c r="I112" s="81">
        <f>VLOOKUP($C112,[1]Sheet1!$B$1:$Z$65536,7,0)</f>
        <v>0</v>
      </c>
      <c r="J112" s="81">
        <f>VLOOKUP($C112,[1]Sheet1!$B$1:$Z$65536,8,0)</f>
        <v>0</v>
      </c>
      <c r="K112" s="81">
        <f>VLOOKUP($C112,[1]Sheet1!$B$1:$Z$65536,9,0)</f>
        <v>0</v>
      </c>
      <c r="L112" s="81">
        <f>VLOOKUP($C112,[1]Sheet1!$B$1:$Z$65536,10,0)</f>
        <v>0</v>
      </c>
      <c r="M112" s="81">
        <f>VLOOKUP($C112,[1]Sheet1!$B$1:$Z$65536,11,0)</f>
        <v>0</v>
      </c>
      <c r="N112" s="81">
        <f>VLOOKUP($C112,[1]Sheet1!$B$1:$Z$65536,12,0)</f>
        <v>279477.61</v>
      </c>
      <c r="O112" s="81">
        <f>VLOOKUP($C112,[1]Sheet1!$B$1:$Z$65536,13,0)</f>
        <v>19332.399999999907</v>
      </c>
      <c r="P112" s="81">
        <f>VLOOKUP($C112,[1]Sheet1!$B$1:$Z$65536,14,0)</f>
        <v>62924.439999999944</v>
      </c>
      <c r="Q112" s="81">
        <f>VLOOKUP($C112,[1]Sheet1!$B$1:$Z$65536,15,0)</f>
        <v>0</v>
      </c>
      <c r="R112" s="81">
        <f>VLOOKUP($C112,[1]Sheet1!$B$1:$Z$65536,16,0)</f>
        <v>168803.51</v>
      </c>
      <c r="S112" s="81">
        <f>VLOOKUP($C112,[1]Sheet1!$B$1:$Z$65536,17,0)</f>
        <v>0</v>
      </c>
      <c r="T112" s="81">
        <f>VLOOKUP($C112,[1]Sheet1!$B$1:$Z$65536,18,0)</f>
        <v>200839.8600000001</v>
      </c>
      <c r="U112" s="81">
        <f>VLOOKUP($C112,[1]Sheet1!$B$1:$Z$65536,19,0)</f>
        <v>0</v>
      </c>
      <c r="V112" s="81">
        <f>VLOOKUP($C112,[1]Sheet1!$B$1:$Z$65536,20,0)</f>
        <v>129248.1100000001</v>
      </c>
      <c r="W112" s="81">
        <f>VLOOKUP($C112,[1]Sheet1!$B$1:$Z$65536,21,0)</f>
        <v>228139.56999999983</v>
      </c>
      <c r="X112" s="81">
        <f>VLOOKUP($C112,[1]Sheet1!$B$1:$Z$65536,22,0)</f>
        <v>68396.790000000037</v>
      </c>
      <c r="Y112" s="81">
        <f>VLOOKUP($C112,[1]Sheet1!$B$1:$Z$65536,23,0)</f>
        <v>337356.56</v>
      </c>
      <c r="Z112" s="81">
        <f>VLOOKUP($C112,[1]Sheet1!$B$1:$Z$65536,24,0)</f>
        <v>78891.460000000006</v>
      </c>
      <c r="AA112" s="81">
        <f>VLOOKUP($C112,[1]Sheet1!$B$1:$Z$65536,25,0)</f>
        <v>77617.919999999998</v>
      </c>
      <c r="AB112" s="81">
        <f>VLOOKUP($C112,[1]Sheet1!$B$1:$AA$65536,26,0)</f>
        <v>125535.41</v>
      </c>
      <c r="AC112" s="112">
        <f t="shared" si="21"/>
        <v>1776563.64</v>
      </c>
      <c r="AD112" s="114">
        <f t="shared" si="22"/>
        <v>1157162.29</v>
      </c>
      <c r="AE112" s="115">
        <f t="shared" si="23"/>
        <v>83148.580000000031</v>
      </c>
      <c r="AF112" s="115">
        <f t="shared" si="24"/>
        <v>228139.56999999983</v>
      </c>
      <c r="AG112" s="130">
        <v>100000</v>
      </c>
      <c r="AH112" s="134">
        <v>100000</v>
      </c>
      <c r="AI112" s="132">
        <v>100000</v>
      </c>
      <c r="AJ112" s="132" t="s">
        <v>46</v>
      </c>
      <c r="AK112" s="132"/>
      <c r="AL112" s="132"/>
      <c r="AM112" s="133"/>
      <c r="AN112" s="70"/>
    </row>
    <row r="113" spans="2:52" s="13" customFormat="1" ht="28.05" customHeight="1">
      <c r="B113" s="396"/>
      <c r="C113" s="82" t="s">
        <v>258</v>
      </c>
      <c r="D113" s="83" t="s">
        <v>259</v>
      </c>
      <c r="E113" s="84">
        <v>120</v>
      </c>
      <c r="F113" s="81">
        <f>VLOOKUP(C113,[1]Sheet1!B$1:E$65536,4,0)</f>
        <v>0</v>
      </c>
      <c r="G113" s="81">
        <f>VLOOKUP(C113,[1]Sheet1!B$1:F$65536,5,0)</f>
        <v>0</v>
      </c>
      <c r="H113" s="81">
        <f>VLOOKUP($C113,[1]Sheet1!$B$1:$Z$65536,6,0)</f>
        <v>0</v>
      </c>
      <c r="I113" s="81">
        <f>VLOOKUP($C113,[1]Sheet1!$B$1:$Z$65536,7,0)</f>
        <v>0</v>
      </c>
      <c r="J113" s="81">
        <f>VLOOKUP($C113,[1]Sheet1!$B$1:$Z$65536,8,0)</f>
        <v>88026.43</v>
      </c>
      <c r="K113" s="81">
        <f>VLOOKUP($C113,[1]Sheet1!$B$1:$Z$65536,9,0)</f>
        <v>159346.26</v>
      </c>
      <c r="L113" s="81">
        <f>VLOOKUP($C113,[1]Sheet1!$B$1:$Z$65536,10,0)</f>
        <v>72874.089999999851</v>
      </c>
      <c r="M113" s="81">
        <f>VLOOKUP($C113,[1]Sheet1!$B$1:$Z$65536,11,0)</f>
        <v>51300.15000000014</v>
      </c>
      <c r="N113" s="81">
        <f>VLOOKUP($C113,[1]Sheet1!$B$1:$Z$65536,12,0)</f>
        <v>52623.809999999823</v>
      </c>
      <c r="O113" s="81">
        <f>VLOOKUP($C113,[1]Sheet1!$B$1:$Z$65536,13,0)</f>
        <v>40254.910000000033</v>
      </c>
      <c r="P113" s="81">
        <f>VLOOKUP($C113,[1]Sheet1!$B$1:$Z$65536,14,0)</f>
        <v>66562.219999999972</v>
      </c>
      <c r="Q113" s="81">
        <f>VLOOKUP($C113,[1]Sheet1!$B$1:$Z$65536,15,0)</f>
        <v>59462.060000000056</v>
      </c>
      <c r="R113" s="81">
        <f>VLOOKUP($C113,[1]Sheet1!$B$1:$Z$65536,16,0)</f>
        <v>87892.75</v>
      </c>
      <c r="S113" s="81">
        <f>VLOOKUP($C113,[1]Sheet1!$B$1:$Z$65536,17,0)</f>
        <v>0</v>
      </c>
      <c r="T113" s="81">
        <f>VLOOKUP($C113,[1]Sheet1!$B$1:$Z$65536,18,0)</f>
        <v>12181.390000000014</v>
      </c>
      <c r="U113" s="81">
        <f>VLOOKUP($C113,[1]Sheet1!$B$1:$Z$65536,19,0)</f>
        <v>0</v>
      </c>
      <c r="V113" s="81">
        <f>VLOOKUP($C113,[1]Sheet1!$B$1:$Z$65536,20,0)</f>
        <v>144728.37</v>
      </c>
      <c r="W113" s="81">
        <f>VLOOKUP($C113,[1]Sheet1!$B$1:$Z$65536,21,0)</f>
        <v>0</v>
      </c>
      <c r="X113" s="81">
        <f>VLOOKUP($C113,[1]Sheet1!$B$1:$Z$65536,22,0)</f>
        <v>441497.76000000013</v>
      </c>
      <c r="Y113" s="81">
        <f>VLOOKUP($C113,[1]Sheet1!$B$1:$Z$65536,23,0)</f>
        <v>206350.92</v>
      </c>
      <c r="Z113" s="81">
        <f>VLOOKUP($C113,[1]Sheet1!$B$1:$Z$65536,24,0)</f>
        <v>0</v>
      </c>
      <c r="AA113" s="81">
        <f>VLOOKUP($C113,[1]Sheet1!$B$1:$Z$65536,25,0)</f>
        <v>279486.40000000002</v>
      </c>
      <c r="AB113" s="81">
        <f>VLOOKUP($C113,[1]Sheet1!$B$1:$AA$65536,26,0)</f>
        <v>0</v>
      </c>
      <c r="AC113" s="112">
        <f t="shared" si="21"/>
        <v>1762587.52</v>
      </c>
      <c r="AD113" s="114">
        <f t="shared" si="22"/>
        <v>1276750.2000000002</v>
      </c>
      <c r="AE113" s="115">
        <f t="shared" si="23"/>
        <v>50710.76166666668</v>
      </c>
      <c r="AF113" s="115">
        <f t="shared" si="24"/>
        <v>0</v>
      </c>
      <c r="AG113" s="130">
        <v>100000</v>
      </c>
      <c r="AH113" s="134">
        <v>100000</v>
      </c>
      <c r="AI113" s="132">
        <v>70000</v>
      </c>
      <c r="AJ113" s="132" t="s">
        <v>46</v>
      </c>
      <c r="AK113" s="132"/>
      <c r="AL113" s="132"/>
      <c r="AM113" s="133"/>
      <c r="AN113" s="70"/>
    </row>
    <row r="114" spans="2:52" s="13" customFormat="1" ht="28.05" customHeight="1">
      <c r="B114" s="396"/>
      <c r="C114" s="82" t="s">
        <v>260</v>
      </c>
      <c r="D114" s="83" t="s">
        <v>261</v>
      </c>
      <c r="E114" s="84">
        <v>120</v>
      </c>
      <c r="F114" s="81">
        <f>VLOOKUP(C114,[1]Sheet1!B$1:E$65536,4,0)</f>
        <v>0</v>
      </c>
      <c r="G114" s="81">
        <f>VLOOKUP(C114,[1]Sheet1!B$1:F$65536,5,0)</f>
        <v>0</v>
      </c>
      <c r="H114" s="81">
        <f>VLOOKUP($C114,[1]Sheet1!$B$1:$Z$65536,6,0)</f>
        <v>0</v>
      </c>
      <c r="I114" s="81">
        <f>VLOOKUP($C114,[1]Sheet1!$B$1:$Z$65536,7,0)</f>
        <v>0</v>
      </c>
      <c r="J114" s="81">
        <f>VLOOKUP($C114,[1]Sheet1!$B$1:$Z$65536,8,0)</f>
        <v>0</v>
      </c>
      <c r="K114" s="81">
        <f>VLOOKUP($C114,[1]Sheet1!$B$1:$Z$65536,9,0)</f>
        <v>0</v>
      </c>
      <c r="L114" s="81">
        <f>VLOOKUP($C114,[1]Sheet1!$B$1:$Z$65536,10,0)</f>
        <v>0</v>
      </c>
      <c r="M114" s="81">
        <f>VLOOKUP($C114,[1]Sheet1!$B$1:$Z$65536,11,0)</f>
        <v>0</v>
      </c>
      <c r="N114" s="81">
        <f>VLOOKUP($C114,[1]Sheet1!$B$1:$Z$65536,12,0)</f>
        <v>0</v>
      </c>
      <c r="O114" s="81">
        <f>VLOOKUP($C114,[1]Sheet1!$B$1:$Z$65536,13,0)</f>
        <v>20055.099999999999</v>
      </c>
      <c r="P114" s="81">
        <f>VLOOKUP($C114,[1]Sheet1!$B$1:$Z$65536,14,0)</f>
        <v>0</v>
      </c>
      <c r="Q114" s="81">
        <f>VLOOKUP($C114,[1]Sheet1!$B$1:$Z$65536,15,0)</f>
        <v>101795.90000000002</v>
      </c>
      <c r="R114" s="81">
        <f>VLOOKUP($C114,[1]Sheet1!$B$1:$Z$65536,16,0)</f>
        <v>217656.14</v>
      </c>
      <c r="S114" s="81">
        <f>VLOOKUP($C114,[1]Sheet1!$B$1:$Z$65536,17,0)</f>
        <v>0</v>
      </c>
      <c r="T114" s="81">
        <f>VLOOKUP($C114,[1]Sheet1!$B$1:$Z$65536,18,0)</f>
        <v>0</v>
      </c>
      <c r="U114" s="81">
        <f>VLOOKUP($C114,[1]Sheet1!$B$1:$Z$65536,19,0)</f>
        <v>0</v>
      </c>
      <c r="V114" s="81">
        <f>VLOOKUP($C114,[1]Sheet1!$B$1:$Z$65536,20,0)</f>
        <v>0</v>
      </c>
      <c r="W114" s="81">
        <f>VLOOKUP($C114,[1]Sheet1!$B$1:$Z$65536,21,0)</f>
        <v>0</v>
      </c>
      <c r="X114" s="81">
        <f>VLOOKUP($C114,[1]Sheet1!$B$1:$Z$65536,22,0)</f>
        <v>0</v>
      </c>
      <c r="Y114" s="81">
        <f>VLOOKUP($C114,[1]Sheet1!$B$1:$Z$65536,23,0)</f>
        <v>0</v>
      </c>
      <c r="Z114" s="81">
        <f>VLOOKUP($C114,[1]Sheet1!$B$1:$Z$65536,24,0)</f>
        <v>248043.90000000002</v>
      </c>
      <c r="AA114" s="81">
        <f>VLOOKUP($C114,[1]Sheet1!$B$1:$Z$65536,25,0)</f>
        <v>0</v>
      </c>
      <c r="AB114" s="81">
        <f>VLOOKUP($C114,[1]Sheet1!$B$1:$AA$65536,26,0)</f>
        <v>0</v>
      </c>
      <c r="AC114" s="112">
        <f t="shared" si="21"/>
        <v>587551.04</v>
      </c>
      <c r="AD114" s="114">
        <f t="shared" si="22"/>
        <v>339507.14</v>
      </c>
      <c r="AE114" s="115">
        <f t="shared" si="23"/>
        <v>53242.006666666675</v>
      </c>
      <c r="AF114" s="115">
        <f t="shared" si="24"/>
        <v>0</v>
      </c>
      <c r="AG114" s="130">
        <v>100000</v>
      </c>
      <c r="AH114" s="134">
        <v>100000</v>
      </c>
      <c r="AI114" s="132">
        <v>100000</v>
      </c>
      <c r="AJ114" s="132" t="s">
        <v>46</v>
      </c>
      <c r="AK114" s="132"/>
      <c r="AL114" s="132"/>
      <c r="AM114" s="133"/>
      <c r="AN114" s="70"/>
    </row>
    <row r="115" spans="2:52" s="13" customFormat="1" ht="28.05" customHeight="1">
      <c r="B115" s="396"/>
      <c r="C115" s="82" t="s">
        <v>262</v>
      </c>
      <c r="D115" s="90" t="s">
        <v>263</v>
      </c>
      <c r="E115" s="84">
        <v>120</v>
      </c>
      <c r="F115" s="81">
        <f>VLOOKUP(C115,[1]Sheet1!B$1:E$65536,4,0)</f>
        <v>0</v>
      </c>
      <c r="G115" s="81">
        <f>VLOOKUP(C115,[1]Sheet1!B$1:F$65536,5,0)</f>
        <v>0</v>
      </c>
      <c r="H115" s="81">
        <f>VLOOKUP($C115,[1]Sheet1!$B$1:$Z$65536,6,0)</f>
        <v>0</v>
      </c>
      <c r="I115" s="81">
        <f>VLOOKUP($C115,[1]Sheet1!$B$1:$Z$65536,7,0)</f>
        <v>0</v>
      </c>
      <c r="J115" s="81">
        <f>VLOOKUP($C115,[1]Sheet1!$B$1:$Z$65536,8,0)</f>
        <v>0</v>
      </c>
      <c r="K115" s="81">
        <f>VLOOKUP($C115,[1]Sheet1!$B$1:$Z$65536,9,0)</f>
        <v>0</v>
      </c>
      <c r="L115" s="81">
        <f>VLOOKUP($C115,[1]Sheet1!$B$1:$Z$65536,10,0)</f>
        <v>0</v>
      </c>
      <c r="M115" s="81">
        <f>VLOOKUP($C115,[1]Sheet1!$B$1:$Z$65536,11,0)</f>
        <v>0</v>
      </c>
      <c r="N115" s="81">
        <f>VLOOKUP($C115,[1]Sheet1!$B$1:$Z$65536,12,0)</f>
        <v>0</v>
      </c>
      <c r="O115" s="81">
        <f>VLOOKUP($C115,[1]Sheet1!$B$1:$Z$65536,13,0)</f>
        <v>0</v>
      </c>
      <c r="P115" s="81">
        <f>VLOOKUP($C115,[1]Sheet1!$B$1:$Z$65536,14,0)</f>
        <v>0</v>
      </c>
      <c r="Q115" s="81">
        <f>VLOOKUP($C115,[1]Sheet1!$B$1:$Z$65536,15,0)</f>
        <v>0</v>
      </c>
      <c r="R115" s="81">
        <f>VLOOKUP($C115,[1]Sheet1!$B$1:$Z$65536,16,0)</f>
        <v>0</v>
      </c>
      <c r="S115" s="81">
        <f>VLOOKUP($C115,[1]Sheet1!$B$1:$Z$65536,17,0)</f>
        <v>0</v>
      </c>
      <c r="T115" s="81">
        <f>VLOOKUP($C115,[1]Sheet1!$B$1:$Z$65536,18,0)</f>
        <v>143119.89000000001</v>
      </c>
      <c r="U115" s="81">
        <f>VLOOKUP($C115,[1]Sheet1!$B$1:$Z$65536,19,0)</f>
        <v>264920.26999999996</v>
      </c>
      <c r="V115" s="81">
        <f>VLOOKUP($C115,[1]Sheet1!$B$1:$Z$65536,20,0)</f>
        <v>0</v>
      </c>
      <c r="W115" s="81">
        <f>VLOOKUP($C115,[1]Sheet1!$B$1:$Z$65536,21,0)</f>
        <v>117841.57000000007</v>
      </c>
      <c r="X115" s="81">
        <f>VLOOKUP($C115,[1]Sheet1!$B$1:$Z$65536,22,0)</f>
        <v>0</v>
      </c>
      <c r="Y115" s="81">
        <f>VLOOKUP($C115,[1]Sheet1!$B$1:$Z$65536,23,0)</f>
        <v>0</v>
      </c>
      <c r="Z115" s="81">
        <f>VLOOKUP($C115,[1]Sheet1!$B$1:$Z$65536,24,0)</f>
        <v>220820.12</v>
      </c>
      <c r="AA115" s="81">
        <f>VLOOKUP($C115,[1]Sheet1!$B$1:$Z$65536,25,0)</f>
        <v>96427.34</v>
      </c>
      <c r="AB115" s="81">
        <f>VLOOKUP($C115,[1]Sheet1!$B$1:$AA$65536,26,0)</f>
        <v>107213.95</v>
      </c>
      <c r="AC115" s="112">
        <f t="shared" si="21"/>
        <v>950343.1399999999</v>
      </c>
      <c r="AD115" s="114">
        <f t="shared" si="22"/>
        <v>525881.73</v>
      </c>
      <c r="AE115" s="115">
        <f t="shared" si="23"/>
        <v>68006.693333333329</v>
      </c>
      <c r="AF115" s="115">
        <f t="shared" si="24"/>
        <v>117841.57000000007</v>
      </c>
      <c r="AG115" s="139">
        <v>50000</v>
      </c>
      <c r="AH115" s="134">
        <v>80000</v>
      </c>
      <c r="AI115" s="132">
        <v>100000</v>
      </c>
      <c r="AJ115" s="132" t="s">
        <v>46</v>
      </c>
      <c r="AK115" s="132"/>
      <c r="AL115" s="132"/>
      <c r="AM115" s="133"/>
      <c r="AN115" s="70"/>
    </row>
    <row r="116" spans="2:52" s="13" customFormat="1" ht="28.05" customHeight="1">
      <c r="B116" s="396"/>
      <c r="C116" s="82" t="s">
        <v>264</v>
      </c>
      <c r="D116" s="83" t="s">
        <v>265</v>
      </c>
      <c r="E116" s="84">
        <v>120</v>
      </c>
      <c r="F116" s="81">
        <f>VLOOKUP(C116,[1]Sheet1!B$1:E$65536,4,0)</f>
        <v>0</v>
      </c>
      <c r="G116" s="81">
        <f>VLOOKUP(C116,[1]Sheet1!B$1:F$65536,5,0)</f>
        <v>0</v>
      </c>
      <c r="H116" s="81">
        <f>VLOOKUP($C116,[1]Sheet1!$B$1:$Z$65536,6,0)</f>
        <v>0</v>
      </c>
      <c r="I116" s="81">
        <f>VLOOKUP($C116,[1]Sheet1!$B$1:$Z$65536,7,0)</f>
        <v>0</v>
      </c>
      <c r="J116" s="81">
        <f>VLOOKUP($C116,[1]Sheet1!$B$1:$Z$65536,8,0)</f>
        <v>0</v>
      </c>
      <c r="K116" s="81">
        <f>VLOOKUP($C116,[1]Sheet1!$B$1:$Z$65536,9,0)</f>
        <v>0</v>
      </c>
      <c r="L116" s="81">
        <f>VLOOKUP($C116,[1]Sheet1!$B$1:$Z$65536,10,0)</f>
        <v>0</v>
      </c>
      <c r="M116" s="81">
        <f>VLOOKUP($C116,[1]Sheet1!$B$1:$Z$65536,11,0)</f>
        <v>0</v>
      </c>
      <c r="N116" s="81">
        <f>VLOOKUP($C116,[1]Sheet1!$B$1:$Z$65536,12,0)</f>
        <v>0</v>
      </c>
      <c r="O116" s="81">
        <f>VLOOKUP($C116,[1]Sheet1!$B$1:$Z$65536,13,0)</f>
        <v>0</v>
      </c>
      <c r="P116" s="81">
        <f>VLOOKUP($C116,[1]Sheet1!$B$1:$Z$65536,14,0)</f>
        <v>0</v>
      </c>
      <c r="Q116" s="81">
        <f>VLOOKUP($C116,[1]Sheet1!$B$1:$Z$65536,15,0)</f>
        <v>0</v>
      </c>
      <c r="R116" s="81">
        <f>VLOOKUP($C116,[1]Sheet1!$B$1:$Z$65536,16,0)</f>
        <v>0</v>
      </c>
      <c r="S116" s="81">
        <f>VLOOKUP($C116,[1]Sheet1!$B$1:$Z$65536,17,0)</f>
        <v>0</v>
      </c>
      <c r="T116" s="81">
        <f>VLOOKUP($C116,[1]Sheet1!$B$1:$Z$65536,18,0)</f>
        <v>0</v>
      </c>
      <c r="U116" s="81">
        <f>VLOOKUP($C116,[1]Sheet1!$B$1:$Z$65536,19,0)</f>
        <v>64783.88</v>
      </c>
      <c r="V116" s="81">
        <f>VLOOKUP($C116,[1]Sheet1!$B$1:$Z$65536,20,0)</f>
        <v>25079.260000000009</v>
      </c>
      <c r="W116" s="81">
        <f>VLOOKUP($C116,[1]Sheet1!$B$1:$Z$65536,21,0)</f>
        <v>37258.640000000014</v>
      </c>
      <c r="X116" s="81">
        <f>VLOOKUP($C116,[1]Sheet1!$B$1:$Z$65536,22,0)</f>
        <v>0</v>
      </c>
      <c r="Y116" s="81">
        <f>VLOOKUP($C116,[1]Sheet1!$B$1:$Z$65536,23,0)</f>
        <v>145721.18</v>
      </c>
      <c r="Z116" s="81">
        <f>VLOOKUP($C116,[1]Sheet1!$B$1:$Z$65536,24,0)</f>
        <v>107517.75999999999</v>
      </c>
      <c r="AA116" s="81">
        <f>VLOOKUP($C116,[1]Sheet1!$B$1:$Z$65536,25,0)</f>
        <v>0</v>
      </c>
      <c r="AB116" s="81">
        <f>VLOOKUP($C116,[1]Sheet1!$B$1:$AA$65536,26,0)</f>
        <v>0</v>
      </c>
      <c r="AC116" s="112">
        <f t="shared" si="21"/>
        <v>380360.72000000003</v>
      </c>
      <c r="AD116" s="114">
        <f>AC116-AB116-AA116-Z116</f>
        <v>272842.96000000002</v>
      </c>
      <c r="AE116" s="115">
        <f t="shared" si="23"/>
        <v>14977.190000000002</v>
      </c>
      <c r="AF116" s="115">
        <f t="shared" si="24"/>
        <v>37258.640000000014</v>
      </c>
      <c r="AG116" s="130">
        <v>50000</v>
      </c>
      <c r="AH116" s="132">
        <v>100000</v>
      </c>
      <c r="AI116" s="132">
        <v>50000</v>
      </c>
      <c r="AJ116" s="132" t="s">
        <v>46</v>
      </c>
      <c r="AK116" s="132"/>
      <c r="AL116" s="132"/>
      <c r="AM116" s="133"/>
      <c r="AN116" s="70"/>
    </row>
    <row r="117" spans="2:52" s="13" customFormat="1" ht="28.05" hidden="1" customHeight="1">
      <c r="B117" s="396"/>
      <c r="C117" s="82" t="s">
        <v>266</v>
      </c>
      <c r="D117" s="83" t="s">
        <v>267</v>
      </c>
      <c r="E117" s="84">
        <v>120</v>
      </c>
      <c r="F117" s="81">
        <f>VLOOKUP(C117,[1]Sheet1!B$1:E$65536,4,0)</f>
        <v>0</v>
      </c>
      <c r="G117" s="81">
        <f>VLOOKUP(C117,[1]Sheet1!B$1:F$65536,5,0)</f>
        <v>0</v>
      </c>
      <c r="H117" s="81">
        <f>VLOOKUP($C117,[1]Sheet1!$B$1:$Z$65536,6,0)</f>
        <v>0</v>
      </c>
      <c r="I117" s="81">
        <f>VLOOKUP($C117,[1]Sheet1!$B$1:$Z$65536,7,0)</f>
        <v>0</v>
      </c>
      <c r="J117" s="81">
        <f>VLOOKUP($C117,[1]Sheet1!$B$1:$Z$65536,8,0)</f>
        <v>0</v>
      </c>
      <c r="K117" s="81">
        <f>VLOOKUP($C117,[1]Sheet1!$B$1:$Z$65536,9,0)</f>
        <v>0</v>
      </c>
      <c r="L117" s="81">
        <f>VLOOKUP($C117,[1]Sheet1!$B$1:$Z$65536,10,0)</f>
        <v>0</v>
      </c>
      <c r="M117" s="81">
        <f>VLOOKUP($C117,[1]Sheet1!$B$1:$Z$65536,11,0)</f>
        <v>10035.200000000001</v>
      </c>
      <c r="N117" s="81">
        <f>VLOOKUP($C117,[1]Sheet1!$B$1:$Z$65536,12,0)</f>
        <v>24191.960000000021</v>
      </c>
      <c r="O117" s="81">
        <f>VLOOKUP($C117,[1]Sheet1!$B$1:$Z$65536,13,0)</f>
        <v>22223.959999999963</v>
      </c>
      <c r="P117" s="81">
        <f>VLOOKUP($C117,[1]Sheet1!$B$1:$Z$65536,14,0)</f>
        <v>35951.94</v>
      </c>
      <c r="Q117" s="81">
        <f>VLOOKUP($C117,[1]Sheet1!$B$1:$Z$65536,15,0)</f>
        <v>38879.929999999993</v>
      </c>
      <c r="R117" s="81">
        <f>VLOOKUP($C117,[1]Sheet1!$B$1:$Z$65536,16,0)</f>
        <v>0</v>
      </c>
      <c r="S117" s="81">
        <f>VLOOKUP($C117,[1]Sheet1!$B$1:$Z$65536,17,0)</f>
        <v>0</v>
      </c>
      <c r="T117" s="81">
        <f>VLOOKUP($C117,[1]Sheet1!$B$1:$Z$65536,18,0)</f>
        <v>53015.890000000072</v>
      </c>
      <c r="U117" s="81">
        <f>VLOOKUP($C117,[1]Sheet1!$B$1:$Z$65536,19,0)</f>
        <v>34031.939999999944</v>
      </c>
      <c r="V117" s="81">
        <f>VLOOKUP($C117,[1]Sheet1!$B$1:$Z$65536,20,0)</f>
        <v>94559.820000000065</v>
      </c>
      <c r="W117" s="81">
        <f>VLOOKUP($C117,[1]Sheet1!$B$1:$Z$65536,21,0)</f>
        <v>0</v>
      </c>
      <c r="X117" s="81">
        <f>VLOOKUP($C117,[1]Sheet1!$B$1:$Z$65536,22,0)</f>
        <v>55679.879999999946</v>
      </c>
      <c r="Y117" s="81">
        <f>VLOOKUP($C117,[1]Sheet1!$B$1:$Z$65536,23,0)</f>
        <v>28967.96</v>
      </c>
      <c r="Z117" s="81">
        <f>VLOOKUP($C117,[1]Sheet1!$B$1:$Z$65536,24,0)</f>
        <v>23039.96</v>
      </c>
      <c r="AA117" s="81">
        <f>VLOOKUP($C117,[1]Sheet1!$B$1:$Z$65536,25,0)</f>
        <v>16896</v>
      </c>
      <c r="AB117" s="81">
        <f>VLOOKUP($C117,[1]Sheet1!$B$1:$AA$65536,26,0)</f>
        <v>0</v>
      </c>
      <c r="AC117" s="112">
        <f t="shared" si="21"/>
        <v>437474.44000000006</v>
      </c>
      <c r="AD117" s="114">
        <f t="shared" si="22"/>
        <v>368570.52</v>
      </c>
      <c r="AE117" s="115">
        <f t="shared" si="23"/>
        <v>36747.930000000015</v>
      </c>
      <c r="AF117" s="115">
        <f t="shared" si="24"/>
        <v>0</v>
      </c>
      <c r="AG117" s="130"/>
      <c r="AH117" s="134">
        <v>80000</v>
      </c>
      <c r="AI117" s="132">
        <v>80000</v>
      </c>
      <c r="AJ117" s="132" t="s">
        <v>46</v>
      </c>
      <c r="AK117" s="132"/>
      <c r="AL117" s="132"/>
      <c r="AM117" s="133"/>
      <c r="AN117" s="70"/>
    </row>
    <row r="118" spans="2:52" s="13" customFormat="1" ht="28.05" hidden="1" customHeight="1">
      <c r="B118" s="396"/>
      <c r="C118" s="82" t="s">
        <v>268</v>
      </c>
      <c r="D118" s="88" t="s">
        <v>269</v>
      </c>
      <c r="E118" s="84">
        <v>120</v>
      </c>
      <c r="F118" s="81">
        <f>VLOOKUP(C118,[1]Sheet1!B$1:E$65536,4,0)</f>
        <v>0</v>
      </c>
      <c r="G118" s="81">
        <f>VLOOKUP(C118,[1]Sheet1!B$1:F$65536,5,0)</f>
        <v>0</v>
      </c>
      <c r="H118" s="81">
        <f>VLOOKUP($C118,[1]Sheet1!$B$1:$Z$65536,6,0)</f>
        <v>0</v>
      </c>
      <c r="I118" s="81">
        <f>VLOOKUP($C118,[1]Sheet1!$B$1:$Z$65536,7,0)</f>
        <v>0</v>
      </c>
      <c r="J118" s="81">
        <f>VLOOKUP($C118,[1]Sheet1!$B$1:$Z$65536,8,0)</f>
        <v>0</v>
      </c>
      <c r="K118" s="81">
        <f>VLOOKUP($C118,[1]Sheet1!$B$1:$Z$65536,9,0)</f>
        <v>0</v>
      </c>
      <c r="L118" s="81">
        <f>VLOOKUP($C118,[1]Sheet1!$B$1:$Z$65536,10,0)</f>
        <v>59232.97</v>
      </c>
      <c r="M118" s="81">
        <f>VLOOKUP($C118,[1]Sheet1!$B$1:$Z$65536,11,0)</f>
        <v>31613.020000000077</v>
      </c>
      <c r="N118" s="81">
        <f>VLOOKUP($C118,[1]Sheet1!$B$1:$Z$65536,12,0)</f>
        <v>30210.089999999967</v>
      </c>
      <c r="O118" s="81">
        <f>VLOOKUP($C118,[1]Sheet1!$B$1:$Z$65536,13,0)</f>
        <v>24099.999999999942</v>
      </c>
      <c r="P118" s="81">
        <f>VLOOKUP($C118,[1]Sheet1!$B$1:$Z$65536,14,0)</f>
        <v>29681.059999999969</v>
      </c>
      <c r="Q118" s="81">
        <f>VLOOKUP($C118,[1]Sheet1!$B$1:$Z$65536,15,0)</f>
        <v>26614.900000000052</v>
      </c>
      <c r="R118" s="81">
        <f>VLOOKUP($C118,[1]Sheet1!$B$1:$Z$65536,16,0)</f>
        <v>20174.409999999916</v>
      </c>
      <c r="S118" s="81">
        <f>VLOOKUP($C118,[1]Sheet1!$B$1:$Z$65536,17,0)</f>
        <v>0</v>
      </c>
      <c r="T118" s="81">
        <f>VLOOKUP($C118,[1]Sheet1!$B$1:$Z$65536,18,0)</f>
        <v>22548.580000000075</v>
      </c>
      <c r="U118" s="81">
        <f>VLOOKUP($C118,[1]Sheet1!$B$1:$Z$65536,19,0)</f>
        <v>0</v>
      </c>
      <c r="V118" s="81">
        <f>VLOOKUP($C118,[1]Sheet1!$B$1:$Z$65536,20,0)</f>
        <v>25744.609999999986</v>
      </c>
      <c r="W118" s="81">
        <f>VLOOKUP($C118,[1]Sheet1!$B$1:$Z$65536,21,0)</f>
        <v>70500.659999999974</v>
      </c>
      <c r="X118" s="81">
        <f>VLOOKUP($C118,[1]Sheet1!$B$1:$Z$65536,22,0)</f>
        <v>39928.080000000016</v>
      </c>
      <c r="Y118" s="81">
        <f>VLOOKUP($C118,[1]Sheet1!$B$1:$Z$65536,23,0)</f>
        <v>40892.35</v>
      </c>
      <c r="Z118" s="81">
        <f>VLOOKUP($C118,[1]Sheet1!$B$1:$Z$65536,24,0)</f>
        <v>61219.85</v>
      </c>
      <c r="AA118" s="81">
        <f>VLOOKUP($C118,[1]Sheet1!$B$1:$Z$65536,25,0)</f>
        <v>40385.19</v>
      </c>
      <c r="AB118" s="81">
        <f>VLOOKUP($C118,[1]Sheet1!$B$1:$AA$65536,26,0)</f>
        <v>56596.68</v>
      </c>
      <c r="AC118" s="112">
        <f t="shared" si="21"/>
        <v>579442.44999999995</v>
      </c>
      <c r="AD118" s="114">
        <f t="shared" si="22"/>
        <v>380348.38</v>
      </c>
      <c r="AE118" s="115">
        <f t="shared" si="23"/>
        <v>15847.083333333338</v>
      </c>
      <c r="AF118" s="115">
        <f t="shared" si="24"/>
        <v>70500.659999999974</v>
      </c>
      <c r="AG118" s="130"/>
      <c r="AH118" s="132">
        <v>50000</v>
      </c>
      <c r="AI118" s="132">
        <v>20000</v>
      </c>
      <c r="AJ118" s="132" t="s">
        <v>46</v>
      </c>
      <c r="AK118" s="132"/>
      <c r="AL118" s="132"/>
      <c r="AM118" s="133"/>
      <c r="AN118" s="70"/>
    </row>
    <row r="119" spans="2:52" s="13" customFormat="1" ht="28.05" hidden="1" customHeight="1">
      <c r="B119" s="396"/>
      <c r="C119" s="82" t="s">
        <v>270</v>
      </c>
      <c r="D119" s="88" t="s">
        <v>271</v>
      </c>
      <c r="E119" s="84">
        <v>120</v>
      </c>
      <c r="F119" s="81">
        <f>VLOOKUP(C119,[1]Sheet1!B$1:E$65536,4,0)</f>
        <v>0</v>
      </c>
      <c r="G119" s="81">
        <f>VLOOKUP(C119,[1]Sheet1!B$1:F$65536,5,0)</f>
        <v>0</v>
      </c>
      <c r="H119" s="81">
        <f>VLOOKUP($C119,[1]Sheet1!$B$1:$Z$65536,6,0)</f>
        <v>0</v>
      </c>
      <c r="I119" s="81">
        <f>VLOOKUP($C119,[1]Sheet1!$B$1:$Z$65536,7,0)</f>
        <v>0</v>
      </c>
      <c r="J119" s="81">
        <f>VLOOKUP($C119,[1]Sheet1!$B$1:$Z$65536,8,0)</f>
        <v>0</v>
      </c>
      <c r="K119" s="81">
        <f>VLOOKUP($C119,[1]Sheet1!$B$1:$Z$65536,9,0)</f>
        <v>0</v>
      </c>
      <c r="L119" s="81">
        <f>VLOOKUP($C119,[1]Sheet1!$B$1:$Z$65536,10,0)</f>
        <v>0</v>
      </c>
      <c r="M119" s="81">
        <f>VLOOKUP($C119,[1]Sheet1!$B$1:$Z$65536,11,0)</f>
        <v>0</v>
      </c>
      <c r="N119" s="81">
        <f>VLOOKUP($C119,[1]Sheet1!$B$1:$Z$65536,12,0)</f>
        <v>0</v>
      </c>
      <c r="O119" s="81">
        <f>VLOOKUP($C119,[1]Sheet1!$B$1:$Z$65536,13,0)</f>
        <v>0</v>
      </c>
      <c r="P119" s="81">
        <f>VLOOKUP($C119,[1]Sheet1!$B$1:$Z$65536,14,0)</f>
        <v>26638.419999999984</v>
      </c>
      <c r="Q119" s="81">
        <f>VLOOKUP($C119,[1]Sheet1!$B$1:$Z$65536,15,0)</f>
        <v>42300.420000000042</v>
      </c>
      <c r="R119" s="81">
        <f>VLOOKUP($C119,[1]Sheet1!$B$1:$Z$65536,16,0)</f>
        <v>42300.419999999984</v>
      </c>
      <c r="S119" s="81">
        <f>VLOOKUP($C119,[1]Sheet1!$B$1:$Z$65536,17,0)</f>
        <v>56400.56</v>
      </c>
      <c r="T119" s="81">
        <f>VLOOKUP($C119,[1]Sheet1!$B$1:$Z$65536,18,0)</f>
        <v>0</v>
      </c>
      <c r="U119" s="81">
        <f>VLOOKUP($C119,[1]Sheet1!$B$1:$Z$65536,19,0)</f>
        <v>98700.979999999981</v>
      </c>
      <c r="V119" s="81">
        <f>VLOOKUP($C119,[1]Sheet1!$B$1:$Z$65536,20,0)</f>
        <v>0</v>
      </c>
      <c r="W119" s="81">
        <f>VLOOKUP($C119,[1]Sheet1!$B$1:$Z$65536,21,0)</f>
        <v>0</v>
      </c>
      <c r="X119" s="81">
        <f>VLOOKUP($C119,[1]Sheet1!$B$1:$Z$65536,22,0)</f>
        <v>0</v>
      </c>
      <c r="Y119" s="81">
        <f>VLOOKUP($C119,[1]Sheet1!$B$1:$Z$65536,23,0)</f>
        <v>0</v>
      </c>
      <c r="Z119" s="81">
        <f>VLOOKUP($C119,[1]Sheet1!$B$1:$Z$65536,24,0)</f>
        <v>0</v>
      </c>
      <c r="AA119" s="81">
        <f>VLOOKUP($C119,[1]Sheet1!$B$1:$Z$65536,25,0)</f>
        <v>0</v>
      </c>
      <c r="AB119" s="81">
        <f>VLOOKUP($C119,[1]Sheet1!$B$1:$AA$65536,26,0)</f>
        <v>0</v>
      </c>
      <c r="AC119" s="112">
        <f t="shared" si="21"/>
        <v>266340.8</v>
      </c>
      <c r="AD119" s="114">
        <f t="shared" si="22"/>
        <v>266340.8</v>
      </c>
      <c r="AE119" s="115">
        <f t="shared" si="23"/>
        <v>39950.396666666667</v>
      </c>
      <c r="AF119" s="115">
        <f t="shared" si="24"/>
        <v>0</v>
      </c>
      <c r="AG119" s="130">
        <v>50000</v>
      </c>
      <c r="AH119" s="132">
        <v>50000</v>
      </c>
      <c r="AI119" s="132"/>
      <c r="AJ119" s="132"/>
      <c r="AK119" s="132"/>
      <c r="AL119" s="132" t="s">
        <v>46</v>
      </c>
      <c r="AM119" s="133"/>
      <c r="AN119" s="70"/>
    </row>
    <row r="120" spans="2:52" ht="31.05" hidden="1" customHeight="1">
      <c r="B120" s="396"/>
      <c r="C120" s="170" t="s">
        <v>272</v>
      </c>
      <c r="D120" s="171" t="s">
        <v>273</v>
      </c>
      <c r="E120" s="172">
        <v>120</v>
      </c>
      <c r="F120" s="81">
        <f>VLOOKUP(C120,[1]Sheet1!B$1:E$65536,4,0)</f>
        <v>0</v>
      </c>
      <c r="G120" s="81">
        <f>VLOOKUP(C120,[1]Sheet1!B$1:F$65536,5,0)</f>
        <v>0</v>
      </c>
      <c r="H120" s="81">
        <f>VLOOKUP($C120,[1]Sheet1!$B$1:$Z$65536,6,0)</f>
        <v>0</v>
      </c>
      <c r="I120" s="81">
        <f>VLOOKUP($C120,[1]Sheet1!$B$1:$Z$65536,7,0)</f>
        <v>35126.979999999981</v>
      </c>
      <c r="J120" s="81">
        <f>VLOOKUP($C120,[1]Sheet1!$B$1:$Z$65536,8,0)</f>
        <v>30810.73000000004</v>
      </c>
      <c r="K120" s="81">
        <f>VLOOKUP($C120,[1]Sheet1!$B$1:$Z$65536,9,0)</f>
        <v>34057.14999999998</v>
      </c>
      <c r="L120" s="81">
        <f>VLOOKUP($C120,[1]Sheet1!$B$1:$Z$65536,10,0)</f>
        <v>12156.47</v>
      </c>
      <c r="M120" s="81">
        <f>VLOOKUP($C120,[1]Sheet1!$B$1:$Z$65536,11,0)</f>
        <v>9216.9899999999907</v>
      </c>
      <c r="N120" s="81">
        <f>VLOOKUP($C120,[1]Sheet1!$B$1:$Z$65536,12,0)</f>
        <v>6784.0900000000111</v>
      </c>
      <c r="O120" s="81">
        <f>VLOOKUP($C120,[1]Sheet1!$B$1:$Z$65536,13,0)</f>
        <v>8528.570000000007</v>
      </c>
      <c r="P120" s="81">
        <f>VLOOKUP($C120,[1]Sheet1!$B$1:$Z$65536,14,0)</f>
        <v>9497.4500000000116</v>
      </c>
      <c r="Q120" s="81">
        <f>VLOOKUP($C120,[1]Sheet1!$B$1:$Z$65536,15,0)</f>
        <v>11995.550000000017</v>
      </c>
      <c r="R120" s="81">
        <f>VLOOKUP($C120,[1]Sheet1!$B$1:$Z$65536,16,0)</f>
        <v>0</v>
      </c>
      <c r="S120" s="81">
        <f>VLOOKUP($C120,[1]Sheet1!$B$1:$Z$65536,17,0)</f>
        <v>35938.320000000007</v>
      </c>
      <c r="T120" s="81">
        <f>VLOOKUP($C120,[1]Sheet1!$B$1:$Z$65536,18,0)</f>
        <v>0</v>
      </c>
      <c r="U120" s="81">
        <f>VLOOKUP($C120,[1]Sheet1!$B$1:$Z$65536,19,0)</f>
        <v>0</v>
      </c>
      <c r="V120" s="81">
        <f>VLOOKUP($C120,[1]Sheet1!$B$1:$Z$65536,20,0)</f>
        <v>0</v>
      </c>
      <c r="W120" s="81">
        <f>VLOOKUP($C120,[1]Sheet1!$B$1:$Z$65536,21,0)</f>
        <v>0</v>
      </c>
      <c r="X120" s="81">
        <f>VLOOKUP($C120,[1]Sheet1!$B$1:$Z$65536,22,0)</f>
        <v>33094.609999999986</v>
      </c>
      <c r="Y120" s="81">
        <f>VLOOKUP($C120,[1]Sheet1!$B$1:$Z$65536,23,0)</f>
        <v>0</v>
      </c>
      <c r="Z120" s="81">
        <f>VLOOKUP($C120,[1]Sheet1!$B$1:$Z$65536,24,0)</f>
        <v>0</v>
      </c>
      <c r="AA120" s="81">
        <f>VLOOKUP($C120,[1]Sheet1!$B$1:$Z$65536,25,0)</f>
        <v>24584.46</v>
      </c>
      <c r="AB120" s="81">
        <f>VLOOKUP($C120,[1]Sheet1!$B$1:$AA$65536,26,0)</f>
        <v>9690.07</v>
      </c>
      <c r="AC120" s="112">
        <f t="shared" si="21"/>
        <v>261481.44000000003</v>
      </c>
      <c r="AD120" s="114">
        <f t="shared" si="22"/>
        <v>227206.91000000003</v>
      </c>
      <c r="AE120" s="55">
        <f t="shared" si="23"/>
        <v>7988.9783333333371</v>
      </c>
      <c r="AF120" s="55">
        <f t="shared" si="24"/>
        <v>0</v>
      </c>
      <c r="AG120" s="182"/>
      <c r="AH120" s="183">
        <v>20000</v>
      </c>
      <c r="AI120" s="183">
        <v>20000</v>
      </c>
      <c r="AJ120" s="183" t="s">
        <v>46</v>
      </c>
      <c r="AK120" s="183"/>
      <c r="AL120" s="183"/>
      <c r="AM120" s="184"/>
      <c r="AN120" s="185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</row>
    <row r="121" spans="2:52" s="13" customFormat="1" ht="28.05" customHeight="1">
      <c r="B121" s="396"/>
      <c r="C121" s="82" t="s">
        <v>274</v>
      </c>
      <c r="D121" s="83" t="s">
        <v>275</v>
      </c>
      <c r="E121" s="84">
        <v>120</v>
      </c>
      <c r="F121" s="81">
        <f>VLOOKUP(C121,[1]Sheet1!B$1:E$65536,4,0)</f>
        <v>0</v>
      </c>
      <c r="G121" s="81">
        <f>VLOOKUP(C121,[1]Sheet1!B$1:F$65536,5,0)</f>
        <v>0</v>
      </c>
      <c r="H121" s="81">
        <f>VLOOKUP($C121,[1]Sheet1!$B$1:$Z$65536,6,0)</f>
        <v>0</v>
      </c>
      <c r="I121" s="81">
        <f>VLOOKUP($C121,[1]Sheet1!$B$1:$Z$65536,7,0)</f>
        <v>0</v>
      </c>
      <c r="J121" s="81">
        <f>VLOOKUP($C121,[1]Sheet1!$B$1:$Z$65536,8,0)</f>
        <v>0</v>
      </c>
      <c r="K121" s="81">
        <f>VLOOKUP($C121,[1]Sheet1!$B$1:$Z$65536,9,0)</f>
        <v>0</v>
      </c>
      <c r="L121" s="81">
        <f>VLOOKUP($C121,[1]Sheet1!$B$1:$Z$65536,10,0)</f>
        <v>0</v>
      </c>
      <c r="M121" s="81">
        <f>VLOOKUP($C121,[1]Sheet1!$B$1:$Z$65536,11,0)</f>
        <v>0</v>
      </c>
      <c r="N121" s="81">
        <f>VLOOKUP($C121,[1]Sheet1!$B$1:$Z$65536,12,0)</f>
        <v>0</v>
      </c>
      <c r="O121" s="81">
        <f>VLOOKUP($C121,[1]Sheet1!$B$1:$Z$65536,13,0)</f>
        <v>0</v>
      </c>
      <c r="P121" s="81">
        <f>VLOOKUP($C121,[1]Sheet1!$B$1:$Z$65536,14,0)</f>
        <v>0</v>
      </c>
      <c r="Q121" s="81">
        <f>VLOOKUP($C121,[1]Sheet1!$B$1:$Z$65536,15,0)</f>
        <v>0</v>
      </c>
      <c r="R121" s="81">
        <f>VLOOKUP($C121,[1]Sheet1!$B$1:$Z$65536,16,0)</f>
        <v>0</v>
      </c>
      <c r="S121" s="81">
        <f>VLOOKUP($C121,[1]Sheet1!$B$1:$Z$65536,17,0)</f>
        <v>0</v>
      </c>
      <c r="T121" s="81">
        <f>VLOOKUP($C121,[1]Sheet1!$B$1:$Z$65536,18,0)</f>
        <v>0</v>
      </c>
      <c r="U121" s="81">
        <f>VLOOKUP($C121,[1]Sheet1!$B$1:$Z$65536,19,0)</f>
        <v>0</v>
      </c>
      <c r="V121" s="81">
        <f>VLOOKUP($C121,[1]Sheet1!$B$1:$Z$65536,20,0)</f>
        <v>0</v>
      </c>
      <c r="W121" s="81">
        <f>VLOOKUP($C121,[1]Sheet1!$B$1:$Z$65536,21,0)</f>
        <v>0</v>
      </c>
      <c r="X121" s="81">
        <f>VLOOKUP($C121,[1]Sheet1!$B$1:$Z$65536,22,0)</f>
        <v>94458.96</v>
      </c>
      <c r="Y121" s="81">
        <f>VLOOKUP($C121,[1]Sheet1!$B$1:$Z$65536,23,0)</f>
        <v>38483.279999999999</v>
      </c>
      <c r="Z121" s="81">
        <f>VLOOKUP($C121,[1]Sheet1!$B$1:$Z$65536,24,0)</f>
        <v>123612.96</v>
      </c>
      <c r="AA121" s="81">
        <f>VLOOKUP($C121,[1]Sheet1!$B$1:$Z$65536,25,0)</f>
        <v>0</v>
      </c>
      <c r="AB121" s="81">
        <f>VLOOKUP($C121,[1]Sheet1!$B$1:$AA$65536,26,0)</f>
        <v>0</v>
      </c>
      <c r="AC121" s="112">
        <f t="shared" si="21"/>
        <v>256555.2</v>
      </c>
      <c r="AD121" s="114">
        <f t="shared" si="22"/>
        <v>94458.959999999992</v>
      </c>
      <c r="AE121" s="115">
        <f t="shared" si="23"/>
        <v>0</v>
      </c>
      <c r="AF121" s="115">
        <f t="shared" si="24"/>
        <v>0</v>
      </c>
      <c r="AG121" s="132">
        <v>50000</v>
      </c>
      <c r="AH121" s="132">
        <v>50000</v>
      </c>
      <c r="AI121" s="132"/>
      <c r="AJ121" s="132"/>
      <c r="AK121" s="132"/>
      <c r="AL121" s="132" t="s">
        <v>46</v>
      </c>
      <c r="AM121" s="133"/>
      <c r="AN121" s="70"/>
    </row>
    <row r="122" spans="2:52" s="13" customFormat="1" ht="28.05" hidden="1" customHeight="1">
      <c r="B122" s="396"/>
      <c r="C122" s="82" t="s">
        <v>276</v>
      </c>
      <c r="D122" s="83" t="s">
        <v>277</v>
      </c>
      <c r="E122" s="84">
        <v>120</v>
      </c>
      <c r="F122" s="81">
        <f>VLOOKUP(C122,[1]Sheet1!B$1:E$65536,4,0)</f>
        <v>0</v>
      </c>
      <c r="G122" s="81">
        <f>VLOOKUP(C122,[1]Sheet1!B$1:F$65536,5,0)</f>
        <v>0</v>
      </c>
      <c r="H122" s="81">
        <f>VLOOKUP($C122,[1]Sheet1!$B$1:$Z$65536,6,0)</f>
        <v>0</v>
      </c>
      <c r="I122" s="81">
        <f>VLOOKUP($C122,[1]Sheet1!$B$1:$Z$65536,7,0)</f>
        <v>0</v>
      </c>
      <c r="J122" s="81">
        <f>VLOOKUP($C122,[1]Sheet1!$B$1:$Z$65536,8,0)</f>
        <v>0</v>
      </c>
      <c r="K122" s="81">
        <f>VLOOKUP($C122,[1]Sheet1!$B$1:$Z$65536,9,0)</f>
        <v>0</v>
      </c>
      <c r="L122" s="81">
        <f>VLOOKUP($C122,[1]Sheet1!$B$1:$Z$65536,10,0)</f>
        <v>0</v>
      </c>
      <c r="M122" s="81">
        <f>VLOOKUP($C122,[1]Sheet1!$B$1:$Z$65536,11,0)</f>
        <v>80599.58</v>
      </c>
      <c r="N122" s="81">
        <f>VLOOKUP($C122,[1]Sheet1!$B$1:$Z$65536,12,0)</f>
        <v>0</v>
      </c>
      <c r="O122" s="81">
        <f>VLOOKUP($C122,[1]Sheet1!$B$1:$Z$65536,13,0)</f>
        <v>0</v>
      </c>
      <c r="P122" s="81">
        <f>VLOOKUP($C122,[1]Sheet1!$B$1:$Z$65536,14,0)</f>
        <v>0</v>
      </c>
      <c r="Q122" s="81">
        <f>VLOOKUP($C122,[1]Sheet1!$B$1:$Z$65536,15,0)</f>
        <v>0</v>
      </c>
      <c r="R122" s="81">
        <f>VLOOKUP($C122,[1]Sheet1!$B$1:$Z$65536,16,0)</f>
        <v>0</v>
      </c>
      <c r="S122" s="81">
        <f>VLOOKUP($C122,[1]Sheet1!$B$1:$Z$65536,17,0)</f>
        <v>0</v>
      </c>
      <c r="T122" s="81">
        <f>VLOOKUP($C122,[1]Sheet1!$B$1:$Z$65536,18,0)</f>
        <v>0</v>
      </c>
      <c r="U122" s="81">
        <f>VLOOKUP($C122,[1]Sheet1!$B$1:$Z$65536,19,0)</f>
        <v>0</v>
      </c>
      <c r="V122" s="81">
        <f>VLOOKUP($C122,[1]Sheet1!$B$1:$Z$65536,20,0)</f>
        <v>0</v>
      </c>
      <c r="W122" s="81">
        <f>VLOOKUP($C122,[1]Sheet1!$B$1:$Z$65536,21,0)</f>
        <v>43481.489999999991</v>
      </c>
      <c r="X122" s="81">
        <f>VLOOKUP($C122,[1]Sheet1!$B$1:$Z$65536,22,0)</f>
        <v>33119.960000000021</v>
      </c>
      <c r="Y122" s="81">
        <f>VLOOKUP($C122,[1]Sheet1!$B$1:$Z$65536,23,0)</f>
        <v>18015.900000000001</v>
      </c>
      <c r="Z122" s="81">
        <f>VLOOKUP($C122,[1]Sheet1!$B$1:$Z$65536,24,0)</f>
        <v>0</v>
      </c>
      <c r="AA122" s="81">
        <f>VLOOKUP($C122,[1]Sheet1!$B$1:$Z$65536,25,0)</f>
        <v>56923.64</v>
      </c>
      <c r="AB122" s="81">
        <f>VLOOKUP($C122,[1]Sheet1!$B$1:$AA$65536,26,0)</f>
        <v>2400</v>
      </c>
      <c r="AC122" s="112">
        <f t="shared" si="21"/>
        <v>234540.57</v>
      </c>
      <c r="AD122" s="114">
        <f t="shared" si="22"/>
        <v>157201.03</v>
      </c>
      <c r="AE122" s="115">
        <f t="shared" si="23"/>
        <v>0</v>
      </c>
      <c r="AF122" s="115">
        <f t="shared" si="24"/>
        <v>43481.489999999991</v>
      </c>
      <c r="AG122" s="130"/>
      <c r="AH122" s="132">
        <v>20000</v>
      </c>
      <c r="AI122" s="132"/>
      <c r="AJ122" s="132"/>
      <c r="AK122" s="132"/>
      <c r="AL122" s="132" t="s">
        <v>46</v>
      </c>
      <c r="AM122" s="133"/>
      <c r="AN122" s="70"/>
    </row>
    <row r="123" spans="2:52" s="13" customFormat="1" ht="28.05" customHeight="1">
      <c r="B123" s="396"/>
      <c r="C123" s="82" t="s">
        <v>278</v>
      </c>
      <c r="D123" s="88" t="s">
        <v>279</v>
      </c>
      <c r="E123" s="84">
        <v>120</v>
      </c>
      <c r="F123" s="81">
        <f>VLOOKUP(C123,[1]Sheet1!B$1:E$65536,4,0)</f>
        <v>0</v>
      </c>
      <c r="G123" s="81">
        <f>VLOOKUP(C123,[1]Sheet1!B$1:F$65536,5,0)</f>
        <v>0</v>
      </c>
      <c r="H123" s="81">
        <f>VLOOKUP($C123,[1]Sheet1!$B$1:$Z$65536,6,0)</f>
        <v>0</v>
      </c>
      <c r="I123" s="81">
        <f>VLOOKUP($C123,[1]Sheet1!$B$1:$Z$65536,7,0)</f>
        <v>0</v>
      </c>
      <c r="J123" s="81">
        <f>VLOOKUP($C123,[1]Sheet1!$B$1:$Z$65536,8,0)</f>
        <v>0</v>
      </c>
      <c r="K123" s="81">
        <f>VLOOKUP($C123,[1]Sheet1!$B$1:$Z$65536,9,0)</f>
        <v>0</v>
      </c>
      <c r="L123" s="81">
        <f>VLOOKUP($C123,[1]Sheet1!$B$1:$Z$65536,10,0)</f>
        <v>0</v>
      </c>
      <c r="M123" s="81">
        <f>VLOOKUP($C123,[1]Sheet1!$B$1:$Z$65536,11,0)</f>
        <v>0</v>
      </c>
      <c r="N123" s="81">
        <f>VLOOKUP($C123,[1]Sheet1!$B$1:$Z$65536,12,0)</f>
        <v>0</v>
      </c>
      <c r="O123" s="81">
        <f>VLOOKUP($C123,[1]Sheet1!$B$1:$Z$65536,13,0)</f>
        <v>0</v>
      </c>
      <c r="P123" s="81">
        <f>VLOOKUP($C123,[1]Sheet1!$B$1:$Z$65536,14,0)</f>
        <v>0</v>
      </c>
      <c r="Q123" s="81">
        <f>VLOOKUP($C123,[1]Sheet1!$B$1:$Z$65536,15,0)</f>
        <v>0</v>
      </c>
      <c r="R123" s="81">
        <f>VLOOKUP($C123,[1]Sheet1!$B$1:$Z$65536,16,0)</f>
        <v>0</v>
      </c>
      <c r="S123" s="81">
        <f>VLOOKUP($C123,[1]Sheet1!$B$1:$Z$65536,17,0)</f>
        <v>0</v>
      </c>
      <c r="T123" s="81">
        <f>VLOOKUP($C123,[1]Sheet1!$B$1:$Z$65536,18,0)</f>
        <v>0</v>
      </c>
      <c r="U123" s="81">
        <f>VLOOKUP($C123,[1]Sheet1!$B$1:$Z$65536,19,0)</f>
        <v>0</v>
      </c>
      <c r="V123" s="81">
        <f>VLOOKUP($C123,[1]Sheet1!$B$1:$Z$65536,20,0)</f>
        <v>0</v>
      </c>
      <c r="W123" s="81">
        <f>VLOOKUP($C123,[1]Sheet1!$B$1:$Z$65536,21,0)</f>
        <v>0</v>
      </c>
      <c r="X123" s="81">
        <f>VLOOKUP($C123,[1]Sheet1!$B$1:$Z$65536,22,0)</f>
        <v>125092.02</v>
      </c>
      <c r="Y123" s="81">
        <f>VLOOKUP($C123,[1]Sheet1!$B$1:$Z$65536,23,0)</f>
        <v>781758.69</v>
      </c>
      <c r="Z123" s="81">
        <f>VLOOKUP($C123,[1]Sheet1!$B$1:$Z$65536,24,0)</f>
        <v>0</v>
      </c>
      <c r="AA123" s="81">
        <f>VLOOKUP($C123,[1]Sheet1!$B$1:$Z$65536,25,0)</f>
        <v>103613.47</v>
      </c>
      <c r="AB123" s="81">
        <f>VLOOKUP($C123,[1]Sheet1!$B$1:$AA$65536,26,0)</f>
        <v>14689.85</v>
      </c>
      <c r="AC123" s="112">
        <f t="shared" si="21"/>
        <v>1025154.0299999999</v>
      </c>
      <c r="AD123" s="114">
        <f>AC123-AB123-AA123-Z123</f>
        <v>906850.71</v>
      </c>
      <c r="AE123" s="115">
        <f t="shared" si="23"/>
        <v>0</v>
      </c>
      <c r="AF123" s="115">
        <f t="shared" si="24"/>
        <v>0</v>
      </c>
      <c r="AG123" s="130">
        <v>200000</v>
      </c>
      <c r="AH123" s="132">
        <v>200000</v>
      </c>
      <c r="AI123" s="186"/>
      <c r="AJ123" s="132" t="s">
        <v>46</v>
      </c>
      <c r="AK123" s="132"/>
      <c r="AL123" s="132"/>
      <c r="AM123" s="133"/>
      <c r="AN123" s="70"/>
    </row>
    <row r="124" spans="2:52" s="13" customFormat="1" ht="28.05" customHeight="1">
      <c r="B124" s="396"/>
      <c r="C124" s="82" t="s">
        <v>280</v>
      </c>
      <c r="D124" s="83" t="s">
        <v>281</v>
      </c>
      <c r="E124" s="84">
        <v>120</v>
      </c>
      <c r="F124" s="81">
        <f>VLOOKUP(C124,[1]Sheet1!B$1:E$65536,4,0)</f>
        <v>0</v>
      </c>
      <c r="G124" s="81">
        <f>VLOOKUP(C124,[1]Sheet1!B$1:F$65536,5,0)</f>
        <v>0</v>
      </c>
      <c r="H124" s="81">
        <f>VLOOKUP($C124,[1]Sheet1!$B$1:$Z$65536,6,0)</f>
        <v>0</v>
      </c>
      <c r="I124" s="81">
        <f>VLOOKUP($C124,[1]Sheet1!$B$1:$Z$65536,7,0)</f>
        <v>0</v>
      </c>
      <c r="J124" s="81">
        <f>VLOOKUP($C124,[1]Sheet1!$B$1:$Z$65536,8,0)</f>
        <v>0</v>
      </c>
      <c r="K124" s="81">
        <f>VLOOKUP($C124,[1]Sheet1!$B$1:$Z$65536,9,0)</f>
        <v>0</v>
      </c>
      <c r="L124" s="81">
        <f>VLOOKUP($C124,[1]Sheet1!$B$1:$Z$65536,10,0)</f>
        <v>0</v>
      </c>
      <c r="M124" s="81">
        <f>VLOOKUP($C124,[1]Sheet1!$B$1:$Z$65536,11,0)</f>
        <v>0</v>
      </c>
      <c r="N124" s="81">
        <f>VLOOKUP($C124,[1]Sheet1!$B$1:$Z$65536,12,0)</f>
        <v>0</v>
      </c>
      <c r="O124" s="81">
        <f>VLOOKUP($C124,[1]Sheet1!$B$1:$Z$65536,13,0)</f>
        <v>0</v>
      </c>
      <c r="P124" s="81">
        <f>VLOOKUP($C124,[1]Sheet1!$B$1:$Z$65536,14,0)</f>
        <v>0</v>
      </c>
      <c r="Q124" s="81">
        <f>VLOOKUP($C124,[1]Sheet1!$B$1:$Z$65536,15,0)</f>
        <v>3992.44</v>
      </c>
      <c r="R124" s="81">
        <f>VLOOKUP($C124,[1]Sheet1!$B$1:$Z$65536,16,0)</f>
        <v>45791.320000000007</v>
      </c>
      <c r="S124" s="81">
        <f>VLOOKUP($C124,[1]Sheet1!$B$1:$Z$65536,17,0)</f>
        <v>0</v>
      </c>
      <c r="T124" s="81">
        <f>VLOOKUP($C124,[1]Sheet1!$B$1:$Z$65536,18,0)</f>
        <v>0</v>
      </c>
      <c r="U124" s="81">
        <f>VLOOKUP($C124,[1]Sheet1!$B$1:$Z$65536,19,0)</f>
        <v>0</v>
      </c>
      <c r="V124" s="81">
        <f>VLOOKUP($C124,[1]Sheet1!$B$1:$Z$65536,20,0)</f>
        <v>13449.950000000012</v>
      </c>
      <c r="W124" s="81">
        <f>VLOOKUP($C124,[1]Sheet1!$B$1:$Z$65536,21,0)</f>
        <v>34452.330000000016</v>
      </c>
      <c r="X124" s="81">
        <f>VLOOKUP($C124,[1]Sheet1!$B$1:$Z$65536,22,0)</f>
        <v>0</v>
      </c>
      <c r="Y124" s="81">
        <f>VLOOKUP($C124,[1]Sheet1!$B$1:$Z$65536,23,0)</f>
        <v>25361.15</v>
      </c>
      <c r="Z124" s="81">
        <f>VLOOKUP($C124,[1]Sheet1!$B$1:$Z$65536,24,0)</f>
        <v>11376.85</v>
      </c>
      <c r="AA124" s="81">
        <f>VLOOKUP($C124,[1]Sheet1!$B$1:$Z$65536,25,0)</f>
        <v>8071.09</v>
      </c>
      <c r="AB124" s="81">
        <f>VLOOKUP($C124,[1]Sheet1!$B$1:$AA$65536,26,0)</f>
        <v>0</v>
      </c>
      <c r="AC124" s="112">
        <f t="shared" si="21"/>
        <v>142495.13000000003</v>
      </c>
      <c r="AD124" s="114">
        <f t="shared" si="22"/>
        <v>97686.040000000037</v>
      </c>
      <c r="AE124" s="115">
        <f t="shared" si="23"/>
        <v>10538.95166666667</v>
      </c>
      <c r="AF124" s="115">
        <f t="shared" si="24"/>
        <v>34452.330000000016</v>
      </c>
      <c r="AG124" s="130"/>
      <c r="AH124" s="134">
        <v>20000</v>
      </c>
      <c r="AI124" s="132">
        <v>20000</v>
      </c>
      <c r="AJ124" s="132" t="s">
        <v>46</v>
      </c>
      <c r="AK124" s="132"/>
      <c r="AL124" s="132"/>
      <c r="AM124" s="133"/>
      <c r="AN124" s="70"/>
    </row>
    <row r="125" spans="2:52" s="13" customFormat="1" ht="28.05" hidden="1" customHeight="1">
      <c r="B125" s="396"/>
      <c r="C125" s="82" t="s">
        <v>282</v>
      </c>
      <c r="D125" s="83" t="s">
        <v>283</v>
      </c>
      <c r="E125" s="84">
        <v>120</v>
      </c>
      <c r="F125" s="81">
        <f>VLOOKUP(C125,[1]Sheet1!B$1:E$65536,4,0)</f>
        <v>0</v>
      </c>
      <c r="G125" s="81">
        <f>VLOOKUP(C125,[1]Sheet1!B$1:F$65536,5,0)</f>
        <v>0</v>
      </c>
      <c r="H125" s="81">
        <f>VLOOKUP($C125,[1]Sheet1!$B$1:$Z$65536,6,0)</f>
        <v>0</v>
      </c>
      <c r="I125" s="81">
        <f>VLOOKUP($C125,[1]Sheet1!$B$1:$Z$65536,7,0)</f>
        <v>0</v>
      </c>
      <c r="J125" s="81">
        <f>VLOOKUP($C125,[1]Sheet1!$B$1:$Z$65536,8,0)</f>
        <v>0</v>
      </c>
      <c r="K125" s="81">
        <f>VLOOKUP($C125,[1]Sheet1!$B$1:$Z$65536,9,0)</f>
        <v>18178.190000000002</v>
      </c>
      <c r="L125" s="81">
        <f>VLOOKUP($C125,[1]Sheet1!$B$1:$Z$65536,10,0)</f>
        <v>0</v>
      </c>
      <c r="M125" s="81">
        <f>VLOOKUP($C125,[1]Sheet1!$B$1:$Z$65536,11,0)</f>
        <v>7666.1399999999849</v>
      </c>
      <c r="N125" s="81">
        <f>VLOOKUP($C125,[1]Sheet1!$B$1:$Z$65536,12,0)</f>
        <v>27257.42</v>
      </c>
      <c r="O125" s="81">
        <f>VLOOKUP($C125,[1]Sheet1!$B$1:$Z$65536,13,0)</f>
        <v>5110.7599999999802</v>
      </c>
      <c r="P125" s="81">
        <f>VLOOKUP($C125,[1]Sheet1!$B$1:$Z$65536,14,0)</f>
        <v>0</v>
      </c>
      <c r="Q125" s="81">
        <f>VLOOKUP($C125,[1]Sheet1!$B$1:$Z$65536,15,0)</f>
        <v>15332.300000000017</v>
      </c>
      <c r="R125" s="81">
        <f>VLOOKUP($C125,[1]Sheet1!$B$1:$Z$65536,16,0)</f>
        <v>27257.419999999984</v>
      </c>
      <c r="S125" s="81">
        <f>VLOOKUP($C125,[1]Sheet1!$B$1:$Z$65536,17,0)</f>
        <v>0</v>
      </c>
      <c r="T125" s="81">
        <f>VLOOKUP($C125,[1]Sheet1!$B$1:$Z$65536,18,0)</f>
        <v>3407.1800000000221</v>
      </c>
      <c r="U125" s="81">
        <f>VLOOKUP($C125,[1]Sheet1!$B$1:$Z$65536,19,0)</f>
        <v>0</v>
      </c>
      <c r="V125" s="81">
        <f>VLOOKUP($C125,[1]Sheet1!$B$1:$Z$65536,20,0)</f>
        <v>6814.359999999986</v>
      </c>
      <c r="W125" s="81">
        <f>VLOOKUP($C125,[1]Sheet1!$B$1:$Z$65536,21,0)</f>
        <v>13958.979999999996</v>
      </c>
      <c r="X125" s="81">
        <f>VLOOKUP($C125,[1]Sheet1!$B$1:$Z$65536,22,0)</f>
        <v>15332.300000000017</v>
      </c>
      <c r="Y125" s="81">
        <f>VLOOKUP($C125,[1]Sheet1!$B$1:$Z$65536,23,0)</f>
        <v>21289.74</v>
      </c>
      <c r="Z125" s="81">
        <f>VLOOKUP($C125,[1]Sheet1!$B$1:$Z$65536,24,0)</f>
        <v>0</v>
      </c>
      <c r="AA125" s="81">
        <f>VLOOKUP($C125,[1]Sheet1!$B$1:$Z$65536,25,0)</f>
        <v>47695.360000000001</v>
      </c>
      <c r="AB125" s="81">
        <f>VLOOKUP($C125,[1]Sheet1!$B$1:$AA$65536,26,0)</f>
        <v>0</v>
      </c>
      <c r="AC125" s="112">
        <f t="shared" si="21"/>
        <v>209300.14999999997</v>
      </c>
      <c r="AD125" s="114">
        <f t="shared" si="22"/>
        <v>140315.04999999999</v>
      </c>
      <c r="AE125" s="115">
        <f t="shared" si="23"/>
        <v>8801.8766666666688</v>
      </c>
      <c r="AF125" s="115">
        <f t="shared" si="24"/>
        <v>13958.979999999996</v>
      </c>
      <c r="AG125" s="130"/>
      <c r="AH125" s="132">
        <v>10000</v>
      </c>
      <c r="AI125" s="132">
        <v>10000</v>
      </c>
      <c r="AJ125" s="132" t="s">
        <v>46</v>
      </c>
      <c r="AK125" s="132"/>
      <c r="AL125" s="132"/>
      <c r="AM125" s="133"/>
      <c r="AN125" s="70"/>
    </row>
    <row r="126" spans="2:52" s="13" customFormat="1" ht="28.05" customHeight="1">
      <c r="B126" s="396"/>
      <c r="C126" s="82" t="s">
        <v>284</v>
      </c>
      <c r="D126" s="88" t="s">
        <v>285</v>
      </c>
      <c r="E126" s="84">
        <v>120</v>
      </c>
      <c r="F126" s="81">
        <f>VLOOKUP(C126,[1]Sheet1!B$1:E$65536,4,0)</f>
        <v>0</v>
      </c>
      <c r="G126" s="81">
        <f>VLOOKUP(C126,[1]Sheet1!B$1:F$65536,5,0)</f>
        <v>0</v>
      </c>
      <c r="H126" s="81">
        <f>VLOOKUP($C126,[1]Sheet1!$B$1:$Z$65536,6,0)</f>
        <v>0</v>
      </c>
      <c r="I126" s="81">
        <f>VLOOKUP($C126,[1]Sheet1!$B$1:$Z$65536,7,0)</f>
        <v>0</v>
      </c>
      <c r="J126" s="81">
        <f>VLOOKUP($C126,[1]Sheet1!$B$1:$Z$65536,8,0)</f>
        <v>0</v>
      </c>
      <c r="K126" s="81">
        <f>VLOOKUP($C126,[1]Sheet1!$B$1:$Z$65536,9,0)</f>
        <v>0</v>
      </c>
      <c r="L126" s="81">
        <f>VLOOKUP($C126,[1]Sheet1!$B$1:$Z$65536,10,0)</f>
        <v>0</v>
      </c>
      <c r="M126" s="81">
        <f>VLOOKUP($C126,[1]Sheet1!$B$1:$Z$65536,11,0)</f>
        <v>0</v>
      </c>
      <c r="N126" s="81">
        <f>VLOOKUP($C126,[1]Sheet1!$B$1:$Z$65536,12,0)</f>
        <v>0</v>
      </c>
      <c r="O126" s="81">
        <f>VLOOKUP($C126,[1]Sheet1!$B$1:$Z$65536,13,0)</f>
        <v>0</v>
      </c>
      <c r="P126" s="81">
        <f>VLOOKUP($C126,[1]Sheet1!$B$1:$Z$65536,14,0)</f>
        <v>0</v>
      </c>
      <c r="Q126" s="81">
        <f>VLOOKUP($C126,[1]Sheet1!$B$1:$Z$65536,15,0)</f>
        <v>0</v>
      </c>
      <c r="R126" s="81">
        <f>VLOOKUP($C126,[1]Sheet1!$B$1:$Z$65536,16,0)</f>
        <v>0</v>
      </c>
      <c r="S126" s="81">
        <f>VLOOKUP($C126,[1]Sheet1!$B$1:$Z$65536,17,0)</f>
        <v>0</v>
      </c>
      <c r="T126" s="81">
        <f>VLOOKUP($C126,[1]Sheet1!$B$1:$Z$65536,18,0)</f>
        <v>0</v>
      </c>
      <c r="U126" s="81">
        <f>VLOOKUP($C126,[1]Sheet1!$B$1:$Z$65536,19,0)</f>
        <v>0</v>
      </c>
      <c r="V126" s="81">
        <f>VLOOKUP($C126,[1]Sheet1!$B$1:$Z$65536,20,0)</f>
        <v>17028.849999999999</v>
      </c>
      <c r="W126" s="81">
        <f>VLOOKUP($C126,[1]Sheet1!$B$1:$Z$65536,21,0)</f>
        <v>48520.59</v>
      </c>
      <c r="X126" s="81">
        <f>VLOOKUP($C126,[1]Sheet1!$B$1:$Z$65536,22,0)</f>
        <v>0</v>
      </c>
      <c r="Y126" s="81">
        <f>VLOOKUP($C126,[1]Sheet1!$B$1:$Z$65536,23,0)</f>
        <v>14251.57</v>
      </c>
      <c r="Z126" s="81">
        <f>VLOOKUP($C126,[1]Sheet1!$B$1:$Z$65536,24,0)</f>
        <v>16665.46</v>
      </c>
      <c r="AA126" s="81">
        <f>VLOOKUP($C126,[1]Sheet1!$B$1:$Z$65536,25,0)</f>
        <v>0</v>
      </c>
      <c r="AB126" s="81">
        <f>VLOOKUP($C126,[1]Sheet1!$B$1:$AA$65536,26,0)</f>
        <v>34011.129999999997</v>
      </c>
      <c r="AC126" s="112">
        <f t="shared" si="21"/>
        <v>130477.6</v>
      </c>
      <c r="AD126" s="114">
        <f>AC126-AB126-AA126-Z126</f>
        <v>79801.010000000009</v>
      </c>
      <c r="AE126" s="115">
        <f t="shared" si="23"/>
        <v>2838.1416666666664</v>
      </c>
      <c r="AF126" s="115">
        <f t="shared" si="24"/>
        <v>48520.59</v>
      </c>
      <c r="AG126" s="130">
        <v>50000</v>
      </c>
      <c r="AH126" s="134">
        <v>20000</v>
      </c>
      <c r="AI126" s="132">
        <v>20000</v>
      </c>
      <c r="AJ126" s="132" t="s">
        <v>46</v>
      </c>
      <c r="AK126" s="132"/>
      <c r="AL126" s="132"/>
      <c r="AM126" s="133"/>
      <c r="AN126" s="70"/>
    </row>
    <row r="127" spans="2:52" s="13" customFormat="1" ht="28.05" hidden="1" customHeight="1">
      <c r="B127" s="396"/>
      <c r="C127" s="82" t="s">
        <v>286</v>
      </c>
      <c r="D127" s="83" t="s">
        <v>287</v>
      </c>
      <c r="E127" s="84">
        <v>120</v>
      </c>
      <c r="F127" s="81">
        <f>VLOOKUP(C127,[1]Sheet1!B$1:E$65536,4,0)</f>
        <v>0</v>
      </c>
      <c r="G127" s="81">
        <f>VLOOKUP(C127,[1]Sheet1!B$1:F$65536,5,0)</f>
        <v>0</v>
      </c>
      <c r="H127" s="81">
        <f>VLOOKUP($C127,[1]Sheet1!$B$1:$Z$65536,6,0)</f>
        <v>0</v>
      </c>
      <c r="I127" s="81">
        <f>VLOOKUP($C127,[1]Sheet1!$B$1:$Z$65536,7,0)</f>
        <v>0</v>
      </c>
      <c r="J127" s="81">
        <f>VLOOKUP($C127,[1]Sheet1!$B$1:$Z$65536,8,0)</f>
        <v>14850.150000000001</v>
      </c>
      <c r="K127" s="81">
        <f>VLOOKUP($C127,[1]Sheet1!$B$1:$Z$65536,9,0)</f>
        <v>0</v>
      </c>
      <c r="L127" s="81">
        <f>VLOOKUP($C127,[1]Sheet1!$B$1:$Z$65536,10,0)</f>
        <v>9469</v>
      </c>
      <c r="M127" s="81">
        <f>VLOOKUP($C127,[1]Sheet1!$B$1:$Z$65536,11,0)</f>
        <v>0</v>
      </c>
      <c r="N127" s="81">
        <f>VLOOKUP($C127,[1]Sheet1!$B$1:$Z$65536,12,0)</f>
        <v>0</v>
      </c>
      <c r="O127" s="81">
        <f>VLOOKUP($C127,[1]Sheet1!$B$1:$Z$65536,13,0)</f>
        <v>0</v>
      </c>
      <c r="P127" s="81">
        <f>VLOOKUP($C127,[1]Sheet1!$B$1:$Z$65536,14,0)</f>
        <v>0</v>
      </c>
      <c r="Q127" s="81">
        <f>VLOOKUP($C127,[1]Sheet1!$B$1:$Z$65536,15,0)</f>
        <v>0</v>
      </c>
      <c r="R127" s="81">
        <f>VLOOKUP($C127,[1]Sheet1!$B$1:$Z$65536,16,0)</f>
        <v>0</v>
      </c>
      <c r="S127" s="81">
        <f>VLOOKUP($C127,[1]Sheet1!$B$1:$Z$65536,17,0)</f>
        <v>0</v>
      </c>
      <c r="T127" s="81">
        <f>VLOOKUP($C127,[1]Sheet1!$B$1:$Z$65536,18,0)</f>
        <v>0</v>
      </c>
      <c r="U127" s="81">
        <f>VLOOKUP($C127,[1]Sheet1!$B$1:$Z$65536,19,0)</f>
        <v>0</v>
      </c>
      <c r="V127" s="81">
        <f>VLOOKUP($C127,[1]Sheet1!$B$1:$Z$65536,20,0)</f>
        <v>0</v>
      </c>
      <c r="W127" s="81">
        <f>VLOOKUP($C127,[1]Sheet1!$B$1:$Z$65536,21,0)</f>
        <v>0</v>
      </c>
      <c r="X127" s="81">
        <f>VLOOKUP($C127,[1]Sheet1!$B$1:$Z$65536,22,0)</f>
        <v>0</v>
      </c>
      <c r="Y127" s="81">
        <f>VLOOKUP($C127,[1]Sheet1!$B$1:$Z$65536,23,0)</f>
        <v>0</v>
      </c>
      <c r="Z127" s="81">
        <f>VLOOKUP($C127,[1]Sheet1!$B$1:$Z$65536,24,0)</f>
        <v>0</v>
      </c>
      <c r="AA127" s="81">
        <f>VLOOKUP($C127,[1]Sheet1!$B$1:$Z$65536,25,0)</f>
        <v>0</v>
      </c>
      <c r="AB127" s="81">
        <f>VLOOKUP($C127,[1]Sheet1!$B$1:$AA$65536,26,0)</f>
        <v>0</v>
      </c>
      <c r="AC127" s="112">
        <f t="shared" si="21"/>
        <v>24319.15</v>
      </c>
      <c r="AD127" s="114">
        <f t="shared" si="22"/>
        <v>24319.15</v>
      </c>
      <c r="AE127" s="115">
        <f t="shared" si="23"/>
        <v>0</v>
      </c>
      <c r="AF127" s="115">
        <f t="shared" si="24"/>
        <v>0</v>
      </c>
      <c r="AG127" s="130"/>
      <c r="AH127" s="132">
        <f>AD127</f>
        <v>24319.15</v>
      </c>
      <c r="AI127" s="132"/>
      <c r="AJ127" s="132"/>
      <c r="AK127" s="132"/>
      <c r="AL127" s="132"/>
      <c r="AM127" s="133"/>
      <c r="AN127" s="70"/>
    </row>
    <row r="128" spans="2:52" s="13" customFormat="1" ht="28.05" customHeight="1">
      <c r="B128" s="396"/>
      <c r="C128" s="87" t="s">
        <v>288</v>
      </c>
      <c r="D128" s="88" t="s">
        <v>289</v>
      </c>
      <c r="E128" s="84">
        <v>120</v>
      </c>
      <c r="F128" s="81">
        <f>VLOOKUP(C128,[1]Sheet1!B$1:E$65536,4,0)</f>
        <v>0</v>
      </c>
      <c r="G128" s="81">
        <f>VLOOKUP(C128,[1]Sheet1!B$1:F$65536,5,0)</f>
        <v>0</v>
      </c>
      <c r="H128" s="81">
        <f>VLOOKUP($C128,[1]Sheet1!$B$1:$Z$65536,6,0)</f>
        <v>0</v>
      </c>
      <c r="I128" s="81">
        <f>VLOOKUP($C128,[1]Sheet1!$B$1:$Z$65536,7,0)</f>
        <v>0</v>
      </c>
      <c r="J128" s="81">
        <f>VLOOKUP($C128,[1]Sheet1!$B$1:$Z$65536,8,0)</f>
        <v>0</v>
      </c>
      <c r="K128" s="81">
        <f>VLOOKUP($C128,[1]Sheet1!$B$1:$Z$65536,9,0)</f>
        <v>0</v>
      </c>
      <c r="L128" s="81">
        <f>VLOOKUP($C128,[1]Sheet1!$B$1:$Z$65536,10,0)</f>
        <v>0</v>
      </c>
      <c r="M128" s="81">
        <f>VLOOKUP($C128,[1]Sheet1!$B$1:$Z$65536,11,0)</f>
        <v>0</v>
      </c>
      <c r="N128" s="81">
        <f>VLOOKUP($C128,[1]Sheet1!$B$1:$Z$65536,12,0)</f>
        <v>0</v>
      </c>
      <c r="O128" s="81">
        <f>VLOOKUP($C128,[1]Sheet1!$B$1:$Z$65536,13,0)</f>
        <v>0</v>
      </c>
      <c r="P128" s="81">
        <f>VLOOKUP($C128,[1]Sheet1!$B$1:$Z$65536,14,0)</f>
        <v>0</v>
      </c>
      <c r="Q128" s="81">
        <f>VLOOKUP($C128,[1]Sheet1!$B$1:$Z$65536,15,0)</f>
        <v>0</v>
      </c>
      <c r="R128" s="81">
        <f>VLOOKUP($C128,[1]Sheet1!$B$1:$Z$65536,16,0)</f>
        <v>0</v>
      </c>
      <c r="S128" s="81">
        <f>VLOOKUP($C128,[1]Sheet1!$B$1:$Z$65536,17,0)</f>
        <v>0</v>
      </c>
      <c r="T128" s="81">
        <f>VLOOKUP($C128,[1]Sheet1!$B$1:$Z$65536,18,0)</f>
        <v>0</v>
      </c>
      <c r="U128" s="81">
        <f>VLOOKUP($C128,[1]Sheet1!$B$1:$Z$65536,19,0)</f>
        <v>16387.66</v>
      </c>
      <c r="V128" s="81">
        <f>VLOOKUP($C128,[1]Sheet1!$B$1:$Z$65536,20,0)</f>
        <v>88762.139999999985</v>
      </c>
      <c r="W128" s="81">
        <f>VLOOKUP($C128,[1]Sheet1!$B$1:$Z$65536,21,0)</f>
        <v>0</v>
      </c>
      <c r="X128" s="81">
        <f>VLOOKUP($C128,[1]Sheet1!$B$1:$Z$65536,22,0)</f>
        <v>163594.78</v>
      </c>
      <c r="Y128" s="81">
        <f>VLOOKUP($C128,[1]Sheet1!$B$1:$Z$65536,23,0)</f>
        <v>0</v>
      </c>
      <c r="Z128" s="81">
        <f>VLOOKUP($C128,[1]Sheet1!$B$1:$Z$65536,24,0)</f>
        <v>0</v>
      </c>
      <c r="AA128" s="81">
        <f>VLOOKUP($C128,[1]Sheet1!$B$1:$Z$65536,25,0)</f>
        <v>0</v>
      </c>
      <c r="AB128" s="81">
        <f>VLOOKUP($C128,[1]Sheet1!$B$1:$AA$65536,26,0)</f>
        <v>103648.12</v>
      </c>
      <c r="AC128" s="112">
        <f t="shared" si="21"/>
        <v>372392.69999999995</v>
      </c>
      <c r="AD128" s="114">
        <f t="shared" si="22"/>
        <v>268744.57999999996</v>
      </c>
      <c r="AE128" s="115">
        <f t="shared" si="23"/>
        <v>17524.966666666664</v>
      </c>
      <c r="AF128" s="115">
        <f t="shared" si="24"/>
        <v>0</v>
      </c>
      <c r="AG128" s="130">
        <v>150000</v>
      </c>
      <c r="AH128" s="132">
        <v>100000</v>
      </c>
      <c r="AI128" s="132"/>
      <c r="AJ128" s="132"/>
      <c r="AK128" s="132" t="s">
        <v>46</v>
      </c>
      <c r="AL128" s="132"/>
      <c r="AM128" s="133"/>
      <c r="AN128" s="70"/>
    </row>
    <row r="129" spans="1:52" s="13" customFormat="1" ht="28.05" hidden="1" customHeight="1">
      <c r="B129" s="396"/>
      <c r="C129" s="82" t="s">
        <v>290</v>
      </c>
      <c r="D129" s="83" t="s">
        <v>291</v>
      </c>
      <c r="E129" s="84">
        <v>120</v>
      </c>
      <c r="F129" s="81">
        <f>VLOOKUP(C129,[1]Sheet1!B$1:E$65536,4,0)</f>
        <v>43825.63</v>
      </c>
      <c r="G129" s="81">
        <f>VLOOKUP(C129,[1]Sheet1!B$1:F$65536,5,0)</f>
        <v>0</v>
      </c>
      <c r="H129" s="81">
        <f>VLOOKUP($C129,[1]Sheet1!$B$1:$Z$65536,6,0)</f>
        <v>9346.9700000000012</v>
      </c>
      <c r="I129" s="81">
        <f>VLOOKUP($C129,[1]Sheet1!$B$1:$Z$65536,7,0)</f>
        <v>0</v>
      </c>
      <c r="J129" s="81">
        <f>VLOOKUP($C129,[1]Sheet1!$B$1:$Z$65536,8,0)</f>
        <v>0</v>
      </c>
      <c r="K129" s="81">
        <f>VLOOKUP($C129,[1]Sheet1!$B$1:$Z$65536,9,0)</f>
        <v>0</v>
      </c>
      <c r="L129" s="81">
        <f>VLOOKUP($C129,[1]Sheet1!$B$1:$Z$65536,10,0)</f>
        <v>0</v>
      </c>
      <c r="M129" s="81">
        <f>VLOOKUP($C129,[1]Sheet1!$B$1:$Z$65536,11,0)</f>
        <v>0</v>
      </c>
      <c r="N129" s="81">
        <f>VLOOKUP($C129,[1]Sheet1!$B$1:$Z$65536,12,0)</f>
        <v>0</v>
      </c>
      <c r="O129" s="81">
        <f>VLOOKUP($C129,[1]Sheet1!$B$1:$Z$65536,13,0)</f>
        <v>0</v>
      </c>
      <c r="P129" s="81">
        <f>VLOOKUP($C129,[1]Sheet1!$B$1:$Z$65536,14,0)</f>
        <v>0</v>
      </c>
      <c r="Q129" s="81">
        <f>VLOOKUP($C129,[1]Sheet1!$B$1:$Z$65536,15,0)</f>
        <v>0</v>
      </c>
      <c r="R129" s="81">
        <f>VLOOKUP($C129,[1]Sheet1!$B$1:$Z$65536,16,0)</f>
        <v>0</v>
      </c>
      <c r="S129" s="81">
        <f>VLOOKUP($C129,[1]Sheet1!$B$1:$Z$65536,17,0)</f>
        <v>0</v>
      </c>
      <c r="T129" s="81">
        <f>VLOOKUP($C129,[1]Sheet1!$B$1:$Z$65536,18,0)</f>
        <v>0</v>
      </c>
      <c r="U129" s="81">
        <f>VLOOKUP($C129,[1]Sheet1!$B$1:$Z$65536,19,0)</f>
        <v>0</v>
      </c>
      <c r="V129" s="81">
        <f>VLOOKUP($C129,[1]Sheet1!$B$1:$Z$65536,20,0)</f>
        <v>0</v>
      </c>
      <c r="W129" s="81">
        <f>VLOOKUP($C129,[1]Sheet1!$B$1:$Z$65536,21,0)</f>
        <v>0</v>
      </c>
      <c r="X129" s="81">
        <f>VLOOKUP($C129,[1]Sheet1!$B$1:$Z$65536,22,0)</f>
        <v>0</v>
      </c>
      <c r="Y129" s="81">
        <f>VLOOKUP($C129,[1]Sheet1!$B$1:$Z$65536,23,0)</f>
        <v>0</v>
      </c>
      <c r="Z129" s="81">
        <f>VLOOKUP($C129,[1]Sheet1!$B$1:$Z$65536,24,0)</f>
        <v>0</v>
      </c>
      <c r="AA129" s="81">
        <f>VLOOKUP($C129,[1]Sheet1!$B$1:$Z$65536,25,0)</f>
        <v>0</v>
      </c>
      <c r="AB129" s="81">
        <f>VLOOKUP($C129,[1]Sheet1!$B$1:$AA$65536,26,0)</f>
        <v>0</v>
      </c>
      <c r="AC129" s="112">
        <f t="shared" si="21"/>
        <v>53172.6</v>
      </c>
      <c r="AD129" s="114">
        <f t="shared" si="22"/>
        <v>53172.6</v>
      </c>
      <c r="AE129" s="115">
        <f t="shared" si="23"/>
        <v>0</v>
      </c>
      <c r="AF129" s="115">
        <f t="shared" si="24"/>
        <v>0</v>
      </c>
      <c r="AG129" s="130"/>
      <c r="AH129" s="134">
        <v>10000</v>
      </c>
      <c r="AI129" s="132">
        <v>10000</v>
      </c>
      <c r="AJ129" s="132" t="s">
        <v>46</v>
      </c>
      <c r="AK129" s="132"/>
      <c r="AL129" s="132"/>
      <c r="AM129" s="133"/>
      <c r="AN129" s="70"/>
    </row>
    <row r="130" spans="1:52" s="13" customFormat="1" ht="28.05" hidden="1" customHeight="1">
      <c r="B130" s="396"/>
      <c r="C130" s="82" t="s">
        <v>292</v>
      </c>
      <c r="D130" s="83" t="s">
        <v>293</v>
      </c>
      <c r="E130" s="84">
        <v>120</v>
      </c>
      <c r="F130" s="81">
        <f>VLOOKUP(C130,[1]Sheet1!B$1:E$65536,4,0)</f>
        <v>0</v>
      </c>
      <c r="G130" s="81">
        <f>VLOOKUP(C130,[1]Sheet1!B$1:F$65536,5,0)</f>
        <v>0</v>
      </c>
      <c r="H130" s="81">
        <f>VLOOKUP($C130,[1]Sheet1!$B$1:$Z$65536,6,0)</f>
        <v>0</v>
      </c>
      <c r="I130" s="81">
        <f>VLOOKUP($C130,[1]Sheet1!$B$1:$Z$65536,7,0)</f>
        <v>0</v>
      </c>
      <c r="J130" s="81">
        <f>VLOOKUP($C130,[1]Sheet1!$B$1:$Z$65536,8,0)</f>
        <v>0</v>
      </c>
      <c r="K130" s="81">
        <f>VLOOKUP($C130,[1]Sheet1!$B$1:$Z$65536,9,0)</f>
        <v>0</v>
      </c>
      <c r="L130" s="81">
        <f>VLOOKUP($C130,[1]Sheet1!$B$1:$Z$65536,10,0)</f>
        <v>0</v>
      </c>
      <c r="M130" s="81">
        <f>VLOOKUP($C130,[1]Sheet1!$B$1:$Z$65536,11,0)</f>
        <v>0</v>
      </c>
      <c r="N130" s="81">
        <f>VLOOKUP($C130,[1]Sheet1!$B$1:$Z$65536,12,0)</f>
        <v>0</v>
      </c>
      <c r="O130" s="81">
        <f>VLOOKUP($C130,[1]Sheet1!$B$1:$Z$65536,13,0)</f>
        <v>0</v>
      </c>
      <c r="P130" s="81">
        <f>VLOOKUP($C130,[1]Sheet1!$B$1:$Z$65536,14,0)</f>
        <v>0</v>
      </c>
      <c r="Q130" s="81">
        <f>VLOOKUP($C130,[1]Sheet1!$B$1:$Z$65536,15,0)</f>
        <v>0</v>
      </c>
      <c r="R130" s="81">
        <f>VLOOKUP($C130,[1]Sheet1!$B$1:$Z$65536,16,0)</f>
        <v>0</v>
      </c>
      <c r="S130" s="81">
        <f>VLOOKUP($C130,[1]Sheet1!$B$1:$Z$65536,17,0)</f>
        <v>0</v>
      </c>
      <c r="T130" s="81">
        <f>VLOOKUP($C130,[1]Sheet1!$B$1:$Z$65536,18,0)</f>
        <v>0</v>
      </c>
      <c r="U130" s="81">
        <f>VLOOKUP($C130,[1]Sheet1!$B$1:$Z$65536,19,0)</f>
        <v>0</v>
      </c>
      <c r="V130" s="81">
        <f>VLOOKUP($C130,[1]Sheet1!$B$1:$Z$65536,20,0)</f>
        <v>43882.84</v>
      </c>
      <c r="W130" s="81">
        <f>VLOOKUP($C130,[1]Sheet1!$B$1:$Z$65536,21,0)</f>
        <v>26933.399999999994</v>
      </c>
      <c r="X130" s="81">
        <f>VLOOKUP($C130,[1]Sheet1!$B$1:$Z$65536,22,0)</f>
        <v>59743.960000000021</v>
      </c>
      <c r="Y130" s="81">
        <f>VLOOKUP($C130,[1]Sheet1!$B$1:$Z$65536,23,0)</f>
        <v>77391.8</v>
      </c>
      <c r="Z130" s="81">
        <f>VLOOKUP($C130,[1]Sheet1!$B$1:$Z$65536,24,0)</f>
        <v>84852.1</v>
      </c>
      <c r="AA130" s="81">
        <f>VLOOKUP($C130,[1]Sheet1!$B$1:$Z$65536,25,0)</f>
        <v>78893.399999999994</v>
      </c>
      <c r="AB130" s="81">
        <f>VLOOKUP($C130,[1]Sheet1!$B$1:$AA$65536,26,0)</f>
        <v>70849.119999999995</v>
      </c>
      <c r="AC130" s="112">
        <f t="shared" si="21"/>
        <v>442546.62</v>
      </c>
      <c r="AD130" s="114">
        <f t="shared" si="22"/>
        <v>130560.19999999997</v>
      </c>
      <c r="AE130" s="115">
        <f t="shared" si="23"/>
        <v>7313.8066666666664</v>
      </c>
      <c r="AF130" s="115">
        <f t="shared" si="24"/>
        <v>26933.399999999994</v>
      </c>
      <c r="AG130" s="130">
        <v>50000</v>
      </c>
      <c r="AH130" s="132">
        <v>50000</v>
      </c>
      <c r="AI130" s="132"/>
      <c r="AJ130" s="132" t="s">
        <v>46</v>
      </c>
      <c r="AK130" s="132"/>
      <c r="AL130" s="132"/>
      <c r="AM130" s="133"/>
      <c r="AN130" s="70"/>
    </row>
    <row r="131" spans="1:52" s="3" customFormat="1" ht="21" hidden="1" customHeight="1">
      <c r="B131" s="396"/>
      <c r="C131" s="87" t="s">
        <v>294</v>
      </c>
      <c r="D131" s="88" t="s">
        <v>295</v>
      </c>
      <c r="E131" s="89">
        <v>120</v>
      </c>
      <c r="F131" s="81">
        <f>VLOOKUP(C131,[1]Sheet1!B$1:E$65536,4,0)</f>
        <v>0</v>
      </c>
      <c r="G131" s="81">
        <f>VLOOKUP(C131,[1]Sheet1!B$1:F$65536,5,0)</f>
        <v>0</v>
      </c>
      <c r="H131" s="81">
        <f>VLOOKUP($C131,[1]Sheet1!$B$1:$Z$65536,6,0)</f>
        <v>0</v>
      </c>
      <c r="I131" s="81">
        <f>VLOOKUP($C131,[1]Sheet1!$B$1:$Z$65536,7,0)</f>
        <v>0</v>
      </c>
      <c r="J131" s="81">
        <f>VLOOKUP($C131,[1]Sheet1!$B$1:$Z$65536,8,0)</f>
        <v>0</v>
      </c>
      <c r="K131" s="81">
        <f>VLOOKUP($C131,[1]Sheet1!$B$1:$Z$65536,9,0)</f>
        <v>0</v>
      </c>
      <c r="L131" s="81">
        <f>VLOOKUP($C131,[1]Sheet1!$B$1:$Z$65536,10,0)</f>
        <v>0</v>
      </c>
      <c r="M131" s="81">
        <f>VLOOKUP($C131,[1]Sheet1!$B$1:$Z$65536,11,0)</f>
        <v>0</v>
      </c>
      <c r="N131" s="81">
        <f>VLOOKUP($C131,[1]Sheet1!$B$1:$Z$65536,12,0)</f>
        <v>0</v>
      </c>
      <c r="O131" s="81">
        <f>VLOOKUP($C131,[1]Sheet1!$B$1:$Z$65536,13,0)</f>
        <v>0</v>
      </c>
      <c r="P131" s="81">
        <f>VLOOKUP($C131,[1]Sheet1!$B$1:$Z$65536,14,0)</f>
        <v>0</v>
      </c>
      <c r="Q131" s="81">
        <f>VLOOKUP($C131,[1]Sheet1!$B$1:$Z$65536,15,0)</f>
        <v>0</v>
      </c>
      <c r="R131" s="81">
        <f>VLOOKUP($C131,[1]Sheet1!$B$1:$Z$65536,16,0)</f>
        <v>0</v>
      </c>
      <c r="S131" s="81">
        <f>VLOOKUP($C131,[1]Sheet1!$B$1:$Z$65536,17,0)</f>
        <v>0</v>
      </c>
      <c r="T131" s="81">
        <f>VLOOKUP($C131,[1]Sheet1!$B$1:$Z$65536,18,0)</f>
        <v>0</v>
      </c>
      <c r="U131" s="81">
        <f>VLOOKUP($C131,[1]Sheet1!$B$1:$Z$65536,19,0)</f>
        <v>0</v>
      </c>
      <c r="V131" s="81">
        <f>VLOOKUP($C131,[1]Sheet1!$B$1:$Z$65536,20,0)</f>
        <v>0</v>
      </c>
      <c r="W131" s="81">
        <f>VLOOKUP($C131,[1]Sheet1!$B$1:$Z$65536,21,0)</f>
        <v>0</v>
      </c>
      <c r="X131" s="81">
        <f>VLOOKUP($C131,[1]Sheet1!$B$1:$Z$65536,22,0)</f>
        <v>0</v>
      </c>
      <c r="Y131" s="81">
        <f>VLOOKUP($C131,[1]Sheet1!$B$1:$Z$65536,23,0)</f>
        <v>36559.33</v>
      </c>
      <c r="Z131" s="81">
        <f>VLOOKUP($C131,[1]Sheet1!$B$1:$Z$65536,24,0)</f>
        <v>69054.3</v>
      </c>
      <c r="AA131" s="81">
        <f>VLOOKUP($C131,[1]Sheet1!$B$1:$Z$65536,25,0)</f>
        <v>65985.22</v>
      </c>
      <c r="AB131" s="81">
        <f>VLOOKUP($C131,[1]Sheet1!$B$1:$AA$65536,26,0)</f>
        <v>0</v>
      </c>
      <c r="AC131" s="112">
        <f t="shared" si="21"/>
        <v>171598.85</v>
      </c>
      <c r="AD131" s="114">
        <f t="shared" si="22"/>
        <v>0</v>
      </c>
      <c r="AE131" s="116">
        <f t="shared" si="23"/>
        <v>0</v>
      </c>
      <c r="AF131" s="116">
        <f t="shared" si="24"/>
        <v>0</v>
      </c>
      <c r="AG131" s="145">
        <v>30000</v>
      </c>
      <c r="AH131" s="143"/>
      <c r="AI131" s="135">
        <v>30000</v>
      </c>
      <c r="AJ131" s="135"/>
      <c r="AK131" s="135"/>
      <c r="AL131" s="135" t="s">
        <v>46</v>
      </c>
      <c r="AM131" s="137"/>
      <c r="AN131" s="138"/>
    </row>
    <row r="132" spans="1:52" s="13" customFormat="1" ht="28.05" hidden="1" customHeight="1">
      <c r="B132" s="396"/>
      <c r="C132" s="82" t="s">
        <v>296</v>
      </c>
      <c r="D132" s="88" t="s">
        <v>297</v>
      </c>
      <c r="E132" s="84">
        <v>120</v>
      </c>
      <c r="F132" s="81">
        <f>VLOOKUP(C132,[1]Sheet1!B$1:E$65536,4,0)</f>
        <v>0</v>
      </c>
      <c r="G132" s="81">
        <f>VLOOKUP(C132,[1]Sheet1!B$1:F$65536,5,0)</f>
        <v>0</v>
      </c>
      <c r="H132" s="81">
        <f>VLOOKUP($C132,[1]Sheet1!$B$1:$Z$65536,6,0)</f>
        <v>0</v>
      </c>
      <c r="I132" s="81">
        <f>VLOOKUP($C132,[1]Sheet1!$B$1:$Z$65536,7,0)</f>
        <v>0</v>
      </c>
      <c r="J132" s="81">
        <f>VLOOKUP($C132,[1]Sheet1!$B$1:$Z$65536,8,0)</f>
        <v>0</v>
      </c>
      <c r="K132" s="81">
        <f>VLOOKUP($C132,[1]Sheet1!$B$1:$Z$65536,9,0)</f>
        <v>0</v>
      </c>
      <c r="L132" s="81">
        <f>VLOOKUP($C132,[1]Sheet1!$B$1:$Z$65536,10,0)</f>
        <v>0</v>
      </c>
      <c r="M132" s="81">
        <f>VLOOKUP($C132,[1]Sheet1!$B$1:$Z$65536,11,0)</f>
        <v>0</v>
      </c>
      <c r="N132" s="81">
        <f>VLOOKUP($C132,[1]Sheet1!$B$1:$Z$65536,12,0)</f>
        <v>0</v>
      </c>
      <c r="O132" s="81">
        <f>VLOOKUP($C132,[1]Sheet1!$B$1:$Z$65536,13,0)</f>
        <v>0</v>
      </c>
      <c r="P132" s="81">
        <f>VLOOKUP($C132,[1]Sheet1!$B$1:$Z$65536,14,0)</f>
        <v>0</v>
      </c>
      <c r="Q132" s="81">
        <f>VLOOKUP($C132,[1]Sheet1!$B$1:$Z$65536,15,0)</f>
        <v>0</v>
      </c>
      <c r="R132" s="81">
        <f>VLOOKUP($C132,[1]Sheet1!$B$1:$Z$65536,16,0)</f>
        <v>1573.53</v>
      </c>
      <c r="S132" s="81">
        <f>VLOOKUP($C132,[1]Sheet1!$B$1:$Z$65536,17,0)</f>
        <v>3633.3699999999953</v>
      </c>
      <c r="T132" s="81">
        <f>VLOOKUP($C132,[1]Sheet1!$B$1:$Z$65536,18,0)</f>
        <v>0</v>
      </c>
      <c r="U132" s="81">
        <f>VLOOKUP($C132,[1]Sheet1!$B$1:$Z$65536,19,0)</f>
        <v>0</v>
      </c>
      <c r="V132" s="81">
        <f>VLOOKUP($C132,[1]Sheet1!$B$1:$Z$65536,20,0)</f>
        <v>65656.829999999987</v>
      </c>
      <c r="W132" s="81">
        <f>VLOOKUP($C132,[1]Sheet1!$B$1:$Z$65536,21,0)</f>
        <v>0</v>
      </c>
      <c r="X132" s="81">
        <f>VLOOKUP($C132,[1]Sheet1!$B$1:$Z$65536,22,0)</f>
        <v>26916.570000000007</v>
      </c>
      <c r="Y132" s="81">
        <f>VLOOKUP($C132,[1]Sheet1!$B$1:$Z$65536,23,0)</f>
        <v>0</v>
      </c>
      <c r="Z132" s="81">
        <f>VLOOKUP($C132,[1]Sheet1!$B$1:$Z$65536,24,0)</f>
        <v>47096.46</v>
      </c>
      <c r="AA132" s="81">
        <f>VLOOKUP($C132,[1]Sheet1!$B$1:$Z$65536,25,0)</f>
        <v>40642.300000000003</v>
      </c>
      <c r="AB132" s="81">
        <f>VLOOKUP($C132,[1]Sheet1!$B$1:$AA$65536,26,0)</f>
        <v>41094.160000000003</v>
      </c>
      <c r="AC132" s="112">
        <f t="shared" si="21"/>
        <v>226613.22</v>
      </c>
      <c r="AD132" s="114">
        <f t="shared" si="22"/>
        <v>97780.300000000017</v>
      </c>
      <c r="AE132" s="115">
        <f t="shared" si="23"/>
        <v>11810.621666666664</v>
      </c>
      <c r="AF132" s="115">
        <f t="shared" si="24"/>
        <v>0</v>
      </c>
      <c r="AG132" s="130">
        <v>50000</v>
      </c>
      <c r="AH132" s="134"/>
      <c r="AI132" s="132">
        <v>10000</v>
      </c>
      <c r="AJ132" s="132" t="s">
        <v>46</v>
      </c>
      <c r="AK132" s="132"/>
      <c r="AL132" s="132"/>
      <c r="AM132" s="133"/>
      <c r="AN132" s="70"/>
    </row>
    <row r="133" spans="1:52" s="13" customFormat="1" ht="28.05" hidden="1" customHeight="1">
      <c r="B133" s="396"/>
      <c r="C133" s="82" t="s">
        <v>298</v>
      </c>
      <c r="D133" s="83" t="s">
        <v>299</v>
      </c>
      <c r="E133" s="84">
        <v>120</v>
      </c>
      <c r="F133" s="81">
        <f>VLOOKUP(C133,[1]Sheet1!B$1:E$65536,4,0)</f>
        <v>0</v>
      </c>
      <c r="G133" s="81">
        <f>VLOOKUP(C133,[1]Sheet1!B$1:F$65536,5,0)</f>
        <v>0</v>
      </c>
      <c r="H133" s="81">
        <f>VLOOKUP($C133,[1]Sheet1!$B$1:$Z$65536,6,0)</f>
        <v>0</v>
      </c>
      <c r="I133" s="81">
        <f>VLOOKUP($C133,[1]Sheet1!$B$1:$Z$65536,7,0)</f>
        <v>0</v>
      </c>
      <c r="J133" s="81">
        <f>VLOOKUP($C133,[1]Sheet1!$B$1:$Z$65536,8,0)</f>
        <v>0</v>
      </c>
      <c r="K133" s="81">
        <f>VLOOKUP($C133,[1]Sheet1!$B$1:$Z$65536,9,0)</f>
        <v>0</v>
      </c>
      <c r="L133" s="81">
        <f>VLOOKUP($C133,[1]Sheet1!$B$1:$Z$65536,10,0)</f>
        <v>0</v>
      </c>
      <c r="M133" s="81">
        <f>VLOOKUP($C133,[1]Sheet1!$B$1:$Z$65536,11,0)</f>
        <v>0</v>
      </c>
      <c r="N133" s="81">
        <f>VLOOKUP($C133,[1]Sheet1!$B$1:$Z$65536,12,0)</f>
        <v>0</v>
      </c>
      <c r="O133" s="81">
        <f>VLOOKUP($C133,[1]Sheet1!$B$1:$Z$65536,13,0)</f>
        <v>0</v>
      </c>
      <c r="P133" s="81">
        <f>VLOOKUP($C133,[1]Sheet1!$B$1:$Z$65536,14,0)</f>
        <v>6220.7399999999907</v>
      </c>
      <c r="Q133" s="81">
        <f>VLOOKUP($C133,[1]Sheet1!$B$1:$Z$65536,15,0)</f>
        <v>0</v>
      </c>
      <c r="R133" s="81">
        <f>VLOOKUP($C133,[1]Sheet1!$B$1:$Z$65536,16,0)</f>
        <v>0</v>
      </c>
      <c r="S133" s="81">
        <f>VLOOKUP($C133,[1]Sheet1!$B$1:$Z$65536,17,0)</f>
        <v>18669.170000000006</v>
      </c>
      <c r="T133" s="81">
        <f>VLOOKUP($C133,[1]Sheet1!$B$1:$Z$65536,18,0)</f>
        <v>0</v>
      </c>
      <c r="U133" s="81">
        <f>VLOOKUP($C133,[1]Sheet1!$B$1:$Z$65536,19,0)</f>
        <v>0</v>
      </c>
      <c r="V133" s="81">
        <f>VLOOKUP($C133,[1]Sheet1!$B$1:$Z$65536,20,0)</f>
        <v>18238.400000000001</v>
      </c>
      <c r="W133" s="81">
        <f>VLOOKUP($C133,[1]Sheet1!$B$1:$Z$65536,21,0)</f>
        <v>45727.41</v>
      </c>
      <c r="X133" s="81">
        <f>VLOOKUP($C133,[1]Sheet1!$B$1:$Z$65536,22,0)</f>
        <v>0</v>
      </c>
      <c r="Y133" s="81">
        <f>VLOOKUP($C133,[1]Sheet1!$B$1:$Z$65536,23,0)</f>
        <v>0</v>
      </c>
      <c r="Z133" s="81">
        <f>VLOOKUP($C133,[1]Sheet1!$B$1:$Z$65536,24,0)</f>
        <v>0</v>
      </c>
      <c r="AA133" s="81">
        <f>VLOOKUP($C133,[1]Sheet1!$B$1:$Z$65536,25,0)</f>
        <v>36706.78</v>
      </c>
      <c r="AB133" s="81">
        <f>VLOOKUP($C133,[1]Sheet1!$B$1:$AA$65536,26,0)</f>
        <v>0</v>
      </c>
      <c r="AC133" s="112">
        <f t="shared" si="21"/>
        <v>125562.5</v>
      </c>
      <c r="AD133" s="114">
        <f t="shared" si="22"/>
        <v>88855.72</v>
      </c>
      <c r="AE133" s="115">
        <f t="shared" si="23"/>
        <v>6151.2616666666681</v>
      </c>
      <c r="AF133" s="115">
        <f t="shared" si="24"/>
        <v>45727.41</v>
      </c>
      <c r="AG133" s="130"/>
      <c r="AH133" s="132">
        <v>10000</v>
      </c>
      <c r="AI133" s="132"/>
      <c r="AJ133" s="132"/>
      <c r="AK133" s="132"/>
      <c r="AL133" s="132" t="s">
        <v>46</v>
      </c>
      <c r="AM133" s="133"/>
      <c r="AN133" s="70"/>
    </row>
    <row r="134" spans="1:52" s="13" customFormat="1" ht="28.05" hidden="1" customHeight="1">
      <c r="B134" s="396"/>
      <c r="C134" s="82" t="s">
        <v>300</v>
      </c>
      <c r="D134" s="83" t="s">
        <v>301</v>
      </c>
      <c r="E134" s="84">
        <v>120</v>
      </c>
      <c r="F134" s="81">
        <f>VLOOKUP(C134,[1]Sheet1!B$1:E$65536,4,0)</f>
        <v>0</v>
      </c>
      <c r="G134" s="81">
        <f>VLOOKUP(C134,[1]Sheet1!B$1:F$65536,5,0)</f>
        <v>0</v>
      </c>
      <c r="H134" s="81">
        <f>VLOOKUP($C134,[1]Sheet1!$B$1:$Z$65536,6,0)</f>
        <v>0</v>
      </c>
      <c r="I134" s="81">
        <f>VLOOKUP($C134,[1]Sheet1!$B$1:$Z$65536,7,0)</f>
        <v>0</v>
      </c>
      <c r="J134" s="81">
        <f>VLOOKUP($C134,[1]Sheet1!$B$1:$Z$65536,8,0)</f>
        <v>0</v>
      </c>
      <c r="K134" s="81">
        <f>VLOOKUP($C134,[1]Sheet1!$B$1:$Z$65536,9,0)</f>
        <v>0</v>
      </c>
      <c r="L134" s="81">
        <f>VLOOKUP($C134,[1]Sheet1!$B$1:$Z$65536,10,0)</f>
        <v>0</v>
      </c>
      <c r="M134" s="81">
        <f>VLOOKUP($C134,[1]Sheet1!$B$1:$Z$65536,11,0)</f>
        <v>0</v>
      </c>
      <c r="N134" s="81">
        <f>VLOOKUP($C134,[1]Sheet1!$B$1:$Z$65536,12,0)</f>
        <v>0</v>
      </c>
      <c r="O134" s="81">
        <f>VLOOKUP($C134,[1]Sheet1!$B$1:$Z$65536,13,0)</f>
        <v>0</v>
      </c>
      <c r="P134" s="81">
        <f>VLOOKUP($C134,[1]Sheet1!$B$1:$Z$65536,14,0)</f>
        <v>0</v>
      </c>
      <c r="Q134" s="81">
        <f>VLOOKUP($C134,[1]Sheet1!$B$1:$Z$65536,15,0)</f>
        <v>0</v>
      </c>
      <c r="R134" s="81">
        <f>VLOOKUP($C134,[1]Sheet1!$B$1:$Z$65536,16,0)</f>
        <v>0</v>
      </c>
      <c r="S134" s="81">
        <f>VLOOKUP($C134,[1]Sheet1!$B$1:$Z$65536,17,0)</f>
        <v>0</v>
      </c>
      <c r="T134" s="81">
        <f>VLOOKUP($C134,[1]Sheet1!$B$1:$Z$65536,18,0)</f>
        <v>0</v>
      </c>
      <c r="U134" s="81">
        <f>VLOOKUP($C134,[1]Sheet1!$B$1:$Z$65536,19,0)</f>
        <v>0</v>
      </c>
      <c r="V134" s="81">
        <f>VLOOKUP($C134,[1]Sheet1!$B$1:$Z$65536,20,0)</f>
        <v>0</v>
      </c>
      <c r="W134" s="81">
        <f>VLOOKUP($C134,[1]Sheet1!$B$1:$Z$65536,21,0)</f>
        <v>0</v>
      </c>
      <c r="X134" s="81">
        <f>VLOOKUP($C134,[1]Sheet1!$B$1:$Z$65536,22,0)</f>
        <v>94925.39</v>
      </c>
      <c r="Y134" s="81">
        <f>VLOOKUP($C134,[1]Sheet1!$B$1:$Z$65536,23,0)</f>
        <v>0</v>
      </c>
      <c r="Z134" s="81">
        <f>VLOOKUP($C134,[1]Sheet1!$B$1:$Z$65536,24,0)</f>
        <v>2883.64</v>
      </c>
      <c r="AA134" s="81">
        <f>VLOOKUP($C134,[1]Sheet1!$B$1:$Z$65536,25,0)</f>
        <v>0</v>
      </c>
      <c r="AB134" s="81">
        <f>VLOOKUP($C134,[1]Sheet1!$B$1:$AA$65536,26,0)</f>
        <v>0</v>
      </c>
      <c r="AC134" s="112">
        <f t="shared" si="21"/>
        <v>97809.03</v>
      </c>
      <c r="AD134" s="114">
        <f t="shared" si="22"/>
        <v>94925.39</v>
      </c>
      <c r="AE134" s="115">
        <f t="shared" si="23"/>
        <v>0</v>
      </c>
      <c r="AF134" s="115">
        <f t="shared" si="24"/>
        <v>0</v>
      </c>
      <c r="AG134" s="132">
        <v>40000</v>
      </c>
      <c r="AH134" s="132"/>
      <c r="AI134" s="132"/>
      <c r="AJ134" s="132"/>
      <c r="AK134" s="132"/>
      <c r="AL134" s="132"/>
      <c r="AM134" s="133"/>
      <c r="AN134" s="70"/>
    </row>
    <row r="135" spans="1:52" s="13" customFormat="1" ht="28.05" hidden="1" customHeight="1">
      <c r="B135" s="396"/>
      <c r="C135" s="82" t="s">
        <v>302</v>
      </c>
      <c r="D135" s="83" t="s">
        <v>303</v>
      </c>
      <c r="E135" s="84">
        <v>120</v>
      </c>
      <c r="F135" s="81">
        <f>VLOOKUP(C135,[1]Sheet1!B$1:E$65536,4,0)</f>
        <v>0</v>
      </c>
      <c r="G135" s="81">
        <f>VLOOKUP(C135,[1]Sheet1!B$1:F$65536,5,0)</f>
        <v>0</v>
      </c>
      <c r="H135" s="81">
        <f>VLOOKUP($C135,[1]Sheet1!$B$1:$Z$65536,6,0)</f>
        <v>0</v>
      </c>
      <c r="I135" s="81">
        <f>VLOOKUP($C135,[1]Sheet1!$B$1:$Z$65536,7,0)</f>
        <v>0</v>
      </c>
      <c r="J135" s="81">
        <f>VLOOKUP($C135,[1]Sheet1!$B$1:$Z$65536,8,0)</f>
        <v>0</v>
      </c>
      <c r="K135" s="81">
        <f>VLOOKUP($C135,[1]Sheet1!$B$1:$Z$65536,9,0)</f>
        <v>0</v>
      </c>
      <c r="L135" s="81">
        <f>VLOOKUP($C135,[1]Sheet1!$B$1:$Z$65536,10,0)</f>
        <v>0</v>
      </c>
      <c r="M135" s="81">
        <f>VLOOKUP($C135,[1]Sheet1!$B$1:$Z$65536,11,0)</f>
        <v>0</v>
      </c>
      <c r="N135" s="81">
        <f>VLOOKUP($C135,[1]Sheet1!$B$1:$Z$65536,12,0)</f>
        <v>0</v>
      </c>
      <c r="O135" s="81">
        <f>VLOOKUP($C135,[1]Sheet1!$B$1:$Z$65536,13,0)</f>
        <v>0</v>
      </c>
      <c r="P135" s="81">
        <f>VLOOKUP($C135,[1]Sheet1!$B$1:$Z$65536,14,0)</f>
        <v>0</v>
      </c>
      <c r="Q135" s="81">
        <f>VLOOKUP($C135,[1]Sheet1!$B$1:$Z$65536,15,0)</f>
        <v>0</v>
      </c>
      <c r="R135" s="81">
        <f>VLOOKUP($C135,[1]Sheet1!$B$1:$Z$65536,16,0)</f>
        <v>0</v>
      </c>
      <c r="S135" s="81">
        <f>VLOOKUP($C135,[1]Sheet1!$B$1:$Z$65536,17,0)</f>
        <v>0</v>
      </c>
      <c r="T135" s="81">
        <f>VLOOKUP($C135,[1]Sheet1!$B$1:$Z$65536,18,0)</f>
        <v>0</v>
      </c>
      <c r="U135" s="81">
        <f>VLOOKUP($C135,[1]Sheet1!$B$1:$Z$65536,19,0)</f>
        <v>0</v>
      </c>
      <c r="V135" s="81">
        <f>VLOOKUP($C135,[1]Sheet1!$B$1:$Z$65536,20,0)</f>
        <v>7335.8199999999961</v>
      </c>
      <c r="W135" s="81">
        <f>VLOOKUP($C135,[1]Sheet1!$B$1:$Z$65536,21,0)</f>
        <v>2069.7100000000064</v>
      </c>
      <c r="X135" s="81">
        <f>VLOOKUP($C135,[1]Sheet1!$B$1:$Z$65536,22,0)</f>
        <v>0</v>
      </c>
      <c r="Y135" s="81">
        <f>VLOOKUP($C135,[1]Sheet1!$B$1:$Z$65536,23,0)</f>
        <v>12927.2</v>
      </c>
      <c r="Z135" s="81">
        <f>VLOOKUP($C135,[1]Sheet1!$B$1:$Z$65536,24,0)</f>
        <v>1909.7</v>
      </c>
      <c r="AA135" s="81">
        <f>VLOOKUP($C135,[1]Sheet1!$B$1:$Z$65536,25,0)</f>
        <v>4847.7</v>
      </c>
      <c r="AB135" s="81">
        <f>VLOOKUP($C135,[1]Sheet1!$B$1:$AA$65536,26,0)</f>
        <v>0</v>
      </c>
      <c r="AC135" s="112">
        <f t="shared" si="21"/>
        <v>29090.130000000005</v>
      </c>
      <c r="AD135" s="114">
        <f t="shared" si="22"/>
        <v>9405.5300000000025</v>
      </c>
      <c r="AE135" s="115">
        <f t="shared" si="23"/>
        <v>1222.6366666666661</v>
      </c>
      <c r="AF135" s="115">
        <f t="shared" si="24"/>
        <v>2069.7100000000064</v>
      </c>
      <c r="AG135" s="130"/>
      <c r="AH135" s="134">
        <v>10000</v>
      </c>
      <c r="AI135" s="132">
        <v>10000</v>
      </c>
      <c r="AJ135" s="132" t="s">
        <v>46</v>
      </c>
      <c r="AK135" s="132"/>
      <c r="AL135" s="132"/>
      <c r="AM135" s="133"/>
      <c r="AN135" s="70"/>
    </row>
    <row r="136" spans="1:52" s="13" customFormat="1" ht="28.05" hidden="1" customHeight="1">
      <c r="B136" s="396"/>
      <c r="C136" s="82" t="s">
        <v>304</v>
      </c>
      <c r="D136" s="83" t="s">
        <v>305</v>
      </c>
      <c r="E136" s="84">
        <v>120</v>
      </c>
      <c r="F136" s="81">
        <f>VLOOKUP(C136,[1]Sheet1!B$1:E$65536,4,0)</f>
        <v>0</v>
      </c>
      <c r="G136" s="81">
        <f>VLOOKUP(C136,[1]Sheet1!B$1:F$65536,5,0)</f>
        <v>0</v>
      </c>
      <c r="H136" s="81">
        <f>VLOOKUP($C136,[1]Sheet1!$B$1:$Z$65536,6,0)</f>
        <v>0</v>
      </c>
      <c r="I136" s="81">
        <f>VLOOKUP($C136,[1]Sheet1!$B$1:$Z$65536,7,0)</f>
        <v>0</v>
      </c>
      <c r="J136" s="81">
        <f>VLOOKUP($C136,[1]Sheet1!$B$1:$Z$65536,8,0)</f>
        <v>0</v>
      </c>
      <c r="K136" s="81">
        <f>VLOOKUP($C136,[1]Sheet1!$B$1:$Z$65536,9,0)</f>
        <v>0</v>
      </c>
      <c r="L136" s="81">
        <f>VLOOKUP($C136,[1]Sheet1!$B$1:$Z$65536,10,0)</f>
        <v>0</v>
      </c>
      <c r="M136" s="81">
        <f>VLOOKUP($C136,[1]Sheet1!$B$1:$Z$65536,11,0)</f>
        <v>0</v>
      </c>
      <c r="N136" s="81">
        <f>VLOOKUP($C136,[1]Sheet1!$B$1:$Z$65536,12,0)</f>
        <v>0</v>
      </c>
      <c r="O136" s="81">
        <f>VLOOKUP($C136,[1]Sheet1!$B$1:$Z$65536,13,0)</f>
        <v>0</v>
      </c>
      <c r="P136" s="81">
        <f>VLOOKUP($C136,[1]Sheet1!$B$1:$Z$65536,14,0)</f>
        <v>11859.83</v>
      </c>
      <c r="Q136" s="81">
        <f>VLOOKUP($C136,[1]Sheet1!$B$1:$Z$65536,15,0)</f>
        <v>65450.239999999991</v>
      </c>
      <c r="R136" s="81">
        <f>VLOOKUP($C136,[1]Sheet1!$B$1:$Z$65536,16,0)</f>
        <v>12789.660000000003</v>
      </c>
      <c r="S136" s="81">
        <f>VLOOKUP($C136,[1]Sheet1!$B$1:$Z$65536,17,0)</f>
        <v>0</v>
      </c>
      <c r="T136" s="81">
        <f>VLOOKUP($C136,[1]Sheet1!$B$1:$Z$65536,18,0)</f>
        <v>0</v>
      </c>
      <c r="U136" s="81">
        <f>VLOOKUP($C136,[1]Sheet1!$B$1:$Z$65536,19,0)</f>
        <v>0</v>
      </c>
      <c r="V136" s="81">
        <f>VLOOKUP($C136,[1]Sheet1!$B$1:$Z$65536,20,0)</f>
        <v>0</v>
      </c>
      <c r="W136" s="81">
        <f>VLOOKUP($C136,[1]Sheet1!$B$1:$Z$65536,21,0)</f>
        <v>0</v>
      </c>
      <c r="X136" s="81">
        <f>VLOOKUP($C136,[1]Sheet1!$B$1:$Z$65536,22,0)</f>
        <v>0</v>
      </c>
      <c r="Y136" s="81">
        <f>VLOOKUP($C136,[1]Sheet1!$B$1:$Z$65536,23,0)</f>
        <v>0</v>
      </c>
      <c r="Z136" s="81">
        <f>VLOOKUP($C136,[1]Sheet1!$B$1:$Z$65536,24,0)</f>
        <v>0</v>
      </c>
      <c r="AA136" s="81">
        <f>VLOOKUP($C136,[1]Sheet1!$B$1:$Z$65536,25,0)</f>
        <v>0</v>
      </c>
      <c r="AB136" s="81">
        <f>VLOOKUP($C136,[1]Sheet1!$B$1:$AA$65536,26,0)</f>
        <v>0</v>
      </c>
      <c r="AC136" s="112">
        <f t="shared" si="21"/>
        <v>90099.73</v>
      </c>
      <c r="AD136" s="114">
        <f t="shared" si="22"/>
        <v>90099.73</v>
      </c>
      <c r="AE136" s="115">
        <f t="shared" si="23"/>
        <v>13039.983333333332</v>
      </c>
      <c r="AF136" s="115">
        <f t="shared" si="24"/>
        <v>0</v>
      </c>
      <c r="AG136" s="130"/>
      <c r="AH136" s="132">
        <v>20000</v>
      </c>
      <c r="AI136" s="132"/>
      <c r="AJ136" s="132" t="s">
        <v>46</v>
      </c>
      <c r="AK136" s="132"/>
      <c r="AL136" s="132"/>
      <c r="AM136" s="133"/>
      <c r="AN136" s="70"/>
    </row>
    <row r="137" spans="1:52" s="13" customFormat="1" ht="28.05" hidden="1" customHeight="1">
      <c r="B137" s="396"/>
      <c r="C137" s="82" t="s">
        <v>306</v>
      </c>
      <c r="D137" s="83" t="s">
        <v>307</v>
      </c>
      <c r="E137" s="84">
        <v>120</v>
      </c>
      <c r="F137" s="81">
        <f>VLOOKUP(C137,[1]Sheet1!B$1:E$65536,4,0)</f>
        <v>0</v>
      </c>
      <c r="G137" s="81">
        <f>VLOOKUP(C137,[1]Sheet1!B$1:F$65536,5,0)</f>
        <v>0</v>
      </c>
      <c r="H137" s="81">
        <f>VLOOKUP($C137,[1]Sheet1!$B$1:$Z$65536,6,0)</f>
        <v>0</v>
      </c>
      <c r="I137" s="81">
        <f>VLOOKUP($C137,[1]Sheet1!$B$1:$Z$65536,7,0)</f>
        <v>0</v>
      </c>
      <c r="J137" s="81">
        <f>VLOOKUP($C137,[1]Sheet1!$B$1:$Z$65536,8,0)</f>
        <v>0</v>
      </c>
      <c r="K137" s="81">
        <f>VLOOKUP($C137,[1]Sheet1!$B$1:$Z$65536,9,0)</f>
        <v>0</v>
      </c>
      <c r="L137" s="81">
        <f>VLOOKUP($C137,[1]Sheet1!$B$1:$Z$65536,10,0)</f>
        <v>0</v>
      </c>
      <c r="M137" s="81">
        <f>VLOOKUP($C137,[1]Sheet1!$B$1:$Z$65536,11,0)</f>
        <v>0</v>
      </c>
      <c r="N137" s="81">
        <f>VLOOKUP($C137,[1]Sheet1!$B$1:$Z$65536,12,0)</f>
        <v>11253.440000000017</v>
      </c>
      <c r="O137" s="81">
        <f>VLOOKUP($C137,[1]Sheet1!$B$1:$Z$65536,13,0)</f>
        <v>17690.020000000004</v>
      </c>
      <c r="P137" s="81">
        <f>VLOOKUP($C137,[1]Sheet1!$B$1:$Z$65536,14,0)</f>
        <v>0</v>
      </c>
      <c r="Q137" s="81">
        <f>VLOOKUP($C137,[1]Sheet1!$B$1:$Z$65536,15,0)</f>
        <v>33472.78</v>
      </c>
      <c r="R137" s="81">
        <f>VLOOKUP($C137,[1]Sheet1!$B$1:$Z$65536,16,0)</f>
        <v>0</v>
      </c>
      <c r="S137" s="81">
        <f>VLOOKUP($C137,[1]Sheet1!$B$1:$Z$65536,17,0)</f>
        <v>0</v>
      </c>
      <c r="T137" s="81">
        <f>VLOOKUP($C137,[1]Sheet1!$B$1:$Z$65536,18,0)</f>
        <v>0</v>
      </c>
      <c r="U137" s="81">
        <f>VLOOKUP($C137,[1]Sheet1!$B$1:$Z$65536,19,0)</f>
        <v>0</v>
      </c>
      <c r="V137" s="81">
        <f>VLOOKUP($C137,[1]Sheet1!$B$1:$Z$65536,20,0)</f>
        <v>0</v>
      </c>
      <c r="W137" s="81">
        <f>VLOOKUP($C137,[1]Sheet1!$B$1:$Z$65536,21,0)</f>
        <v>0</v>
      </c>
      <c r="X137" s="81">
        <f>VLOOKUP($C137,[1]Sheet1!$B$1:$Z$65536,22,0)</f>
        <v>12600.300000000003</v>
      </c>
      <c r="Y137" s="81">
        <f>VLOOKUP($C137,[1]Sheet1!$B$1:$Z$65536,23,0)</f>
        <v>60354.8</v>
      </c>
      <c r="Z137" s="81">
        <f>VLOOKUP($C137,[1]Sheet1!$B$1:$Z$65536,24,0)</f>
        <v>16992.259999999998</v>
      </c>
      <c r="AA137" s="81">
        <f>VLOOKUP($C137,[1]Sheet1!$B$1:$Z$65536,25,0)</f>
        <v>13419.74</v>
      </c>
      <c r="AB137" s="81">
        <f>VLOOKUP($C137,[1]Sheet1!$B$1:$AA$65536,26,0)</f>
        <v>0</v>
      </c>
      <c r="AC137" s="112">
        <f t="shared" si="21"/>
        <v>165783.34000000003</v>
      </c>
      <c r="AD137" s="114">
        <f t="shared" si="22"/>
        <v>75016.540000000023</v>
      </c>
      <c r="AE137" s="115">
        <f t="shared" si="23"/>
        <v>5578.7966666666662</v>
      </c>
      <c r="AF137" s="115">
        <f t="shared" si="24"/>
        <v>0</v>
      </c>
      <c r="AG137" s="130">
        <v>10000</v>
      </c>
      <c r="AH137" s="156"/>
      <c r="AI137" s="132">
        <v>10000</v>
      </c>
      <c r="AJ137" s="132" t="s">
        <v>46</v>
      </c>
      <c r="AK137" s="132"/>
      <c r="AL137" s="132"/>
      <c r="AM137" s="133"/>
      <c r="AN137" s="70"/>
    </row>
    <row r="138" spans="1:52" s="13" customFormat="1" ht="28.05" hidden="1" customHeight="1">
      <c r="B138" s="396"/>
      <c r="C138" s="167" t="s">
        <v>308</v>
      </c>
      <c r="D138" s="83" t="s">
        <v>309</v>
      </c>
      <c r="E138" s="84">
        <v>120</v>
      </c>
      <c r="F138" s="81">
        <f>VLOOKUP(C138,[1]Sheet1!B$1:E$65536,4,0)</f>
        <v>0</v>
      </c>
      <c r="G138" s="81">
        <f>VLOOKUP(C138,[1]Sheet1!B$1:F$65536,5,0)</f>
        <v>0</v>
      </c>
      <c r="H138" s="81">
        <f>VLOOKUP($C138,[1]Sheet1!$B$1:$Z$65536,6,0)</f>
        <v>0</v>
      </c>
      <c r="I138" s="81">
        <f>VLOOKUP($C138,[1]Sheet1!$B$1:$Z$65536,7,0)</f>
        <v>0</v>
      </c>
      <c r="J138" s="81">
        <f>VLOOKUP($C138,[1]Sheet1!$B$1:$Z$65536,8,0)</f>
        <v>0</v>
      </c>
      <c r="K138" s="81">
        <f>VLOOKUP($C138,[1]Sheet1!$B$1:$Z$65536,9,0)</f>
        <v>0</v>
      </c>
      <c r="L138" s="81">
        <f>VLOOKUP($C138,[1]Sheet1!$B$1:$Z$65536,10,0)</f>
        <v>0</v>
      </c>
      <c r="M138" s="81">
        <f>VLOOKUP($C138,[1]Sheet1!$B$1:$Z$65536,11,0)</f>
        <v>0</v>
      </c>
      <c r="N138" s="81">
        <f>VLOOKUP($C138,[1]Sheet1!$B$1:$Z$65536,12,0)</f>
        <v>0</v>
      </c>
      <c r="O138" s="81">
        <f>VLOOKUP($C138,[1]Sheet1!$B$1:$Z$65536,13,0)</f>
        <v>0</v>
      </c>
      <c r="P138" s="81">
        <f>VLOOKUP($C138,[1]Sheet1!$B$1:$Z$65536,14,0)</f>
        <v>0</v>
      </c>
      <c r="Q138" s="81">
        <f>VLOOKUP($C138,[1]Sheet1!$B$1:$Z$65536,15,0)</f>
        <v>0</v>
      </c>
      <c r="R138" s="81">
        <f>VLOOKUP($C138,[1]Sheet1!$B$1:$Z$65536,16,0)</f>
        <v>0</v>
      </c>
      <c r="S138" s="81">
        <f>VLOOKUP($C138,[1]Sheet1!$B$1:$Z$65536,17,0)</f>
        <v>0</v>
      </c>
      <c r="T138" s="81">
        <f>VLOOKUP($C138,[1]Sheet1!$B$1:$Z$65536,18,0)</f>
        <v>49456.69</v>
      </c>
      <c r="U138" s="81">
        <f>VLOOKUP($C138,[1]Sheet1!$B$1:$Z$65536,19,0)</f>
        <v>0</v>
      </c>
      <c r="V138" s="81">
        <f>VLOOKUP($C138,[1]Sheet1!$B$1:$Z$65536,20,0)</f>
        <v>239742.23</v>
      </c>
      <c r="W138" s="81">
        <f>VLOOKUP($C138,[1]Sheet1!$B$1:$Z$65536,21,0)</f>
        <v>0</v>
      </c>
      <c r="X138" s="81">
        <f>VLOOKUP($C138,[1]Sheet1!$B$1:$Z$65536,22,0)</f>
        <v>0</v>
      </c>
      <c r="Y138" s="81">
        <f>VLOOKUP($C138,[1]Sheet1!$B$1:$Z$65536,23,0)</f>
        <v>0</v>
      </c>
      <c r="Z138" s="81">
        <f>VLOOKUP($C138,[1]Sheet1!$B$1:$Z$65536,24,0)</f>
        <v>378139.64</v>
      </c>
      <c r="AA138" s="81">
        <f>VLOOKUP($C138,[1]Sheet1!$B$1:$Z$65536,25,0)</f>
        <v>0</v>
      </c>
      <c r="AB138" s="81">
        <f>VLOOKUP($C138,[1]Sheet1!$B$1:$AA$65536,26,0)</f>
        <v>0</v>
      </c>
      <c r="AC138" s="112">
        <f t="shared" si="21"/>
        <v>667338.56000000006</v>
      </c>
      <c r="AD138" s="114">
        <f t="shared" si="22"/>
        <v>289198.92000000004</v>
      </c>
      <c r="AE138" s="115">
        <f t="shared" si="23"/>
        <v>48199.820000000007</v>
      </c>
      <c r="AF138" s="115">
        <f t="shared" si="24"/>
        <v>0</v>
      </c>
      <c r="AG138" s="130">
        <v>50000</v>
      </c>
      <c r="AH138" s="156">
        <v>50000</v>
      </c>
      <c r="AI138" s="132">
        <v>50000</v>
      </c>
      <c r="AJ138" s="132" t="s">
        <v>46</v>
      </c>
      <c r="AK138" s="132"/>
      <c r="AL138" s="132"/>
      <c r="AM138" s="133"/>
      <c r="AN138" s="70"/>
    </row>
    <row r="139" spans="1:52" s="13" customFormat="1" ht="28.05" hidden="1" customHeight="1">
      <c r="B139" s="396"/>
      <c r="C139" s="82" t="s">
        <v>310</v>
      </c>
      <c r="D139" s="83" t="s">
        <v>311</v>
      </c>
      <c r="E139" s="84">
        <v>120</v>
      </c>
      <c r="F139" s="81">
        <f>VLOOKUP(C139,[1]Sheet1!B$1:E$65536,4,0)</f>
        <v>0</v>
      </c>
      <c r="G139" s="81">
        <f>VLOOKUP(C139,[1]Sheet1!B$1:F$65536,5,0)</f>
        <v>0</v>
      </c>
      <c r="H139" s="81">
        <f>VLOOKUP($C139,[1]Sheet1!$B$1:$Z$65536,6,0)</f>
        <v>0</v>
      </c>
      <c r="I139" s="81">
        <f>VLOOKUP($C139,[1]Sheet1!$B$1:$Z$65536,7,0)</f>
        <v>0</v>
      </c>
      <c r="J139" s="81">
        <f>VLOOKUP($C139,[1]Sheet1!$B$1:$Z$65536,8,0)</f>
        <v>0</v>
      </c>
      <c r="K139" s="81">
        <f>VLOOKUP($C139,[1]Sheet1!$B$1:$Z$65536,9,0)</f>
        <v>0</v>
      </c>
      <c r="L139" s="81">
        <f>VLOOKUP($C139,[1]Sheet1!$B$1:$Z$65536,10,0)</f>
        <v>0</v>
      </c>
      <c r="M139" s="81">
        <f>VLOOKUP($C139,[1]Sheet1!$B$1:$Z$65536,11,0)</f>
        <v>0</v>
      </c>
      <c r="N139" s="81">
        <f>VLOOKUP($C139,[1]Sheet1!$B$1:$Z$65536,12,0)</f>
        <v>0</v>
      </c>
      <c r="O139" s="81">
        <f>VLOOKUP($C139,[1]Sheet1!$B$1:$Z$65536,13,0)</f>
        <v>7524.239999999998</v>
      </c>
      <c r="P139" s="81">
        <f>VLOOKUP($C139,[1]Sheet1!$B$1:$Z$65536,14,0)</f>
        <v>3639.0599999999977</v>
      </c>
      <c r="Q139" s="81">
        <f>VLOOKUP($C139,[1]Sheet1!$B$1:$Z$65536,15,0)</f>
        <v>0</v>
      </c>
      <c r="R139" s="81">
        <f>VLOOKUP($C139,[1]Sheet1!$B$1:$Z$65536,16,0)</f>
        <v>0</v>
      </c>
      <c r="S139" s="81">
        <f>VLOOKUP($C139,[1]Sheet1!$B$1:$Z$65536,17,0)</f>
        <v>0</v>
      </c>
      <c r="T139" s="81">
        <f>VLOOKUP($C139,[1]Sheet1!$B$1:$Z$65536,18,0)</f>
        <v>0</v>
      </c>
      <c r="U139" s="81">
        <f>VLOOKUP($C139,[1]Sheet1!$B$1:$Z$65536,19,0)</f>
        <v>0</v>
      </c>
      <c r="V139" s="81">
        <f>VLOOKUP($C139,[1]Sheet1!$B$1:$Z$65536,20,0)</f>
        <v>0</v>
      </c>
      <c r="W139" s="81">
        <f>VLOOKUP($C139,[1]Sheet1!$B$1:$Z$65536,21,0)</f>
        <v>10541.759999999998</v>
      </c>
      <c r="X139" s="81">
        <f>VLOOKUP($C139,[1]Sheet1!$B$1:$Z$65536,22,0)</f>
        <v>3639.0600000000013</v>
      </c>
      <c r="Y139" s="81">
        <f>VLOOKUP($C139,[1]Sheet1!$B$1:$Z$65536,23,0)</f>
        <v>16675.54</v>
      </c>
      <c r="Z139" s="81">
        <f>VLOOKUP($C139,[1]Sheet1!$B$1:$Z$65536,24,0)</f>
        <v>0</v>
      </c>
      <c r="AA139" s="81">
        <f>VLOOKUP($C139,[1]Sheet1!$B$1:$Z$65536,25,0)</f>
        <v>0</v>
      </c>
      <c r="AB139" s="81">
        <f>VLOOKUP($C139,[1]Sheet1!$B$1:$AA$65536,26,0)</f>
        <v>0</v>
      </c>
      <c r="AC139" s="112">
        <f t="shared" si="21"/>
        <v>42019.659999999996</v>
      </c>
      <c r="AD139" s="114">
        <f t="shared" si="22"/>
        <v>25344.119999999995</v>
      </c>
      <c r="AE139" s="115">
        <f t="shared" si="23"/>
        <v>0</v>
      </c>
      <c r="AF139" s="115">
        <f t="shared" si="24"/>
        <v>10541.759999999998</v>
      </c>
      <c r="AG139" s="130"/>
      <c r="AH139" s="132">
        <v>10000</v>
      </c>
      <c r="AI139" s="132"/>
      <c r="AJ139" s="132"/>
      <c r="AK139" s="132"/>
      <c r="AL139" s="132" t="s">
        <v>46</v>
      </c>
      <c r="AM139" s="133"/>
      <c r="AN139" s="70"/>
    </row>
    <row r="140" spans="1:52" s="57" customFormat="1" ht="28.05" hidden="1" customHeight="1">
      <c r="A140" s="13"/>
      <c r="B140" s="396"/>
      <c r="C140" s="82" t="s">
        <v>312</v>
      </c>
      <c r="D140" s="83" t="s">
        <v>313</v>
      </c>
      <c r="E140" s="84">
        <v>120</v>
      </c>
      <c r="F140" s="81">
        <f>VLOOKUP(C140,[1]Sheet1!B$1:E$65536,4,0)</f>
        <v>0</v>
      </c>
      <c r="G140" s="81">
        <f>VLOOKUP(C140,[1]Sheet1!B$1:F$65536,5,0)</f>
        <v>0</v>
      </c>
      <c r="H140" s="81">
        <f>VLOOKUP($C140,[1]Sheet1!$B$1:$Z$65536,6,0)</f>
        <v>0</v>
      </c>
      <c r="I140" s="81">
        <f>VLOOKUP($C140,[1]Sheet1!$B$1:$Z$65536,7,0)</f>
        <v>0</v>
      </c>
      <c r="J140" s="81">
        <f>VLOOKUP($C140,[1]Sheet1!$B$1:$Z$65536,8,0)</f>
        <v>0</v>
      </c>
      <c r="K140" s="81">
        <f>VLOOKUP($C140,[1]Sheet1!$B$1:$Z$65536,9,0)</f>
        <v>0</v>
      </c>
      <c r="L140" s="81">
        <f>VLOOKUP($C140,[1]Sheet1!$B$1:$Z$65536,10,0)</f>
        <v>0</v>
      </c>
      <c r="M140" s="81">
        <f>VLOOKUP($C140,[1]Sheet1!$B$1:$Z$65536,11,0)</f>
        <v>0</v>
      </c>
      <c r="N140" s="81">
        <f>VLOOKUP($C140,[1]Sheet1!$B$1:$Z$65536,12,0)</f>
        <v>0</v>
      </c>
      <c r="O140" s="81">
        <f>VLOOKUP($C140,[1]Sheet1!$B$1:$Z$65536,13,0)</f>
        <v>0</v>
      </c>
      <c r="P140" s="81">
        <f>VLOOKUP($C140,[1]Sheet1!$B$1:$Z$65536,14,0)</f>
        <v>0</v>
      </c>
      <c r="Q140" s="81">
        <f>VLOOKUP($C140,[1]Sheet1!$B$1:$Z$65536,15,0)</f>
        <v>0</v>
      </c>
      <c r="R140" s="81">
        <f>VLOOKUP($C140,[1]Sheet1!$B$1:$Z$65536,16,0)</f>
        <v>0</v>
      </c>
      <c r="S140" s="81">
        <f>VLOOKUP($C140,[1]Sheet1!$B$1:$Z$65536,17,0)</f>
        <v>0</v>
      </c>
      <c r="T140" s="81">
        <f>VLOOKUP($C140,[1]Sheet1!$B$1:$Z$65536,18,0)</f>
        <v>0</v>
      </c>
      <c r="U140" s="81">
        <f>VLOOKUP($C140,[1]Sheet1!$B$1:$Z$65536,19,0)</f>
        <v>0</v>
      </c>
      <c r="V140" s="81">
        <f>VLOOKUP($C140,[1]Sheet1!$B$1:$Z$65536,20,0)</f>
        <v>0</v>
      </c>
      <c r="W140" s="81">
        <f>VLOOKUP($C140,[1]Sheet1!$B$1:$Z$65536,21,0)</f>
        <v>0</v>
      </c>
      <c r="X140" s="81">
        <f>VLOOKUP($C140,[1]Sheet1!$B$1:$Z$65536,22,0)</f>
        <v>0</v>
      </c>
      <c r="Y140" s="81">
        <f>VLOOKUP($C140,[1]Sheet1!$B$1:$Z$65536,23,0)</f>
        <v>123098.77</v>
      </c>
      <c r="Z140" s="81">
        <f>VLOOKUP($C140,[1]Sheet1!$B$1:$Z$65536,24,0)</f>
        <v>103453.26</v>
      </c>
      <c r="AA140" s="81">
        <f>VLOOKUP($C140,[1]Sheet1!$B$1:$Z$65536,25,0)</f>
        <v>91699.85</v>
      </c>
      <c r="AB140" s="81">
        <f>VLOOKUP($C140,[1]Sheet1!$B$1:$AA$65536,26,0)</f>
        <v>0</v>
      </c>
      <c r="AC140" s="112">
        <f t="shared" si="21"/>
        <v>318251.88</v>
      </c>
      <c r="AD140" s="114">
        <f t="shared" si="22"/>
        <v>0</v>
      </c>
      <c r="AE140" s="115">
        <f t="shared" si="23"/>
        <v>0</v>
      </c>
      <c r="AF140" s="115">
        <f t="shared" si="24"/>
        <v>0</v>
      </c>
      <c r="AG140" s="130"/>
      <c r="AH140" s="132">
        <v>50000</v>
      </c>
      <c r="AI140" s="132">
        <v>30000</v>
      </c>
      <c r="AJ140" s="132" t="s">
        <v>46</v>
      </c>
      <c r="AK140" s="132"/>
      <c r="AL140" s="132"/>
      <c r="AM140" s="133"/>
      <c r="AN140" s="146"/>
    </row>
    <row r="141" spans="1:52" s="58" customFormat="1" ht="28.05" hidden="1" customHeight="1">
      <c r="B141" s="396"/>
      <c r="C141" s="163" t="s">
        <v>94</v>
      </c>
      <c r="D141" s="164"/>
      <c r="E141" s="165"/>
      <c r="F141" s="98">
        <f>SUM(F75:F140)</f>
        <v>156501.66999999998</v>
      </c>
      <c r="G141" s="98">
        <f t="shared" ref="G141:AI141" si="25">SUM(G75:G140)</f>
        <v>474911.63000000082</v>
      </c>
      <c r="H141" s="98">
        <f t="shared" si="25"/>
        <v>937593.2699999999</v>
      </c>
      <c r="I141" s="98">
        <f t="shared" si="25"/>
        <v>2665905.54</v>
      </c>
      <c r="J141" s="98">
        <f t="shared" si="25"/>
        <v>2353910.209999999</v>
      </c>
      <c r="K141" s="98">
        <f t="shared" si="25"/>
        <v>2486744.4299999997</v>
      </c>
      <c r="L141" s="98">
        <f t="shared" si="25"/>
        <v>2775519.6500000004</v>
      </c>
      <c r="M141" s="98">
        <f t="shared" si="25"/>
        <v>2049962.2799999993</v>
      </c>
      <c r="N141" s="98">
        <f t="shared" si="25"/>
        <v>1921671.4800000016</v>
      </c>
      <c r="O141" s="98">
        <f t="shared" si="25"/>
        <v>3448421.8199999984</v>
      </c>
      <c r="P141" s="98">
        <f t="shared" si="25"/>
        <v>2829837.39</v>
      </c>
      <c r="Q141" s="98">
        <f t="shared" si="25"/>
        <v>3663600.77</v>
      </c>
      <c r="R141" s="98">
        <f t="shared" si="25"/>
        <v>6414798.3100000005</v>
      </c>
      <c r="S141" s="98">
        <f t="shared" si="25"/>
        <v>1019558.4900000002</v>
      </c>
      <c r="T141" s="98">
        <f t="shared" si="25"/>
        <v>2742802.3000000003</v>
      </c>
      <c r="U141" s="98">
        <f t="shared" si="25"/>
        <v>970451.6100000001</v>
      </c>
      <c r="V141" s="98">
        <f t="shared" si="25"/>
        <v>8731247.7200000025</v>
      </c>
      <c r="W141" s="98">
        <f t="shared" si="25"/>
        <v>4360921.7300000004</v>
      </c>
      <c r="X141" s="98">
        <f t="shared" si="25"/>
        <v>7504014.0200000005</v>
      </c>
      <c r="Y141" s="98">
        <f t="shared" si="25"/>
        <v>7364415.9400000013</v>
      </c>
      <c r="Z141" s="98">
        <f t="shared" si="25"/>
        <v>10652032.810000006</v>
      </c>
      <c r="AA141" s="98">
        <f t="shared" si="25"/>
        <v>7735097.7600000016</v>
      </c>
      <c r="AB141" s="98">
        <f t="shared" si="25"/>
        <v>5416726.3000000007</v>
      </c>
      <c r="AC141" s="98">
        <f t="shared" si="25"/>
        <v>88676647.12999998</v>
      </c>
      <c r="AD141" s="117">
        <f t="shared" si="25"/>
        <v>59373204.269999988</v>
      </c>
      <c r="AE141" s="81">
        <f t="shared" si="25"/>
        <v>3923743.2000000007</v>
      </c>
      <c r="AF141" s="147">
        <f t="shared" si="25"/>
        <v>4360921.7300000004</v>
      </c>
      <c r="AG141" s="147">
        <f t="shared" si="25"/>
        <v>4049664.9</v>
      </c>
      <c r="AH141" s="147">
        <f t="shared" si="25"/>
        <v>7323828.3900000006</v>
      </c>
      <c r="AI141" s="147">
        <f t="shared" si="25"/>
        <v>3360000</v>
      </c>
      <c r="AJ141" s="148"/>
      <c r="AK141" s="148"/>
      <c r="AL141" s="148"/>
      <c r="AM141" s="178"/>
      <c r="AN141" s="154"/>
    </row>
    <row r="142" spans="1:52" s="59" customFormat="1" ht="31.95" hidden="1" customHeight="1">
      <c r="B142" s="396"/>
      <c r="C142" s="99" t="s">
        <v>95</v>
      </c>
      <c r="D142" s="100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  <c r="S142" s="100"/>
      <c r="T142" s="100"/>
      <c r="U142" s="100"/>
      <c r="V142" s="100"/>
      <c r="W142" s="100"/>
      <c r="X142" s="100"/>
      <c r="Y142" s="100"/>
      <c r="Z142" s="100"/>
      <c r="AA142" s="100"/>
      <c r="AB142" s="100"/>
      <c r="AC142" s="100"/>
      <c r="AD142" s="118"/>
      <c r="AE142" s="119" t="s">
        <v>96</v>
      </c>
      <c r="AF142" s="120"/>
      <c r="AG142" s="120"/>
      <c r="AH142" s="151"/>
      <c r="AI142" s="152"/>
      <c r="AJ142" s="152"/>
      <c r="AK142" s="152"/>
      <c r="AL142" s="152"/>
      <c r="AM142" s="153"/>
      <c r="AN142" s="154"/>
      <c r="AO142" s="153"/>
      <c r="AP142" s="153"/>
      <c r="AQ142" s="153"/>
      <c r="AR142" s="153"/>
      <c r="AS142" s="153"/>
      <c r="AT142" s="153"/>
      <c r="AU142" s="153"/>
      <c r="AV142" s="153"/>
      <c r="AW142" s="153"/>
      <c r="AX142" s="153"/>
      <c r="AY142" s="153"/>
      <c r="AZ142" s="153"/>
    </row>
    <row r="143" spans="1:52" s="61" customFormat="1" ht="28.05" hidden="1" customHeight="1">
      <c r="A143" s="58"/>
      <c r="B143" s="396"/>
      <c r="C143" s="78" t="s">
        <v>315</v>
      </c>
      <c r="D143" s="79" t="s">
        <v>316</v>
      </c>
      <c r="E143" s="80">
        <v>120</v>
      </c>
      <c r="F143" s="81">
        <f>VLOOKUP(C143,[1]Sheet1!B$1:E$65536,4,0)</f>
        <v>0</v>
      </c>
      <c r="G143" s="81">
        <f>VLOOKUP(C143,[1]Sheet1!B$1:F$65536,5,0)</f>
        <v>0</v>
      </c>
      <c r="H143" s="81">
        <f>VLOOKUP($C143,[1]Sheet1!$B$1:$Z$65536,6,0)</f>
        <v>0</v>
      </c>
      <c r="I143" s="81">
        <f>VLOOKUP($C143,[1]Sheet1!$B$1:$Z$65536,7,0)</f>
        <v>0</v>
      </c>
      <c r="J143" s="81">
        <f>VLOOKUP($C143,[1]Sheet1!$B$1:$Z$65536,8,0)</f>
        <v>4106.5799999999872</v>
      </c>
      <c r="K143" s="81">
        <f>VLOOKUP($C143,[1]Sheet1!$B$1:$Z$65536,9,0)</f>
        <v>62299.609999999986</v>
      </c>
      <c r="L143" s="81">
        <f>VLOOKUP($C143,[1]Sheet1!$B$1:$Z$65536,10,0)</f>
        <v>69887.929999999993</v>
      </c>
      <c r="M143" s="81">
        <f>VLOOKUP($C143,[1]Sheet1!$B$1:$Z$65536,11,0)</f>
        <v>0</v>
      </c>
      <c r="N143" s="81">
        <f>VLOOKUP($C143,[1]Sheet1!$B$1:$Z$65536,12,0)</f>
        <v>0</v>
      </c>
      <c r="O143" s="81">
        <f>VLOOKUP($C143,[1]Sheet1!$B$1:$Z$65536,13,0)</f>
        <v>40410.290000000008</v>
      </c>
      <c r="P143" s="81">
        <f>VLOOKUP($C143,[1]Sheet1!$B$1:$Z$65536,14,0)</f>
        <v>0</v>
      </c>
      <c r="Q143" s="81">
        <f>VLOOKUP($C143,[1]Sheet1!$B$1:$Z$65536,15,0)</f>
        <v>0</v>
      </c>
      <c r="R143" s="81">
        <f>VLOOKUP($C143,[1]Sheet1!$B$1:$Z$65536,16,0)</f>
        <v>0</v>
      </c>
      <c r="S143" s="81">
        <f>VLOOKUP($C143,[1]Sheet1!$B$1:$Z$65536,17,0)</f>
        <v>0</v>
      </c>
      <c r="T143" s="81">
        <f>VLOOKUP($C143,[1]Sheet1!$B$1:$Z$65536,18,0)</f>
        <v>0</v>
      </c>
      <c r="U143" s="81">
        <f>VLOOKUP($C143,[1]Sheet1!$B$1:$Z$65536,19,0)</f>
        <v>0</v>
      </c>
      <c r="V143" s="81">
        <f>VLOOKUP($C143,[1]Sheet1!$B$1:$Z$65536,20,0)</f>
        <v>0</v>
      </c>
      <c r="W143" s="81">
        <f>VLOOKUP($C143,[1]Sheet1!$B$1:$Z$65536,21,0)</f>
        <v>0</v>
      </c>
      <c r="X143" s="81">
        <f>VLOOKUP($C143,[1]Sheet1!$B$1:$Z$65536,22,0)</f>
        <v>0</v>
      </c>
      <c r="Y143" s="81">
        <f>VLOOKUP($C143,[1]Sheet1!$B$1:$Z$65536,23,0)</f>
        <v>0</v>
      </c>
      <c r="Z143" s="81">
        <f>VLOOKUP($C143,[1]Sheet1!$B$1:$Z$65536,24,0)</f>
        <v>0</v>
      </c>
      <c r="AA143" s="81">
        <f>VLOOKUP($C143,[1]Sheet1!$B$1:$Z$65536,25,0)</f>
        <v>0</v>
      </c>
      <c r="AB143" s="81">
        <f>VLOOKUP($C143,[1]Sheet1!$B$1:$AA$65536,26,0)</f>
        <v>0</v>
      </c>
      <c r="AC143" s="112">
        <f t="shared" ref="AC143:AC176" si="26">SUM(F143:AB143)</f>
        <v>176704.40999999997</v>
      </c>
      <c r="AD143" s="114">
        <f>AC143-AB143-AA143-Z143-Y143</f>
        <v>176704.40999999997</v>
      </c>
      <c r="AE143" s="112">
        <f t="shared" ref="AE143:AE176" si="27">(V143+U143+T143+S143+R143+Q143)/6</f>
        <v>0</v>
      </c>
      <c r="AF143" s="112">
        <f t="shared" ref="AF143:AF176" si="28">V143</f>
        <v>0</v>
      </c>
      <c r="AG143" s="126"/>
      <c r="AH143" s="128"/>
      <c r="AI143" s="128"/>
      <c r="AJ143" s="128" t="s">
        <v>46</v>
      </c>
      <c r="AK143" s="128"/>
      <c r="AL143" s="128"/>
      <c r="AM143" s="129"/>
      <c r="AN143" s="150"/>
    </row>
    <row r="144" spans="1:52" s="61" customFormat="1" ht="28.05" hidden="1" customHeight="1">
      <c r="A144" s="58"/>
      <c r="B144" s="396"/>
      <c r="C144" s="82" t="s">
        <v>317</v>
      </c>
      <c r="D144" s="83" t="s">
        <v>318</v>
      </c>
      <c r="E144" s="84">
        <v>90</v>
      </c>
      <c r="F144" s="81">
        <f>VLOOKUP(C144,[1]Sheet1!B$1:E$65536,4,0)</f>
        <v>0</v>
      </c>
      <c r="G144" s="81">
        <f>VLOOKUP(C144,[1]Sheet1!B$1:F$65536,5,0)</f>
        <v>0</v>
      </c>
      <c r="H144" s="81">
        <f>VLOOKUP($C144,[1]Sheet1!$B$1:$Z$65536,6,0)</f>
        <v>0</v>
      </c>
      <c r="I144" s="81">
        <f>VLOOKUP($C144,[1]Sheet1!$B$1:$Z$65536,7,0)</f>
        <v>0</v>
      </c>
      <c r="J144" s="81">
        <f>VLOOKUP($C144,[1]Sheet1!$B$1:$Z$65536,8,0)</f>
        <v>0</v>
      </c>
      <c r="K144" s="81">
        <f>VLOOKUP($C144,[1]Sheet1!$B$1:$Z$65536,9,0)</f>
        <v>0</v>
      </c>
      <c r="L144" s="81">
        <f>VLOOKUP($C144,[1]Sheet1!$B$1:$Z$65536,10,0)</f>
        <v>0</v>
      </c>
      <c r="M144" s="81">
        <f>VLOOKUP($C144,[1]Sheet1!$B$1:$Z$65536,11,0)</f>
        <v>0</v>
      </c>
      <c r="N144" s="81">
        <f>VLOOKUP($C144,[1]Sheet1!$B$1:$Z$65536,12,0)</f>
        <v>0</v>
      </c>
      <c r="O144" s="81">
        <f>VLOOKUP($C144,[1]Sheet1!$B$1:$Z$65536,13,0)</f>
        <v>0</v>
      </c>
      <c r="P144" s="81">
        <f>VLOOKUP($C144,[1]Sheet1!$B$1:$Z$65536,14,0)</f>
        <v>4067.2600000000093</v>
      </c>
      <c r="Q144" s="81">
        <f>VLOOKUP($C144,[1]Sheet1!$B$1:$Z$65536,15,0)</f>
        <v>0</v>
      </c>
      <c r="R144" s="81">
        <f>VLOOKUP($C144,[1]Sheet1!$B$1:$Z$65536,16,0)</f>
        <v>0</v>
      </c>
      <c r="S144" s="81">
        <f>VLOOKUP($C144,[1]Sheet1!$B$1:$Z$65536,17,0)</f>
        <v>0</v>
      </c>
      <c r="T144" s="81">
        <f>VLOOKUP($C144,[1]Sheet1!$B$1:$Z$65536,18,0)</f>
        <v>0</v>
      </c>
      <c r="U144" s="81">
        <f>VLOOKUP($C144,[1]Sheet1!$B$1:$Z$65536,19,0)</f>
        <v>0</v>
      </c>
      <c r="V144" s="81">
        <f>VLOOKUP($C144,[1]Sheet1!$B$1:$Z$65536,20,0)</f>
        <v>0</v>
      </c>
      <c r="W144" s="81">
        <f>VLOOKUP($C144,[1]Sheet1!$B$1:$Z$65536,21,0)</f>
        <v>0</v>
      </c>
      <c r="X144" s="81">
        <f>VLOOKUP($C144,[1]Sheet1!$B$1:$Z$65536,22,0)</f>
        <v>0</v>
      </c>
      <c r="Y144" s="81">
        <f>VLOOKUP($C144,[1]Sheet1!$B$1:$Z$65536,23,0)</f>
        <v>0</v>
      </c>
      <c r="Z144" s="81">
        <f>VLOOKUP($C144,[1]Sheet1!$B$1:$Z$65536,24,0)</f>
        <v>0</v>
      </c>
      <c r="AA144" s="81">
        <f>VLOOKUP($C144,[1]Sheet1!$B$1:$Z$65536,25,0)</f>
        <v>0</v>
      </c>
      <c r="AB144" s="81">
        <f>VLOOKUP($C144,[1]Sheet1!$B$1:$AA$65536,26,0)</f>
        <v>0</v>
      </c>
      <c r="AC144" s="112">
        <f t="shared" si="26"/>
        <v>4067.2600000000093</v>
      </c>
      <c r="AD144" s="113">
        <f t="shared" ref="AD144:AD161" si="29">AC144-AB144-AA144-Z144</f>
        <v>4067.2600000000093</v>
      </c>
      <c r="AE144" s="115">
        <f t="shared" si="27"/>
        <v>0</v>
      </c>
      <c r="AF144" s="115">
        <f t="shared" si="28"/>
        <v>0</v>
      </c>
      <c r="AG144" s="130"/>
      <c r="AH144" s="132"/>
      <c r="AI144" s="132"/>
      <c r="AJ144" s="132" t="s">
        <v>46</v>
      </c>
      <c r="AK144" s="132"/>
      <c r="AL144" s="132"/>
      <c r="AM144" s="133"/>
      <c r="AN144" s="150"/>
    </row>
    <row r="145" spans="1:40" s="61" customFormat="1" ht="28.05" hidden="1" customHeight="1">
      <c r="A145" s="58"/>
      <c r="B145" s="396"/>
      <c r="C145" s="82" t="s">
        <v>319</v>
      </c>
      <c r="D145" s="83" t="s">
        <v>320</v>
      </c>
      <c r="E145" s="84">
        <v>90</v>
      </c>
      <c r="F145" s="81">
        <f>VLOOKUP(C145,[1]Sheet1!B$1:E$65536,4,0)</f>
        <v>7470.73</v>
      </c>
      <c r="G145" s="81">
        <f>VLOOKUP(C145,[1]Sheet1!B$1:F$65536,5,0)</f>
        <v>0</v>
      </c>
      <c r="H145" s="81">
        <f>VLOOKUP($C145,[1]Sheet1!$B$1:$Z$65536,6,0)</f>
        <v>0</v>
      </c>
      <c r="I145" s="81">
        <f>VLOOKUP($C145,[1]Sheet1!$B$1:$Z$65536,7,0)</f>
        <v>0</v>
      </c>
      <c r="J145" s="81">
        <f>VLOOKUP($C145,[1]Sheet1!$B$1:$Z$65536,8,0)</f>
        <v>0</v>
      </c>
      <c r="K145" s="81">
        <f>VLOOKUP($C145,[1]Sheet1!$B$1:$Z$65536,9,0)</f>
        <v>0</v>
      </c>
      <c r="L145" s="81">
        <f>VLOOKUP($C145,[1]Sheet1!$B$1:$Z$65536,10,0)</f>
        <v>0</v>
      </c>
      <c r="M145" s="81">
        <f>VLOOKUP($C145,[1]Sheet1!$B$1:$Z$65536,11,0)</f>
        <v>0</v>
      </c>
      <c r="N145" s="81">
        <f>VLOOKUP($C145,[1]Sheet1!$B$1:$Z$65536,12,0)</f>
        <v>0</v>
      </c>
      <c r="O145" s="81">
        <f>VLOOKUP($C145,[1]Sheet1!$B$1:$Z$65536,13,0)</f>
        <v>0</v>
      </c>
      <c r="P145" s="81">
        <f>VLOOKUP($C145,[1]Sheet1!$B$1:$Z$65536,14,0)</f>
        <v>0</v>
      </c>
      <c r="Q145" s="81">
        <f>VLOOKUP($C145,[1]Sheet1!$B$1:$Z$65536,15,0)</f>
        <v>0</v>
      </c>
      <c r="R145" s="81">
        <f>VLOOKUP($C145,[1]Sheet1!$B$1:$Z$65536,16,0)</f>
        <v>0</v>
      </c>
      <c r="S145" s="81">
        <f>VLOOKUP($C145,[1]Sheet1!$B$1:$Z$65536,17,0)</f>
        <v>0</v>
      </c>
      <c r="T145" s="81">
        <f>VLOOKUP($C145,[1]Sheet1!$B$1:$Z$65536,18,0)</f>
        <v>0</v>
      </c>
      <c r="U145" s="81">
        <f>VLOOKUP($C145,[1]Sheet1!$B$1:$Z$65536,19,0)</f>
        <v>0</v>
      </c>
      <c r="V145" s="81">
        <f>VLOOKUP($C145,[1]Sheet1!$B$1:$Z$65536,20,0)</f>
        <v>0</v>
      </c>
      <c r="W145" s="81">
        <f>VLOOKUP($C145,[1]Sheet1!$B$1:$Z$65536,21,0)</f>
        <v>0</v>
      </c>
      <c r="X145" s="81">
        <f>VLOOKUP($C145,[1]Sheet1!$B$1:$Z$65536,22,0)</f>
        <v>0</v>
      </c>
      <c r="Y145" s="81">
        <f>VLOOKUP($C145,[1]Sheet1!$B$1:$Z$65536,23,0)</f>
        <v>0</v>
      </c>
      <c r="Z145" s="81">
        <f>VLOOKUP($C145,[1]Sheet1!$B$1:$Z$65536,24,0)</f>
        <v>0</v>
      </c>
      <c r="AA145" s="81">
        <f>VLOOKUP($C145,[1]Sheet1!$B$1:$Z$65536,25,0)</f>
        <v>0</v>
      </c>
      <c r="AB145" s="81">
        <f>VLOOKUP($C145,[1]Sheet1!$B$1:$AA$65536,26,0)</f>
        <v>19336.740000000002</v>
      </c>
      <c r="AC145" s="112">
        <f t="shared" si="26"/>
        <v>26807.47</v>
      </c>
      <c r="AD145" s="113">
        <f t="shared" si="29"/>
        <v>7470.73</v>
      </c>
      <c r="AE145" s="115">
        <f t="shared" si="27"/>
        <v>0</v>
      </c>
      <c r="AF145" s="115">
        <f t="shared" si="28"/>
        <v>0</v>
      </c>
      <c r="AG145" s="130"/>
      <c r="AH145" s="132"/>
      <c r="AI145" s="132"/>
      <c r="AJ145" s="132"/>
      <c r="AK145" s="132"/>
      <c r="AL145" s="132" t="s">
        <v>46</v>
      </c>
      <c r="AM145" s="133"/>
      <c r="AN145" s="150"/>
    </row>
    <row r="146" spans="1:40" s="61" customFormat="1" ht="28.05" hidden="1" customHeight="1">
      <c r="A146" s="58"/>
      <c r="B146" s="396"/>
      <c r="C146" s="82" t="s">
        <v>321</v>
      </c>
      <c r="D146" s="83" t="s">
        <v>322</v>
      </c>
      <c r="E146" s="84">
        <v>90</v>
      </c>
      <c r="F146" s="81">
        <f>VLOOKUP(C146,[1]Sheet1!B$1:E$65536,4,0)</f>
        <v>12263.73</v>
      </c>
      <c r="G146" s="81">
        <f>VLOOKUP(C146,[1]Sheet1!B$1:F$65536,5,0)</f>
        <v>0</v>
      </c>
      <c r="H146" s="81">
        <f>VLOOKUP($C146,[1]Sheet1!$B$1:$Z$65536,6,0)</f>
        <v>0</v>
      </c>
      <c r="I146" s="81">
        <f>VLOOKUP($C146,[1]Sheet1!$B$1:$Z$65536,7,0)</f>
        <v>0</v>
      </c>
      <c r="J146" s="81">
        <f>VLOOKUP($C146,[1]Sheet1!$B$1:$Z$65536,8,0)</f>
        <v>0</v>
      </c>
      <c r="K146" s="81">
        <f>VLOOKUP($C146,[1]Sheet1!$B$1:$Z$65536,9,0)</f>
        <v>0</v>
      </c>
      <c r="L146" s="81">
        <f>VLOOKUP($C146,[1]Sheet1!$B$1:$Z$65536,10,0)</f>
        <v>0</v>
      </c>
      <c r="M146" s="81">
        <f>VLOOKUP($C146,[1]Sheet1!$B$1:$Z$65536,11,0)</f>
        <v>0</v>
      </c>
      <c r="N146" s="81">
        <f>VLOOKUP($C146,[1]Sheet1!$B$1:$Z$65536,12,0)</f>
        <v>0</v>
      </c>
      <c r="O146" s="81">
        <f>VLOOKUP($C146,[1]Sheet1!$B$1:$Z$65536,13,0)</f>
        <v>0</v>
      </c>
      <c r="P146" s="81">
        <f>VLOOKUP($C146,[1]Sheet1!$B$1:$Z$65536,14,0)</f>
        <v>0</v>
      </c>
      <c r="Q146" s="81">
        <f>VLOOKUP($C146,[1]Sheet1!$B$1:$Z$65536,15,0)</f>
        <v>0</v>
      </c>
      <c r="R146" s="81">
        <f>VLOOKUP($C146,[1]Sheet1!$B$1:$Z$65536,16,0)</f>
        <v>0</v>
      </c>
      <c r="S146" s="81">
        <f>VLOOKUP($C146,[1]Sheet1!$B$1:$Z$65536,17,0)</f>
        <v>0</v>
      </c>
      <c r="T146" s="81">
        <f>VLOOKUP($C146,[1]Sheet1!$B$1:$Z$65536,18,0)</f>
        <v>0</v>
      </c>
      <c r="U146" s="81">
        <f>VLOOKUP($C146,[1]Sheet1!$B$1:$Z$65536,19,0)</f>
        <v>0</v>
      </c>
      <c r="V146" s="81">
        <f>VLOOKUP($C146,[1]Sheet1!$B$1:$Z$65536,20,0)</f>
        <v>0</v>
      </c>
      <c r="W146" s="81">
        <f>VLOOKUP($C146,[1]Sheet1!$B$1:$Z$65536,21,0)</f>
        <v>0</v>
      </c>
      <c r="X146" s="81">
        <f>VLOOKUP($C146,[1]Sheet1!$B$1:$Z$65536,22,0)</f>
        <v>0</v>
      </c>
      <c r="Y146" s="81">
        <f>VLOOKUP($C146,[1]Sheet1!$B$1:$Z$65536,23,0)</f>
        <v>0</v>
      </c>
      <c r="Z146" s="81">
        <f>VLOOKUP($C146,[1]Sheet1!$B$1:$Z$65536,24,0)</f>
        <v>0</v>
      </c>
      <c r="AA146" s="81">
        <f>VLOOKUP($C146,[1]Sheet1!$B$1:$Z$65536,25,0)</f>
        <v>0</v>
      </c>
      <c r="AB146" s="81">
        <f>VLOOKUP($C146,[1]Sheet1!$B$1:$AA$65536,26,0)</f>
        <v>0</v>
      </c>
      <c r="AC146" s="112">
        <f t="shared" si="26"/>
        <v>12263.73</v>
      </c>
      <c r="AD146" s="113">
        <f t="shared" si="29"/>
        <v>12263.73</v>
      </c>
      <c r="AE146" s="115">
        <f t="shared" si="27"/>
        <v>0</v>
      </c>
      <c r="AF146" s="115">
        <f t="shared" si="28"/>
        <v>0</v>
      </c>
      <c r="AG146" s="130"/>
      <c r="AH146" s="132"/>
      <c r="AI146" s="132"/>
      <c r="AJ146" s="132"/>
      <c r="AK146" s="132"/>
      <c r="AL146" s="132" t="s">
        <v>46</v>
      </c>
      <c r="AM146" s="133"/>
      <c r="AN146" s="150"/>
    </row>
    <row r="147" spans="1:40" s="61" customFormat="1" ht="28.05" customHeight="1">
      <c r="A147" s="58"/>
      <c r="B147" s="396"/>
      <c r="C147" s="82" t="s">
        <v>323</v>
      </c>
      <c r="D147" s="90" t="s">
        <v>324</v>
      </c>
      <c r="E147" s="84">
        <v>90</v>
      </c>
      <c r="F147" s="81">
        <f>VLOOKUP(C147,[1]Sheet1!B$1:E$65536,4,0)</f>
        <v>0</v>
      </c>
      <c r="G147" s="81">
        <f>VLOOKUP(C147,[1]Sheet1!B$1:F$65536,5,0)</f>
        <v>0</v>
      </c>
      <c r="H147" s="81">
        <f>VLOOKUP($C147,[1]Sheet1!$B$1:$Z$65536,6,0)</f>
        <v>0</v>
      </c>
      <c r="I147" s="81">
        <f>VLOOKUP($C147,[1]Sheet1!$B$1:$Z$65536,7,0)</f>
        <v>0</v>
      </c>
      <c r="J147" s="81">
        <f>VLOOKUP($C147,[1]Sheet1!$B$1:$Z$65536,8,0)</f>
        <v>0</v>
      </c>
      <c r="K147" s="81">
        <f>VLOOKUP($C147,[1]Sheet1!$B$1:$Z$65536,9,0)</f>
        <v>0</v>
      </c>
      <c r="L147" s="81">
        <f>VLOOKUP($C147,[1]Sheet1!$B$1:$Z$65536,10,0)</f>
        <v>0</v>
      </c>
      <c r="M147" s="81">
        <f>VLOOKUP($C147,[1]Sheet1!$B$1:$Z$65536,11,0)</f>
        <v>0</v>
      </c>
      <c r="N147" s="81">
        <f>VLOOKUP($C147,[1]Sheet1!$B$1:$Z$65536,12,0)</f>
        <v>0</v>
      </c>
      <c r="O147" s="81">
        <f>VLOOKUP($C147,[1]Sheet1!$B$1:$Z$65536,13,0)</f>
        <v>0</v>
      </c>
      <c r="P147" s="81">
        <f>VLOOKUP($C147,[1]Sheet1!$B$1:$Z$65536,14,0)</f>
        <v>0</v>
      </c>
      <c r="Q147" s="81">
        <f>VLOOKUP($C147,[1]Sheet1!$B$1:$Z$65536,15,0)</f>
        <v>0</v>
      </c>
      <c r="R147" s="81">
        <f>VLOOKUP($C147,[1]Sheet1!$B$1:$Z$65536,16,0)</f>
        <v>0</v>
      </c>
      <c r="S147" s="81">
        <f>VLOOKUP($C147,[1]Sheet1!$B$1:$Z$65536,17,0)</f>
        <v>0</v>
      </c>
      <c r="T147" s="81">
        <f>VLOOKUP($C147,[1]Sheet1!$B$1:$Z$65536,18,0)</f>
        <v>0</v>
      </c>
      <c r="U147" s="81">
        <f>VLOOKUP($C147,[1]Sheet1!$B$1:$Z$65536,19,0)</f>
        <v>0</v>
      </c>
      <c r="V147" s="81">
        <f>VLOOKUP($C147,[1]Sheet1!$B$1:$Z$65536,20,0)</f>
        <v>0</v>
      </c>
      <c r="W147" s="81">
        <f>VLOOKUP($C147,[1]Sheet1!$B$1:$Z$65536,21,0)</f>
        <v>0</v>
      </c>
      <c r="X147" s="81">
        <f>VLOOKUP($C147,[1]Sheet1!$B$1:$Z$65536,22,0)</f>
        <v>0</v>
      </c>
      <c r="Y147" s="81">
        <f>VLOOKUP($C147,[1]Sheet1!$B$1:$Z$65536,23,0)</f>
        <v>16334.740000000002</v>
      </c>
      <c r="Z147" s="81">
        <f>VLOOKUP($C147,[1]Sheet1!$B$1:$Z$65536,24,0)</f>
        <v>0</v>
      </c>
      <c r="AA147" s="81">
        <f>VLOOKUP($C147,[1]Sheet1!$B$1:$Z$65536,25,0)</f>
        <v>10005.65</v>
      </c>
      <c r="AB147" s="81">
        <f>VLOOKUP($C147,[1]Sheet1!$B$1:$AA$65536,26,0)</f>
        <v>0</v>
      </c>
      <c r="AC147" s="112">
        <f t="shared" si="26"/>
        <v>26340.39</v>
      </c>
      <c r="AD147" s="113">
        <f>AC147-AB147</f>
        <v>26340.39</v>
      </c>
      <c r="AE147" s="115">
        <f t="shared" si="27"/>
        <v>0</v>
      </c>
      <c r="AF147" s="115">
        <f t="shared" si="28"/>
        <v>0</v>
      </c>
      <c r="AG147" s="130"/>
      <c r="AH147" s="132">
        <f>AD147</f>
        <v>26340.39</v>
      </c>
      <c r="AI147" s="132"/>
      <c r="AJ147" s="132"/>
      <c r="AK147" s="132"/>
      <c r="AL147" s="132" t="s">
        <v>46</v>
      </c>
      <c r="AM147" s="133"/>
      <c r="AN147" s="150"/>
    </row>
    <row r="148" spans="1:40" s="61" customFormat="1" ht="28.05" hidden="1" customHeight="1">
      <c r="A148" s="58"/>
      <c r="B148" s="396"/>
      <c r="C148" s="82" t="s">
        <v>325</v>
      </c>
      <c r="D148" s="83" t="s">
        <v>326</v>
      </c>
      <c r="E148" s="84">
        <v>90</v>
      </c>
      <c r="F148" s="81">
        <f>VLOOKUP(C148,[1]Sheet1!B$1:E$65536,4,0)</f>
        <v>0</v>
      </c>
      <c r="G148" s="81">
        <f>VLOOKUP(C148,[1]Sheet1!B$1:F$65536,5,0)</f>
        <v>0</v>
      </c>
      <c r="H148" s="81">
        <f>VLOOKUP($C148,[1]Sheet1!$B$1:$Z$65536,6,0)</f>
        <v>0</v>
      </c>
      <c r="I148" s="81">
        <f>VLOOKUP($C148,[1]Sheet1!$B$1:$Z$65536,7,0)</f>
        <v>0</v>
      </c>
      <c r="J148" s="81">
        <f>VLOOKUP($C148,[1]Sheet1!$B$1:$Z$65536,8,0)</f>
        <v>0</v>
      </c>
      <c r="K148" s="81">
        <f>VLOOKUP($C148,[1]Sheet1!$B$1:$Z$65536,9,0)</f>
        <v>0</v>
      </c>
      <c r="L148" s="81">
        <f>VLOOKUP($C148,[1]Sheet1!$B$1:$Z$65536,10,0)</f>
        <v>0</v>
      </c>
      <c r="M148" s="81">
        <f>VLOOKUP($C148,[1]Sheet1!$B$1:$Z$65536,11,0)</f>
        <v>0</v>
      </c>
      <c r="N148" s="81">
        <f>VLOOKUP($C148,[1]Sheet1!$B$1:$Z$65536,12,0)</f>
        <v>0</v>
      </c>
      <c r="O148" s="81">
        <f>VLOOKUP($C148,[1]Sheet1!$B$1:$Z$65536,13,0)</f>
        <v>0</v>
      </c>
      <c r="P148" s="81">
        <f>VLOOKUP($C148,[1]Sheet1!$B$1:$Z$65536,14,0)</f>
        <v>0</v>
      </c>
      <c r="Q148" s="81">
        <f>VLOOKUP($C148,[1]Sheet1!$B$1:$Z$65536,15,0)</f>
        <v>0</v>
      </c>
      <c r="R148" s="81">
        <f>VLOOKUP($C148,[1]Sheet1!$B$1:$Z$65536,16,0)</f>
        <v>4500</v>
      </c>
      <c r="S148" s="81">
        <f>VLOOKUP($C148,[1]Sheet1!$B$1:$Z$65536,17,0)</f>
        <v>0</v>
      </c>
      <c r="T148" s="81">
        <f>VLOOKUP($C148,[1]Sheet1!$B$1:$Z$65536,18,0)</f>
        <v>0</v>
      </c>
      <c r="U148" s="81">
        <f>VLOOKUP($C148,[1]Sheet1!$B$1:$Z$65536,19,0)</f>
        <v>0</v>
      </c>
      <c r="V148" s="81">
        <f>VLOOKUP($C148,[1]Sheet1!$B$1:$Z$65536,20,0)</f>
        <v>0</v>
      </c>
      <c r="W148" s="81">
        <f>VLOOKUP($C148,[1]Sheet1!$B$1:$Z$65536,21,0)</f>
        <v>0</v>
      </c>
      <c r="X148" s="81">
        <f>VLOOKUP($C148,[1]Sheet1!$B$1:$Z$65536,22,0)</f>
        <v>0</v>
      </c>
      <c r="Y148" s="81">
        <f>VLOOKUP($C148,[1]Sheet1!$B$1:$Z$65536,23,0)</f>
        <v>0</v>
      </c>
      <c r="Z148" s="81">
        <f>VLOOKUP($C148,[1]Sheet1!$B$1:$Z$65536,24,0)</f>
        <v>0</v>
      </c>
      <c r="AA148" s="81">
        <f>VLOOKUP($C148,[1]Sheet1!$B$1:$Z$65536,25,0)</f>
        <v>0</v>
      </c>
      <c r="AB148" s="81">
        <f>VLOOKUP($C148,[1]Sheet1!$B$1:$AA$65536,26,0)</f>
        <v>0</v>
      </c>
      <c r="AC148" s="112">
        <f t="shared" si="26"/>
        <v>4500</v>
      </c>
      <c r="AD148" s="113">
        <f t="shared" si="29"/>
        <v>4500</v>
      </c>
      <c r="AE148" s="115">
        <f t="shared" si="27"/>
        <v>750</v>
      </c>
      <c r="AF148" s="115">
        <f t="shared" si="28"/>
        <v>0</v>
      </c>
      <c r="AG148" s="130"/>
      <c r="AH148" s="132"/>
      <c r="AI148" s="132"/>
      <c r="AJ148" s="132"/>
      <c r="AK148" s="132"/>
      <c r="AL148" s="132" t="s">
        <v>46</v>
      </c>
      <c r="AM148" s="133"/>
      <c r="AN148" s="150"/>
    </row>
    <row r="149" spans="1:40" s="61" customFormat="1" ht="28.05" hidden="1" customHeight="1">
      <c r="A149" s="58"/>
      <c r="B149" s="396"/>
      <c r="C149" s="82" t="s">
        <v>327</v>
      </c>
      <c r="D149" s="83" t="s">
        <v>328</v>
      </c>
      <c r="E149" s="84">
        <v>90</v>
      </c>
      <c r="F149" s="81">
        <f>VLOOKUP(C149,[1]Sheet1!B$1:E$65536,4,0)</f>
        <v>3374.75</v>
      </c>
      <c r="G149" s="81">
        <f>VLOOKUP(C149,[1]Sheet1!B$1:F$65536,5,0)</f>
        <v>0</v>
      </c>
      <c r="H149" s="81">
        <f>VLOOKUP($C149,[1]Sheet1!$B$1:$Z$65536,6,0)</f>
        <v>0</v>
      </c>
      <c r="I149" s="81">
        <f>VLOOKUP($C149,[1]Sheet1!$B$1:$Z$65536,7,0)</f>
        <v>0</v>
      </c>
      <c r="J149" s="81">
        <f>VLOOKUP($C149,[1]Sheet1!$B$1:$Z$65536,8,0)</f>
        <v>0</v>
      </c>
      <c r="K149" s="81">
        <f>VLOOKUP($C149,[1]Sheet1!$B$1:$Z$65536,9,0)</f>
        <v>0</v>
      </c>
      <c r="L149" s="81">
        <f>VLOOKUP($C149,[1]Sheet1!$B$1:$Z$65536,10,0)</f>
        <v>0</v>
      </c>
      <c r="M149" s="81">
        <f>VLOOKUP($C149,[1]Sheet1!$B$1:$Z$65536,11,0)</f>
        <v>0</v>
      </c>
      <c r="N149" s="81">
        <f>VLOOKUP($C149,[1]Sheet1!$B$1:$Z$65536,12,0)</f>
        <v>0</v>
      </c>
      <c r="O149" s="81">
        <f>VLOOKUP($C149,[1]Sheet1!$B$1:$Z$65536,13,0)</f>
        <v>0</v>
      </c>
      <c r="P149" s="81">
        <f>VLOOKUP($C149,[1]Sheet1!$B$1:$Z$65536,14,0)</f>
        <v>0</v>
      </c>
      <c r="Q149" s="81">
        <f>VLOOKUP($C149,[1]Sheet1!$B$1:$Z$65536,15,0)</f>
        <v>0</v>
      </c>
      <c r="R149" s="81">
        <f>VLOOKUP($C149,[1]Sheet1!$B$1:$Z$65536,16,0)</f>
        <v>0</v>
      </c>
      <c r="S149" s="81">
        <f>VLOOKUP($C149,[1]Sheet1!$B$1:$Z$65536,17,0)</f>
        <v>0</v>
      </c>
      <c r="T149" s="81">
        <f>VLOOKUP($C149,[1]Sheet1!$B$1:$Z$65536,18,0)</f>
        <v>0</v>
      </c>
      <c r="U149" s="81">
        <f>VLOOKUP($C149,[1]Sheet1!$B$1:$Z$65536,19,0)</f>
        <v>0</v>
      </c>
      <c r="V149" s="81">
        <f>VLOOKUP($C149,[1]Sheet1!$B$1:$Z$65536,20,0)</f>
        <v>0</v>
      </c>
      <c r="W149" s="81">
        <f>VLOOKUP($C149,[1]Sheet1!$B$1:$Z$65536,21,0)</f>
        <v>0</v>
      </c>
      <c r="X149" s="81">
        <f>VLOOKUP($C149,[1]Sheet1!$B$1:$Z$65536,22,0)</f>
        <v>0</v>
      </c>
      <c r="Y149" s="81">
        <f>VLOOKUP($C149,[1]Sheet1!$B$1:$Z$65536,23,0)</f>
        <v>0</v>
      </c>
      <c r="Z149" s="81">
        <f>VLOOKUP($C149,[1]Sheet1!$B$1:$Z$65536,24,0)</f>
        <v>0</v>
      </c>
      <c r="AA149" s="81">
        <f>VLOOKUP($C149,[1]Sheet1!$B$1:$Z$65536,25,0)</f>
        <v>0</v>
      </c>
      <c r="AB149" s="81">
        <f>VLOOKUP($C149,[1]Sheet1!$B$1:$AA$65536,26,0)</f>
        <v>0</v>
      </c>
      <c r="AC149" s="112">
        <f t="shared" si="26"/>
        <v>3374.75</v>
      </c>
      <c r="AD149" s="113">
        <f t="shared" si="29"/>
        <v>3374.75</v>
      </c>
      <c r="AE149" s="115">
        <f t="shared" si="27"/>
        <v>0</v>
      </c>
      <c r="AF149" s="115">
        <f t="shared" si="28"/>
        <v>0</v>
      </c>
      <c r="AG149" s="130"/>
      <c r="AH149" s="132"/>
      <c r="AI149" s="132"/>
      <c r="AJ149" s="132"/>
      <c r="AK149" s="132" t="s">
        <v>46</v>
      </c>
      <c r="AL149" s="132"/>
      <c r="AM149" s="133"/>
      <c r="AN149" s="150"/>
    </row>
    <row r="150" spans="1:40" s="61" customFormat="1" ht="28.05" hidden="1" customHeight="1">
      <c r="A150" s="58"/>
      <c r="B150" s="396"/>
      <c r="C150" s="82" t="s">
        <v>329</v>
      </c>
      <c r="D150" s="83" t="s">
        <v>330</v>
      </c>
      <c r="E150" s="84">
        <v>90</v>
      </c>
      <c r="F150" s="81">
        <f>VLOOKUP(C150,[1]Sheet1!B$1:E$65536,4,0)</f>
        <v>0</v>
      </c>
      <c r="G150" s="81">
        <f>VLOOKUP(C150,[1]Sheet1!B$1:F$65536,5,0)</f>
        <v>0</v>
      </c>
      <c r="H150" s="81">
        <f>VLOOKUP($C150,[1]Sheet1!$B$1:$Z$65536,6,0)</f>
        <v>0</v>
      </c>
      <c r="I150" s="81">
        <f>VLOOKUP($C150,[1]Sheet1!$B$1:$Z$65536,7,0)</f>
        <v>0</v>
      </c>
      <c r="J150" s="81">
        <f>VLOOKUP($C150,[1]Sheet1!$B$1:$Z$65536,8,0)</f>
        <v>0</v>
      </c>
      <c r="K150" s="81">
        <f>VLOOKUP($C150,[1]Sheet1!$B$1:$Z$65536,9,0)</f>
        <v>0</v>
      </c>
      <c r="L150" s="81">
        <f>VLOOKUP($C150,[1]Sheet1!$B$1:$Z$65536,10,0)</f>
        <v>0</v>
      </c>
      <c r="M150" s="81">
        <f>VLOOKUP($C150,[1]Sheet1!$B$1:$Z$65536,11,0)</f>
        <v>0</v>
      </c>
      <c r="N150" s="81">
        <f>VLOOKUP($C150,[1]Sheet1!$B$1:$Z$65536,12,0)</f>
        <v>0</v>
      </c>
      <c r="O150" s="81">
        <f>VLOOKUP($C150,[1]Sheet1!$B$1:$Z$65536,13,0)</f>
        <v>0</v>
      </c>
      <c r="P150" s="81">
        <f>VLOOKUP($C150,[1]Sheet1!$B$1:$Z$65536,14,0)</f>
        <v>0</v>
      </c>
      <c r="Q150" s="81">
        <f>VLOOKUP($C150,[1]Sheet1!$B$1:$Z$65536,15,0)</f>
        <v>0</v>
      </c>
      <c r="R150" s="81">
        <f>VLOOKUP($C150,[1]Sheet1!$B$1:$Z$65536,16,0)</f>
        <v>0</v>
      </c>
      <c r="S150" s="81">
        <f>VLOOKUP($C150,[1]Sheet1!$B$1:$Z$65536,17,0)</f>
        <v>0</v>
      </c>
      <c r="T150" s="81">
        <f>VLOOKUP($C150,[1]Sheet1!$B$1:$Z$65536,18,0)</f>
        <v>0</v>
      </c>
      <c r="U150" s="81">
        <f>VLOOKUP($C150,[1]Sheet1!$B$1:$Z$65536,19,0)</f>
        <v>0</v>
      </c>
      <c r="V150" s="81">
        <f>VLOOKUP($C150,[1]Sheet1!$B$1:$Z$65536,20,0)</f>
        <v>3335</v>
      </c>
      <c r="W150" s="81">
        <f>VLOOKUP($C150,[1]Sheet1!$B$1:$Z$65536,21,0)</f>
        <v>0</v>
      </c>
      <c r="X150" s="81">
        <f>VLOOKUP($C150,[1]Sheet1!$B$1:$Z$65536,22,0)</f>
        <v>0</v>
      </c>
      <c r="Y150" s="81">
        <f>VLOOKUP($C150,[1]Sheet1!$B$1:$Z$65536,23,0)</f>
        <v>12231.12</v>
      </c>
      <c r="Z150" s="81">
        <f>VLOOKUP($C150,[1]Sheet1!$B$1:$Z$65536,24,0)</f>
        <v>0</v>
      </c>
      <c r="AA150" s="81">
        <f>VLOOKUP($C150,[1]Sheet1!$B$1:$Z$65536,25,0)</f>
        <v>0</v>
      </c>
      <c r="AB150" s="81">
        <f>VLOOKUP($C150,[1]Sheet1!$B$1:$AA$65536,26,0)</f>
        <v>4429.6000000000004</v>
      </c>
      <c r="AC150" s="112">
        <f t="shared" si="26"/>
        <v>19995.72</v>
      </c>
      <c r="AD150" s="113">
        <f t="shared" si="29"/>
        <v>15566.12</v>
      </c>
      <c r="AE150" s="115">
        <f t="shared" si="27"/>
        <v>555.83333333333337</v>
      </c>
      <c r="AF150" s="115">
        <f t="shared" si="28"/>
        <v>3335</v>
      </c>
      <c r="AG150" s="130"/>
      <c r="AH150" s="132">
        <f>AD150</f>
        <v>15566.12</v>
      </c>
      <c r="AI150" s="132"/>
      <c r="AJ150" s="132"/>
      <c r="AK150" s="132"/>
      <c r="AL150" s="132" t="s">
        <v>46</v>
      </c>
      <c r="AM150" s="133"/>
      <c r="AN150" s="150"/>
    </row>
    <row r="151" spans="1:40" s="61" customFormat="1" ht="28.05" hidden="1" customHeight="1">
      <c r="A151" s="58"/>
      <c r="B151" s="396"/>
      <c r="C151" s="82" t="s">
        <v>331</v>
      </c>
      <c r="D151" s="83" t="s">
        <v>332</v>
      </c>
      <c r="E151" s="84">
        <v>90</v>
      </c>
      <c r="F151" s="81">
        <f>VLOOKUP(C151,[1]Sheet1!B$1:E$65536,4,0)</f>
        <v>2450</v>
      </c>
      <c r="G151" s="81">
        <f>VLOOKUP(C151,[1]Sheet1!B$1:F$65536,5,0)</f>
        <v>0</v>
      </c>
      <c r="H151" s="81">
        <f>VLOOKUP($C151,[1]Sheet1!$B$1:$Z$65536,6,0)</f>
        <v>0</v>
      </c>
      <c r="I151" s="81">
        <f>VLOOKUP($C151,[1]Sheet1!$B$1:$Z$65536,7,0)</f>
        <v>0</v>
      </c>
      <c r="J151" s="81">
        <f>VLOOKUP($C151,[1]Sheet1!$B$1:$Z$65536,8,0)</f>
        <v>0</v>
      </c>
      <c r="K151" s="81">
        <f>VLOOKUP($C151,[1]Sheet1!$B$1:$Z$65536,9,0)</f>
        <v>0</v>
      </c>
      <c r="L151" s="81">
        <f>VLOOKUP($C151,[1]Sheet1!$B$1:$Z$65536,10,0)</f>
        <v>0</v>
      </c>
      <c r="M151" s="81">
        <f>VLOOKUP($C151,[1]Sheet1!$B$1:$Z$65536,11,0)</f>
        <v>0</v>
      </c>
      <c r="N151" s="81">
        <f>VLOOKUP($C151,[1]Sheet1!$B$1:$Z$65536,12,0)</f>
        <v>0</v>
      </c>
      <c r="O151" s="81">
        <f>VLOOKUP($C151,[1]Sheet1!$B$1:$Z$65536,13,0)</f>
        <v>0</v>
      </c>
      <c r="P151" s="81">
        <f>VLOOKUP($C151,[1]Sheet1!$B$1:$Z$65536,14,0)</f>
        <v>0</v>
      </c>
      <c r="Q151" s="81">
        <f>VLOOKUP($C151,[1]Sheet1!$B$1:$Z$65536,15,0)</f>
        <v>0</v>
      </c>
      <c r="R151" s="81">
        <f>VLOOKUP($C151,[1]Sheet1!$B$1:$Z$65536,16,0)</f>
        <v>0</v>
      </c>
      <c r="S151" s="81">
        <f>VLOOKUP($C151,[1]Sheet1!$B$1:$Z$65536,17,0)</f>
        <v>0</v>
      </c>
      <c r="T151" s="81">
        <f>VLOOKUP($C151,[1]Sheet1!$B$1:$Z$65536,18,0)</f>
        <v>0</v>
      </c>
      <c r="U151" s="81">
        <f>VLOOKUP($C151,[1]Sheet1!$B$1:$Z$65536,19,0)</f>
        <v>0</v>
      </c>
      <c r="V151" s="81">
        <f>VLOOKUP($C151,[1]Sheet1!$B$1:$Z$65536,20,0)</f>
        <v>0</v>
      </c>
      <c r="W151" s="81">
        <f>VLOOKUP($C151,[1]Sheet1!$B$1:$Z$65536,21,0)</f>
        <v>0</v>
      </c>
      <c r="X151" s="81">
        <f>VLOOKUP($C151,[1]Sheet1!$B$1:$Z$65536,22,0)</f>
        <v>0</v>
      </c>
      <c r="Y151" s="81">
        <f>VLOOKUP($C151,[1]Sheet1!$B$1:$Z$65536,23,0)</f>
        <v>0</v>
      </c>
      <c r="Z151" s="81">
        <f>VLOOKUP($C151,[1]Sheet1!$B$1:$Z$65536,24,0)</f>
        <v>0</v>
      </c>
      <c r="AA151" s="81">
        <f>VLOOKUP($C151,[1]Sheet1!$B$1:$Z$65536,25,0)</f>
        <v>0</v>
      </c>
      <c r="AB151" s="81">
        <f>VLOOKUP($C151,[1]Sheet1!$B$1:$AA$65536,26,0)</f>
        <v>0</v>
      </c>
      <c r="AC151" s="112">
        <f t="shared" si="26"/>
        <v>2450</v>
      </c>
      <c r="AD151" s="113">
        <f t="shared" si="29"/>
        <v>2450</v>
      </c>
      <c r="AE151" s="115">
        <f t="shared" si="27"/>
        <v>0</v>
      </c>
      <c r="AF151" s="115">
        <f t="shared" si="28"/>
        <v>0</v>
      </c>
      <c r="AG151" s="130"/>
      <c r="AH151" s="132"/>
      <c r="AI151" s="132"/>
      <c r="AJ151" s="132"/>
      <c r="AK151" s="132"/>
      <c r="AL151" s="132"/>
      <c r="AM151" s="133"/>
      <c r="AN151" s="150"/>
    </row>
    <row r="152" spans="1:40" s="61" customFormat="1" ht="28.05" hidden="1" customHeight="1">
      <c r="A152" s="58"/>
      <c r="B152" s="396"/>
      <c r="C152" s="82" t="s">
        <v>333</v>
      </c>
      <c r="D152" s="83" t="s">
        <v>334</v>
      </c>
      <c r="E152" s="84">
        <v>90</v>
      </c>
      <c r="F152" s="81">
        <f>VLOOKUP(C152,[1]Sheet1!B$1:E$65536,4,0)</f>
        <v>0</v>
      </c>
      <c r="G152" s="81">
        <f>VLOOKUP(C152,[1]Sheet1!B$1:F$65536,5,0)</f>
        <v>0</v>
      </c>
      <c r="H152" s="81">
        <f>VLOOKUP($C152,[1]Sheet1!$B$1:$Z$65536,6,0)</f>
        <v>0</v>
      </c>
      <c r="I152" s="81">
        <f>VLOOKUP($C152,[1]Sheet1!$B$1:$Z$65536,7,0)</f>
        <v>0</v>
      </c>
      <c r="J152" s="81">
        <f>VLOOKUP($C152,[1]Sheet1!$B$1:$Z$65536,8,0)</f>
        <v>0</v>
      </c>
      <c r="K152" s="81">
        <f>VLOOKUP($C152,[1]Sheet1!$B$1:$Z$65536,9,0)</f>
        <v>0</v>
      </c>
      <c r="L152" s="81">
        <f>VLOOKUP($C152,[1]Sheet1!$B$1:$Z$65536,10,0)</f>
        <v>0</v>
      </c>
      <c r="M152" s="81">
        <f>VLOOKUP($C152,[1]Sheet1!$B$1:$Z$65536,11,0)</f>
        <v>0</v>
      </c>
      <c r="N152" s="81">
        <f>VLOOKUP($C152,[1]Sheet1!$B$1:$Z$65536,12,0)</f>
        <v>0</v>
      </c>
      <c r="O152" s="81">
        <f>VLOOKUP($C152,[1]Sheet1!$B$1:$Z$65536,13,0)</f>
        <v>0</v>
      </c>
      <c r="P152" s="81">
        <f>VLOOKUP($C152,[1]Sheet1!$B$1:$Z$65536,14,0)</f>
        <v>0</v>
      </c>
      <c r="Q152" s="81">
        <f>VLOOKUP($C152,[1]Sheet1!$B$1:$Z$65536,15,0)</f>
        <v>0</v>
      </c>
      <c r="R152" s="81">
        <f>VLOOKUP($C152,[1]Sheet1!$B$1:$Z$65536,16,0)</f>
        <v>2411.77</v>
      </c>
      <c r="S152" s="81">
        <f>VLOOKUP($C152,[1]Sheet1!$B$1:$Z$65536,17,0)</f>
        <v>0</v>
      </c>
      <c r="T152" s="81">
        <f>VLOOKUP($C152,[1]Sheet1!$B$1:$Z$65536,18,0)</f>
        <v>0</v>
      </c>
      <c r="U152" s="81">
        <f>VLOOKUP($C152,[1]Sheet1!$B$1:$Z$65536,19,0)</f>
        <v>0</v>
      </c>
      <c r="V152" s="81">
        <f>VLOOKUP($C152,[1]Sheet1!$B$1:$Z$65536,20,0)</f>
        <v>0</v>
      </c>
      <c r="W152" s="81">
        <f>VLOOKUP($C152,[1]Sheet1!$B$1:$Z$65536,21,0)</f>
        <v>0</v>
      </c>
      <c r="X152" s="81">
        <f>VLOOKUP($C152,[1]Sheet1!$B$1:$Z$65536,22,0)</f>
        <v>0</v>
      </c>
      <c r="Y152" s="81">
        <f>VLOOKUP($C152,[1]Sheet1!$B$1:$Z$65536,23,0)</f>
        <v>0</v>
      </c>
      <c r="Z152" s="81">
        <f>VLOOKUP($C152,[1]Sheet1!$B$1:$Z$65536,24,0)</f>
        <v>0</v>
      </c>
      <c r="AA152" s="81">
        <f>VLOOKUP($C152,[1]Sheet1!$B$1:$Z$65536,25,0)</f>
        <v>0</v>
      </c>
      <c r="AB152" s="81">
        <f>VLOOKUP($C152,[1]Sheet1!$B$1:$AA$65536,26,0)</f>
        <v>0</v>
      </c>
      <c r="AC152" s="112">
        <f t="shared" si="26"/>
        <v>2411.77</v>
      </c>
      <c r="AD152" s="113">
        <f t="shared" si="29"/>
        <v>2411.77</v>
      </c>
      <c r="AE152" s="115">
        <f t="shared" si="27"/>
        <v>401.96166666666664</v>
      </c>
      <c r="AF152" s="115">
        <f t="shared" si="28"/>
        <v>0</v>
      </c>
      <c r="AG152" s="130"/>
      <c r="AH152" s="132"/>
      <c r="AI152" s="132"/>
      <c r="AJ152" s="132" t="s">
        <v>46</v>
      </c>
      <c r="AK152" s="132"/>
      <c r="AL152" s="132"/>
      <c r="AM152" s="133"/>
      <c r="AN152" s="150"/>
    </row>
    <row r="153" spans="1:40" s="61" customFormat="1" ht="28.05" hidden="1" customHeight="1">
      <c r="A153" s="58"/>
      <c r="B153" s="396"/>
      <c r="C153" s="82" t="s">
        <v>335</v>
      </c>
      <c r="D153" s="83" t="s">
        <v>336</v>
      </c>
      <c r="E153" s="84">
        <v>90</v>
      </c>
      <c r="F153" s="81">
        <f>VLOOKUP(C153,[1]Sheet1!B$1:E$65536,4,0)</f>
        <v>0</v>
      </c>
      <c r="G153" s="81">
        <f>VLOOKUP(C153,[1]Sheet1!B$1:F$65536,5,0)</f>
        <v>0</v>
      </c>
      <c r="H153" s="81">
        <f>VLOOKUP($C153,[1]Sheet1!$B$1:$Z$65536,6,0)</f>
        <v>0</v>
      </c>
      <c r="I153" s="81">
        <f>VLOOKUP($C153,[1]Sheet1!$B$1:$Z$65536,7,0)</f>
        <v>0</v>
      </c>
      <c r="J153" s="81">
        <f>VLOOKUP($C153,[1]Sheet1!$B$1:$Z$65536,8,0)</f>
        <v>0</v>
      </c>
      <c r="K153" s="81">
        <f>VLOOKUP($C153,[1]Sheet1!$B$1:$Z$65536,9,0)</f>
        <v>0</v>
      </c>
      <c r="L153" s="81">
        <f>VLOOKUP($C153,[1]Sheet1!$B$1:$Z$65536,10,0)</f>
        <v>0</v>
      </c>
      <c r="M153" s="81">
        <f>VLOOKUP($C153,[1]Sheet1!$B$1:$Z$65536,11,0)</f>
        <v>0</v>
      </c>
      <c r="N153" s="81">
        <f>VLOOKUP($C153,[1]Sheet1!$B$1:$Z$65536,12,0)</f>
        <v>0</v>
      </c>
      <c r="O153" s="81">
        <f>VLOOKUP($C153,[1]Sheet1!$B$1:$Z$65536,13,0)</f>
        <v>0</v>
      </c>
      <c r="P153" s="81">
        <f>VLOOKUP($C153,[1]Sheet1!$B$1:$Z$65536,14,0)</f>
        <v>0</v>
      </c>
      <c r="Q153" s="81">
        <f>VLOOKUP($C153,[1]Sheet1!$B$1:$Z$65536,15,0)</f>
        <v>0</v>
      </c>
      <c r="R153" s="81">
        <f>VLOOKUP($C153,[1]Sheet1!$B$1:$Z$65536,16,0)</f>
        <v>0</v>
      </c>
      <c r="S153" s="81">
        <f>VLOOKUP($C153,[1]Sheet1!$B$1:$Z$65536,17,0)</f>
        <v>0</v>
      </c>
      <c r="T153" s="81">
        <f>VLOOKUP($C153,[1]Sheet1!$B$1:$Z$65536,18,0)</f>
        <v>0</v>
      </c>
      <c r="U153" s="81">
        <f>VLOOKUP($C153,[1]Sheet1!$B$1:$Z$65536,19,0)</f>
        <v>0</v>
      </c>
      <c r="V153" s="81">
        <f>VLOOKUP($C153,[1]Sheet1!$B$1:$Z$65536,20,0)</f>
        <v>0</v>
      </c>
      <c r="W153" s="81">
        <f>VLOOKUP($C153,[1]Sheet1!$B$1:$Z$65536,21,0)</f>
        <v>0</v>
      </c>
      <c r="X153" s="81">
        <f>VLOOKUP($C153,[1]Sheet1!$B$1:$Z$65536,22,0)</f>
        <v>0</v>
      </c>
      <c r="Y153" s="81">
        <f>VLOOKUP($C153,[1]Sheet1!$B$1:$Z$65536,23,0)</f>
        <v>0</v>
      </c>
      <c r="Z153" s="81">
        <f>VLOOKUP($C153,[1]Sheet1!$B$1:$Z$65536,24,0)</f>
        <v>0</v>
      </c>
      <c r="AA153" s="81">
        <f>VLOOKUP($C153,[1]Sheet1!$B$1:$Z$65536,25,0)</f>
        <v>0</v>
      </c>
      <c r="AB153" s="81">
        <f>VLOOKUP($C153,[1]Sheet1!$B$1:$AA$65536,26,0)</f>
        <v>0</v>
      </c>
      <c r="AC153" s="112">
        <f t="shared" si="26"/>
        <v>0</v>
      </c>
      <c r="AD153" s="113">
        <f t="shared" si="29"/>
        <v>0</v>
      </c>
      <c r="AE153" s="115">
        <f t="shared" si="27"/>
        <v>0</v>
      </c>
      <c r="AF153" s="115">
        <f t="shared" si="28"/>
        <v>0</v>
      </c>
      <c r="AG153" s="130"/>
      <c r="AH153" s="132"/>
      <c r="AI153" s="132"/>
      <c r="AJ153" s="132"/>
      <c r="AK153" s="132"/>
      <c r="AL153" s="132" t="s">
        <v>46</v>
      </c>
      <c r="AM153" s="133"/>
      <c r="AN153" s="150"/>
    </row>
    <row r="154" spans="1:40" s="61" customFormat="1" ht="28.05" hidden="1" customHeight="1">
      <c r="A154" s="58"/>
      <c r="B154" s="396"/>
      <c r="C154" s="82" t="s">
        <v>337</v>
      </c>
      <c r="D154" s="83" t="s">
        <v>338</v>
      </c>
      <c r="E154" s="84">
        <v>90</v>
      </c>
      <c r="F154" s="81">
        <f>VLOOKUP(C154,[1]Sheet1!B$1:E$65536,4,0)</f>
        <v>0</v>
      </c>
      <c r="G154" s="81">
        <f>VLOOKUP(C154,[1]Sheet1!B$1:F$65536,5,0)</f>
        <v>0</v>
      </c>
      <c r="H154" s="81">
        <f>VLOOKUP($C154,[1]Sheet1!$B$1:$Z$65536,6,0)</f>
        <v>0</v>
      </c>
      <c r="I154" s="81">
        <f>VLOOKUP($C154,[1]Sheet1!$B$1:$Z$65536,7,0)</f>
        <v>0</v>
      </c>
      <c r="J154" s="81">
        <f>VLOOKUP($C154,[1]Sheet1!$B$1:$Z$65536,8,0)</f>
        <v>0</v>
      </c>
      <c r="K154" s="81">
        <f>VLOOKUP($C154,[1]Sheet1!$B$1:$Z$65536,9,0)</f>
        <v>0</v>
      </c>
      <c r="L154" s="81">
        <f>VLOOKUP($C154,[1]Sheet1!$B$1:$Z$65536,10,0)</f>
        <v>0</v>
      </c>
      <c r="M154" s="81">
        <f>VLOOKUP($C154,[1]Sheet1!$B$1:$Z$65536,11,0)</f>
        <v>0</v>
      </c>
      <c r="N154" s="81">
        <f>VLOOKUP($C154,[1]Sheet1!$B$1:$Z$65536,12,0)</f>
        <v>0</v>
      </c>
      <c r="O154" s="81">
        <f>VLOOKUP($C154,[1]Sheet1!$B$1:$Z$65536,13,0)</f>
        <v>0</v>
      </c>
      <c r="P154" s="81">
        <f>VLOOKUP($C154,[1]Sheet1!$B$1:$Z$65536,14,0)</f>
        <v>0</v>
      </c>
      <c r="Q154" s="81">
        <f>VLOOKUP($C154,[1]Sheet1!$B$1:$Z$65536,15,0)</f>
        <v>0</v>
      </c>
      <c r="R154" s="81">
        <f>VLOOKUP($C154,[1]Sheet1!$B$1:$Z$65536,16,0)</f>
        <v>0</v>
      </c>
      <c r="S154" s="81">
        <f>VLOOKUP($C154,[1]Sheet1!$B$1:$Z$65536,17,0)</f>
        <v>0</v>
      </c>
      <c r="T154" s="81">
        <f>VLOOKUP($C154,[1]Sheet1!$B$1:$Z$65536,18,0)</f>
        <v>0</v>
      </c>
      <c r="U154" s="81">
        <f>VLOOKUP($C154,[1]Sheet1!$B$1:$Z$65536,19,0)</f>
        <v>0</v>
      </c>
      <c r="V154" s="81">
        <f>VLOOKUP($C154,[1]Sheet1!$B$1:$Z$65536,20,0)</f>
        <v>0</v>
      </c>
      <c r="W154" s="81">
        <f>VLOOKUP($C154,[1]Sheet1!$B$1:$Z$65536,21,0)</f>
        <v>0</v>
      </c>
      <c r="X154" s="81">
        <f>VLOOKUP($C154,[1]Sheet1!$B$1:$Z$65536,22,0)</f>
        <v>0</v>
      </c>
      <c r="Y154" s="81">
        <f>VLOOKUP($C154,[1]Sheet1!$B$1:$Z$65536,23,0)</f>
        <v>0</v>
      </c>
      <c r="Z154" s="81">
        <f>VLOOKUP($C154,[1]Sheet1!$B$1:$Z$65536,24,0)</f>
        <v>0</v>
      </c>
      <c r="AA154" s="81">
        <f>VLOOKUP($C154,[1]Sheet1!$B$1:$Z$65536,25,0)</f>
        <v>0.04</v>
      </c>
      <c r="AB154" s="81">
        <f>VLOOKUP($C154,[1]Sheet1!$B$1:$AA$65536,26,0)</f>
        <v>0</v>
      </c>
      <c r="AC154" s="112">
        <f t="shared" si="26"/>
        <v>0.04</v>
      </c>
      <c r="AD154" s="113">
        <f t="shared" si="29"/>
        <v>0</v>
      </c>
      <c r="AE154" s="115">
        <f t="shared" si="27"/>
        <v>0</v>
      </c>
      <c r="AF154" s="115">
        <f t="shared" si="28"/>
        <v>0</v>
      </c>
      <c r="AG154" s="130"/>
      <c r="AH154" s="132"/>
      <c r="AI154" s="132"/>
      <c r="AJ154" s="132"/>
      <c r="AK154" s="132"/>
      <c r="AL154" s="132" t="s">
        <v>46</v>
      </c>
      <c r="AM154" s="133"/>
      <c r="AN154" s="150"/>
    </row>
    <row r="155" spans="1:40" s="61" customFormat="1" ht="28.05" hidden="1" customHeight="1">
      <c r="A155" s="58"/>
      <c r="B155" s="396"/>
      <c r="C155" s="82" t="s">
        <v>339</v>
      </c>
      <c r="D155" s="83" t="s">
        <v>340</v>
      </c>
      <c r="E155" s="84">
        <v>90</v>
      </c>
      <c r="F155" s="81">
        <f>VLOOKUP(C155,[1]Sheet1!B$1:E$65536,4,0)</f>
        <v>0</v>
      </c>
      <c r="G155" s="81">
        <f>VLOOKUP(C155,[1]Sheet1!B$1:F$65536,5,0)</f>
        <v>0</v>
      </c>
      <c r="H155" s="81">
        <f>VLOOKUP($C155,[1]Sheet1!$B$1:$Z$65536,6,0)</f>
        <v>0</v>
      </c>
      <c r="I155" s="81">
        <f>VLOOKUP($C155,[1]Sheet1!$B$1:$Z$65536,7,0)</f>
        <v>0</v>
      </c>
      <c r="J155" s="81">
        <f>VLOOKUP($C155,[1]Sheet1!$B$1:$Z$65536,8,0)</f>
        <v>0</v>
      </c>
      <c r="K155" s="81">
        <f>VLOOKUP($C155,[1]Sheet1!$B$1:$Z$65536,9,0)</f>
        <v>0</v>
      </c>
      <c r="L155" s="81">
        <f>VLOOKUP($C155,[1]Sheet1!$B$1:$Z$65536,10,0)</f>
        <v>0</v>
      </c>
      <c r="M155" s="81">
        <f>VLOOKUP($C155,[1]Sheet1!$B$1:$Z$65536,11,0)</f>
        <v>0</v>
      </c>
      <c r="N155" s="81">
        <f>VLOOKUP($C155,[1]Sheet1!$B$1:$Z$65536,12,0)</f>
        <v>0</v>
      </c>
      <c r="O155" s="81">
        <f>VLOOKUP($C155,[1]Sheet1!$B$1:$Z$65536,13,0)</f>
        <v>0</v>
      </c>
      <c r="P155" s="81">
        <f>VLOOKUP($C155,[1]Sheet1!$B$1:$Z$65536,14,0)</f>
        <v>0</v>
      </c>
      <c r="Q155" s="81">
        <f>VLOOKUP($C155,[1]Sheet1!$B$1:$Z$65536,15,0)</f>
        <v>0</v>
      </c>
      <c r="R155" s="81">
        <f>VLOOKUP($C155,[1]Sheet1!$B$1:$Z$65536,16,0)</f>
        <v>0</v>
      </c>
      <c r="S155" s="81">
        <f>VLOOKUP($C155,[1]Sheet1!$B$1:$Z$65536,17,0)</f>
        <v>0</v>
      </c>
      <c r="T155" s="81">
        <f>VLOOKUP($C155,[1]Sheet1!$B$1:$Z$65536,18,0)</f>
        <v>1386.48</v>
      </c>
      <c r="U155" s="81">
        <f>VLOOKUP($C155,[1]Sheet1!$B$1:$Z$65536,19,0)</f>
        <v>0</v>
      </c>
      <c r="V155" s="81">
        <f>VLOOKUP($C155,[1]Sheet1!$B$1:$Z$65536,20,0)</f>
        <v>0</v>
      </c>
      <c r="W155" s="81">
        <f>VLOOKUP($C155,[1]Sheet1!$B$1:$Z$65536,21,0)</f>
        <v>0</v>
      </c>
      <c r="X155" s="81">
        <f>VLOOKUP($C155,[1]Sheet1!$B$1:$Z$65536,22,0)</f>
        <v>0</v>
      </c>
      <c r="Y155" s="81">
        <f>VLOOKUP($C155,[1]Sheet1!$B$1:$Z$65536,23,0)</f>
        <v>0</v>
      </c>
      <c r="Z155" s="81">
        <f>VLOOKUP($C155,[1]Sheet1!$B$1:$Z$65536,24,0)</f>
        <v>0</v>
      </c>
      <c r="AA155" s="81">
        <f>VLOOKUP($C155,[1]Sheet1!$B$1:$Z$65536,25,0)</f>
        <v>0</v>
      </c>
      <c r="AB155" s="81">
        <f>VLOOKUP($C155,[1]Sheet1!$B$1:$AA$65536,26,0)</f>
        <v>0</v>
      </c>
      <c r="AC155" s="112">
        <f t="shared" si="26"/>
        <v>1386.48</v>
      </c>
      <c r="AD155" s="113">
        <f t="shared" si="29"/>
        <v>1386.48</v>
      </c>
      <c r="AE155" s="115">
        <f t="shared" si="27"/>
        <v>231.08</v>
      </c>
      <c r="AF155" s="115">
        <f t="shared" si="28"/>
        <v>0</v>
      </c>
      <c r="AG155" s="130"/>
      <c r="AH155" s="132"/>
      <c r="AI155" s="132"/>
      <c r="AJ155" s="132" t="s">
        <v>46</v>
      </c>
      <c r="AK155" s="132"/>
      <c r="AL155" s="132"/>
      <c r="AM155" s="133"/>
      <c r="AN155" s="150"/>
    </row>
    <row r="156" spans="1:40" s="61" customFormat="1" ht="28.05" hidden="1" customHeight="1">
      <c r="A156" s="58"/>
      <c r="B156" s="396"/>
      <c r="C156" s="82" t="s">
        <v>341</v>
      </c>
      <c r="D156" s="83" t="s">
        <v>342</v>
      </c>
      <c r="E156" s="84">
        <v>90</v>
      </c>
      <c r="F156" s="81">
        <f>VLOOKUP(C156,[1]Sheet1!B$1:E$65536,4,0)</f>
        <v>0</v>
      </c>
      <c r="G156" s="81">
        <f>VLOOKUP(C156,[1]Sheet1!B$1:F$65536,5,0)</f>
        <v>0</v>
      </c>
      <c r="H156" s="81">
        <f>VLOOKUP($C156,[1]Sheet1!$B$1:$Z$65536,6,0)</f>
        <v>0</v>
      </c>
      <c r="I156" s="81">
        <f>VLOOKUP($C156,[1]Sheet1!$B$1:$Z$65536,7,0)</f>
        <v>0</v>
      </c>
      <c r="J156" s="81">
        <f>VLOOKUP($C156,[1]Sheet1!$B$1:$Z$65536,8,0)</f>
        <v>0</v>
      </c>
      <c r="K156" s="81">
        <f>VLOOKUP($C156,[1]Sheet1!$B$1:$Z$65536,9,0)</f>
        <v>1161.21</v>
      </c>
      <c r="L156" s="81">
        <f>VLOOKUP($C156,[1]Sheet1!$B$1:$Z$65536,10,0)</f>
        <v>0</v>
      </c>
      <c r="M156" s="81">
        <f>VLOOKUP($C156,[1]Sheet1!$B$1:$Z$65536,11,0)</f>
        <v>0</v>
      </c>
      <c r="N156" s="81">
        <f>VLOOKUP($C156,[1]Sheet1!$B$1:$Z$65536,12,0)</f>
        <v>0</v>
      </c>
      <c r="O156" s="81">
        <f>VLOOKUP($C156,[1]Sheet1!$B$1:$Z$65536,13,0)</f>
        <v>0</v>
      </c>
      <c r="P156" s="81">
        <f>VLOOKUP($C156,[1]Sheet1!$B$1:$Z$65536,14,0)</f>
        <v>0</v>
      </c>
      <c r="Q156" s="81">
        <f>VLOOKUP($C156,[1]Sheet1!$B$1:$Z$65536,15,0)</f>
        <v>0</v>
      </c>
      <c r="R156" s="81">
        <f>VLOOKUP($C156,[1]Sheet1!$B$1:$Z$65536,16,0)</f>
        <v>0</v>
      </c>
      <c r="S156" s="81">
        <f>VLOOKUP($C156,[1]Sheet1!$B$1:$Z$65536,17,0)</f>
        <v>0</v>
      </c>
      <c r="T156" s="81">
        <f>VLOOKUP($C156,[1]Sheet1!$B$1:$Z$65536,18,0)</f>
        <v>0</v>
      </c>
      <c r="U156" s="81">
        <f>VLOOKUP($C156,[1]Sheet1!$B$1:$Z$65536,19,0)</f>
        <v>0</v>
      </c>
      <c r="V156" s="81">
        <f>VLOOKUP($C156,[1]Sheet1!$B$1:$Z$65536,20,0)</f>
        <v>0</v>
      </c>
      <c r="W156" s="81">
        <f>VLOOKUP($C156,[1]Sheet1!$B$1:$Z$65536,21,0)</f>
        <v>0</v>
      </c>
      <c r="X156" s="81">
        <f>VLOOKUP($C156,[1]Sheet1!$B$1:$Z$65536,22,0)</f>
        <v>0</v>
      </c>
      <c r="Y156" s="81">
        <f>VLOOKUP($C156,[1]Sheet1!$B$1:$Z$65536,23,0)</f>
        <v>0</v>
      </c>
      <c r="Z156" s="81">
        <f>VLOOKUP($C156,[1]Sheet1!$B$1:$Z$65536,24,0)</f>
        <v>0</v>
      </c>
      <c r="AA156" s="81">
        <f>VLOOKUP($C156,[1]Sheet1!$B$1:$Z$65536,25,0)</f>
        <v>0</v>
      </c>
      <c r="AB156" s="81">
        <f>VLOOKUP($C156,[1]Sheet1!$B$1:$AA$65536,26,0)</f>
        <v>0</v>
      </c>
      <c r="AC156" s="112">
        <f t="shared" si="26"/>
        <v>1161.21</v>
      </c>
      <c r="AD156" s="113">
        <f t="shared" si="29"/>
        <v>1161.21</v>
      </c>
      <c r="AE156" s="115">
        <f t="shared" si="27"/>
        <v>0</v>
      </c>
      <c r="AF156" s="115">
        <f t="shared" si="28"/>
        <v>0</v>
      </c>
      <c r="AG156" s="130"/>
      <c r="AH156" s="132"/>
      <c r="AI156" s="132"/>
      <c r="AJ156" s="132" t="s">
        <v>46</v>
      </c>
      <c r="AK156" s="132"/>
      <c r="AL156" s="132"/>
      <c r="AM156" s="133"/>
      <c r="AN156" s="150"/>
    </row>
    <row r="157" spans="1:40" s="61" customFormat="1" ht="28.05" hidden="1" customHeight="1">
      <c r="A157" s="58"/>
      <c r="B157" s="396"/>
      <c r="C157" s="82" t="s">
        <v>343</v>
      </c>
      <c r="D157" s="83" t="s">
        <v>344</v>
      </c>
      <c r="E157" s="84">
        <v>90</v>
      </c>
      <c r="F157" s="81">
        <f>VLOOKUP(C157,[1]Sheet1!B$1:E$65536,4,0)</f>
        <v>1000</v>
      </c>
      <c r="G157" s="81">
        <f>VLOOKUP(C157,[1]Sheet1!B$1:F$65536,5,0)</f>
        <v>0</v>
      </c>
      <c r="H157" s="81">
        <f>VLOOKUP($C157,[1]Sheet1!$B$1:$Z$65536,6,0)</f>
        <v>0</v>
      </c>
      <c r="I157" s="81">
        <f>VLOOKUP($C157,[1]Sheet1!$B$1:$Z$65536,7,0)</f>
        <v>0</v>
      </c>
      <c r="J157" s="81">
        <f>VLOOKUP($C157,[1]Sheet1!$B$1:$Z$65536,8,0)</f>
        <v>0</v>
      </c>
      <c r="K157" s="81">
        <f>VLOOKUP($C157,[1]Sheet1!$B$1:$Z$65536,9,0)</f>
        <v>0</v>
      </c>
      <c r="L157" s="81">
        <f>VLOOKUP($C157,[1]Sheet1!$B$1:$Z$65536,10,0)</f>
        <v>0</v>
      </c>
      <c r="M157" s="81">
        <f>VLOOKUP($C157,[1]Sheet1!$B$1:$Z$65536,11,0)</f>
        <v>0</v>
      </c>
      <c r="N157" s="81">
        <f>VLOOKUP($C157,[1]Sheet1!$B$1:$Z$65536,12,0)</f>
        <v>0</v>
      </c>
      <c r="O157" s="81">
        <f>VLOOKUP($C157,[1]Sheet1!$B$1:$Z$65536,13,0)</f>
        <v>0</v>
      </c>
      <c r="P157" s="81">
        <f>VLOOKUP($C157,[1]Sheet1!$B$1:$Z$65536,14,0)</f>
        <v>0</v>
      </c>
      <c r="Q157" s="81">
        <f>VLOOKUP($C157,[1]Sheet1!$B$1:$Z$65536,15,0)</f>
        <v>0</v>
      </c>
      <c r="R157" s="81">
        <f>VLOOKUP($C157,[1]Sheet1!$B$1:$Z$65536,16,0)</f>
        <v>0</v>
      </c>
      <c r="S157" s="81">
        <f>VLOOKUP($C157,[1]Sheet1!$B$1:$Z$65536,17,0)</f>
        <v>0</v>
      </c>
      <c r="T157" s="81">
        <f>VLOOKUP($C157,[1]Sheet1!$B$1:$Z$65536,18,0)</f>
        <v>0</v>
      </c>
      <c r="U157" s="81">
        <f>VLOOKUP($C157,[1]Sheet1!$B$1:$Z$65536,19,0)</f>
        <v>0</v>
      </c>
      <c r="V157" s="81">
        <f>VLOOKUP($C157,[1]Sheet1!$B$1:$Z$65536,20,0)</f>
        <v>0</v>
      </c>
      <c r="W157" s="81">
        <f>VLOOKUP($C157,[1]Sheet1!$B$1:$Z$65536,21,0)</f>
        <v>0</v>
      </c>
      <c r="X157" s="81">
        <f>VLOOKUP($C157,[1]Sheet1!$B$1:$Z$65536,22,0)</f>
        <v>0</v>
      </c>
      <c r="Y157" s="81">
        <f>VLOOKUP($C157,[1]Sheet1!$B$1:$Z$65536,23,0)</f>
        <v>0</v>
      </c>
      <c r="Z157" s="81">
        <f>VLOOKUP($C157,[1]Sheet1!$B$1:$Z$65536,24,0)</f>
        <v>0</v>
      </c>
      <c r="AA157" s="81">
        <f>VLOOKUP($C157,[1]Sheet1!$B$1:$Z$65536,25,0)</f>
        <v>0</v>
      </c>
      <c r="AB157" s="81">
        <f>VLOOKUP($C157,[1]Sheet1!$B$1:$AA$65536,26,0)</f>
        <v>0</v>
      </c>
      <c r="AC157" s="112">
        <f t="shared" si="26"/>
        <v>1000</v>
      </c>
      <c r="AD157" s="113">
        <f t="shared" si="29"/>
        <v>1000</v>
      </c>
      <c r="AE157" s="115">
        <f t="shared" si="27"/>
        <v>0</v>
      </c>
      <c r="AF157" s="115">
        <f t="shared" si="28"/>
        <v>0</v>
      </c>
      <c r="AG157" s="130"/>
      <c r="AH157" s="132"/>
      <c r="AI157" s="132"/>
      <c r="AJ157" s="132"/>
      <c r="AK157" s="132"/>
      <c r="AL157" s="132" t="s">
        <v>46</v>
      </c>
      <c r="AM157" s="133"/>
      <c r="AN157" s="150"/>
    </row>
    <row r="158" spans="1:40" s="61" customFormat="1" ht="28.05" hidden="1" customHeight="1">
      <c r="A158" s="58"/>
      <c r="B158" s="396"/>
      <c r="C158" s="82" t="s">
        <v>345</v>
      </c>
      <c r="D158" s="83" t="s">
        <v>346</v>
      </c>
      <c r="E158" s="84">
        <v>90</v>
      </c>
      <c r="F158" s="81">
        <f>VLOOKUP(C158,[1]Sheet1!B$1:E$65536,4,0)</f>
        <v>0</v>
      </c>
      <c r="G158" s="81">
        <f>VLOOKUP(C158,[1]Sheet1!B$1:F$65536,5,0)</f>
        <v>0</v>
      </c>
      <c r="H158" s="81">
        <f>VLOOKUP($C158,[1]Sheet1!$B$1:$Z$65536,6,0)</f>
        <v>0</v>
      </c>
      <c r="I158" s="81">
        <f>VLOOKUP($C158,[1]Sheet1!$B$1:$Z$65536,7,0)</f>
        <v>0</v>
      </c>
      <c r="J158" s="81">
        <f>VLOOKUP($C158,[1]Sheet1!$B$1:$Z$65536,8,0)</f>
        <v>0</v>
      </c>
      <c r="K158" s="81">
        <f>VLOOKUP($C158,[1]Sheet1!$B$1:$Z$65536,9,0)</f>
        <v>0</v>
      </c>
      <c r="L158" s="81">
        <f>VLOOKUP($C158,[1]Sheet1!$B$1:$Z$65536,10,0)</f>
        <v>0</v>
      </c>
      <c r="M158" s="81">
        <f>VLOOKUP($C158,[1]Sheet1!$B$1:$Z$65536,11,0)</f>
        <v>0</v>
      </c>
      <c r="N158" s="81">
        <f>VLOOKUP($C158,[1]Sheet1!$B$1:$Z$65536,12,0)</f>
        <v>0</v>
      </c>
      <c r="O158" s="81">
        <f>VLOOKUP($C158,[1]Sheet1!$B$1:$Z$65536,13,0)</f>
        <v>0</v>
      </c>
      <c r="P158" s="81">
        <f>VLOOKUP($C158,[1]Sheet1!$B$1:$Z$65536,14,0)</f>
        <v>678.73</v>
      </c>
      <c r="Q158" s="81">
        <f>VLOOKUP($C158,[1]Sheet1!$B$1:$Z$65536,15,0)</f>
        <v>0</v>
      </c>
      <c r="R158" s="81">
        <f>VLOOKUP($C158,[1]Sheet1!$B$1:$Z$65536,16,0)</f>
        <v>0</v>
      </c>
      <c r="S158" s="81">
        <f>VLOOKUP($C158,[1]Sheet1!$B$1:$Z$65536,17,0)</f>
        <v>0</v>
      </c>
      <c r="T158" s="81">
        <f>VLOOKUP($C158,[1]Sheet1!$B$1:$Z$65536,18,0)</f>
        <v>0</v>
      </c>
      <c r="U158" s="81">
        <f>VLOOKUP($C158,[1]Sheet1!$B$1:$Z$65536,19,0)</f>
        <v>0</v>
      </c>
      <c r="V158" s="81">
        <f>VLOOKUP($C158,[1]Sheet1!$B$1:$Z$65536,20,0)</f>
        <v>0</v>
      </c>
      <c r="W158" s="81">
        <f>VLOOKUP($C158,[1]Sheet1!$B$1:$Z$65536,21,0)</f>
        <v>0</v>
      </c>
      <c r="X158" s="81">
        <f>VLOOKUP($C158,[1]Sheet1!$B$1:$Z$65536,22,0)</f>
        <v>0</v>
      </c>
      <c r="Y158" s="81">
        <f>VLOOKUP($C158,[1]Sheet1!$B$1:$Z$65536,23,0)</f>
        <v>0</v>
      </c>
      <c r="Z158" s="81">
        <f>VLOOKUP($C158,[1]Sheet1!$B$1:$Z$65536,24,0)</f>
        <v>0</v>
      </c>
      <c r="AA158" s="81">
        <f>VLOOKUP($C158,[1]Sheet1!$B$1:$Z$65536,25,0)</f>
        <v>0</v>
      </c>
      <c r="AB158" s="81">
        <f>VLOOKUP($C158,[1]Sheet1!$B$1:$AA$65536,26,0)</f>
        <v>0</v>
      </c>
      <c r="AC158" s="112">
        <f t="shared" si="26"/>
        <v>678.73</v>
      </c>
      <c r="AD158" s="113">
        <f t="shared" si="29"/>
        <v>678.73</v>
      </c>
      <c r="AE158" s="115">
        <f t="shared" si="27"/>
        <v>0</v>
      </c>
      <c r="AF158" s="115">
        <f t="shared" si="28"/>
        <v>0</v>
      </c>
      <c r="AG158" s="130"/>
      <c r="AH158" s="132"/>
      <c r="AI158" s="132"/>
      <c r="AJ158" s="132"/>
      <c r="AK158" s="132"/>
      <c r="AL158" s="132"/>
      <c r="AM158" s="133"/>
      <c r="AN158" s="150"/>
    </row>
    <row r="159" spans="1:40" s="61" customFormat="1" ht="28.05" hidden="1" customHeight="1">
      <c r="A159" s="58"/>
      <c r="B159" s="396"/>
      <c r="C159" s="82" t="s">
        <v>347</v>
      </c>
      <c r="D159" s="83" t="s">
        <v>348</v>
      </c>
      <c r="E159" s="84">
        <v>90</v>
      </c>
      <c r="F159" s="81">
        <f>VLOOKUP(C159,[1]Sheet1!B$1:E$65536,4,0)</f>
        <v>314.60000000000002</v>
      </c>
      <c r="G159" s="81">
        <f>VLOOKUP(C159,[1]Sheet1!B$1:F$65536,5,0)</f>
        <v>0</v>
      </c>
      <c r="H159" s="81">
        <f>VLOOKUP($C159,[1]Sheet1!$B$1:$Z$65536,6,0)</f>
        <v>0</v>
      </c>
      <c r="I159" s="81">
        <f>VLOOKUP($C159,[1]Sheet1!$B$1:$Z$65536,7,0)</f>
        <v>0</v>
      </c>
      <c r="J159" s="81">
        <f>VLOOKUP($C159,[1]Sheet1!$B$1:$Z$65536,8,0)</f>
        <v>0</v>
      </c>
      <c r="K159" s="81">
        <f>VLOOKUP($C159,[1]Sheet1!$B$1:$Z$65536,9,0)</f>
        <v>0</v>
      </c>
      <c r="L159" s="81">
        <f>VLOOKUP($C159,[1]Sheet1!$B$1:$Z$65536,10,0)</f>
        <v>0</v>
      </c>
      <c r="M159" s="81">
        <f>VLOOKUP($C159,[1]Sheet1!$B$1:$Z$65536,11,0)</f>
        <v>0</v>
      </c>
      <c r="N159" s="81">
        <f>VLOOKUP($C159,[1]Sheet1!$B$1:$Z$65536,12,0)</f>
        <v>0</v>
      </c>
      <c r="O159" s="81">
        <f>VLOOKUP($C159,[1]Sheet1!$B$1:$Z$65536,13,0)</f>
        <v>0</v>
      </c>
      <c r="P159" s="81">
        <f>VLOOKUP($C159,[1]Sheet1!$B$1:$Z$65536,14,0)</f>
        <v>0</v>
      </c>
      <c r="Q159" s="81">
        <f>VLOOKUP($C159,[1]Sheet1!$B$1:$Z$65536,15,0)</f>
        <v>0</v>
      </c>
      <c r="R159" s="81">
        <f>VLOOKUP($C159,[1]Sheet1!$B$1:$Z$65536,16,0)</f>
        <v>0</v>
      </c>
      <c r="S159" s="81">
        <f>VLOOKUP($C159,[1]Sheet1!$B$1:$Z$65536,17,0)</f>
        <v>0</v>
      </c>
      <c r="T159" s="81">
        <f>VLOOKUP($C159,[1]Sheet1!$B$1:$Z$65536,18,0)</f>
        <v>0</v>
      </c>
      <c r="U159" s="81">
        <f>VLOOKUP($C159,[1]Sheet1!$B$1:$Z$65536,19,0)</f>
        <v>0</v>
      </c>
      <c r="V159" s="81">
        <f>VLOOKUP($C159,[1]Sheet1!$B$1:$Z$65536,20,0)</f>
        <v>0</v>
      </c>
      <c r="W159" s="81">
        <f>VLOOKUP($C159,[1]Sheet1!$B$1:$Z$65536,21,0)</f>
        <v>0</v>
      </c>
      <c r="X159" s="81">
        <f>VLOOKUP($C159,[1]Sheet1!$B$1:$Z$65536,22,0)</f>
        <v>0</v>
      </c>
      <c r="Y159" s="81">
        <f>VLOOKUP($C159,[1]Sheet1!$B$1:$Z$65536,23,0)</f>
        <v>0</v>
      </c>
      <c r="Z159" s="81">
        <f>VLOOKUP($C159,[1]Sheet1!$B$1:$Z$65536,24,0)</f>
        <v>0</v>
      </c>
      <c r="AA159" s="81">
        <f>VLOOKUP($C159,[1]Sheet1!$B$1:$Z$65536,25,0)</f>
        <v>0</v>
      </c>
      <c r="AB159" s="81">
        <f>VLOOKUP($C159,[1]Sheet1!$B$1:$AA$65536,26,0)</f>
        <v>0</v>
      </c>
      <c r="AC159" s="112">
        <f t="shared" si="26"/>
        <v>314.60000000000002</v>
      </c>
      <c r="AD159" s="113">
        <f t="shared" si="29"/>
        <v>314.60000000000002</v>
      </c>
      <c r="AE159" s="115">
        <f t="shared" si="27"/>
        <v>0</v>
      </c>
      <c r="AF159" s="115">
        <f t="shared" si="28"/>
        <v>0</v>
      </c>
      <c r="AG159" s="130"/>
      <c r="AH159" s="132"/>
      <c r="AI159" s="132"/>
      <c r="AJ159" s="132"/>
      <c r="AK159" s="132"/>
      <c r="AL159" s="132"/>
      <c r="AM159" s="133"/>
      <c r="AN159" s="150"/>
    </row>
    <row r="160" spans="1:40" s="61" customFormat="1" ht="28.05" hidden="1" customHeight="1">
      <c r="A160" s="58"/>
      <c r="B160" s="396"/>
      <c r="C160" s="82" t="s">
        <v>349</v>
      </c>
      <c r="D160" s="83" t="s">
        <v>350</v>
      </c>
      <c r="E160" s="84">
        <v>90</v>
      </c>
      <c r="F160" s="81">
        <f>VLOOKUP(C160,[1]Sheet1!B$1:E$65536,4,0)</f>
        <v>0</v>
      </c>
      <c r="G160" s="81">
        <f>VLOOKUP(C160,[1]Sheet1!B$1:F$65536,5,0)</f>
        <v>0</v>
      </c>
      <c r="H160" s="81">
        <f>VLOOKUP($C160,[1]Sheet1!$B$1:$Z$65536,6,0)</f>
        <v>0</v>
      </c>
      <c r="I160" s="81">
        <f>VLOOKUP($C160,[1]Sheet1!$B$1:$Z$65536,7,0)</f>
        <v>0</v>
      </c>
      <c r="J160" s="81">
        <f>VLOOKUP($C160,[1]Sheet1!$B$1:$Z$65536,8,0)</f>
        <v>0</v>
      </c>
      <c r="K160" s="81">
        <f>VLOOKUP($C160,[1]Sheet1!$B$1:$Z$65536,9,0)</f>
        <v>0</v>
      </c>
      <c r="L160" s="81">
        <f>VLOOKUP($C160,[1]Sheet1!$B$1:$Z$65536,10,0)</f>
        <v>0</v>
      </c>
      <c r="M160" s="81">
        <f>VLOOKUP($C160,[1]Sheet1!$B$1:$Z$65536,11,0)</f>
        <v>0</v>
      </c>
      <c r="N160" s="81">
        <f>VLOOKUP($C160,[1]Sheet1!$B$1:$Z$65536,12,0)</f>
        <v>0</v>
      </c>
      <c r="O160" s="81">
        <f>VLOOKUP($C160,[1]Sheet1!$B$1:$Z$65536,13,0)</f>
        <v>0</v>
      </c>
      <c r="P160" s="81">
        <f>VLOOKUP($C160,[1]Sheet1!$B$1:$Z$65536,14,0)</f>
        <v>0</v>
      </c>
      <c r="Q160" s="81">
        <f>VLOOKUP($C160,[1]Sheet1!$B$1:$Z$65536,15,0)</f>
        <v>0</v>
      </c>
      <c r="R160" s="81">
        <f>VLOOKUP($C160,[1]Sheet1!$B$1:$Z$65536,16,0)</f>
        <v>0</v>
      </c>
      <c r="S160" s="81">
        <f>VLOOKUP($C160,[1]Sheet1!$B$1:$Z$65536,17,0)</f>
        <v>0</v>
      </c>
      <c r="T160" s="81">
        <f>VLOOKUP($C160,[1]Sheet1!$B$1:$Z$65536,18,0)</f>
        <v>0</v>
      </c>
      <c r="U160" s="81">
        <f>VLOOKUP($C160,[1]Sheet1!$B$1:$Z$65536,19,0)</f>
        <v>0</v>
      </c>
      <c r="V160" s="81">
        <f>VLOOKUP($C160,[1]Sheet1!$B$1:$Z$65536,20,0)</f>
        <v>0</v>
      </c>
      <c r="W160" s="81">
        <f>VLOOKUP($C160,[1]Sheet1!$B$1:$Z$65536,21,0)</f>
        <v>0</v>
      </c>
      <c r="X160" s="81">
        <f>VLOOKUP($C160,[1]Sheet1!$B$1:$Z$65536,22,0)</f>
        <v>0</v>
      </c>
      <c r="Y160" s="81">
        <f>VLOOKUP($C160,[1]Sheet1!$B$1:$Z$65536,23,0)</f>
        <v>151.69999999999999</v>
      </c>
      <c r="Z160" s="81">
        <f>VLOOKUP($C160,[1]Sheet1!$B$1:$Z$65536,24,0)</f>
        <v>0</v>
      </c>
      <c r="AA160" s="81">
        <f>VLOOKUP($C160,[1]Sheet1!$B$1:$Z$65536,25,0)</f>
        <v>0</v>
      </c>
      <c r="AB160" s="81">
        <f>VLOOKUP($C160,[1]Sheet1!$B$1:$AA$65536,26,0)</f>
        <v>0</v>
      </c>
      <c r="AC160" s="112">
        <f t="shared" si="26"/>
        <v>151.69999999999999</v>
      </c>
      <c r="AD160" s="113">
        <f t="shared" si="29"/>
        <v>151.69999999999999</v>
      </c>
      <c r="AE160" s="115">
        <f t="shared" si="27"/>
        <v>0</v>
      </c>
      <c r="AF160" s="115">
        <f t="shared" si="28"/>
        <v>0</v>
      </c>
      <c r="AG160" s="130"/>
      <c r="AH160" s="132"/>
      <c r="AI160" s="132"/>
      <c r="AJ160" s="132"/>
      <c r="AK160" s="132"/>
      <c r="AL160" s="132"/>
      <c r="AM160" s="133"/>
      <c r="AN160" s="150"/>
    </row>
    <row r="161" spans="1:40" s="61" customFormat="1" ht="28.05" hidden="1" customHeight="1">
      <c r="A161" s="58"/>
      <c r="B161" s="396"/>
      <c r="C161" s="82" t="s">
        <v>351</v>
      </c>
      <c r="D161" s="83" t="s">
        <v>352</v>
      </c>
      <c r="E161" s="84">
        <v>90</v>
      </c>
      <c r="F161" s="81">
        <f>VLOOKUP(C161,[1]Sheet1!B$1:E$65536,4,0)</f>
        <v>0</v>
      </c>
      <c r="G161" s="81">
        <f>VLOOKUP(C161,[1]Sheet1!B$1:F$65536,5,0)</f>
        <v>0</v>
      </c>
      <c r="H161" s="81">
        <f>VLOOKUP($C161,[1]Sheet1!$B$1:$Z$65536,6,0)</f>
        <v>0</v>
      </c>
      <c r="I161" s="81">
        <f>VLOOKUP($C161,[1]Sheet1!$B$1:$Z$65536,7,0)</f>
        <v>0</v>
      </c>
      <c r="J161" s="81">
        <f>VLOOKUP($C161,[1]Sheet1!$B$1:$Z$65536,8,0)</f>
        <v>0</v>
      </c>
      <c r="K161" s="81">
        <f>VLOOKUP($C161,[1]Sheet1!$B$1:$Z$65536,9,0)</f>
        <v>0</v>
      </c>
      <c r="L161" s="81">
        <f>VLOOKUP($C161,[1]Sheet1!$B$1:$Z$65536,10,0)</f>
        <v>0</v>
      </c>
      <c r="M161" s="81">
        <f>VLOOKUP($C161,[1]Sheet1!$B$1:$Z$65536,11,0)</f>
        <v>0</v>
      </c>
      <c r="N161" s="81">
        <f>VLOOKUP($C161,[1]Sheet1!$B$1:$Z$65536,12,0)</f>
        <v>0</v>
      </c>
      <c r="O161" s="81">
        <f>VLOOKUP($C161,[1]Sheet1!$B$1:$Z$65536,13,0)</f>
        <v>0</v>
      </c>
      <c r="P161" s="81">
        <f>VLOOKUP($C161,[1]Sheet1!$B$1:$Z$65536,14,0)</f>
        <v>0</v>
      </c>
      <c r="Q161" s="81">
        <f>VLOOKUP($C161,[1]Sheet1!$B$1:$Z$65536,15,0)</f>
        <v>0</v>
      </c>
      <c r="R161" s="81">
        <f>VLOOKUP($C161,[1]Sheet1!$B$1:$Z$65536,16,0)</f>
        <v>0</v>
      </c>
      <c r="S161" s="81">
        <f>VLOOKUP($C161,[1]Sheet1!$B$1:$Z$65536,17,0)</f>
        <v>0</v>
      </c>
      <c r="T161" s="81">
        <f>VLOOKUP($C161,[1]Sheet1!$B$1:$Z$65536,18,0)</f>
        <v>0</v>
      </c>
      <c r="U161" s="81">
        <f>VLOOKUP($C161,[1]Sheet1!$B$1:$Z$65536,19,0)</f>
        <v>0</v>
      </c>
      <c r="V161" s="81">
        <f>VLOOKUP($C161,[1]Sheet1!$B$1:$Z$65536,20,0)</f>
        <v>0</v>
      </c>
      <c r="W161" s="81">
        <f>VLOOKUP($C161,[1]Sheet1!$B$1:$Z$65536,21,0)</f>
        <v>0</v>
      </c>
      <c r="X161" s="81">
        <f>VLOOKUP($C161,[1]Sheet1!$B$1:$Z$65536,22,0)</f>
        <v>0</v>
      </c>
      <c r="Y161" s="81">
        <f>VLOOKUP($C161,[1]Sheet1!$B$1:$Z$65536,23,0)</f>
        <v>0</v>
      </c>
      <c r="Z161" s="81">
        <f>VLOOKUP($C161,[1]Sheet1!$B$1:$Z$65536,24,0)</f>
        <v>0</v>
      </c>
      <c r="AA161" s="81">
        <f>VLOOKUP($C161,[1]Sheet1!$B$1:$Z$65536,25,0)</f>
        <v>0</v>
      </c>
      <c r="AB161" s="81">
        <f>VLOOKUP($C161,[1]Sheet1!$B$1:$AA$65536,26,0)</f>
        <v>0</v>
      </c>
      <c r="AC161" s="112">
        <f t="shared" si="26"/>
        <v>0</v>
      </c>
      <c r="AD161" s="113">
        <f t="shared" si="29"/>
        <v>0</v>
      </c>
      <c r="AE161" s="115">
        <f t="shared" si="27"/>
        <v>0</v>
      </c>
      <c r="AF161" s="115">
        <f t="shared" si="28"/>
        <v>0</v>
      </c>
      <c r="AG161" s="130"/>
      <c r="AH161" s="132"/>
      <c r="AI161" s="132"/>
      <c r="AJ161" s="132"/>
      <c r="AK161" s="132"/>
      <c r="AL161" s="132"/>
      <c r="AM161" s="133"/>
      <c r="AN161" s="150"/>
    </row>
    <row r="162" spans="1:40" s="61" customFormat="1" ht="28.05" hidden="1" customHeight="1">
      <c r="A162" s="58"/>
      <c r="B162" s="396"/>
      <c r="C162" s="82" t="s">
        <v>353</v>
      </c>
      <c r="D162" s="83" t="s">
        <v>354</v>
      </c>
      <c r="E162" s="84">
        <v>120</v>
      </c>
      <c r="F162" s="81">
        <f>VLOOKUP(C162,[1]Sheet1!B$1:E$65536,4,0)</f>
        <v>31381.81</v>
      </c>
      <c r="G162" s="81">
        <f>VLOOKUP(C162,[1]Sheet1!B$1:F$65536,5,0)</f>
        <v>0</v>
      </c>
      <c r="H162" s="81">
        <f>VLOOKUP($C162,[1]Sheet1!$B$1:$Z$65536,6,0)</f>
        <v>147426.87</v>
      </c>
      <c r="I162" s="81">
        <f>VLOOKUP($C162,[1]Sheet1!$B$1:$Z$65536,7,0)</f>
        <v>0</v>
      </c>
      <c r="J162" s="81">
        <f>VLOOKUP($C162,[1]Sheet1!$B$1:$Z$65536,8,0)</f>
        <v>67211.700000000012</v>
      </c>
      <c r="K162" s="81">
        <f>VLOOKUP($C162,[1]Sheet1!$B$1:$Z$65536,9,0)</f>
        <v>0</v>
      </c>
      <c r="L162" s="81">
        <f>VLOOKUP($C162,[1]Sheet1!$B$1:$Z$65536,10,0)</f>
        <v>0</v>
      </c>
      <c r="M162" s="81">
        <f>VLOOKUP($C162,[1]Sheet1!$B$1:$Z$65536,11,0)</f>
        <v>0</v>
      </c>
      <c r="N162" s="81">
        <f>VLOOKUP($C162,[1]Sheet1!$B$1:$Z$65536,12,0)</f>
        <v>0</v>
      </c>
      <c r="O162" s="81">
        <f>VLOOKUP($C162,[1]Sheet1!$B$1:$Z$65536,13,0)</f>
        <v>0</v>
      </c>
      <c r="P162" s="81">
        <f>VLOOKUP($C162,[1]Sheet1!$B$1:$Z$65536,14,0)</f>
        <v>0</v>
      </c>
      <c r="Q162" s="81">
        <f>VLOOKUP($C162,[1]Sheet1!$B$1:$Z$65536,15,0)</f>
        <v>0</v>
      </c>
      <c r="R162" s="81">
        <f>VLOOKUP($C162,[1]Sheet1!$B$1:$Z$65536,16,0)</f>
        <v>0</v>
      </c>
      <c r="S162" s="81">
        <f>VLOOKUP($C162,[1]Sheet1!$B$1:$Z$65536,17,0)</f>
        <v>0</v>
      </c>
      <c r="T162" s="81">
        <f>VLOOKUP($C162,[1]Sheet1!$B$1:$Z$65536,18,0)</f>
        <v>0</v>
      </c>
      <c r="U162" s="81">
        <f>VLOOKUP($C162,[1]Sheet1!$B$1:$Z$65536,19,0)</f>
        <v>0</v>
      </c>
      <c r="V162" s="81">
        <f>VLOOKUP($C162,[1]Sheet1!$B$1:$Z$65536,20,0)</f>
        <v>0</v>
      </c>
      <c r="W162" s="81">
        <f>VLOOKUP($C162,[1]Sheet1!$B$1:$Z$65536,21,0)</f>
        <v>0</v>
      </c>
      <c r="X162" s="81">
        <f>VLOOKUP($C162,[1]Sheet1!$B$1:$Z$65536,22,0)</f>
        <v>0</v>
      </c>
      <c r="Y162" s="81">
        <f>VLOOKUP($C162,[1]Sheet1!$B$1:$Z$65536,23,0)</f>
        <v>0</v>
      </c>
      <c r="Z162" s="81">
        <f>VLOOKUP($C162,[1]Sheet1!$B$1:$Z$65536,24,0)</f>
        <v>0</v>
      </c>
      <c r="AA162" s="81">
        <f>VLOOKUP($C162,[1]Sheet1!$B$1:$Z$65536,25,0)</f>
        <v>0</v>
      </c>
      <c r="AB162" s="81">
        <f>VLOOKUP($C162,[1]Sheet1!$B$1:$AA$65536,26,0)</f>
        <v>0</v>
      </c>
      <c r="AC162" s="112">
        <f t="shared" si="26"/>
        <v>246020.38</v>
      </c>
      <c r="AD162" s="114">
        <f t="shared" ref="AD162:AD176" si="30">AC162-AB162-AA162-Z162-Y162</f>
        <v>246020.38</v>
      </c>
      <c r="AE162" s="115">
        <f t="shared" si="27"/>
        <v>0</v>
      </c>
      <c r="AF162" s="115">
        <f t="shared" si="28"/>
        <v>0</v>
      </c>
      <c r="AG162" s="130"/>
      <c r="AH162" s="132"/>
      <c r="AI162" s="132"/>
      <c r="AJ162" s="132" t="s">
        <v>46</v>
      </c>
      <c r="AK162" s="132"/>
      <c r="AL162" s="132"/>
      <c r="AM162" s="133"/>
      <c r="AN162" s="150"/>
    </row>
    <row r="163" spans="1:40" s="61" customFormat="1" ht="28.05" hidden="1" customHeight="1">
      <c r="A163" s="58"/>
      <c r="B163" s="396"/>
      <c r="C163" s="82" t="s">
        <v>355</v>
      </c>
      <c r="D163" s="88" t="s">
        <v>356</v>
      </c>
      <c r="E163" s="84">
        <v>120</v>
      </c>
      <c r="F163" s="81">
        <f>VLOOKUP(C163,[1]Sheet1!B$1:E$65536,4,0)</f>
        <v>248042.77</v>
      </c>
      <c r="G163" s="81">
        <f>VLOOKUP(C163,[1]Sheet1!B$1:F$65536,5,0)</f>
        <v>0</v>
      </c>
      <c r="H163" s="81">
        <f>VLOOKUP($C163,[1]Sheet1!$B$1:$Z$65536,6,0)</f>
        <v>0</v>
      </c>
      <c r="I163" s="81">
        <f>VLOOKUP($C163,[1]Sheet1!$B$1:$Z$65536,7,0)</f>
        <v>0</v>
      </c>
      <c r="J163" s="81">
        <f>VLOOKUP($C163,[1]Sheet1!$B$1:$Z$65536,8,0)</f>
        <v>0</v>
      </c>
      <c r="K163" s="81">
        <f>VLOOKUP($C163,[1]Sheet1!$B$1:$Z$65536,9,0)</f>
        <v>0</v>
      </c>
      <c r="L163" s="81">
        <f>VLOOKUP($C163,[1]Sheet1!$B$1:$Z$65536,10,0)</f>
        <v>0</v>
      </c>
      <c r="M163" s="81">
        <f>VLOOKUP($C163,[1]Sheet1!$B$1:$Z$65536,11,0)</f>
        <v>0</v>
      </c>
      <c r="N163" s="81">
        <f>VLOOKUP($C163,[1]Sheet1!$B$1:$Z$65536,12,0)</f>
        <v>0</v>
      </c>
      <c r="O163" s="81">
        <f>VLOOKUP($C163,[1]Sheet1!$B$1:$Z$65536,13,0)</f>
        <v>0</v>
      </c>
      <c r="P163" s="81">
        <f>VLOOKUP($C163,[1]Sheet1!$B$1:$Z$65536,14,0)</f>
        <v>0</v>
      </c>
      <c r="Q163" s="81">
        <f>VLOOKUP($C163,[1]Sheet1!$B$1:$Z$65536,15,0)</f>
        <v>0</v>
      </c>
      <c r="R163" s="81">
        <f>VLOOKUP($C163,[1]Sheet1!$B$1:$Z$65536,16,0)</f>
        <v>0</v>
      </c>
      <c r="S163" s="81">
        <f>VLOOKUP($C163,[1]Sheet1!$B$1:$Z$65536,17,0)</f>
        <v>0</v>
      </c>
      <c r="T163" s="81">
        <f>VLOOKUP($C163,[1]Sheet1!$B$1:$Z$65536,18,0)</f>
        <v>0</v>
      </c>
      <c r="U163" s="81">
        <f>VLOOKUP($C163,[1]Sheet1!$B$1:$Z$65536,19,0)</f>
        <v>0</v>
      </c>
      <c r="V163" s="81">
        <f>VLOOKUP($C163,[1]Sheet1!$B$1:$Z$65536,20,0)</f>
        <v>0</v>
      </c>
      <c r="W163" s="81">
        <f>VLOOKUP($C163,[1]Sheet1!$B$1:$Z$65536,21,0)</f>
        <v>0</v>
      </c>
      <c r="X163" s="81">
        <f>VLOOKUP($C163,[1]Sheet1!$B$1:$Z$65536,22,0)</f>
        <v>0</v>
      </c>
      <c r="Y163" s="81">
        <f>VLOOKUP($C163,[1]Sheet1!$B$1:$Z$65536,23,0)</f>
        <v>0</v>
      </c>
      <c r="Z163" s="81">
        <f>VLOOKUP($C163,[1]Sheet1!$B$1:$Z$65536,24,0)</f>
        <v>0</v>
      </c>
      <c r="AA163" s="81">
        <f>VLOOKUP($C163,[1]Sheet1!$B$1:$Z$65536,25,0)</f>
        <v>0</v>
      </c>
      <c r="AB163" s="81">
        <f>VLOOKUP($C163,[1]Sheet1!$B$1:$AA$65536,26,0)</f>
        <v>0</v>
      </c>
      <c r="AC163" s="112">
        <f t="shared" si="26"/>
        <v>248042.77</v>
      </c>
      <c r="AD163" s="114">
        <f t="shared" si="30"/>
        <v>248042.77</v>
      </c>
      <c r="AE163" s="115">
        <f t="shared" si="27"/>
        <v>0</v>
      </c>
      <c r="AF163" s="115">
        <f t="shared" si="28"/>
        <v>0</v>
      </c>
      <c r="AG163" s="130"/>
      <c r="AH163" s="131">
        <v>100000</v>
      </c>
      <c r="AI163" s="132"/>
      <c r="AJ163" s="132"/>
      <c r="AK163" s="132" t="s">
        <v>46</v>
      </c>
      <c r="AL163" s="132"/>
      <c r="AM163" s="133"/>
      <c r="AN163" s="150"/>
    </row>
    <row r="164" spans="1:40" s="61" customFormat="1" ht="28.05" hidden="1" customHeight="1">
      <c r="A164" s="58"/>
      <c r="B164" s="396"/>
      <c r="C164" s="82" t="s">
        <v>357</v>
      </c>
      <c r="D164" s="83" t="s">
        <v>358</v>
      </c>
      <c r="E164" s="84">
        <v>120</v>
      </c>
      <c r="F164" s="81">
        <f>VLOOKUP(C164,[1]Sheet1!B$1:E$65536,4,0)</f>
        <v>206313.27</v>
      </c>
      <c r="G164" s="81">
        <f>VLOOKUP(C164,[1]Sheet1!B$1:F$65536,5,0)</f>
        <v>0</v>
      </c>
      <c r="H164" s="81">
        <f>VLOOKUP($C164,[1]Sheet1!$B$1:$Z$65536,6,0)</f>
        <v>0</v>
      </c>
      <c r="I164" s="81">
        <f>VLOOKUP($C164,[1]Sheet1!$B$1:$Z$65536,7,0)</f>
        <v>0</v>
      </c>
      <c r="J164" s="81">
        <f>VLOOKUP($C164,[1]Sheet1!$B$1:$Z$65536,8,0)</f>
        <v>0</v>
      </c>
      <c r="K164" s="81">
        <f>VLOOKUP($C164,[1]Sheet1!$B$1:$Z$65536,9,0)</f>
        <v>0</v>
      </c>
      <c r="L164" s="81">
        <f>VLOOKUP($C164,[1]Sheet1!$B$1:$Z$65536,10,0)</f>
        <v>0</v>
      </c>
      <c r="M164" s="81">
        <f>VLOOKUP($C164,[1]Sheet1!$B$1:$Z$65536,11,0)</f>
        <v>0</v>
      </c>
      <c r="N164" s="81">
        <f>VLOOKUP($C164,[1]Sheet1!$B$1:$Z$65536,12,0)</f>
        <v>0</v>
      </c>
      <c r="O164" s="81">
        <f>VLOOKUP($C164,[1]Sheet1!$B$1:$Z$65536,13,0)</f>
        <v>0</v>
      </c>
      <c r="P164" s="81">
        <f>VLOOKUP($C164,[1]Sheet1!$B$1:$Z$65536,14,0)</f>
        <v>0</v>
      </c>
      <c r="Q164" s="81">
        <f>VLOOKUP($C164,[1]Sheet1!$B$1:$Z$65536,15,0)</f>
        <v>0</v>
      </c>
      <c r="R164" s="81">
        <f>VLOOKUP($C164,[1]Sheet1!$B$1:$Z$65536,16,0)</f>
        <v>0</v>
      </c>
      <c r="S164" s="81">
        <f>VLOOKUP($C164,[1]Sheet1!$B$1:$Z$65536,17,0)</f>
        <v>0</v>
      </c>
      <c r="T164" s="81">
        <f>VLOOKUP($C164,[1]Sheet1!$B$1:$Z$65536,18,0)</f>
        <v>0</v>
      </c>
      <c r="U164" s="81">
        <f>VLOOKUP($C164,[1]Sheet1!$B$1:$Z$65536,19,0)</f>
        <v>0</v>
      </c>
      <c r="V164" s="81">
        <f>VLOOKUP($C164,[1]Sheet1!$B$1:$Z$65536,20,0)</f>
        <v>0</v>
      </c>
      <c r="W164" s="81">
        <f>VLOOKUP($C164,[1]Sheet1!$B$1:$Z$65536,21,0)</f>
        <v>0</v>
      </c>
      <c r="X164" s="81">
        <f>VLOOKUP($C164,[1]Sheet1!$B$1:$Z$65536,22,0)</f>
        <v>0</v>
      </c>
      <c r="Y164" s="81">
        <f>VLOOKUP($C164,[1]Sheet1!$B$1:$Z$65536,23,0)</f>
        <v>0</v>
      </c>
      <c r="Z164" s="81">
        <f>VLOOKUP($C164,[1]Sheet1!$B$1:$Z$65536,24,0)</f>
        <v>0</v>
      </c>
      <c r="AA164" s="81">
        <f>VLOOKUP($C164,[1]Sheet1!$B$1:$Z$65536,25,0)</f>
        <v>0</v>
      </c>
      <c r="AB164" s="81">
        <f>VLOOKUP($C164,[1]Sheet1!$B$1:$AA$65536,26,0)</f>
        <v>0</v>
      </c>
      <c r="AC164" s="112">
        <f t="shared" si="26"/>
        <v>206313.27</v>
      </c>
      <c r="AD164" s="114">
        <f t="shared" si="30"/>
        <v>206313.27</v>
      </c>
      <c r="AE164" s="115">
        <f t="shared" si="27"/>
        <v>0</v>
      </c>
      <c r="AF164" s="115">
        <f t="shared" si="28"/>
        <v>0</v>
      </c>
      <c r="AG164" s="130"/>
      <c r="AH164" s="132"/>
      <c r="AI164" s="132"/>
      <c r="AJ164" s="132"/>
      <c r="AK164" s="132"/>
      <c r="AL164" s="132"/>
      <c r="AM164" s="133"/>
      <c r="AN164" s="150"/>
    </row>
    <row r="165" spans="1:40" s="61" customFormat="1" ht="28.05" hidden="1" customHeight="1">
      <c r="A165" s="58"/>
      <c r="B165" s="396"/>
      <c r="C165" s="82" t="s">
        <v>359</v>
      </c>
      <c r="D165" s="83" t="s">
        <v>360</v>
      </c>
      <c r="E165" s="84">
        <v>120</v>
      </c>
      <c r="F165" s="81">
        <f>VLOOKUP(C165,[1]Sheet1!B$1:E$65536,4,0)</f>
        <v>62319</v>
      </c>
      <c r="G165" s="81">
        <f>VLOOKUP(C165,[1]Sheet1!B$1:F$65536,5,0)</f>
        <v>0</v>
      </c>
      <c r="H165" s="81">
        <f>VLOOKUP($C165,[1]Sheet1!$B$1:$Z$65536,6,0)</f>
        <v>0</v>
      </c>
      <c r="I165" s="81">
        <f>VLOOKUP($C165,[1]Sheet1!$B$1:$Z$65536,7,0)</f>
        <v>0</v>
      </c>
      <c r="J165" s="81">
        <f>VLOOKUP($C165,[1]Sheet1!$B$1:$Z$65536,8,0)</f>
        <v>0</v>
      </c>
      <c r="K165" s="81">
        <f>VLOOKUP($C165,[1]Sheet1!$B$1:$Z$65536,9,0)</f>
        <v>0</v>
      </c>
      <c r="L165" s="81">
        <f>VLOOKUP($C165,[1]Sheet1!$B$1:$Z$65536,10,0)</f>
        <v>0</v>
      </c>
      <c r="M165" s="81">
        <f>VLOOKUP($C165,[1]Sheet1!$B$1:$Z$65536,11,0)</f>
        <v>0</v>
      </c>
      <c r="N165" s="81">
        <f>VLOOKUP($C165,[1]Sheet1!$B$1:$Z$65536,12,0)</f>
        <v>0</v>
      </c>
      <c r="O165" s="81">
        <f>VLOOKUP($C165,[1]Sheet1!$B$1:$Z$65536,13,0)</f>
        <v>0</v>
      </c>
      <c r="P165" s="81">
        <f>VLOOKUP($C165,[1]Sheet1!$B$1:$Z$65536,14,0)</f>
        <v>0</v>
      </c>
      <c r="Q165" s="81">
        <f>VLOOKUP($C165,[1]Sheet1!$B$1:$Z$65536,15,0)</f>
        <v>0</v>
      </c>
      <c r="R165" s="81">
        <f>VLOOKUP($C165,[1]Sheet1!$B$1:$Z$65536,16,0)</f>
        <v>0</v>
      </c>
      <c r="S165" s="81">
        <f>VLOOKUP($C165,[1]Sheet1!$B$1:$Z$65536,17,0)</f>
        <v>0</v>
      </c>
      <c r="T165" s="81">
        <f>VLOOKUP($C165,[1]Sheet1!$B$1:$Z$65536,18,0)</f>
        <v>0</v>
      </c>
      <c r="U165" s="81">
        <f>VLOOKUP($C165,[1]Sheet1!$B$1:$Z$65536,19,0)</f>
        <v>0</v>
      </c>
      <c r="V165" s="81">
        <f>VLOOKUP($C165,[1]Sheet1!$B$1:$Z$65536,20,0)</f>
        <v>0</v>
      </c>
      <c r="W165" s="81">
        <f>VLOOKUP($C165,[1]Sheet1!$B$1:$Z$65536,21,0)</f>
        <v>0</v>
      </c>
      <c r="X165" s="81">
        <f>VLOOKUP($C165,[1]Sheet1!$B$1:$Z$65536,22,0)</f>
        <v>0</v>
      </c>
      <c r="Y165" s="81">
        <f>VLOOKUP($C165,[1]Sheet1!$B$1:$Z$65536,23,0)</f>
        <v>0</v>
      </c>
      <c r="Z165" s="81">
        <f>VLOOKUP($C165,[1]Sheet1!$B$1:$Z$65536,24,0)</f>
        <v>0</v>
      </c>
      <c r="AA165" s="81">
        <f>VLOOKUP($C165,[1]Sheet1!$B$1:$Z$65536,25,0)</f>
        <v>0</v>
      </c>
      <c r="AB165" s="81">
        <f>VLOOKUP($C165,[1]Sheet1!$B$1:$AA$65536,26,0)</f>
        <v>0</v>
      </c>
      <c r="AC165" s="112">
        <f t="shared" si="26"/>
        <v>62319</v>
      </c>
      <c r="AD165" s="114">
        <f t="shared" si="30"/>
        <v>62319</v>
      </c>
      <c r="AE165" s="115">
        <f t="shared" si="27"/>
        <v>0</v>
      </c>
      <c r="AF165" s="115">
        <f t="shared" si="28"/>
        <v>0</v>
      </c>
      <c r="AG165" s="130"/>
      <c r="AH165" s="132"/>
      <c r="AI165" s="132"/>
      <c r="AJ165" s="132"/>
      <c r="AK165" s="132"/>
      <c r="AL165" s="132"/>
      <c r="AM165" s="133"/>
      <c r="AN165" s="150"/>
    </row>
    <row r="166" spans="1:40" s="61" customFormat="1" ht="28.05" hidden="1" customHeight="1">
      <c r="A166" s="58"/>
      <c r="B166" s="396"/>
      <c r="C166" s="82" t="s">
        <v>361</v>
      </c>
      <c r="D166" s="83" t="s">
        <v>362</v>
      </c>
      <c r="E166" s="84">
        <v>120</v>
      </c>
      <c r="F166" s="81">
        <f>VLOOKUP(C166,[1]Sheet1!B$1:E$65536,4,0)</f>
        <v>0</v>
      </c>
      <c r="G166" s="81">
        <f>VLOOKUP(C166,[1]Sheet1!B$1:F$65536,5,0)</f>
        <v>0</v>
      </c>
      <c r="H166" s="81">
        <f>VLOOKUP($C166,[1]Sheet1!$B$1:$Z$65536,6,0)</f>
        <v>0</v>
      </c>
      <c r="I166" s="81">
        <f>VLOOKUP($C166,[1]Sheet1!$B$1:$Z$65536,7,0)</f>
        <v>1571.6399999999994</v>
      </c>
      <c r="J166" s="81">
        <f>VLOOKUP($C166,[1]Sheet1!$B$1:$Z$65536,8,0)</f>
        <v>96738.65</v>
      </c>
      <c r="K166" s="81">
        <f>VLOOKUP($C166,[1]Sheet1!$B$1:$Z$65536,9,0)</f>
        <v>18373.64</v>
      </c>
      <c r="L166" s="81">
        <f>VLOOKUP($C166,[1]Sheet1!$B$1:$Z$65536,10,0)</f>
        <v>0</v>
      </c>
      <c r="M166" s="81">
        <f>VLOOKUP($C166,[1]Sheet1!$B$1:$Z$65536,11,0)</f>
        <v>0</v>
      </c>
      <c r="N166" s="81">
        <f>VLOOKUP($C166,[1]Sheet1!$B$1:$Z$65536,12,0)</f>
        <v>0</v>
      </c>
      <c r="O166" s="81">
        <f>VLOOKUP($C166,[1]Sheet1!$B$1:$Z$65536,13,0)</f>
        <v>0</v>
      </c>
      <c r="P166" s="81">
        <f>VLOOKUP($C166,[1]Sheet1!$B$1:$Z$65536,14,0)</f>
        <v>0</v>
      </c>
      <c r="Q166" s="81">
        <f>VLOOKUP($C166,[1]Sheet1!$B$1:$Z$65536,15,0)</f>
        <v>0</v>
      </c>
      <c r="R166" s="81">
        <f>VLOOKUP($C166,[1]Sheet1!$B$1:$Z$65536,16,0)</f>
        <v>0</v>
      </c>
      <c r="S166" s="81">
        <f>VLOOKUP($C166,[1]Sheet1!$B$1:$Z$65536,17,0)</f>
        <v>0</v>
      </c>
      <c r="T166" s="81">
        <f>VLOOKUP($C166,[1]Sheet1!$B$1:$Z$65536,18,0)</f>
        <v>0</v>
      </c>
      <c r="U166" s="81">
        <f>VLOOKUP($C166,[1]Sheet1!$B$1:$Z$65536,19,0)</f>
        <v>0</v>
      </c>
      <c r="V166" s="81">
        <f>VLOOKUP($C166,[1]Sheet1!$B$1:$Z$65536,20,0)</f>
        <v>0</v>
      </c>
      <c r="W166" s="81">
        <f>VLOOKUP($C166,[1]Sheet1!$B$1:$Z$65536,21,0)</f>
        <v>0</v>
      </c>
      <c r="X166" s="81">
        <f>VLOOKUP($C166,[1]Sheet1!$B$1:$Z$65536,22,0)</f>
        <v>0</v>
      </c>
      <c r="Y166" s="81">
        <f>VLOOKUP($C166,[1]Sheet1!$B$1:$Z$65536,23,0)</f>
        <v>0</v>
      </c>
      <c r="Z166" s="81">
        <f>VLOOKUP($C166,[1]Sheet1!$B$1:$Z$65536,24,0)</f>
        <v>0</v>
      </c>
      <c r="AA166" s="81">
        <f>VLOOKUP($C166,[1]Sheet1!$B$1:$Z$65536,25,0)</f>
        <v>0</v>
      </c>
      <c r="AB166" s="81">
        <f>VLOOKUP($C166,[1]Sheet1!$B$1:$AA$65536,26,0)</f>
        <v>0</v>
      </c>
      <c r="AC166" s="112">
        <f t="shared" si="26"/>
        <v>116683.93</v>
      </c>
      <c r="AD166" s="114">
        <f t="shared" si="30"/>
        <v>116683.93</v>
      </c>
      <c r="AE166" s="115">
        <f t="shared" si="27"/>
        <v>0</v>
      </c>
      <c r="AF166" s="115">
        <f t="shared" si="28"/>
        <v>0</v>
      </c>
      <c r="AG166" s="130"/>
      <c r="AH166" s="132"/>
      <c r="AI166" s="132"/>
      <c r="AJ166" s="132" t="s">
        <v>46</v>
      </c>
      <c r="AK166" s="132"/>
      <c r="AL166" s="132"/>
      <c r="AM166" s="133"/>
      <c r="AN166" s="150"/>
    </row>
    <row r="167" spans="1:40" s="61" customFormat="1" ht="28.05" hidden="1" customHeight="1">
      <c r="A167" s="58"/>
      <c r="B167" s="396"/>
      <c r="C167" s="82" t="s">
        <v>363</v>
      </c>
      <c r="D167" s="83" t="s">
        <v>364</v>
      </c>
      <c r="E167" s="84">
        <v>120</v>
      </c>
      <c r="F167" s="81">
        <f>VLOOKUP(C167,[1]Sheet1!B$1:E$65536,4,0)</f>
        <v>0</v>
      </c>
      <c r="G167" s="81">
        <f>VLOOKUP(C167,[1]Sheet1!B$1:F$65536,5,0)</f>
        <v>0</v>
      </c>
      <c r="H167" s="81">
        <f>VLOOKUP($C167,[1]Sheet1!$B$1:$Z$65536,6,0)</f>
        <v>0</v>
      </c>
      <c r="I167" s="81">
        <f>VLOOKUP($C167,[1]Sheet1!$B$1:$Z$65536,7,0)</f>
        <v>0</v>
      </c>
      <c r="J167" s="81">
        <f>VLOOKUP($C167,[1]Sheet1!$B$1:$Z$65536,8,0)</f>
        <v>0</v>
      </c>
      <c r="K167" s="81">
        <f>VLOOKUP($C167,[1]Sheet1!$B$1:$Z$65536,9,0)</f>
        <v>0</v>
      </c>
      <c r="L167" s="81">
        <f>VLOOKUP($C167,[1]Sheet1!$B$1:$Z$65536,10,0)</f>
        <v>0</v>
      </c>
      <c r="M167" s="81">
        <f>VLOOKUP($C167,[1]Sheet1!$B$1:$Z$65536,11,0)</f>
        <v>0</v>
      </c>
      <c r="N167" s="81">
        <f>VLOOKUP($C167,[1]Sheet1!$B$1:$Z$65536,12,0)</f>
        <v>0</v>
      </c>
      <c r="O167" s="81">
        <f>VLOOKUP($C167,[1]Sheet1!$B$1:$Z$65536,13,0)</f>
        <v>0</v>
      </c>
      <c r="P167" s="81">
        <f>VLOOKUP($C167,[1]Sheet1!$B$1:$Z$65536,14,0)</f>
        <v>0</v>
      </c>
      <c r="Q167" s="81">
        <f>VLOOKUP($C167,[1]Sheet1!$B$1:$Z$65536,15,0)</f>
        <v>0</v>
      </c>
      <c r="R167" s="81">
        <f>VLOOKUP($C167,[1]Sheet1!$B$1:$Z$65536,16,0)</f>
        <v>0</v>
      </c>
      <c r="S167" s="81">
        <f>VLOOKUP($C167,[1]Sheet1!$B$1:$Z$65536,17,0)</f>
        <v>0</v>
      </c>
      <c r="T167" s="81">
        <f>VLOOKUP($C167,[1]Sheet1!$B$1:$Z$65536,18,0)</f>
        <v>0</v>
      </c>
      <c r="U167" s="81">
        <f>VLOOKUP($C167,[1]Sheet1!$B$1:$Z$65536,19,0)</f>
        <v>0</v>
      </c>
      <c r="V167" s="81">
        <f>VLOOKUP($C167,[1]Sheet1!$B$1:$Z$65536,20,0)</f>
        <v>0</v>
      </c>
      <c r="W167" s="81">
        <f>VLOOKUP($C167,[1]Sheet1!$B$1:$Z$65536,21,0)</f>
        <v>0</v>
      </c>
      <c r="X167" s="81">
        <f>VLOOKUP($C167,[1]Sheet1!$B$1:$Z$65536,22,0)</f>
        <v>0</v>
      </c>
      <c r="Y167" s="81">
        <f>VLOOKUP($C167,[1]Sheet1!$B$1:$Z$65536,23,0)</f>
        <v>0</v>
      </c>
      <c r="Z167" s="81">
        <f>VLOOKUP($C167,[1]Sheet1!$B$1:$Z$65536,24,0)</f>
        <v>0</v>
      </c>
      <c r="AA167" s="81">
        <f>VLOOKUP($C167,[1]Sheet1!$B$1:$Z$65536,25,0)</f>
        <v>0</v>
      </c>
      <c r="AB167" s="81">
        <f>VLOOKUP($C167,[1]Sheet1!$B$1:$AA$65536,26,0)</f>
        <v>0</v>
      </c>
      <c r="AC167" s="112">
        <f t="shared" si="26"/>
        <v>0</v>
      </c>
      <c r="AD167" s="114">
        <f t="shared" si="30"/>
        <v>0</v>
      </c>
      <c r="AE167" s="115">
        <f t="shared" si="27"/>
        <v>0</v>
      </c>
      <c r="AF167" s="115">
        <f t="shared" si="28"/>
        <v>0</v>
      </c>
      <c r="AG167" s="130"/>
      <c r="AH167" s="156"/>
      <c r="AI167" s="132">
        <v>10000</v>
      </c>
      <c r="AJ167" s="132" t="s">
        <v>46</v>
      </c>
      <c r="AK167" s="132"/>
      <c r="AL167" s="132"/>
      <c r="AM167" s="133"/>
      <c r="AN167" s="150"/>
    </row>
    <row r="168" spans="1:40" s="61" customFormat="1" ht="28.05" hidden="1" customHeight="1">
      <c r="A168" s="58"/>
      <c r="B168" s="396"/>
      <c r="C168" s="82" t="s">
        <v>365</v>
      </c>
      <c r="D168" s="83" t="s">
        <v>366</v>
      </c>
      <c r="E168" s="84">
        <v>120</v>
      </c>
      <c r="F168" s="81">
        <f>VLOOKUP(C168,[1]Sheet1!B$1:E$65536,4,0)</f>
        <v>0</v>
      </c>
      <c r="G168" s="81">
        <f>VLOOKUP(C168,[1]Sheet1!B$1:F$65536,5,0)</f>
        <v>0</v>
      </c>
      <c r="H168" s="81">
        <f>VLOOKUP($C168,[1]Sheet1!$B$1:$Z$65536,6,0)</f>
        <v>0</v>
      </c>
      <c r="I168" s="81">
        <f>VLOOKUP($C168,[1]Sheet1!$B$1:$Z$65536,7,0)</f>
        <v>0</v>
      </c>
      <c r="J168" s="81">
        <f>VLOOKUP($C168,[1]Sheet1!$B$1:$Z$65536,8,0)</f>
        <v>75884.62</v>
      </c>
      <c r="K168" s="81">
        <f>VLOOKUP($C168,[1]Sheet1!$B$1:$Z$65536,9,0)</f>
        <v>0</v>
      </c>
      <c r="L168" s="81">
        <f>VLOOKUP($C168,[1]Sheet1!$B$1:$Z$65536,10,0)</f>
        <v>0</v>
      </c>
      <c r="M168" s="81">
        <f>VLOOKUP($C168,[1]Sheet1!$B$1:$Z$65536,11,0)</f>
        <v>0</v>
      </c>
      <c r="N168" s="81">
        <f>VLOOKUP($C168,[1]Sheet1!$B$1:$Z$65536,12,0)</f>
        <v>0</v>
      </c>
      <c r="O168" s="81">
        <f>VLOOKUP($C168,[1]Sheet1!$B$1:$Z$65536,13,0)</f>
        <v>0</v>
      </c>
      <c r="P168" s="81">
        <f>VLOOKUP($C168,[1]Sheet1!$B$1:$Z$65536,14,0)</f>
        <v>0</v>
      </c>
      <c r="Q168" s="81">
        <f>VLOOKUP($C168,[1]Sheet1!$B$1:$Z$65536,15,0)</f>
        <v>0</v>
      </c>
      <c r="R168" s="81">
        <f>VLOOKUP($C168,[1]Sheet1!$B$1:$Z$65536,16,0)</f>
        <v>0</v>
      </c>
      <c r="S168" s="81">
        <f>VLOOKUP($C168,[1]Sheet1!$B$1:$Z$65536,17,0)</f>
        <v>0</v>
      </c>
      <c r="T168" s="81">
        <f>VLOOKUP($C168,[1]Sheet1!$B$1:$Z$65536,18,0)</f>
        <v>0</v>
      </c>
      <c r="U168" s="81">
        <f>VLOOKUP($C168,[1]Sheet1!$B$1:$Z$65536,19,0)</f>
        <v>0</v>
      </c>
      <c r="V168" s="81">
        <f>VLOOKUP($C168,[1]Sheet1!$B$1:$Z$65536,20,0)</f>
        <v>0</v>
      </c>
      <c r="W168" s="81">
        <f>VLOOKUP($C168,[1]Sheet1!$B$1:$Z$65536,21,0)</f>
        <v>0</v>
      </c>
      <c r="X168" s="81">
        <f>VLOOKUP($C168,[1]Sheet1!$B$1:$Z$65536,22,0)</f>
        <v>0</v>
      </c>
      <c r="Y168" s="81">
        <f>VLOOKUP($C168,[1]Sheet1!$B$1:$Z$65536,23,0)</f>
        <v>0</v>
      </c>
      <c r="Z168" s="81">
        <f>VLOOKUP($C168,[1]Sheet1!$B$1:$Z$65536,24,0)</f>
        <v>0</v>
      </c>
      <c r="AA168" s="81">
        <f>VLOOKUP($C168,[1]Sheet1!$B$1:$Z$65536,25,0)</f>
        <v>0</v>
      </c>
      <c r="AB168" s="81">
        <f>VLOOKUP($C168,[1]Sheet1!$B$1:$AA$65536,26,0)</f>
        <v>0</v>
      </c>
      <c r="AC168" s="112">
        <f t="shared" si="26"/>
        <v>75884.62</v>
      </c>
      <c r="AD168" s="114">
        <f t="shared" si="30"/>
        <v>75884.62</v>
      </c>
      <c r="AE168" s="115">
        <f t="shared" si="27"/>
        <v>0</v>
      </c>
      <c r="AF168" s="115">
        <f t="shared" si="28"/>
        <v>0</v>
      </c>
      <c r="AG168" s="130"/>
      <c r="AH168" s="132"/>
      <c r="AI168" s="132"/>
      <c r="AJ168" s="132"/>
      <c r="AK168" s="132" t="s">
        <v>46</v>
      </c>
      <c r="AL168" s="132"/>
      <c r="AM168" s="133"/>
      <c r="AN168" s="150"/>
    </row>
    <row r="169" spans="1:40" s="61" customFormat="1" ht="28.05" hidden="1" customHeight="1">
      <c r="A169" s="58"/>
      <c r="B169" s="396"/>
      <c r="C169" s="82" t="s">
        <v>367</v>
      </c>
      <c r="D169" s="83" t="s">
        <v>368</v>
      </c>
      <c r="E169" s="84">
        <v>120</v>
      </c>
      <c r="F169" s="81">
        <f>VLOOKUP(C169,[1]Sheet1!B$1:E$65536,4,0)</f>
        <v>0</v>
      </c>
      <c r="G169" s="81">
        <f>VLOOKUP(C169,[1]Sheet1!B$1:F$65536,5,0)</f>
        <v>0</v>
      </c>
      <c r="H169" s="81">
        <f>VLOOKUP($C169,[1]Sheet1!$B$1:$Z$65536,6,0)</f>
        <v>0</v>
      </c>
      <c r="I169" s="81">
        <f>VLOOKUP($C169,[1]Sheet1!$B$1:$Z$65536,7,0)</f>
        <v>0</v>
      </c>
      <c r="J169" s="81">
        <f>VLOOKUP($C169,[1]Sheet1!$B$1:$Z$65536,8,0)</f>
        <v>0</v>
      </c>
      <c r="K169" s="81">
        <f>VLOOKUP($C169,[1]Sheet1!$B$1:$Z$65536,9,0)</f>
        <v>8870.25</v>
      </c>
      <c r="L169" s="81">
        <f>VLOOKUP($C169,[1]Sheet1!$B$1:$Z$65536,10,0)</f>
        <v>0</v>
      </c>
      <c r="M169" s="81">
        <f>VLOOKUP($C169,[1]Sheet1!$B$1:$Z$65536,11,0)</f>
        <v>0</v>
      </c>
      <c r="N169" s="81">
        <f>VLOOKUP($C169,[1]Sheet1!$B$1:$Z$65536,12,0)</f>
        <v>0</v>
      </c>
      <c r="O169" s="81">
        <f>VLOOKUP($C169,[1]Sheet1!$B$1:$Z$65536,13,0)</f>
        <v>0</v>
      </c>
      <c r="P169" s="81">
        <f>VLOOKUP($C169,[1]Sheet1!$B$1:$Z$65536,14,0)</f>
        <v>0</v>
      </c>
      <c r="Q169" s="81">
        <f>VLOOKUP($C169,[1]Sheet1!$B$1:$Z$65536,15,0)</f>
        <v>0</v>
      </c>
      <c r="R169" s="81">
        <f>VLOOKUP($C169,[1]Sheet1!$B$1:$Z$65536,16,0)</f>
        <v>0</v>
      </c>
      <c r="S169" s="81">
        <f>VLOOKUP($C169,[1]Sheet1!$B$1:$Z$65536,17,0)</f>
        <v>0</v>
      </c>
      <c r="T169" s="81">
        <f>VLOOKUP($C169,[1]Sheet1!$B$1:$Z$65536,18,0)</f>
        <v>22490</v>
      </c>
      <c r="U169" s="81">
        <f>VLOOKUP($C169,[1]Sheet1!$B$1:$Z$65536,19,0)</f>
        <v>0</v>
      </c>
      <c r="V169" s="81">
        <f>VLOOKUP($C169,[1]Sheet1!$B$1:$Z$65536,20,0)</f>
        <v>0</v>
      </c>
      <c r="W169" s="81">
        <f>VLOOKUP($C169,[1]Sheet1!$B$1:$Z$65536,21,0)</f>
        <v>0</v>
      </c>
      <c r="X169" s="81">
        <f>VLOOKUP($C169,[1]Sheet1!$B$1:$Z$65536,22,0)</f>
        <v>0</v>
      </c>
      <c r="Y169" s="81">
        <f>VLOOKUP($C169,[1]Sheet1!$B$1:$Z$65536,23,0)</f>
        <v>0</v>
      </c>
      <c r="Z169" s="81">
        <f>VLOOKUP($C169,[1]Sheet1!$B$1:$Z$65536,24,0)</f>
        <v>0</v>
      </c>
      <c r="AA169" s="81">
        <f>VLOOKUP($C169,[1]Sheet1!$B$1:$Z$65536,25,0)</f>
        <v>23355</v>
      </c>
      <c r="AB169" s="81">
        <f>VLOOKUP($C169,[1]Sheet1!$B$1:$AA$65536,26,0)</f>
        <v>0</v>
      </c>
      <c r="AC169" s="112">
        <f t="shared" si="26"/>
        <v>54715.25</v>
      </c>
      <c r="AD169" s="114">
        <f t="shared" si="30"/>
        <v>31360.25</v>
      </c>
      <c r="AE169" s="115">
        <f t="shared" si="27"/>
        <v>3748.3333333333335</v>
      </c>
      <c r="AF169" s="115">
        <f t="shared" si="28"/>
        <v>0</v>
      </c>
      <c r="AG169" s="130">
        <v>20000</v>
      </c>
      <c r="AH169" s="132"/>
      <c r="AI169" s="132"/>
      <c r="AJ169" s="132" t="s">
        <v>46</v>
      </c>
      <c r="AK169" s="132"/>
      <c r="AL169" s="132"/>
      <c r="AM169" s="133"/>
      <c r="AN169" s="150"/>
    </row>
    <row r="170" spans="1:40" s="61" customFormat="1" ht="28.05" hidden="1" customHeight="1">
      <c r="A170" s="58"/>
      <c r="B170" s="396"/>
      <c r="C170" s="82" t="s">
        <v>369</v>
      </c>
      <c r="D170" s="83" t="s">
        <v>370</v>
      </c>
      <c r="E170" s="84">
        <v>120</v>
      </c>
      <c r="F170" s="81">
        <f>VLOOKUP(C170,[1]Sheet1!B$1:E$65536,4,0)</f>
        <v>60833.38</v>
      </c>
      <c r="G170" s="81">
        <f>VLOOKUP(C170,[1]Sheet1!B$1:F$65536,5,0)</f>
        <v>0</v>
      </c>
      <c r="H170" s="81">
        <f>VLOOKUP($C170,[1]Sheet1!$B$1:$Z$65536,6,0)</f>
        <v>0</v>
      </c>
      <c r="I170" s="81">
        <f>VLOOKUP($C170,[1]Sheet1!$B$1:$Z$65536,7,0)</f>
        <v>0</v>
      </c>
      <c r="J170" s="81">
        <f>VLOOKUP($C170,[1]Sheet1!$B$1:$Z$65536,8,0)</f>
        <v>0</v>
      </c>
      <c r="K170" s="81">
        <f>VLOOKUP($C170,[1]Sheet1!$B$1:$Z$65536,9,0)</f>
        <v>0</v>
      </c>
      <c r="L170" s="81">
        <f>VLOOKUP($C170,[1]Sheet1!$B$1:$Z$65536,10,0)</f>
        <v>0</v>
      </c>
      <c r="M170" s="81">
        <f>VLOOKUP($C170,[1]Sheet1!$B$1:$Z$65536,11,0)</f>
        <v>0</v>
      </c>
      <c r="N170" s="81">
        <f>VLOOKUP($C170,[1]Sheet1!$B$1:$Z$65536,12,0)</f>
        <v>0</v>
      </c>
      <c r="O170" s="81">
        <f>VLOOKUP($C170,[1]Sheet1!$B$1:$Z$65536,13,0)</f>
        <v>0</v>
      </c>
      <c r="P170" s="81">
        <f>VLOOKUP($C170,[1]Sheet1!$B$1:$Z$65536,14,0)</f>
        <v>0</v>
      </c>
      <c r="Q170" s="81">
        <f>VLOOKUP($C170,[1]Sheet1!$B$1:$Z$65536,15,0)</f>
        <v>0</v>
      </c>
      <c r="R170" s="81">
        <f>VLOOKUP($C170,[1]Sheet1!$B$1:$Z$65536,16,0)</f>
        <v>0</v>
      </c>
      <c r="S170" s="81">
        <f>VLOOKUP($C170,[1]Sheet1!$B$1:$Z$65536,17,0)</f>
        <v>0</v>
      </c>
      <c r="T170" s="81">
        <f>VLOOKUP($C170,[1]Sheet1!$B$1:$Z$65536,18,0)</f>
        <v>0</v>
      </c>
      <c r="U170" s="81">
        <f>VLOOKUP($C170,[1]Sheet1!$B$1:$Z$65536,19,0)</f>
        <v>0</v>
      </c>
      <c r="V170" s="81">
        <f>VLOOKUP($C170,[1]Sheet1!$B$1:$Z$65536,20,0)</f>
        <v>0</v>
      </c>
      <c r="W170" s="81">
        <f>VLOOKUP($C170,[1]Sheet1!$B$1:$Z$65536,21,0)</f>
        <v>0</v>
      </c>
      <c r="X170" s="81">
        <f>VLOOKUP($C170,[1]Sheet1!$B$1:$Z$65536,22,0)</f>
        <v>0</v>
      </c>
      <c r="Y170" s="81">
        <f>VLOOKUP($C170,[1]Sheet1!$B$1:$Z$65536,23,0)</f>
        <v>0</v>
      </c>
      <c r="Z170" s="81">
        <f>VLOOKUP($C170,[1]Sheet1!$B$1:$Z$65536,24,0)</f>
        <v>0</v>
      </c>
      <c r="AA170" s="81">
        <f>VLOOKUP($C170,[1]Sheet1!$B$1:$Z$65536,25,0)</f>
        <v>0</v>
      </c>
      <c r="AB170" s="81">
        <f>VLOOKUP($C170,[1]Sheet1!$B$1:$AA$65536,26,0)</f>
        <v>0</v>
      </c>
      <c r="AC170" s="112">
        <f t="shared" si="26"/>
        <v>60833.38</v>
      </c>
      <c r="AD170" s="114">
        <f t="shared" si="30"/>
        <v>60833.38</v>
      </c>
      <c r="AE170" s="115">
        <f t="shared" si="27"/>
        <v>0</v>
      </c>
      <c r="AF170" s="115">
        <f t="shared" si="28"/>
        <v>0</v>
      </c>
      <c r="AG170" s="130"/>
      <c r="AH170" s="132"/>
      <c r="AI170" s="132"/>
      <c r="AJ170" s="132"/>
      <c r="AK170" s="132"/>
      <c r="AL170" s="132"/>
      <c r="AM170" s="133"/>
      <c r="AN170" s="150"/>
    </row>
    <row r="171" spans="1:40" s="61" customFormat="1" ht="28.05" hidden="1" customHeight="1">
      <c r="A171" s="58"/>
      <c r="B171" s="396"/>
      <c r="C171" s="82" t="s">
        <v>371</v>
      </c>
      <c r="D171" s="83" t="s">
        <v>372</v>
      </c>
      <c r="E171" s="84">
        <v>120</v>
      </c>
      <c r="F171" s="81">
        <f>VLOOKUP(C171,[1]Sheet1!B$1:E$65536,4,0)</f>
        <v>0</v>
      </c>
      <c r="G171" s="81">
        <f>VLOOKUP(C171,[1]Sheet1!B$1:F$65536,5,0)</f>
        <v>0</v>
      </c>
      <c r="H171" s="81">
        <f>VLOOKUP($C171,[1]Sheet1!$B$1:$Z$65536,6,0)</f>
        <v>0</v>
      </c>
      <c r="I171" s="81">
        <f>VLOOKUP($C171,[1]Sheet1!$B$1:$Z$65536,7,0)</f>
        <v>0</v>
      </c>
      <c r="J171" s="81">
        <f>VLOOKUP($C171,[1]Sheet1!$B$1:$Z$65536,8,0)</f>
        <v>0</v>
      </c>
      <c r="K171" s="81">
        <f>VLOOKUP($C171,[1]Sheet1!$B$1:$Z$65536,9,0)</f>
        <v>0</v>
      </c>
      <c r="L171" s="81">
        <f>VLOOKUP($C171,[1]Sheet1!$B$1:$Z$65536,10,0)</f>
        <v>0</v>
      </c>
      <c r="M171" s="81">
        <f>VLOOKUP($C171,[1]Sheet1!$B$1:$Z$65536,11,0)</f>
        <v>0</v>
      </c>
      <c r="N171" s="81">
        <f>VLOOKUP($C171,[1]Sheet1!$B$1:$Z$65536,12,0)</f>
        <v>0</v>
      </c>
      <c r="O171" s="81">
        <f>VLOOKUP($C171,[1]Sheet1!$B$1:$Z$65536,13,0)</f>
        <v>0</v>
      </c>
      <c r="P171" s="81">
        <f>VLOOKUP($C171,[1]Sheet1!$B$1:$Z$65536,14,0)</f>
        <v>0</v>
      </c>
      <c r="Q171" s="81">
        <f>VLOOKUP($C171,[1]Sheet1!$B$1:$Z$65536,15,0)</f>
        <v>0</v>
      </c>
      <c r="R171" s="81">
        <f>VLOOKUP($C171,[1]Sheet1!$B$1:$Z$65536,16,0)</f>
        <v>0</v>
      </c>
      <c r="S171" s="81">
        <f>VLOOKUP($C171,[1]Sheet1!$B$1:$Z$65536,17,0)</f>
        <v>0</v>
      </c>
      <c r="T171" s="81">
        <f>VLOOKUP($C171,[1]Sheet1!$B$1:$Z$65536,18,0)</f>
        <v>0</v>
      </c>
      <c r="U171" s="81">
        <f>VLOOKUP($C171,[1]Sheet1!$B$1:$Z$65536,19,0)</f>
        <v>0</v>
      </c>
      <c r="V171" s="81">
        <f>VLOOKUP($C171,[1]Sheet1!$B$1:$Z$65536,20,0)</f>
        <v>0</v>
      </c>
      <c r="W171" s="81">
        <f>VLOOKUP($C171,[1]Sheet1!$B$1:$Z$65536,21,0)</f>
        <v>0</v>
      </c>
      <c r="X171" s="81">
        <f>VLOOKUP($C171,[1]Sheet1!$B$1:$Z$65536,22,0)</f>
        <v>0</v>
      </c>
      <c r="Y171" s="81">
        <f>VLOOKUP($C171,[1]Sheet1!$B$1:$Z$65536,23,0)</f>
        <v>119443.5</v>
      </c>
      <c r="Z171" s="81">
        <f>VLOOKUP($C171,[1]Sheet1!$B$1:$Z$65536,24,0)</f>
        <v>0</v>
      </c>
      <c r="AA171" s="81">
        <f>VLOOKUP($C171,[1]Sheet1!$B$1:$Z$65536,25,0)</f>
        <v>0</v>
      </c>
      <c r="AB171" s="81">
        <f>VLOOKUP($C171,[1]Sheet1!$B$1:$AA$65536,26,0)</f>
        <v>0</v>
      </c>
      <c r="AC171" s="112">
        <f t="shared" si="26"/>
        <v>119443.5</v>
      </c>
      <c r="AD171" s="114">
        <f t="shared" si="30"/>
        <v>0</v>
      </c>
      <c r="AE171" s="115">
        <f t="shared" si="27"/>
        <v>0</v>
      </c>
      <c r="AF171" s="115">
        <f t="shared" si="28"/>
        <v>0</v>
      </c>
      <c r="AG171" s="130"/>
      <c r="AH171" s="132"/>
      <c r="AI171" s="132"/>
      <c r="AJ171" s="132"/>
      <c r="AK171" s="132"/>
      <c r="AL171" s="132" t="s">
        <v>46</v>
      </c>
      <c r="AM171" s="133"/>
      <c r="AN171" s="150"/>
    </row>
    <row r="172" spans="1:40" s="61" customFormat="1" ht="28.05" hidden="1" customHeight="1">
      <c r="A172" s="58"/>
      <c r="B172" s="396"/>
      <c r="C172" s="82" t="s">
        <v>373</v>
      </c>
      <c r="D172" s="83" t="s">
        <v>374</v>
      </c>
      <c r="E172" s="84">
        <v>120</v>
      </c>
      <c r="F172" s="81">
        <f>VLOOKUP(C172,[1]Sheet1!B$1:E$65536,4,0)</f>
        <v>0</v>
      </c>
      <c r="G172" s="81">
        <f>VLOOKUP(C172,[1]Sheet1!B$1:F$65536,5,0)</f>
        <v>0</v>
      </c>
      <c r="H172" s="81">
        <f>VLOOKUP($C172,[1]Sheet1!$B$1:$Z$65536,6,0)</f>
        <v>0</v>
      </c>
      <c r="I172" s="81">
        <f>VLOOKUP($C172,[1]Sheet1!$B$1:$Z$65536,7,0)</f>
        <v>0</v>
      </c>
      <c r="J172" s="81">
        <f>VLOOKUP($C172,[1]Sheet1!$B$1:$Z$65536,8,0)</f>
        <v>28205.9</v>
      </c>
      <c r="K172" s="81">
        <f>VLOOKUP($C172,[1]Sheet1!$B$1:$Z$65536,9,0)</f>
        <v>11652.919999999998</v>
      </c>
      <c r="L172" s="81">
        <f>VLOOKUP($C172,[1]Sheet1!$B$1:$Z$65536,10,0)</f>
        <v>8207.3700000000026</v>
      </c>
      <c r="M172" s="81">
        <f>VLOOKUP($C172,[1]Sheet1!$B$1:$Z$65536,11,0)</f>
        <v>0</v>
      </c>
      <c r="N172" s="81">
        <f>VLOOKUP($C172,[1]Sheet1!$B$1:$Z$65536,12,0)</f>
        <v>0</v>
      </c>
      <c r="O172" s="81">
        <f>VLOOKUP($C172,[1]Sheet1!$B$1:$Z$65536,13,0)</f>
        <v>0</v>
      </c>
      <c r="P172" s="81">
        <f>VLOOKUP($C172,[1]Sheet1!$B$1:$Z$65536,14,0)</f>
        <v>0</v>
      </c>
      <c r="Q172" s="81">
        <f>VLOOKUP($C172,[1]Sheet1!$B$1:$Z$65536,15,0)</f>
        <v>0</v>
      </c>
      <c r="R172" s="81">
        <f>VLOOKUP($C172,[1]Sheet1!$B$1:$Z$65536,16,0)</f>
        <v>0</v>
      </c>
      <c r="S172" s="81">
        <f>VLOOKUP($C172,[1]Sheet1!$B$1:$Z$65536,17,0)</f>
        <v>0</v>
      </c>
      <c r="T172" s="81">
        <f>VLOOKUP($C172,[1]Sheet1!$B$1:$Z$65536,18,0)</f>
        <v>0</v>
      </c>
      <c r="U172" s="81">
        <f>VLOOKUP($C172,[1]Sheet1!$B$1:$Z$65536,19,0)</f>
        <v>0</v>
      </c>
      <c r="V172" s="81">
        <f>VLOOKUP($C172,[1]Sheet1!$B$1:$Z$65536,20,0)</f>
        <v>0</v>
      </c>
      <c r="W172" s="81">
        <f>VLOOKUP($C172,[1]Sheet1!$B$1:$Z$65536,21,0)</f>
        <v>0</v>
      </c>
      <c r="X172" s="81">
        <f>VLOOKUP($C172,[1]Sheet1!$B$1:$Z$65536,22,0)</f>
        <v>0</v>
      </c>
      <c r="Y172" s="81">
        <f>VLOOKUP($C172,[1]Sheet1!$B$1:$Z$65536,23,0)</f>
        <v>0</v>
      </c>
      <c r="Z172" s="81">
        <f>VLOOKUP($C172,[1]Sheet1!$B$1:$Z$65536,24,0)</f>
        <v>0</v>
      </c>
      <c r="AA172" s="81">
        <f>VLOOKUP($C172,[1]Sheet1!$B$1:$Z$65536,25,0)</f>
        <v>0</v>
      </c>
      <c r="AB172" s="81">
        <f>VLOOKUP($C172,[1]Sheet1!$B$1:$AA$65536,26,0)</f>
        <v>0</v>
      </c>
      <c r="AC172" s="112">
        <f t="shared" si="26"/>
        <v>48066.19</v>
      </c>
      <c r="AD172" s="114">
        <f t="shared" si="30"/>
        <v>48066.19</v>
      </c>
      <c r="AE172" s="115">
        <f t="shared" si="27"/>
        <v>0</v>
      </c>
      <c r="AF172" s="115">
        <f t="shared" si="28"/>
        <v>0</v>
      </c>
      <c r="AG172" s="130">
        <v>20000</v>
      </c>
      <c r="AH172" s="132"/>
      <c r="AI172" s="132"/>
      <c r="AJ172" s="132" t="s">
        <v>46</v>
      </c>
      <c r="AK172" s="132"/>
      <c r="AL172" s="132"/>
      <c r="AM172" s="133"/>
      <c r="AN172" s="150"/>
    </row>
    <row r="173" spans="1:40" s="61" customFormat="1" ht="28.05" hidden="1" customHeight="1">
      <c r="A173" s="58"/>
      <c r="B173" s="396"/>
      <c r="C173" s="82" t="s">
        <v>375</v>
      </c>
      <c r="D173" s="83" t="s">
        <v>376</v>
      </c>
      <c r="E173" s="84">
        <v>120</v>
      </c>
      <c r="F173" s="81">
        <f>VLOOKUP(C173,[1]Sheet1!B$1:E$65536,4,0)</f>
        <v>58519.74</v>
      </c>
      <c r="G173" s="81">
        <f>VLOOKUP(C173,[1]Sheet1!B$1:F$65536,5,0)</f>
        <v>0</v>
      </c>
      <c r="H173" s="81">
        <f>VLOOKUP($C173,[1]Sheet1!$B$1:$Z$65536,6,0)</f>
        <v>0</v>
      </c>
      <c r="I173" s="81">
        <f>VLOOKUP($C173,[1]Sheet1!$B$1:$Z$65536,7,0)</f>
        <v>0</v>
      </c>
      <c r="J173" s="81">
        <f>VLOOKUP($C173,[1]Sheet1!$B$1:$Z$65536,8,0)</f>
        <v>0</v>
      </c>
      <c r="K173" s="81">
        <f>VLOOKUP($C173,[1]Sheet1!$B$1:$Z$65536,9,0)</f>
        <v>0</v>
      </c>
      <c r="L173" s="81">
        <f>VLOOKUP($C173,[1]Sheet1!$B$1:$Z$65536,10,0)</f>
        <v>0</v>
      </c>
      <c r="M173" s="81">
        <f>VLOOKUP($C173,[1]Sheet1!$B$1:$Z$65536,11,0)</f>
        <v>0</v>
      </c>
      <c r="N173" s="81">
        <f>VLOOKUP($C173,[1]Sheet1!$B$1:$Z$65536,12,0)</f>
        <v>0</v>
      </c>
      <c r="O173" s="81">
        <f>VLOOKUP($C173,[1]Sheet1!$B$1:$Z$65536,13,0)</f>
        <v>0</v>
      </c>
      <c r="P173" s="81">
        <f>VLOOKUP($C173,[1]Sheet1!$B$1:$Z$65536,14,0)</f>
        <v>0</v>
      </c>
      <c r="Q173" s="81">
        <f>VLOOKUP($C173,[1]Sheet1!$B$1:$Z$65536,15,0)</f>
        <v>0</v>
      </c>
      <c r="R173" s="81">
        <f>VLOOKUP($C173,[1]Sheet1!$B$1:$Z$65536,16,0)</f>
        <v>0</v>
      </c>
      <c r="S173" s="81">
        <f>VLOOKUP($C173,[1]Sheet1!$B$1:$Z$65536,17,0)</f>
        <v>0</v>
      </c>
      <c r="T173" s="81">
        <f>VLOOKUP($C173,[1]Sheet1!$B$1:$Z$65536,18,0)</f>
        <v>0</v>
      </c>
      <c r="U173" s="81">
        <f>VLOOKUP($C173,[1]Sheet1!$B$1:$Z$65536,19,0)</f>
        <v>0</v>
      </c>
      <c r="V173" s="81">
        <f>VLOOKUP($C173,[1]Sheet1!$B$1:$Z$65536,20,0)</f>
        <v>0</v>
      </c>
      <c r="W173" s="81">
        <f>VLOOKUP($C173,[1]Sheet1!$B$1:$Z$65536,21,0)</f>
        <v>0</v>
      </c>
      <c r="X173" s="81">
        <f>VLOOKUP($C173,[1]Sheet1!$B$1:$Z$65536,22,0)</f>
        <v>0</v>
      </c>
      <c r="Y173" s="81">
        <f>VLOOKUP($C173,[1]Sheet1!$B$1:$Z$65536,23,0)</f>
        <v>0</v>
      </c>
      <c r="Z173" s="81">
        <f>VLOOKUP($C173,[1]Sheet1!$B$1:$Z$65536,24,0)</f>
        <v>0</v>
      </c>
      <c r="AA173" s="81">
        <f>VLOOKUP($C173,[1]Sheet1!$B$1:$Z$65536,25,0)</f>
        <v>0</v>
      </c>
      <c r="AB173" s="81">
        <f>VLOOKUP($C173,[1]Sheet1!$B$1:$AA$65536,26,0)</f>
        <v>0</v>
      </c>
      <c r="AC173" s="112">
        <f t="shared" si="26"/>
        <v>58519.74</v>
      </c>
      <c r="AD173" s="114">
        <f t="shared" si="30"/>
        <v>58519.74</v>
      </c>
      <c r="AE173" s="115">
        <f t="shared" si="27"/>
        <v>0</v>
      </c>
      <c r="AF173" s="115">
        <f t="shared" si="28"/>
        <v>0</v>
      </c>
      <c r="AG173" s="130"/>
      <c r="AH173" s="132"/>
      <c r="AI173" s="132"/>
      <c r="AJ173" s="132"/>
      <c r="AK173" s="132"/>
      <c r="AL173" s="132"/>
      <c r="AM173" s="133"/>
      <c r="AN173" s="150"/>
    </row>
    <row r="174" spans="1:40" s="61" customFormat="1" ht="28.05" hidden="1" customHeight="1">
      <c r="A174" s="58"/>
      <c r="B174" s="396"/>
      <c r="C174" s="82" t="s">
        <v>377</v>
      </c>
      <c r="D174" s="83" t="s">
        <v>378</v>
      </c>
      <c r="E174" s="84">
        <v>120</v>
      </c>
      <c r="F174" s="81">
        <f>VLOOKUP(C174,[1]Sheet1!B$1:E$65536,4,0)</f>
        <v>0</v>
      </c>
      <c r="G174" s="81">
        <f>VLOOKUP(C174,[1]Sheet1!B$1:F$65536,5,0)</f>
        <v>0</v>
      </c>
      <c r="H174" s="81">
        <f>VLOOKUP($C174,[1]Sheet1!$B$1:$Z$65536,6,0)</f>
        <v>0</v>
      </c>
      <c r="I174" s="81">
        <f>VLOOKUP($C174,[1]Sheet1!$B$1:$Z$65536,7,0)</f>
        <v>0</v>
      </c>
      <c r="J174" s="81">
        <f>VLOOKUP($C174,[1]Sheet1!$B$1:$Z$65536,8,0)</f>
        <v>0</v>
      </c>
      <c r="K174" s="81">
        <f>VLOOKUP($C174,[1]Sheet1!$B$1:$Z$65536,9,0)</f>
        <v>0</v>
      </c>
      <c r="L174" s="81">
        <f>VLOOKUP($C174,[1]Sheet1!$B$1:$Z$65536,10,0)</f>
        <v>51725.38</v>
      </c>
      <c r="M174" s="81">
        <f>VLOOKUP($C174,[1]Sheet1!$B$1:$Z$65536,11,0)</f>
        <v>0</v>
      </c>
      <c r="N174" s="81">
        <f>VLOOKUP($C174,[1]Sheet1!$B$1:$Z$65536,12,0)</f>
        <v>0</v>
      </c>
      <c r="O174" s="81">
        <f>VLOOKUP($C174,[1]Sheet1!$B$1:$Z$65536,13,0)</f>
        <v>0</v>
      </c>
      <c r="P174" s="81">
        <f>VLOOKUP($C174,[1]Sheet1!$B$1:$Z$65536,14,0)</f>
        <v>0</v>
      </c>
      <c r="Q174" s="81">
        <f>VLOOKUP($C174,[1]Sheet1!$B$1:$Z$65536,15,0)</f>
        <v>0</v>
      </c>
      <c r="R174" s="81">
        <f>VLOOKUP($C174,[1]Sheet1!$B$1:$Z$65536,16,0)</f>
        <v>0</v>
      </c>
      <c r="S174" s="81">
        <f>VLOOKUP($C174,[1]Sheet1!$B$1:$Z$65536,17,0)</f>
        <v>0</v>
      </c>
      <c r="T174" s="81">
        <f>VLOOKUP($C174,[1]Sheet1!$B$1:$Z$65536,18,0)</f>
        <v>0</v>
      </c>
      <c r="U174" s="81">
        <f>VLOOKUP($C174,[1]Sheet1!$B$1:$Z$65536,19,0)</f>
        <v>0</v>
      </c>
      <c r="V174" s="81">
        <f>VLOOKUP($C174,[1]Sheet1!$B$1:$Z$65536,20,0)</f>
        <v>0</v>
      </c>
      <c r="W174" s="81">
        <f>VLOOKUP($C174,[1]Sheet1!$B$1:$Z$65536,21,0)</f>
        <v>0</v>
      </c>
      <c r="X174" s="81">
        <f>VLOOKUP($C174,[1]Sheet1!$B$1:$Z$65536,22,0)</f>
        <v>0</v>
      </c>
      <c r="Y174" s="81">
        <f>VLOOKUP($C174,[1]Sheet1!$B$1:$Z$65536,23,0)</f>
        <v>0</v>
      </c>
      <c r="Z174" s="81">
        <f>VLOOKUP($C174,[1]Sheet1!$B$1:$Z$65536,24,0)</f>
        <v>0</v>
      </c>
      <c r="AA174" s="81">
        <f>VLOOKUP($C174,[1]Sheet1!$B$1:$Z$65536,25,0)</f>
        <v>0</v>
      </c>
      <c r="AB174" s="81">
        <f>VLOOKUP($C174,[1]Sheet1!$B$1:$AA$65536,26,0)</f>
        <v>0</v>
      </c>
      <c r="AC174" s="112">
        <f t="shared" si="26"/>
        <v>51725.38</v>
      </c>
      <c r="AD174" s="114">
        <f t="shared" si="30"/>
        <v>51725.38</v>
      </c>
      <c r="AE174" s="115">
        <f t="shared" si="27"/>
        <v>0</v>
      </c>
      <c r="AF174" s="115">
        <f t="shared" si="28"/>
        <v>0</v>
      </c>
      <c r="AG174" s="139">
        <f>AD174</f>
        <v>51725.38</v>
      </c>
      <c r="AH174" s="132"/>
      <c r="AI174" s="132"/>
      <c r="AJ174" s="132"/>
      <c r="AK174" s="132" t="s">
        <v>46</v>
      </c>
      <c r="AL174" s="132"/>
      <c r="AM174" s="133"/>
      <c r="AN174" s="150"/>
    </row>
    <row r="175" spans="1:40" s="61" customFormat="1" ht="28.05" hidden="1" customHeight="1">
      <c r="A175" s="58"/>
      <c r="B175" s="396"/>
      <c r="C175" s="82" t="s">
        <v>379</v>
      </c>
      <c r="D175" s="83" t="s">
        <v>380</v>
      </c>
      <c r="E175" s="84">
        <v>120</v>
      </c>
      <c r="F175" s="81">
        <f>VLOOKUP(C175,[1]Sheet1!B$1:E$65536,4,0)</f>
        <v>0</v>
      </c>
      <c r="G175" s="81">
        <f>VLOOKUP(C175,[1]Sheet1!B$1:F$65536,5,0)</f>
        <v>0</v>
      </c>
      <c r="H175" s="81">
        <f>VLOOKUP($C175,[1]Sheet1!$B$1:$Z$65536,6,0)</f>
        <v>0</v>
      </c>
      <c r="I175" s="81">
        <f>VLOOKUP($C175,[1]Sheet1!$B$1:$Z$65536,7,0)</f>
        <v>43423.23</v>
      </c>
      <c r="J175" s="81">
        <f>VLOOKUP($C175,[1]Sheet1!$B$1:$Z$65536,8,0)</f>
        <v>0</v>
      </c>
      <c r="K175" s="81">
        <f>VLOOKUP($C175,[1]Sheet1!$B$1:$Z$65536,9,0)</f>
        <v>0</v>
      </c>
      <c r="L175" s="81">
        <f>VLOOKUP($C175,[1]Sheet1!$B$1:$Z$65536,10,0)</f>
        <v>0</v>
      </c>
      <c r="M175" s="81">
        <f>VLOOKUP($C175,[1]Sheet1!$B$1:$Z$65536,11,0)</f>
        <v>0</v>
      </c>
      <c r="N175" s="81">
        <f>VLOOKUP($C175,[1]Sheet1!$B$1:$Z$65536,12,0)</f>
        <v>3471.82</v>
      </c>
      <c r="O175" s="81">
        <f>VLOOKUP($C175,[1]Sheet1!$B$1:$Z$65536,13,0)</f>
        <v>0</v>
      </c>
      <c r="P175" s="81">
        <f>VLOOKUP($C175,[1]Sheet1!$B$1:$Z$65536,14,0)</f>
        <v>0</v>
      </c>
      <c r="Q175" s="81">
        <f>VLOOKUP($C175,[1]Sheet1!$B$1:$Z$65536,15,0)</f>
        <v>0</v>
      </c>
      <c r="R175" s="81">
        <f>VLOOKUP($C175,[1]Sheet1!$B$1:$Z$65536,16,0)</f>
        <v>0</v>
      </c>
      <c r="S175" s="81">
        <f>VLOOKUP($C175,[1]Sheet1!$B$1:$Z$65536,17,0)</f>
        <v>0</v>
      </c>
      <c r="T175" s="81">
        <f>VLOOKUP($C175,[1]Sheet1!$B$1:$Z$65536,18,0)</f>
        <v>0</v>
      </c>
      <c r="U175" s="81">
        <f>VLOOKUP($C175,[1]Sheet1!$B$1:$Z$65536,19,0)</f>
        <v>0</v>
      </c>
      <c r="V175" s="81">
        <f>VLOOKUP($C175,[1]Sheet1!$B$1:$Z$65536,20,0)</f>
        <v>0</v>
      </c>
      <c r="W175" s="81">
        <f>VLOOKUP($C175,[1]Sheet1!$B$1:$Z$65536,21,0)</f>
        <v>0</v>
      </c>
      <c r="X175" s="81">
        <f>VLOOKUP($C175,[1]Sheet1!$B$1:$Z$65536,22,0)</f>
        <v>0</v>
      </c>
      <c r="Y175" s="81">
        <f>VLOOKUP($C175,[1]Sheet1!$B$1:$Z$65536,23,0)</f>
        <v>0</v>
      </c>
      <c r="Z175" s="81">
        <f>VLOOKUP($C175,[1]Sheet1!$B$1:$Z$65536,24,0)</f>
        <v>0</v>
      </c>
      <c r="AA175" s="81">
        <f>VLOOKUP($C175,[1]Sheet1!$B$1:$Z$65536,25,0)</f>
        <v>0</v>
      </c>
      <c r="AB175" s="81">
        <f>VLOOKUP($C175,[1]Sheet1!$B$1:$AA$65536,26,0)</f>
        <v>0</v>
      </c>
      <c r="AC175" s="112">
        <f t="shared" si="26"/>
        <v>46895.05</v>
      </c>
      <c r="AD175" s="114">
        <f t="shared" si="30"/>
        <v>46895.05</v>
      </c>
      <c r="AE175" s="115">
        <f t="shared" si="27"/>
        <v>0</v>
      </c>
      <c r="AF175" s="115">
        <f t="shared" si="28"/>
        <v>0</v>
      </c>
      <c r="AG175" s="130"/>
      <c r="AH175" s="132"/>
      <c r="AI175" s="132"/>
      <c r="AJ175" s="132"/>
      <c r="AK175" s="132"/>
      <c r="AL175" s="132"/>
      <c r="AM175" s="133"/>
      <c r="AN175" s="150"/>
    </row>
    <row r="176" spans="1:40" s="61" customFormat="1" ht="28.05" hidden="1" customHeight="1">
      <c r="A176" s="58"/>
      <c r="B176" s="397"/>
      <c r="C176" s="104" t="s">
        <v>381</v>
      </c>
      <c r="D176" s="105" t="s">
        <v>382</v>
      </c>
      <c r="E176" s="106">
        <v>120</v>
      </c>
      <c r="F176" s="81">
        <f>VLOOKUP(C176,[1]Sheet1!B$1:E$65536,4,0)</f>
        <v>0</v>
      </c>
      <c r="G176" s="81">
        <f>VLOOKUP(C176,[1]Sheet1!B$1:F$65536,5,0)</f>
        <v>0</v>
      </c>
      <c r="H176" s="81">
        <f>VLOOKUP($C176,[1]Sheet1!$B$1:$Z$65536,6,0)</f>
        <v>0</v>
      </c>
      <c r="I176" s="81">
        <f>VLOOKUP($C176,[1]Sheet1!$B$1:$Z$65536,7,0)</f>
        <v>0</v>
      </c>
      <c r="J176" s="81">
        <f>VLOOKUP($C176,[1]Sheet1!$B$1:$Z$65536,8,0)</f>
        <v>0</v>
      </c>
      <c r="K176" s="81">
        <f>VLOOKUP($C176,[1]Sheet1!$B$1:$Z$65536,9,0)</f>
        <v>0</v>
      </c>
      <c r="L176" s="81">
        <f>VLOOKUP($C176,[1]Sheet1!$B$1:$Z$65536,10,0)</f>
        <v>0</v>
      </c>
      <c r="M176" s="81">
        <f>VLOOKUP($C176,[1]Sheet1!$B$1:$Z$65536,11,0)</f>
        <v>0</v>
      </c>
      <c r="N176" s="81">
        <f>VLOOKUP($C176,[1]Sheet1!$B$1:$Z$65536,12,0)</f>
        <v>0</v>
      </c>
      <c r="O176" s="81">
        <f>VLOOKUP($C176,[1]Sheet1!$B$1:$Z$65536,13,0)</f>
        <v>0</v>
      </c>
      <c r="P176" s="81">
        <f>VLOOKUP($C176,[1]Sheet1!$B$1:$Z$65536,14,0)</f>
        <v>0</v>
      </c>
      <c r="Q176" s="81">
        <f>VLOOKUP($C176,[1]Sheet1!$B$1:$Z$65536,15,0)</f>
        <v>0</v>
      </c>
      <c r="R176" s="81">
        <f>VLOOKUP($C176,[1]Sheet1!$B$1:$Z$65536,16,0)</f>
        <v>0</v>
      </c>
      <c r="S176" s="81">
        <f>VLOOKUP($C176,[1]Sheet1!$B$1:$Z$65536,17,0)</f>
        <v>0</v>
      </c>
      <c r="T176" s="81">
        <f>VLOOKUP($C176,[1]Sheet1!$B$1:$Z$65536,18,0)</f>
        <v>0</v>
      </c>
      <c r="U176" s="81">
        <f>VLOOKUP($C176,[1]Sheet1!$B$1:$Z$65536,19,0)</f>
        <v>0</v>
      </c>
      <c r="V176" s="81">
        <f>VLOOKUP($C176,[1]Sheet1!$B$1:$Z$65536,20,0)</f>
        <v>17.11</v>
      </c>
      <c r="W176" s="81">
        <f>VLOOKUP($C176,[1]Sheet1!$B$1:$Z$65536,21,0)</f>
        <v>0</v>
      </c>
      <c r="X176" s="81">
        <f>VLOOKUP($C176,[1]Sheet1!$B$1:$Z$65536,22,0)</f>
        <v>0</v>
      </c>
      <c r="Y176" s="81">
        <f>VLOOKUP($C176,[1]Sheet1!$B$1:$Z$65536,23,0)</f>
        <v>0</v>
      </c>
      <c r="Z176" s="81">
        <f>VLOOKUP($C176,[1]Sheet1!$B$1:$Z$65536,24,0)</f>
        <v>0</v>
      </c>
      <c r="AA176" s="81">
        <f>VLOOKUP($C176,[1]Sheet1!$B$1:$Z$65536,25,0)</f>
        <v>0</v>
      </c>
      <c r="AB176" s="81">
        <f>VLOOKUP($C176,[1]Sheet1!$B$1:$AA$65536,26,0)</f>
        <v>0</v>
      </c>
      <c r="AC176" s="112">
        <f t="shared" si="26"/>
        <v>17.11</v>
      </c>
      <c r="AD176" s="114">
        <f t="shared" si="30"/>
        <v>17.11</v>
      </c>
      <c r="AE176" s="121">
        <f t="shared" si="27"/>
        <v>2.8516666666666666</v>
      </c>
      <c r="AF176" s="121">
        <f t="shared" si="28"/>
        <v>17.11</v>
      </c>
      <c r="AG176" s="180"/>
      <c r="AH176" s="148"/>
      <c r="AI176" s="148"/>
      <c r="AJ176" s="148"/>
      <c r="AK176" s="148"/>
      <c r="AL176" s="148"/>
      <c r="AM176" s="158"/>
      <c r="AN176" s="150"/>
    </row>
    <row r="177" spans="1:52" s="59" customFormat="1" ht="31.95" hidden="1" customHeight="1">
      <c r="C177" s="99" t="s">
        <v>95</v>
      </c>
      <c r="D177" s="100"/>
      <c r="E177" s="187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  <c r="R177" s="100"/>
      <c r="S177" s="100"/>
      <c r="T177" s="100"/>
      <c r="U177" s="100"/>
      <c r="V177" s="100"/>
      <c r="W177" s="100"/>
      <c r="X177" s="100"/>
      <c r="Y177" s="100"/>
      <c r="Z177" s="100"/>
      <c r="AA177" s="100"/>
      <c r="AB177" s="100"/>
      <c r="AC177" s="100"/>
      <c r="AD177" s="118"/>
      <c r="AE177" s="119" t="s">
        <v>96</v>
      </c>
      <c r="AF177" s="120"/>
      <c r="AG177" s="120"/>
      <c r="AH177" s="151"/>
      <c r="AI177" s="152"/>
      <c r="AJ177" s="152"/>
      <c r="AK177" s="152"/>
      <c r="AL177" s="152"/>
      <c r="AM177" s="153"/>
      <c r="AN177" s="154"/>
      <c r="AO177" s="153"/>
      <c r="AP177" s="153"/>
      <c r="AQ177" s="153"/>
      <c r="AR177" s="153"/>
      <c r="AS177" s="153"/>
      <c r="AT177" s="153"/>
      <c r="AU177" s="153"/>
      <c r="AV177" s="153"/>
      <c r="AW177" s="153"/>
      <c r="AX177" s="153"/>
      <c r="AY177" s="153"/>
      <c r="AZ177" s="153"/>
    </row>
    <row r="178" spans="1:52" s="61" customFormat="1" ht="25.95" hidden="1" customHeight="1">
      <c r="A178" s="58"/>
      <c r="B178" s="387" t="s">
        <v>314</v>
      </c>
      <c r="C178" s="78" t="s">
        <v>383</v>
      </c>
      <c r="D178" s="79" t="s">
        <v>384</v>
      </c>
      <c r="E178" s="80">
        <v>120</v>
      </c>
      <c r="F178" s="81">
        <f>VLOOKUP(C178,[1]Sheet1!B$1:E$65536,4,0)</f>
        <v>0</v>
      </c>
      <c r="G178" s="81">
        <f>VLOOKUP(C178,[1]Sheet1!B$1:F$65536,5,0)</f>
        <v>0</v>
      </c>
      <c r="H178" s="81">
        <f>VLOOKUP($C178,[1]Sheet1!$B$1:$Z$65536,6,0)</f>
        <v>0</v>
      </c>
      <c r="I178" s="81">
        <f>VLOOKUP($C178,[1]Sheet1!$B$1:$Z$65536,7,0)</f>
        <v>0</v>
      </c>
      <c r="J178" s="81">
        <f>VLOOKUP($C178,[1]Sheet1!$B$1:$Z$65536,8,0)</f>
        <v>0</v>
      </c>
      <c r="K178" s="81">
        <f>VLOOKUP($C178,[1]Sheet1!$B$1:$Z$65536,9,0)</f>
        <v>0</v>
      </c>
      <c r="L178" s="81">
        <f>VLOOKUP($C178,[1]Sheet1!$B$1:$Z$65536,10,0)</f>
        <v>0</v>
      </c>
      <c r="M178" s="81">
        <f>VLOOKUP($C178,[1]Sheet1!$B$1:$Z$65536,11,0)</f>
        <v>0</v>
      </c>
      <c r="N178" s="81">
        <f>VLOOKUP($C178,[1]Sheet1!$B$1:$Z$65536,12,0)</f>
        <v>0</v>
      </c>
      <c r="O178" s="81">
        <f>VLOOKUP($C178,[1]Sheet1!$B$1:$Z$65536,13,0)</f>
        <v>0</v>
      </c>
      <c r="P178" s="81">
        <f>VLOOKUP($C178,[1]Sheet1!$B$1:$Z$65536,14,0)</f>
        <v>0</v>
      </c>
      <c r="Q178" s="81">
        <f>VLOOKUP($C178,[1]Sheet1!$B$1:$Z$65536,15,0)</f>
        <v>0</v>
      </c>
      <c r="R178" s="81">
        <f>VLOOKUP($C178,[1]Sheet1!$B$1:$Z$65536,16,0)</f>
        <v>0</v>
      </c>
      <c r="S178" s="81">
        <f>VLOOKUP($C178,[1]Sheet1!$B$1:$Z$65536,17,0)</f>
        <v>0</v>
      </c>
      <c r="T178" s="81">
        <f>VLOOKUP($C178,[1]Sheet1!$B$1:$Z$65536,18,0)</f>
        <v>0</v>
      </c>
      <c r="U178" s="81">
        <f>VLOOKUP($C178,[1]Sheet1!$B$1:$Z$65536,19,0)</f>
        <v>16711.88</v>
      </c>
      <c r="V178" s="81">
        <f>VLOOKUP($C178,[1]Sheet1!$B$1:$Z$65536,20,0)</f>
        <v>0</v>
      </c>
      <c r="W178" s="81">
        <f>VLOOKUP($C178,[1]Sheet1!$B$1:$Z$65536,21,0)</f>
        <v>0</v>
      </c>
      <c r="X178" s="81">
        <f>VLOOKUP($C178,[1]Sheet1!$B$1:$Z$65536,22,0)</f>
        <v>63900</v>
      </c>
      <c r="Y178" s="81">
        <f>VLOOKUP($C178,[1]Sheet1!$B$1:$Z$65536,23,0)</f>
        <v>182286</v>
      </c>
      <c r="Z178" s="81">
        <f>VLOOKUP($C178,[1]Sheet1!$B$1:$Z$65536,24,0)</f>
        <v>31950</v>
      </c>
      <c r="AA178" s="81">
        <f>VLOOKUP($C178,[1]Sheet1!$B$1:$Z$65536,25,0)</f>
        <v>11630</v>
      </c>
      <c r="AB178" s="81">
        <f>VLOOKUP($C178,[1]Sheet1!$B$1:$AA$65536,26,0)</f>
        <v>0</v>
      </c>
      <c r="AC178" s="112">
        <f t="shared" ref="AC178:AC215" si="31">SUM(F178:AB178)</f>
        <v>306477.88</v>
      </c>
      <c r="AD178" s="114">
        <f t="shared" ref="AD178:AD215" si="32">AC178-AB178-AA178-Z178-Y178</f>
        <v>80611.88</v>
      </c>
      <c r="AE178" s="112">
        <f t="shared" ref="AE178:AE215" si="33">(V178+U178+T178+S178+R178+Q178)/6</f>
        <v>2785.3133333333335</v>
      </c>
      <c r="AF178" s="112">
        <f t="shared" ref="AF178:AF215" si="34">V178</f>
        <v>0</v>
      </c>
      <c r="AG178" s="126">
        <v>70000</v>
      </c>
      <c r="AH178" s="128"/>
      <c r="AI178" s="128"/>
      <c r="AJ178" s="128"/>
      <c r="AK178" s="128"/>
      <c r="AL178" s="128" t="s">
        <v>46</v>
      </c>
      <c r="AM178" s="129"/>
      <c r="AN178" s="150"/>
    </row>
    <row r="179" spans="1:52" s="61" customFormat="1" ht="25.95" hidden="1" customHeight="1">
      <c r="A179" s="58"/>
      <c r="B179" s="388"/>
      <c r="C179" s="82" t="s">
        <v>385</v>
      </c>
      <c r="D179" s="83" t="s">
        <v>386</v>
      </c>
      <c r="E179" s="84">
        <v>120</v>
      </c>
      <c r="F179" s="81">
        <f>VLOOKUP(C179,[1]Sheet1!B$1:E$65536,4,0)</f>
        <v>6813.98</v>
      </c>
      <c r="G179" s="81">
        <f>VLOOKUP(C179,[1]Sheet1!B$1:F$65536,5,0)</f>
        <v>0</v>
      </c>
      <c r="H179" s="81">
        <f>VLOOKUP($C179,[1]Sheet1!$B$1:$Z$65536,6,0)</f>
        <v>0</v>
      </c>
      <c r="I179" s="81">
        <f>VLOOKUP($C179,[1]Sheet1!$B$1:$Z$65536,7,0)</f>
        <v>0</v>
      </c>
      <c r="J179" s="81">
        <f>VLOOKUP($C179,[1]Sheet1!$B$1:$Z$65536,8,0)</f>
        <v>0</v>
      </c>
      <c r="K179" s="81">
        <f>VLOOKUP($C179,[1]Sheet1!$B$1:$Z$65536,9,0)</f>
        <v>0</v>
      </c>
      <c r="L179" s="81">
        <f>VLOOKUP($C179,[1]Sheet1!$B$1:$Z$65536,10,0)</f>
        <v>0</v>
      </c>
      <c r="M179" s="81">
        <f>VLOOKUP($C179,[1]Sheet1!$B$1:$Z$65536,11,0)</f>
        <v>0</v>
      </c>
      <c r="N179" s="81">
        <f>VLOOKUP($C179,[1]Sheet1!$B$1:$Z$65536,12,0)</f>
        <v>0</v>
      </c>
      <c r="O179" s="81">
        <f>VLOOKUP($C179,[1]Sheet1!$B$1:$Z$65536,13,0)</f>
        <v>0</v>
      </c>
      <c r="P179" s="81">
        <f>VLOOKUP($C179,[1]Sheet1!$B$1:$Z$65536,14,0)</f>
        <v>0</v>
      </c>
      <c r="Q179" s="81">
        <f>VLOOKUP($C179,[1]Sheet1!$B$1:$Z$65536,15,0)</f>
        <v>0</v>
      </c>
      <c r="R179" s="81">
        <f>VLOOKUP($C179,[1]Sheet1!$B$1:$Z$65536,16,0)</f>
        <v>0</v>
      </c>
      <c r="S179" s="81">
        <f>VLOOKUP($C179,[1]Sheet1!$B$1:$Z$65536,17,0)</f>
        <v>0</v>
      </c>
      <c r="T179" s="81">
        <f>VLOOKUP($C179,[1]Sheet1!$B$1:$Z$65536,18,0)</f>
        <v>0</v>
      </c>
      <c r="U179" s="81">
        <f>VLOOKUP($C179,[1]Sheet1!$B$1:$Z$65536,19,0)</f>
        <v>0</v>
      </c>
      <c r="V179" s="81">
        <f>VLOOKUP($C179,[1]Sheet1!$B$1:$Z$65536,20,0)</f>
        <v>0</v>
      </c>
      <c r="W179" s="81">
        <f>VLOOKUP($C179,[1]Sheet1!$B$1:$Z$65536,21,0)</f>
        <v>0</v>
      </c>
      <c r="X179" s="81">
        <f>VLOOKUP($C179,[1]Sheet1!$B$1:$Z$65536,22,0)</f>
        <v>0</v>
      </c>
      <c r="Y179" s="81">
        <f>VLOOKUP($C179,[1]Sheet1!$B$1:$Z$65536,23,0)</f>
        <v>0</v>
      </c>
      <c r="Z179" s="81">
        <f>VLOOKUP($C179,[1]Sheet1!$B$1:$Z$65536,24,0)</f>
        <v>0</v>
      </c>
      <c r="AA179" s="81">
        <f>VLOOKUP($C179,[1]Sheet1!$B$1:$Z$65536,25,0)</f>
        <v>0</v>
      </c>
      <c r="AB179" s="81">
        <f>VLOOKUP($C179,[1]Sheet1!$B$1:$AA$65536,26,0)</f>
        <v>0</v>
      </c>
      <c r="AC179" s="112">
        <f t="shared" si="31"/>
        <v>6813.98</v>
      </c>
      <c r="AD179" s="114">
        <f t="shared" si="32"/>
        <v>6813.98</v>
      </c>
      <c r="AE179" s="115">
        <f t="shared" si="33"/>
        <v>0</v>
      </c>
      <c r="AF179" s="115">
        <f t="shared" si="34"/>
        <v>0</v>
      </c>
      <c r="AG179" s="130"/>
      <c r="AH179" s="132"/>
      <c r="AI179" s="132"/>
      <c r="AJ179" s="132"/>
      <c r="AK179" s="132"/>
      <c r="AL179" s="132"/>
      <c r="AM179" s="133"/>
      <c r="AN179" s="150"/>
    </row>
    <row r="180" spans="1:52" s="61" customFormat="1" ht="25.95" hidden="1" customHeight="1">
      <c r="A180" s="58"/>
      <c r="B180" s="388"/>
      <c r="C180" s="82" t="s">
        <v>387</v>
      </c>
      <c r="D180" s="83" t="s">
        <v>388</v>
      </c>
      <c r="E180" s="84">
        <v>120</v>
      </c>
      <c r="F180" s="81">
        <f>VLOOKUP(C180,[1]Sheet1!B$1:E$65536,4,0)</f>
        <v>5600</v>
      </c>
      <c r="G180" s="81">
        <f>VLOOKUP(C180,[1]Sheet1!B$1:F$65536,5,0)</f>
        <v>0</v>
      </c>
      <c r="H180" s="81">
        <f>VLOOKUP($C180,[1]Sheet1!$B$1:$Z$65536,6,0)</f>
        <v>0</v>
      </c>
      <c r="I180" s="81">
        <f>VLOOKUP($C180,[1]Sheet1!$B$1:$Z$65536,7,0)</f>
        <v>0</v>
      </c>
      <c r="J180" s="81">
        <f>VLOOKUP($C180,[1]Sheet1!$B$1:$Z$65536,8,0)</f>
        <v>0</v>
      </c>
      <c r="K180" s="81">
        <f>VLOOKUP($C180,[1]Sheet1!$B$1:$Z$65536,9,0)</f>
        <v>0</v>
      </c>
      <c r="L180" s="81">
        <f>VLOOKUP($C180,[1]Sheet1!$B$1:$Z$65536,10,0)</f>
        <v>0</v>
      </c>
      <c r="M180" s="81">
        <f>VLOOKUP($C180,[1]Sheet1!$B$1:$Z$65536,11,0)</f>
        <v>0</v>
      </c>
      <c r="N180" s="81">
        <f>VLOOKUP($C180,[1]Sheet1!$B$1:$Z$65536,12,0)</f>
        <v>0</v>
      </c>
      <c r="O180" s="81">
        <f>VLOOKUP($C180,[1]Sheet1!$B$1:$Z$65536,13,0)</f>
        <v>0</v>
      </c>
      <c r="P180" s="81">
        <f>VLOOKUP($C180,[1]Sheet1!$B$1:$Z$65536,14,0)</f>
        <v>0</v>
      </c>
      <c r="Q180" s="81">
        <f>VLOOKUP($C180,[1]Sheet1!$B$1:$Z$65536,15,0)</f>
        <v>0</v>
      </c>
      <c r="R180" s="81">
        <f>VLOOKUP($C180,[1]Sheet1!$B$1:$Z$65536,16,0)</f>
        <v>0</v>
      </c>
      <c r="S180" s="81">
        <f>VLOOKUP($C180,[1]Sheet1!$B$1:$Z$65536,17,0)</f>
        <v>0</v>
      </c>
      <c r="T180" s="81">
        <f>VLOOKUP($C180,[1]Sheet1!$B$1:$Z$65536,18,0)</f>
        <v>0</v>
      </c>
      <c r="U180" s="81">
        <f>VLOOKUP($C180,[1]Sheet1!$B$1:$Z$65536,19,0)</f>
        <v>0</v>
      </c>
      <c r="V180" s="81">
        <f>VLOOKUP($C180,[1]Sheet1!$B$1:$Z$65536,20,0)</f>
        <v>0</v>
      </c>
      <c r="W180" s="81">
        <f>VLOOKUP($C180,[1]Sheet1!$B$1:$Z$65536,21,0)</f>
        <v>0</v>
      </c>
      <c r="X180" s="81">
        <f>VLOOKUP($C180,[1]Sheet1!$B$1:$Z$65536,22,0)</f>
        <v>0</v>
      </c>
      <c r="Y180" s="81">
        <f>VLOOKUP($C180,[1]Sheet1!$B$1:$Z$65536,23,0)</f>
        <v>0</v>
      </c>
      <c r="Z180" s="81">
        <f>VLOOKUP($C180,[1]Sheet1!$B$1:$Z$65536,24,0)</f>
        <v>0</v>
      </c>
      <c r="AA180" s="81">
        <f>VLOOKUP($C180,[1]Sheet1!$B$1:$Z$65536,25,0)</f>
        <v>0</v>
      </c>
      <c r="AB180" s="81">
        <f>VLOOKUP($C180,[1]Sheet1!$B$1:$AA$65536,26,0)</f>
        <v>0</v>
      </c>
      <c r="AC180" s="112">
        <f t="shared" si="31"/>
        <v>5600</v>
      </c>
      <c r="AD180" s="114">
        <f t="shared" si="32"/>
        <v>5600</v>
      </c>
      <c r="AE180" s="115">
        <f t="shared" si="33"/>
        <v>0</v>
      </c>
      <c r="AF180" s="115">
        <f t="shared" si="34"/>
        <v>0</v>
      </c>
      <c r="AG180" s="130"/>
      <c r="AH180" s="132"/>
      <c r="AI180" s="132"/>
      <c r="AJ180" s="132"/>
      <c r="AK180" s="132"/>
      <c r="AL180" s="132"/>
      <c r="AM180" s="133"/>
      <c r="AN180" s="150"/>
    </row>
    <row r="181" spans="1:52" s="61" customFormat="1" ht="25.95" hidden="1" customHeight="1">
      <c r="A181" s="58"/>
      <c r="B181" s="388"/>
      <c r="C181" s="82" t="s">
        <v>389</v>
      </c>
      <c r="D181" s="83" t="s">
        <v>390</v>
      </c>
      <c r="E181" s="84">
        <v>120</v>
      </c>
      <c r="F181" s="81">
        <f>VLOOKUP(C181,[1]Sheet1!B$1:E$65536,4,0)</f>
        <v>5579.03</v>
      </c>
      <c r="G181" s="81">
        <f>VLOOKUP(C181,[1]Sheet1!B$1:F$65536,5,0)</f>
        <v>0</v>
      </c>
      <c r="H181" s="81">
        <f>VLOOKUP($C181,[1]Sheet1!$B$1:$Z$65536,6,0)</f>
        <v>0</v>
      </c>
      <c r="I181" s="81">
        <f>VLOOKUP($C181,[1]Sheet1!$B$1:$Z$65536,7,0)</f>
        <v>0</v>
      </c>
      <c r="J181" s="81">
        <f>VLOOKUP($C181,[1]Sheet1!$B$1:$Z$65536,8,0)</f>
        <v>0</v>
      </c>
      <c r="K181" s="81">
        <f>VLOOKUP($C181,[1]Sheet1!$B$1:$Z$65536,9,0)</f>
        <v>0</v>
      </c>
      <c r="L181" s="81">
        <f>VLOOKUP($C181,[1]Sheet1!$B$1:$Z$65536,10,0)</f>
        <v>0</v>
      </c>
      <c r="M181" s="81">
        <f>VLOOKUP($C181,[1]Sheet1!$B$1:$Z$65536,11,0)</f>
        <v>0</v>
      </c>
      <c r="N181" s="81">
        <f>VLOOKUP($C181,[1]Sheet1!$B$1:$Z$65536,12,0)</f>
        <v>0</v>
      </c>
      <c r="O181" s="81">
        <f>VLOOKUP($C181,[1]Sheet1!$B$1:$Z$65536,13,0)</f>
        <v>0</v>
      </c>
      <c r="P181" s="81">
        <f>VLOOKUP($C181,[1]Sheet1!$B$1:$Z$65536,14,0)</f>
        <v>0</v>
      </c>
      <c r="Q181" s="81">
        <f>VLOOKUP($C181,[1]Sheet1!$B$1:$Z$65536,15,0)</f>
        <v>0</v>
      </c>
      <c r="R181" s="81">
        <f>VLOOKUP($C181,[1]Sheet1!$B$1:$Z$65536,16,0)</f>
        <v>0</v>
      </c>
      <c r="S181" s="81">
        <f>VLOOKUP($C181,[1]Sheet1!$B$1:$Z$65536,17,0)</f>
        <v>0</v>
      </c>
      <c r="T181" s="81">
        <f>VLOOKUP($C181,[1]Sheet1!$B$1:$Z$65536,18,0)</f>
        <v>0</v>
      </c>
      <c r="U181" s="81">
        <f>VLOOKUP($C181,[1]Sheet1!$B$1:$Z$65536,19,0)</f>
        <v>0</v>
      </c>
      <c r="V181" s="81">
        <f>VLOOKUP($C181,[1]Sheet1!$B$1:$Z$65536,20,0)</f>
        <v>0</v>
      </c>
      <c r="W181" s="81">
        <f>VLOOKUP($C181,[1]Sheet1!$B$1:$Z$65536,21,0)</f>
        <v>0</v>
      </c>
      <c r="X181" s="81">
        <f>VLOOKUP($C181,[1]Sheet1!$B$1:$Z$65536,22,0)</f>
        <v>0</v>
      </c>
      <c r="Y181" s="81">
        <f>VLOOKUP($C181,[1]Sheet1!$B$1:$Z$65536,23,0)</f>
        <v>0</v>
      </c>
      <c r="Z181" s="81">
        <f>VLOOKUP($C181,[1]Sheet1!$B$1:$Z$65536,24,0)</f>
        <v>0</v>
      </c>
      <c r="AA181" s="81">
        <f>VLOOKUP($C181,[1]Sheet1!$B$1:$Z$65536,25,0)</f>
        <v>0</v>
      </c>
      <c r="AB181" s="81">
        <f>VLOOKUP($C181,[1]Sheet1!$B$1:$AA$65536,26,0)</f>
        <v>0</v>
      </c>
      <c r="AC181" s="112">
        <f t="shared" si="31"/>
        <v>5579.03</v>
      </c>
      <c r="AD181" s="114">
        <f t="shared" si="32"/>
        <v>5579.03</v>
      </c>
      <c r="AE181" s="115">
        <f t="shared" si="33"/>
        <v>0</v>
      </c>
      <c r="AF181" s="115">
        <f t="shared" si="34"/>
        <v>0</v>
      </c>
      <c r="AG181" s="130"/>
      <c r="AH181" s="132"/>
      <c r="AI181" s="132"/>
      <c r="AJ181" s="132"/>
      <c r="AK181" s="132"/>
      <c r="AL181" s="132"/>
      <c r="AM181" s="133"/>
      <c r="AN181" s="150"/>
    </row>
    <row r="182" spans="1:52" s="61" customFormat="1" ht="25.95" hidden="1" customHeight="1">
      <c r="A182" s="58"/>
      <c r="B182" s="388"/>
      <c r="C182" s="82" t="s">
        <v>391</v>
      </c>
      <c r="D182" s="83" t="s">
        <v>392</v>
      </c>
      <c r="E182" s="84">
        <v>120</v>
      </c>
      <c r="F182" s="81">
        <f>VLOOKUP(C182,[1]Sheet1!B$1:E$65536,4,0)</f>
        <v>5100</v>
      </c>
      <c r="G182" s="81">
        <f>VLOOKUP(C182,[1]Sheet1!B$1:F$65536,5,0)</f>
        <v>0</v>
      </c>
      <c r="H182" s="81">
        <f>VLOOKUP($C182,[1]Sheet1!$B$1:$Z$65536,6,0)</f>
        <v>0</v>
      </c>
      <c r="I182" s="81">
        <f>VLOOKUP($C182,[1]Sheet1!$B$1:$Z$65536,7,0)</f>
        <v>0</v>
      </c>
      <c r="J182" s="81">
        <f>VLOOKUP($C182,[1]Sheet1!$B$1:$Z$65536,8,0)</f>
        <v>0</v>
      </c>
      <c r="K182" s="81">
        <f>VLOOKUP($C182,[1]Sheet1!$B$1:$Z$65536,9,0)</f>
        <v>0</v>
      </c>
      <c r="L182" s="81">
        <f>VLOOKUP($C182,[1]Sheet1!$B$1:$Z$65536,10,0)</f>
        <v>0</v>
      </c>
      <c r="M182" s="81">
        <f>VLOOKUP($C182,[1]Sheet1!$B$1:$Z$65536,11,0)</f>
        <v>0</v>
      </c>
      <c r="N182" s="81">
        <f>VLOOKUP($C182,[1]Sheet1!$B$1:$Z$65536,12,0)</f>
        <v>0</v>
      </c>
      <c r="O182" s="81">
        <f>VLOOKUP($C182,[1]Sheet1!$B$1:$Z$65536,13,0)</f>
        <v>0</v>
      </c>
      <c r="P182" s="81">
        <f>VLOOKUP($C182,[1]Sheet1!$B$1:$Z$65536,14,0)</f>
        <v>0</v>
      </c>
      <c r="Q182" s="81">
        <f>VLOOKUP($C182,[1]Sheet1!$B$1:$Z$65536,15,0)</f>
        <v>0</v>
      </c>
      <c r="R182" s="81">
        <f>VLOOKUP($C182,[1]Sheet1!$B$1:$Z$65536,16,0)</f>
        <v>0</v>
      </c>
      <c r="S182" s="81">
        <f>VLOOKUP($C182,[1]Sheet1!$B$1:$Z$65536,17,0)</f>
        <v>0</v>
      </c>
      <c r="T182" s="81">
        <f>VLOOKUP($C182,[1]Sheet1!$B$1:$Z$65536,18,0)</f>
        <v>0</v>
      </c>
      <c r="U182" s="81">
        <f>VLOOKUP($C182,[1]Sheet1!$B$1:$Z$65536,19,0)</f>
        <v>0</v>
      </c>
      <c r="V182" s="81">
        <f>VLOOKUP($C182,[1]Sheet1!$B$1:$Z$65536,20,0)</f>
        <v>0</v>
      </c>
      <c r="W182" s="81">
        <f>VLOOKUP($C182,[1]Sheet1!$B$1:$Z$65536,21,0)</f>
        <v>0</v>
      </c>
      <c r="X182" s="81">
        <f>VLOOKUP($C182,[1]Sheet1!$B$1:$Z$65536,22,0)</f>
        <v>0</v>
      </c>
      <c r="Y182" s="81">
        <f>VLOOKUP($C182,[1]Sheet1!$B$1:$Z$65536,23,0)</f>
        <v>0</v>
      </c>
      <c r="Z182" s="81">
        <f>VLOOKUP($C182,[1]Sheet1!$B$1:$Z$65536,24,0)</f>
        <v>0</v>
      </c>
      <c r="AA182" s="81">
        <f>VLOOKUP($C182,[1]Sheet1!$B$1:$Z$65536,25,0)</f>
        <v>0</v>
      </c>
      <c r="AB182" s="81">
        <f>VLOOKUP($C182,[1]Sheet1!$B$1:$AA$65536,26,0)</f>
        <v>0</v>
      </c>
      <c r="AC182" s="112">
        <f t="shared" si="31"/>
        <v>5100</v>
      </c>
      <c r="AD182" s="114">
        <f t="shared" si="32"/>
        <v>5100</v>
      </c>
      <c r="AE182" s="115">
        <f t="shared" si="33"/>
        <v>0</v>
      </c>
      <c r="AF182" s="115">
        <f t="shared" si="34"/>
        <v>0</v>
      </c>
      <c r="AG182" s="130"/>
      <c r="AH182" s="132"/>
      <c r="AI182" s="132"/>
      <c r="AJ182" s="132"/>
      <c r="AK182" s="132"/>
      <c r="AL182" s="132"/>
      <c r="AM182" s="133"/>
      <c r="AN182" s="150"/>
    </row>
    <row r="183" spans="1:52" s="61" customFormat="1" ht="25.95" hidden="1" customHeight="1">
      <c r="A183" s="58"/>
      <c r="B183" s="388"/>
      <c r="C183" s="82" t="s">
        <v>393</v>
      </c>
      <c r="D183" s="83" t="s">
        <v>394</v>
      </c>
      <c r="E183" s="84">
        <v>120</v>
      </c>
      <c r="F183" s="81">
        <f>VLOOKUP(C183,[1]Sheet1!B$1:E$65536,4,0)</f>
        <v>4053.14</v>
      </c>
      <c r="G183" s="81">
        <f>VLOOKUP(C183,[1]Sheet1!B$1:F$65536,5,0)</f>
        <v>0</v>
      </c>
      <c r="H183" s="81">
        <f>VLOOKUP($C183,[1]Sheet1!$B$1:$Z$65536,6,0)</f>
        <v>0</v>
      </c>
      <c r="I183" s="81">
        <f>VLOOKUP($C183,[1]Sheet1!$B$1:$Z$65536,7,0)</f>
        <v>0</v>
      </c>
      <c r="J183" s="81">
        <f>VLOOKUP($C183,[1]Sheet1!$B$1:$Z$65536,8,0)</f>
        <v>0</v>
      </c>
      <c r="K183" s="81">
        <f>VLOOKUP($C183,[1]Sheet1!$B$1:$Z$65536,9,0)</f>
        <v>0</v>
      </c>
      <c r="L183" s="81">
        <f>VLOOKUP($C183,[1]Sheet1!$B$1:$Z$65536,10,0)</f>
        <v>0</v>
      </c>
      <c r="M183" s="81">
        <f>VLOOKUP($C183,[1]Sheet1!$B$1:$Z$65536,11,0)</f>
        <v>0</v>
      </c>
      <c r="N183" s="81">
        <f>VLOOKUP($C183,[1]Sheet1!$B$1:$Z$65536,12,0)</f>
        <v>0</v>
      </c>
      <c r="O183" s="81">
        <f>VLOOKUP($C183,[1]Sheet1!$B$1:$Z$65536,13,0)</f>
        <v>0</v>
      </c>
      <c r="P183" s="81">
        <f>VLOOKUP($C183,[1]Sheet1!$B$1:$Z$65536,14,0)</f>
        <v>0</v>
      </c>
      <c r="Q183" s="81">
        <f>VLOOKUP($C183,[1]Sheet1!$B$1:$Z$65536,15,0)</f>
        <v>0</v>
      </c>
      <c r="R183" s="81">
        <f>VLOOKUP($C183,[1]Sheet1!$B$1:$Z$65536,16,0)</f>
        <v>0</v>
      </c>
      <c r="S183" s="81">
        <f>VLOOKUP($C183,[1]Sheet1!$B$1:$Z$65536,17,0)</f>
        <v>0</v>
      </c>
      <c r="T183" s="81">
        <f>VLOOKUP($C183,[1]Sheet1!$B$1:$Z$65536,18,0)</f>
        <v>0</v>
      </c>
      <c r="U183" s="81">
        <f>VLOOKUP($C183,[1]Sheet1!$B$1:$Z$65536,19,0)</f>
        <v>0</v>
      </c>
      <c r="V183" s="81">
        <f>VLOOKUP($C183,[1]Sheet1!$B$1:$Z$65536,20,0)</f>
        <v>0</v>
      </c>
      <c r="W183" s="81">
        <f>VLOOKUP($C183,[1]Sheet1!$B$1:$Z$65536,21,0)</f>
        <v>0</v>
      </c>
      <c r="X183" s="81">
        <f>VLOOKUP($C183,[1]Sheet1!$B$1:$Z$65536,22,0)</f>
        <v>0</v>
      </c>
      <c r="Y183" s="81">
        <f>VLOOKUP($C183,[1]Sheet1!$B$1:$Z$65536,23,0)</f>
        <v>0</v>
      </c>
      <c r="Z183" s="81">
        <f>VLOOKUP($C183,[1]Sheet1!$B$1:$Z$65536,24,0)</f>
        <v>0</v>
      </c>
      <c r="AA183" s="81">
        <f>VLOOKUP($C183,[1]Sheet1!$B$1:$Z$65536,25,0)</f>
        <v>0</v>
      </c>
      <c r="AB183" s="81">
        <f>VLOOKUP($C183,[1]Sheet1!$B$1:$AA$65536,26,0)</f>
        <v>0</v>
      </c>
      <c r="AC183" s="112">
        <f t="shared" si="31"/>
        <v>4053.14</v>
      </c>
      <c r="AD183" s="114">
        <f t="shared" si="32"/>
        <v>4053.14</v>
      </c>
      <c r="AE183" s="115">
        <f t="shared" si="33"/>
        <v>0</v>
      </c>
      <c r="AF183" s="115">
        <f t="shared" si="34"/>
        <v>0</v>
      </c>
      <c r="AG183" s="130"/>
      <c r="AH183" s="132"/>
      <c r="AI183" s="132"/>
      <c r="AJ183" s="132"/>
      <c r="AK183" s="132"/>
      <c r="AL183" s="132"/>
      <c r="AM183" s="133"/>
      <c r="AN183" s="150"/>
    </row>
    <row r="184" spans="1:52" s="61" customFormat="1" ht="25.95" hidden="1" customHeight="1">
      <c r="A184" s="58"/>
      <c r="B184" s="388"/>
      <c r="C184" s="82" t="s">
        <v>395</v>
      </c>
      <c r="D184" s="83" t="s">
        <v>396</v>
      </c>
      <c r="E184" s="84">
        <v>120</v>
      </c>
      <c r="F184" s="81">
        <f>VLOOKUP(C184,[1]Sheet1!B$1:E$65536,4,0)</f>
        <v>3646.55</v>
      </c>
      <c r="G184" s="81">
        <f>VLOOKUP(C184,[1]Sheet1!B$1:F$65536,5,0)</f>
        <v>0</v>
      </c>
      <c r="H184" s="81">
        <f>VLOOKUP($C184,[1]Sheet1!$B$1:$Z$65536,6,0)</f>
        <v>0</v>
      </c>
      <c r="I184" s="81">
        <f>VLOOKUP($C184,[1]Sheet1!$B$1:$Z$65536,7,0)</f>
        <v>0</v>
      </c>
      <c r="J184" s="81">
        <f>VLOOKUP($C184,[1]Sheet1!$B$1:$Z$65536,8,0)</f>
        <v>0</v>
      </c>
      <c r="K184" s="81">
        <f>VLOOKUP($C184,[1]Sheet1!$B$1:$Z$65536,9,0)</f>
        <v>0</v>
      </c>
      <c r="L184" s="81">
        <f>VLOOKUP($C184,[1]Sheet1!$B$1:$Z$65536,10,0)</f>
        <v>0</v>
      </c>
      <c r="M184" s="81">
        <f>VLOOKUP($C184,[1]Sheet1!$B$1:$Z$65536,11,0)</f>
        <v>0</v>
      </c>
      <c r="N184" s="81">
        <f>VLOOKUP($C184,[1]Sheet1!$B$1:$Z$65536,12,0)</f>
        <v>0</v>
      </c>
      <c r="O184" s="81">
        <f>VLOOKUP($C184,[1]Sheet1!$B$1:$Z$65536,13,0)</f>
        <v>0</v>
      </c>
      <c r="P184" s="81">
        <f>VLOOKUP($C184,[1]Sheet1!$B$1:$Z$65536,14,0)</f>
        <v>0</v>
      </c>
      <c r="Q184" s="81">
        <f>VLOOKUP($C184,[1]Sheet1!$B$1:$Z$65536,15,0)</f>
        <v>0</v>
      </c>
      <c r="R184" s="81">
        <f>VLOOKUP($C184,[1]Sheet1!$B$1:$Z$65536,16,0)</f>
        <v>0</v>
      </c>
      <c r="S184" s="81">
        <f>VLOOKUP($C184,[1]Sheet1!$B$1:$Z$65536,17,0)</f>
        <v>0</v>
      </c>
      <c r="T184" s="81">
        <f>VLOOKUP($C184,[1]Sheet1!$B$1:$Z$65536,18,0)</f>
        <v>0</v>
      </c>
      <c r="U184" s="81">
        <f>VLOOKUP($C184,[1]Sheet1!$B$1:$Z$65536,19,0)</f>
        <v>0</v>
      </c>
      <c r="V184" s="81">
        <f>VLOOKUP($C184,[1]Sheet1!$B$1:$Z$65536,20,0)</f>
        <v>0</v>
      </c>
      <c r="W184" s="81">
        <f>VLOOKUP($C184,[1]Sheet1!$B$1:$Z$65536,21,0)</f>
        <v>0</v>
      </c>
      <c r="X184" s="81">
        <f>VLOOKUP($C184,[1]Sheet1!$B$1:$Z$65536,22,0)</f>
        <v>0</v>
      </c>
      <c r="Y184" s="81">
        <f>VLOOKUP($C184,[1]Sheet1!$B$1:$Z$65536,23,0)</f>
        <v>0</v>
      </c>
      <c r="Z184" s="81">
        <f>VLOOKUP($C184,[1]Sheet1!$B$1:$Z$65536,24,0)</f>
        <v>0</v>
      </c>
      <c r="AA184" s="81">
        <f>VLOOKUP($C184,[1]Sheet1!$B$1:$Z$65536,25,0)</f>
        <v>0</v>
      </c>
      <c r="AB184" s="81">
        <f>VLOOKUP($C184,[1]Sheet1!$B$1:$AA$65536,26,0)</f>
        <v>0</v>
      </c>
      <c r="AC184" s="112">
        <f t="shared" si="31"/>
        <v>3646.55</v>
      </c>
      <c r="AD184" s="114">
        <f t="shared" si="32"/>
        <v>3646.55</v>
      </c>
      <c r="AE184" s="115">
        <f t="shared" si="33"/>
        <v>0</v>
      </c>
      <c r="AF184" s="115">
        <f t="shared" si="34"/>
        <v>0</v>
      </c>
      <c r="AG184" s="130"/>
      <c r="AH184" s="132"/>
      <c r="AI184" s="132"/>
      <c r="AJ184" s="132"/>
      <c r="AK184" s="132"/>
      <c r="AL184" s="132"/>
      <c r="AM184" s="133"/>
      <c r="AN184" s="150"/>
    </row>
    <row r="185" spans="1:52" s="61" customFormat="1" ht="25.95" hidden="1" customHeight="1">
      <c r="A185" s="58"/>
      <c r="B185" s="388"/>
      <c r="C185" s="82" t="s">
        <v>397</v>
      </c>
      <c r="D185" s="83" t="s">
        <v>398</v>
      </c>
      <c r="E185" s="84">
        <v>120</v>
      </c>
      <c r="F185" s="81">
        <f>VLOOKUP(C185,[1]Sheet1!B$1:E$65536,4,0)</f>
        <v>3200</v>
      </c>
      <c r="G185" s="81">
        <f>VLOOKUP(C185,[1]Sheet1!B$1:F$65536,5,0)</f>
        <v>0</v>
      </c>
      <c r="H185" s="81">
        <f>VLOOKUP($C185,[1]Sheet1!$B$1:$Z$65536,6,0)</f>
        <v>0</v>
      </c>
      <c r="I185" s="81">
        <f>VLOOKUP($C185,[1]Sheet1!$B$1:$Z$65536,7,0)</f>
        <v>0</v>
      </c>
      <c r="J185" s="81">
        <f>VLOOKUP($C185,[1]Sheet1!$B$1:$Z$65536,8,0)</f>
        <v>0</v>
      </c>
      <c r="K185" s="81">
        <f>VLOOKUP($C185,[1]Sheet1!$B$1:$Z$65536,9,0)</f>
        <v>0</v>
      </c>
      <c r="L185" s="81">
        <f>VLOOKUP($C185,[1]Sheet1!$B$1:$Z$65536,10,0)</f>
        <v>0</v>
      </c>
      <c r="M185" s="81">
        <f>VLOOKUP($C185,[1]Sheet1!$B$1:$Z$65536,11,0)</f>
        <v>0</v>
      </c>
      <c r="N185" s="81">
        <f>VLOOKUP($C185,[1]Sheet1!$B$1:$Z$65536,12,0)</f>
        <v>0</v>
      </c>
      <c r="O185" s="81">
        <f>VLOOKUP($C185,[1]Sheet1!$B$1:$Z$65536,13,0)</f>
        <v>0</v>
      </c>
      <c r="P185" s="81">
        <f>VLOOKUP($C185,[1]Sheet1!$B$1:$Z$65536,14,0)</f>
        <v>0</v>
      </c>
      <c r="Q185" s="81">
        <f>VLOOKUP($C185,[1]Sheet1!$B$1:$Z$65536,15,0)</f>
        <v>0</v>
      </c>
      <c r="R185" s="81">
        <f>VLOOKUP($C185,[1]Sheet1!$B$1:$Z$65536,16,0)</f>
        <v>0</v>
      </c>
      <c r="S185" s="81">
        <f>VLOOKUP($C185,[1]Sheet1!$B$1:$Z$65536,17,0)</f>
        <v>0</v>
      </c>
      <c r="T185" s="81">
        <f>VLOOKUP($C185,[1]Sheet1!$B$1:$Z$65536,18,0)</f>
        <v>0</v>
      </c>
      <c r="U185" s="81">
        <f>VLOOKUP($C185,[1]Sheet1!$B$1:$Z$65536,19,0)</f>
        <v>0</v>
      </c>
      <c r="V185" s="81">
        <f>VLOOKUP($C185,[1]Sheet1!$B$1:$Z$65536,20,0)</f>
        <v>0</v>
      </c>
      <c r="W185" s="81">
        <f>VLOOKUP($C185,[1]Sheet1!$B$1:$Z$65536,21,0)</f>
        <v>0</v>
      </c>
      <c r="X185" s="81">
        <f>VLOOKUP($C185,[1]Sheet1!$B$1:$Z$65536,22,0)</f>
        <v>0</v>
      </c>
      <c r="Y185" s="81">
        <f>VLOOKUP($C185,[1]Sheet1!$B$1:$Z$65536,23,0)</f>
        <v>0</v>
      </c>
      <c r="Z185" s="81">
        <f>VLOOKUP($C185,[1]Sheet1!$B$1:$Z$65536,24,0)</f>
        <v>0</v>
      </c>
      <c r="AA185" s="81">
        <f>VLOOKUP($C185,[1]Sheet1!$B$1:$Z$65536,25,0)</f>
        <v>0</v>
      </c>
      <c r="AB185" s="81">
        <f>VLOOKUP($C185,[1]Sheet1!$B$1:$AA$65536,26,0)</f>
        <v>0</v>
      </c>
      <c r="AC185" s="112">
        <f t="shared" si="31"/>
        <v>3200</v>
      </c>
      <c r="AD185" s="114">
        <f t="shared" si="32"/>
        <v>3200</v>
      </c>
      <c r="AE185" s="115">
        <f t="shared" si="33"/>
        <v>0</v>
      </c>
      <c r="AF185" s="115">
        <f t="shared" si="34"/>
        <v>0</v>
      </c>
      <c r="AG185" s="130"/>
      <c r="AH185" s="132"/>
      <c r="AI185" s="132"/>
      <c r="AJ185" s="132"/>
      <c r="AK185" s="132"/>
      <c r="AL185" s="132"/>
      <c r="AM185" s="133"/>
      <c r="AN185" s="150"/>
    </row>
    <row r="186" spans="1:52" s="61" customFormat="1" ht="25.95" hidden="1" customHeight="1">
      <c r="A186" s="58"/>
      <c r="B186" s="388"/>
      <c r="C186" s="82" t="s">
        <v>399</v>
      </c>
      <c r="D186" s="83" t="s">
        <v>400</v>
      </c>
      <c r="E186" s="84">
        <v>120</v>
      </c>
      <c r="F186" s="81">
        <f>VLOOKUP(C186,[1]Sheet1!B$1:E$65536,4,0)</f>
        <v>2369.86</v>
      </c>
      <c r="G186" s="81">
        <f>VLOOKUP(C186,[1]Sheet1!B$1:F$65536,5,0)</f>
        <v>0</v>
      </c>
      <c r="H186" s="81">
        <f>VLOOKUP($C186,[1]Sheet1!$B$1:$Z$65536,6,0)</f>
        <v>0</v>
      </c>
      <c r="I186" s="81">
        <f>VLOOKUP($C186,[1]Sheet1!$B$1:$Z$65536,7,0)</f>
        <v>0</v>
      </c>
      <c r="J186" s="81">
        <f>VLOOKUP($C186,[1]Sheet1!$B$1:$Z$65536,8,0)</f>
        <v>0</v>
      </c>
      <c r="K186" s="81">
        <f>VLOOKUP($C186,[1]Sheet1!$B$1:$Z$65536,9,0)</f>
        <v>0</v>
      </c>
      <c r="L186" s="81">
        <f>VLOOKUP($C186,[1]Sheet1!$B$1:$Z$65536,10,0)</f>
        <v>0</v>
      </c>
      <c r="M186" s="81">
        <f>VLOOKUP($C186,[1]Sheet1!$B$1:$Z$65536,11,0)</f>
        <v>0</v>
      </c>
      <c r="N186" s="81">
        <f>VLOOKUP($C186,[1]Sheet1!$B$1:$Z$65536,12,0)</f>
        <v>0</v>
      </c>
      <c r="O186" s="81">
        <f>VLOOKUP($C186,[1]Sheet1!$B$1:$Z$65536,13,0)</f>
        <v>0</v>
      </c>
      <c r="P186" s="81">
        <f>VLOOKUP($C186,[1]Sheet1!$B$1:$Z$65536,14,0)</f>
        <v>0</v>
      </c>
      <c r="Q186" s="81">
        <f>VLOOKUP($C186,[1]Sheet1!$B$1:$Z$65536,15,0)</f>
        <v>0</v>
      </c>
      <c r="R186" s="81">
        <f>VLOOKUP($C186,[1]Sheet1!$B$1:$Z$65536,16,0)</f>
        <v>0</v>
      </c>
      <c r="S186" s="81">
        <f>VLOOKUP($C186,[1]Sheet1!$B$1:$Z$65536,17,0)</f>
        <v>0</v>
      </c>
      <c r="T186" s="81">
        <f>VLOOKUP($C186,[1]Sheet1!$B$1:$Z$65536,18,0)</f>
        <v>0</v>
      </c>
      <c r="U186" s="81">
        <f>VLOOKUP($C186,[1]Sheet1!$B$1:$Z$65536,19,0)</f>
        <v>0</v>
      </c>
      <c r="V186" s="81">
        <f>VLOOKUP($C186,[1]Sheet1!$B$1:$Z$65536,20,0)</f>
        <v>0</v>
      </c>
      <c r="W186" s="81">
        <f>VLOOKUP($C186,[1]Sheet1!$B$1:$Z$65536,21,0)</f>
        <v>0</v>
      </c>
      <c r="X186" s="81">
        <f>VLOOKUP($C186,[1]Sheet1!$B$1:$Z$65536,22,0)</f>
        <v>0</v>
      </c>
      <c r="Y186" s="81">
        <f>VLOOKUP($C186,[1]Sheet1!$B$1:$Z$65536,23,0)</f>
        <v>0</v>
      </c>
      <c r="Z186" s="81">
        <f>VLOOKUP($C186,[1]Sheet1!$B$1:$Z$65536,24,0)</f>
        <v>0</v>
      </c>
      <c r="AA186" s="81">
        <f>VLOOKUP($C186,[1]Sheet1!$B$1:$Z$65536,25,0)</f>
        <v>0</v>
      </c>
      <c r="AB186" s="81">
        <f>VLOOKUP($C186,[1]Sheet1!$B$1:$AA$65536,26,0)</f>
        <v>0</v>
      </c>
      <c r="AC186" s="112">
        <f t="shared" si="31"/>
        <v>2369.86</v>
      </c>
      <c r="AD186" s="114">
        <f t="shared" si="32"/>
        <v>2369.86</v>
      </c>
      <c r="AE186" s="115">
        <f t="shared" si="33"/>
        <v>0</v>
      </c>
      <c r="AF186" s="115">
        <f t="shared" si="34"/>
        <v>0</v>
      </c>
      <c r="AG186" s="130"/>
      <c r="AH186" s="132"/>
      <c r="AI186" s="132"/>
      <c r="AJ186" s="132"/>
      <c r="AK186" s="132"/>
      <c r="AL186" s="132"/>
      <c r="AM186" s="133"/>
      <c r="AN186" s="150"/>
    </row>
    <row r="187" spans="1:52" s="61" customFormat="1" ht="25.95" hidden="1" customHeight="1">
      <c r="A187" s="58"/>
      <c r="B187" s="388"/>
      <c r="C187" s="82" t="s">
        <v>401</v>
      </c>
      <c r="D187" s="83" t="s">
        <v>402</v>
      </c>
      <c r="E187" s="84">
        <v>120</v>
      </c>
      <c r="F187" s="81">
        <f>VLOOKUP(C187,[1]Sheet1!B$1:E$65536,4,0)</f>
        <v>562</v>
      </c>
      <c r="G187" s="81">
        <f>VLOOKUP(C187,[1]Sheet1!B$1:F$65536,5,0)</f>
        <v>0</v>
      </c>
      <c r="H187" s="81">
        <f>VLOOKUP($C187,[1]Sheet1!$B$1:$Z$65536,6,0)</f>
        <v>0</v>
      </c>
      <c r="I187" s="81">
        <f>VLOOKUP($C187,[1]Sheet1!$B$1:$Z$65536,7,0)</f>
        <v>0</v>
      </c>
      <c r="J187" s="81">
        <f>VLOOKUP($C187,[1]Sheet1!$B$1:$Z$65536,8,0)</f>
        <v>0</v>
      </c>
      <c r="K187" s="81">
        <f>VLOOKUP($C187,[1]Sheet1!$B$1:$Z$65536,9,0)</f>
        <v>0</v>
      </c>
      <c r="L187" s="81">
        <f>VLOOKUP($C187,[1]Sheet1!$B$1:$Z$65536,10,0)</f>
        <v>0</v>
      </c>
      <c r="M187" s="81">
        <f>VLOOKUP($C187,[1]Sheet1!$B$1:$Z$65536,11,0)</f>
        <v>0</v>
      </c>
      <c r="N187" s="81">
        <f>VLOOKUP($C187,[1]Sheet1!$B$1:$Z$65536,12,0)</f>
        <v>0</v>
      </c>
      <c r="O187" s="81">
        <f>VLOOKUP($C187,[1]Sheet1!$B$1:$Z$65536,13,0)</f>
        <v>0</v>
      </c>
      <c r="P187" s="81">
        <f>VLOOKUP($C187,[1]Sheet1!$B$1:$Z$65536,14,0)</f>
        <v>0</v>
      </c>
      <c r="Q187" s="81">
        <f>VLOOKUP($C187,[1]Sheet1!$B$1:$Z$65536,15,0)</f>
        <v>0</v>
      </c>
      <c r="R187" s="81">
        <f>VLOOKUP($C187,[1]Sheet1!$B$1:$Z$65536,16,0)</f>
        <v>0</v>
      </c>
      <c r="S187" s="81">
        <f>VLOOKUP($C187,[1]Sheet1!$B$1:$Z$65536,17,0)</f>
        <v>0</v>
      </c>
      <c r="T187" s="81">
        <f>VLOOKUP($C187,[1]Sheet1!$B$1:$Z$65536,18,0)</f>
        <v>0</v>
      </c>
      <c r="U187" s="81">
        <f>VLOOKUP($C187,[1]Sheet1!$B$1:$Z$65536,19,0)</f>
        <v>0</v>
      </c>
      <c r="V187" s="81">
        <f>VLOOKUP($C187,[1]Sheet1!$B$1:$Z$65536,20,0)</f>
        <v>0</v>
      </c>
      <c r="W187" s="81">
        <f>VLOOKUP($C187,[1]Sheet1!$B$1:$Z$65536,21,0)</f>
        <v>0</v>
      </c>
      <c r="X187" s="81">
        <f>VLOOKUP($C187,[1]Sheet1!$B$1:$Z$65536,22,0)</f>
        <v>0</v>
      </c>
      <c r="Y187" s="81">
        <f>VLOOKUP($C187,[1]Sheet1!$B$1:$Z$65536,23,0)</f>
        <v>1638</v>
      </c>
      <c r="Z187" s="81">
        <f>VLOOKUP($C187,[1]Sheet1!$B$1:$Z$65536,24,0)</f>
        <v>0</v>
      </c>
      <c r="AA187" s="81">
        <f>VLOOKUP($C187,[1]Sheet1!$B$1:$Z$65536,25,0)</f>
        <v>0</v>
      </c>
      <c r="AB187" s="81">
        <f>VLOOKUP($C187,[1]Sheet1!$B$1:$AA$65536,26,0)</f>
        <v>0</v>
      </c>
      <c r="AC187" s="112">
        <f t="shared" si="31"/>
        <v>2200</v>
      </c>
      <c r="AD187" s="114">
        <f t="shared" si="32"/>
        <v>562</v>
      </c>
      <c r="AE187" s="115">
        <f t="shared" si="33"/>
        <v>0</v>
      </c>
      <c r="AF187" s="115">
        <f t="shared" si="34"/>
        <v>0</v>
      </c>
      <c r="AG187" s="130"/>
      <c r="AH187" s="132"/>
      <c r="AI187" s="132"/>
      <c r="AJ187" s="132"/>
      <c r="AK187" s="132"/>
      <c r="AL187" s="132"/>
      <c r="AM187" s="133"/>
      <c r="AN187" s="150"/>
    </row>
    <row r="188" spans="1:52" s="61" customFormat="1" ht="25.95" hidden="1" customHeight="1">
      <c r="A188" s="58"/>
      <c r="B188" s="388"/>
      <c r="C188" s="82" t="s">
        <v>403</v>
      </c>
      <c r="D188" s="83" t="s">
        <v>404</v>
      </c>
      <c r="E188" s="84">
        <v>120</v>
      </c>
      <c r="F188" s="81">
        <f>VLOOKUP(C188,[1]Sheet1!B$1:E$65536,4,0)</f>
        <v>1497.75</v>
      </c>
      <c r="G188" s="81">
        <f>VLOOKUP(C188,[1]Sheet1!B$1:F$65536,5,0)</f>
        <v>0</v>
      </c>
      <c r="H188" s="81">
        <f>VLOOKUP($C188,[1]Sheet1!$B$1:$Z$65536,6,0)</f>
        <v>0</v>
      </c>
      <c r="I188" s="81">
        <f>VLOOKUP($C188,[1]Sheet1!$B$1:$Z$65536,7,0)</f>
        <v>0</v>
      </c>
      <c r="J188" s="81">
        <f>VLOOKUP($C188,[1]Sheet1!$B$1:$Z$65536,8,0)</f>
        <v>0</v>
      </c>
      <c r="K188" s="81">
        <f>VLOOKUP($C188,[1]Sheet1!$B$1:$Z$65536,9,0)</f>
        <v>0</v>
      </c>
      <c r="L188" s="81">
        <f>VLOOKUP($C188,[1]Sheet1!$B$1:$Z$65536,10,0)</f>
        <v>0</v>
      </c>
      <c r="M188" s="81">
        <f>VLOOKUP($C188,[1]Sheet1!$B$1:$Z$65536,11,0)</f>
        <v>0</v>
      </c>
      <c r="N188" s="81">
        <f>VLOOKUP($C188,[1]Sheet1!$B$1:$Z$65536,12,0)</f>
        <v>0</v>
      </c>
      <c r="O188" s="81">
        <f>VLOOKUP($C188,[1]Sheet1!$B$1:$Z$65536,13,0)</f>
        <v>0</v>
      </c>
      <c r="P188" s="81">
        <f>VLOOKUP($C188,[1]Sheet1!$B$1:$Z$65536,14,0)</f>
        <v>0</v>
      </c>
      <c r="Q188" s="81">
        <f>VLOOKUP($C188,[1]Sheet1!$B$1:$Z$65536,15,0)</f>
        <v>0</v>
      </c>
      <c r="R188" s="81">
        <f>VLOOKUP($C188,[1]Sheet1!$B$1:$Z$65536,16,0)</f>
        <v>0</v>
      </c>
      <c r="S188" s="81">
        <f>VLOOKUP($C188,[1]Sheet1!$B$1:$Z$65536,17,0)</f>
        <v>0</v>
      </c>
      <c r="T188" s="81">
        <f>VLOOKUP($C188,[1]Sheet1!$B$1:$Z$65536,18,0)</f>
        <v>0</v>
      </c>
      <c r="U188" s="81">
        <f>VLOOKUP($C188,[1]Sheet1!$B$1:$Z$65536,19,0)</f>
        <v>0</v>
      </c>
      <c r="V188" s="81">
        <f>VLOOKUP($C188,[1]Sheet1!$B$1:$Z$65536,20,0)</f>
        <v>0</v>
      </c>
      <c r="W188" s="81">
        <f>VLOOKUP($C188,[1]Sheet1!$B$1:$Z$65536,21,0)</f>
        <v>0</v>
      </c>
      <c r="X188" s="81">
        <f>VLOOKUP($C188,[1]Sheet1!$B$1:$Z$65536,22,0)</f>
        <v>0</v>
      </c>
      <c r="Y188" s="81">
        <f>VLOOKUP($C188,[1]Sheet1!$B$1:$Z$65536,23,0)</f>
        <v>0</v>
      </c>
      <c r="Z188" s="81">
        <f>VLOOKUP($C188,[1]Sheet1!$B$1:$Z$65536,24,0)</f>
        <v>0</v>
      </c>
      <c r="AA188" s="81">
        <f>VLOOKUP($C188,[1]Sheet1!$B$1:$Z$65536,25,0)</f>
        <v>0</v>
      </c>
      <c r="AB188" s="81">
        <f>VLOOKUP($C188,[1]Sheet1!$B$1:$AA$65536,26,0)</f>
        <v>0</v>
      </c>
      <c r="AC188" s="112">
        <f t="shared" si="31"/>
        <v>1497.75</v>
      </c>
      <c r="AD188" s="114">
        <f t="shared" si="32"/>
        <v>1497.75</v>
      </c>
      <c r="AE188" s="115">
        <f t="shared" si="33"/>
        <v>0</v>
      </c>
      <c r="AF188" s="115">
        <f t="shared" si="34"/>
        <v>0</v>
      </c>
      <c r="AG188" s="130"/>
      <c r="AH188" s="132"/>
      <c r="AI188" s="132"/>
      <c r="AJ188" s="132"/>
      <c r="AK188" s="132"/>
      <c r="AL188" s="132"/>
      <c r="AM188" s="133"/>
      <c r="AN188" s="150"/>
    </row>
    <row r="189" spans="1:52" s="61" customFormat="1" ht="25.95" hidden="1" customHeight="1">
      <c r="A189" s="58"/>
      <c r="B189" s="388"/>
      <c r="C189" s="82" t="s">
        <v>405</v>
      </c>
      <c r="D189" s="83" t="s">
        <v>406</v>
      </c>
      <c r="E189" s="84">
        <v>120</v>
      </c>
      <c r="F189" s="81">
        <f>VLOOKUP(C189,[1]Sheet1!B$1:E$65536,4,0)</f>
        <v>900</v>
      </c>
      <c r="G189" s="81">
        <f>VLOOKUP(C189,[1]Sheet1!B$1:F$65536,5,0)</f>
        <v>0</v>
      </c>
      <c r="H189" s="81">
        <f>VLOOKUP($C189,[1]Sheet1!$B$1:$Z$65536,6,0)</f>
        <v>0</v>
      </c>
      <c r="I189" s="81">
        <f>VLOOKUP($C189,[1]Sheet1!$B$1:$Z$65536,7,0)</f>
        <v>0</v>
      </c>
      <c r="J189" s="81">
        <f>VLOOKUP($C189,[1]Sheet1!$B$1:$Z$65536,8,0)</f>
        <v>0</v>
      </c>
      <c r="K189" s="81">
        <f>VLOOKUP($C189,[1]Sheet1!$B$1:$Z$65536,9,0)</f>
        <v>0</v>
      </c>
      <c r="L189" s="81">
        <f>VLOOKUP($C189,[1]Sheet1!$B$1:$Z$65536,10,0)</f>
        <v>0</v>
      </c>
      <c r="M189" s="81">
        <f>VLOOKUP($C189,[1]Sheet1!$B$1:$Z$65536,11,0)</f>
        <v>0</v>
      </c>
      <c r="N189" s="81">
        <f>VLOOKUP($C189,[1]Sheet1!$B$1:$Z$65536,12,0)</f>
        <v>0</v>
      </c>
      <c r="O189" s="81">
        <f>VLOOKUP($C189,[1]Sheet1!$B$1:$Z$65536,13,0)</f>
        <v>0</v>
      </c>
      <c r="P189" s="81">
        <f>VLOOKUP($C189,[1]Sheet1!$B$1:$Z$65536,14,0)</f>
        <v>0</v>
      </c>
      <c r="Q189" s="81">
        <f>VLOOKUP($C189,[1]Sheet1!$B$1:$Z$65536,15,0)</f>
        <v>0</v>
      </c>
      <c r="R189" s="81">
        <f>VLOOKUP($C189,[1]Sheet1!$B$1:$Z$65536,16,0)</f>
        <v>0</v>
      </c>
      <c r="S189" s="81">
        <f>VLOOKUP($C189,[1]Sheet1!$B$1:$Z$65536,17,0)</f>
        <v>0</v>
      </c>
      <c r="T189" s="81">
        <f>VLOOKUP($C189,[1]Sheet1!$B$1:$Z$65536,18,0)</f>
        <v>0</v>
      </c>
      <c r="U189" s="81">
        <f>VLOOKUP($C189,[1]Sheet1!$B$1:$Z$65536,19,0)</f>
        <v>0</v>
      </c>
      <c r="V189" s="81">
        <f>VLOOKUP($C189,[1]Sheet1!$B$1:$Z$65536,20,0)</f>
        <v>0</v>
      </c>
      <c r="W189" s="81">
        <f>VLOOKUP($C189,[1]Sheet1!$B$1:$Z$65536,21,0)</f>
        <v>0</v>
      </c>
      <c r="X189" s="81">
        <f>VLOOKUP($C189,[1]Sheet1!$B$1:$Z$65536,22,0)</f>
        <v>0</v>
      </c>
      <c r="Y189" s="81">
        <f>VLOOKUP($C189,[1]Sheet1!$B$1:$Z$65536,23,0)</f>
        <v>0</v>
      </c>
      <c r="Z189" s="81">
        <f>VLOOKUP($C189,[1]Sheet1!$B$1:$Z$65536,24,0)</f>
        <v>0</v>
      </c>
      <c r="AA189" s="81">
        <f>VLOOKUP($C189,[1]Sheet1!$B$1:$Z$65536,25,0)</f>
        <v>0</v>
      </c>
      <c r="AB189" s="81">
        <f>VLOOKUP($C189,[1]Sheet1!$B$1:$AA$65536,26,0)</f>
        <v>0</v>
      </c>
      <c r="AC189" s="112">
        <f t="shared" si="31"/>
        <v>900</v>
      </c>
      <c r="AD189" s="114">
        <f t="shared" si="32"/>
        <v>900</v>
      </c>
      <c r="AE189" s="115">
        <f t="shared" si="33"/>
        <v>0</v>
      </c>
      <c r="AF189" s="115">
        <f t="shared" si="34"/>
        <v>0</v>
      </c>
      <c r="AG189" s="130"/>
      <c r="AH189" s="132"/>
      <c r="AI189" s="132"/>
      <c r="AJ189" s="132"/>
      <c r="AK189" s="132"/>
      <c r="AL189" s="132"/>
      <c r="AM189" s="133"/>
      <c r="AN189" s="150"/>
    </row>
    <row r="190" spans="1:52" s="61" customFormat="1" ht="25.95" hidden="1" customHeight="1">
      <c r="A190" s="58"/>
      <c r="B190" s="388"/>
      <c r="C190" s="82" t="s">
        <v>407</v>
      </c>
      <c r="D190" s="83" t="s">
        <v>408</v>
      </c>
      <c r="E190" s="84">
        <v>120</v>
      </c>
      <c r="F190" s="81">
        <f>VLOOKUP(C190,[1]Sheet1!B$1:E$65536,4,0)</f>
        <v>900</v>
      </c>
      <c r="G190" s="81">
        <f>VLOOKUP(C190,[1]Sheet1!B$1:F$65536,5,0)</f>
        <v>0</v>
      </c>
      <c r="H190" s="81">
        <f>VLOOKUP($C190,[1]Sheet1!$B$1:$Z$65536,6,0)</f>
        <v>0</v>
      </c>
      <c r="I190" s="81">
        <f>VLOOKUP($C190,[1]Sheet1!$B$1:$Z$65536,7,0)</f>
        <v>0</v>
      </c>
      <c r="J190" s="81">
        <f>VLOOKUP($C190,[1]Sheet1!$B$1:$Z$65536,8,0)</f>
        <v>0</v>
      </c>
      <c r="K190" s="81">
        <f>VLOOKUP($C190,[1]Sheet1!$B$1:$Z$65536,9,0)</f>
        <v>0</v>
      </c>
      <c r="L190" s="81">
        <f>VLOOKUP($C190,[1]Sheet1!$B$1:$Z$65536,10,0)</f>
        <v>0</v>
      </c>
      <c r="M190" s="81">
        <f>VLOOKUP($C190,[1]Sheet1!$B$1:$Z$65536,11,0)</f>
        <v>0</v>
      </c>
      <c r="N190" s="81">
        <f>VLOOKUP($C190,[1]Sheet1!$B$1:$Z$65536,12,0)</f>
        <v>0</v>
      </c>
      <c r="O190" s="81">
        <f>VLOOKUP($C190,[1]Sheet1!$B$1:$Z$65536,13,0)</f>
        <v>0</v>
      </c>
      <c r="P190" s="81">
        <f>VLOOKUP($C190,[1]Sheet1!$B$1:$Z$65536,14,0)</f>
        <v>0</v>
      </c>
      <c r="Q190" s="81">
        <f>VLOOKUP($C190,[1]Sheet1!$B$1:$Z$65536,15,0)</f>
        <v>0</v>
      </c>
      <c r="R190" s="81">
        <f>VLOOKUP($C190,[1]Sheet1!$B$1:$Z$65536,16,0)</f>
        <v>0</v>
      </c>
      <c r="S190" s="81">
        <f>VLOOKUP($C190,[1]Sheet1!$B$1:$Z$65536,17,0)</f>
        <v>0</v>
      </c>
      <c r="T190" s="81">
        <f>VLOOKUP($C190,[1]Sheet1!$B$1:$Z$65536,18,0)</f>
        <v>0</v>
      </c>
      <c r="U190" s="81">
        <f>VLOOKUP($C190,[1]Sheet1!$B$1:$Z$65536,19,0)</f>
        <v>0</v>
      </c>
      <c r="V190" s="81">
        <f>VLOOKUP($C190,[1]Sheet1!$B$1:$Z$65536,20,0)</f>
        <v>0</v>
      </c>
      <c r="W190" s="81">
        <f>VLOOKUP($C190,[1]Sheet1!$B$1:$Z$65536,21,0)</f>
        <v>0</v>
      </c>
      <c r="X190" s="81">
        <f>VLOOKUP($C190,[1]Sheet1!$B$1:$Z$65536,22,0)</f>
        <v>0</v>
      </c>
      <c r="Y190" s="81">
        <f>VLOOKUP($C190,[1]Sheet1!$B$1:$Z$65536,23,0)</f>
        <v>0</v>
      </c>
      <c r="Z190" s="81">
        <f>VLOOKUP($C190,[1]Sheet1!$B$1:$Z$65536,24,0)</f>
        <v>0</v>
      </c>
      <c r="AA190" s="81">
        <f>VLOOKUP($C190,[1]Sheet1!$B$1:$Z$65536,25,0)</f>
        <v>0</v>
      </c>
      <c r="AB190" s="81">
        <f>VLOOKUP($C190,[1]Sheet1!$B$1:$AA$65536,26,0)</f>
        <v>0</v>
      </c>
      <c r="AC190" s="112">
        <f t="shared" si="31"/>
        <v>900</v>
      </c>
      <c r="AD190" s="114">
        <f t="shared" si="32"/>
        <v>900</v>
      </c>
      <c r="AE190" s="115">
        <f t="shared" si="33"/>
        <v>0</v>
      </c>
      <c r="AF190" s="115">
        <f t="shared" si="34"/>
        <v>0</v>
      </c>
      <c r="AG190" s="130"/>
      <c r="AH190" s="132"/>
      <c r="AI190" s="132"/>
      <c r="AJ190" s="132"/>
      <c r="AK190" s="132"/>
      <c r="AL190" s="132"/>
      <c r="AM190" s="133"/>
      <c r="AN190" s="150"/>
    </row>
    <row r="191" spans="1:52" s="61" customFormat="1" ht="25.95" hidden="1" customHeight="1">
      <c r="A191" s="58"/>
      <c r="B191" s="388"/>
      <c r="C191" s="82" t="s">
        <v>409</v>
      </c>
      <c r="D191" s="83" t="s">
        <v>410</v>
      </c>
      <c r="E191" s="84">
        <v>120</v>
      </c>
      <c r="F191" s="81">
        <f>VLOOKUP(C191,[1]Sheet1!B$1:E$65536,4,0)</f>
        <v>0</v>
      </c>
      <c r="G191" s="81">
        <f>VLOOKUP(C191,[1]Sheet1!B$1:F$65536,5,0)</f>
        <v>0</v>
      </c>
      <c r="H191" s="81">
        <f>VLOOKUP($C191,[1]Sheet1!$B$1:$Z$65536,6,0)</f>
        <v>0</v>
      </c>
      <c r="I191" s="81">
        <f>VLOOKUP($C191,[1]Sheet1!$B$1:$Z$65536,7,0)</f>
        <v>0</v>
      </c>
      <c r="J191" s="81">
        <f>VLOOKUP($C191,[1]Sheet1!$B$1:$Z$65536,8,0)</f>
        <v>0</v>
      </c>
      <c r="K191" s="81">
        <f>VLOOKUP($C191,[1]Sheet1!$B$1:$Z$65536,9,0)</f>
        <v>0</v>
      </c>
      <c r="L191" s="81">
        <f>VLOOKUP($C191,[1]Sheet1!$B$1:$Z$65536,10,0)</f>
        <v>0</v>
      </c>
      <c r="M191" s="81">
        <f>VLOOKUP($C191,[1]Sheet1!$B$1:$Z$65536,11,0)</f>
        <v>0</v>
      </c>
      <c r="N191" s="81">
        <f>VLOOKUP($C191,[1]Sheet1!$B$1:$Z$65536,12,0)</f>
        <v>0</v>
      </c>
      <c r="O191" s="81">
        <f>VLOOKUP($C191,[1]Sheet1!$B$1:$Z$65536,13,0)</f>
        <v>0</v>
      </c>
      <c r="P191" s="81">
        <f>VLOOKUP($C191,[1]Sheet1!$B$1:$Z$65536,14,0)</f>
        <v>0</v>
      </c>
      <c r="Q191" s="81">
        <f>VLOOKUP($C191,[1]Sheet1!$B$1:$Z$65536,15,0)</f>
        <v>0</v>
      </c>
      <c r="R191" s="81">
        <f>VLOOKUP($C191,[1]Sheet1!$B$1:$Z$65536,16,0)</f>
        <v>0</v>
      </c>
      <c r="S191" s="81">
        <f>VLOOKUP($C191,[1]Sheet1!$B$1:$Z$65536,17,0)</f>
        <v>0</v>
      </c>
      <c r="T191" s="81">
        <f>VLOOKUP($C191,[1]Sheet1!$B$1:$Z$65536,18,0)</f>
        <v>60</v>
      </c>
      <c r="U191" s="81">
        <f>VLOOKUP($C191,[1]Sheet1!$B$1:$Z$65536,19,0)</f>
        <v>0</v>
      </c>
      <c r="V191" s="81">
        <f>VLOOKUP($C191,[1]Sheet1!$B$1:$Z$65536,20,0)</f>
        <v>0</v>
      </c>
      <c r="W191" s="81">
        <f>VLOOKUP($C191,[1]Sheet1!$B$1:$Z$65536,21,0)</f>
        <v>0</v>
      </c>
      <c r="X191" s="81">
        <f>VLOOKUP($C191,[1]Sheet1!$B$1:$Z$65536,22,0)</f>
        <v>0</v>
      </c>
      <c r="Y191" s="81">
        <f>VLOOKUP($C191,[1]Sheet1!$B$1:$Z$65536,23,0)</f>
        <v>0</v>
      </c>
      <c r="Z191" s="81">
        <f>VLOOKUP($C191,[1]Sheet1!$B$1:$Z$65536,24,0)</f>
        <v>660</v>
      </c>
      <c r="AA191" s="81">
        <f>VLOOKUP($C191,[1]Sheet1!$B$1:$Z$65536,25,0)</f>
        <v>0</v>
      </c>
      <c r="AB191" s="81">
        <f>VLOOKUP($C191,[1]Sheet1!$B$1:$AA$65536,26,0)</f>
        <v>0</v>
      </c>
      <c r="AC191" s="112">
        <f t="shared" si="31"/>
        <v>720</v>
      </c>
      <c r="AD191" s="114">
        <f t="shared" si="32"/>
        <v>60</v>
      </c>
      <c r="AE191" s="115">
        <f t="shared" si="33"/>
        <v>10</v>
      </c>
      <c r="AF191" s="115">
        <f t="shared" si="34"/>
        <v>0</v>
      </c>
      <c r="AG191" s="130"/>
      <c r="AH191" s="132"/>
      <c r="AI191" s="132"/>
      <c r="AJ191" s="132"/>
      <c r="AK191" s="132"/>
      <c r="AL191" s="132"/>
      <c r="AM191" s="133"/>
      <c r="AN191" s="150"/>
    </row>
    <row r="192" spans="1:52" s="61" customFormat="1" ht="25.95" hidden="1" customHeight="1">
      <c r="A192" s="58"/>
      <c r="B192" s="388"/>
      <c r="C192" s="82" t="s">
        <v>411</v>
      </c>
      <c r="D192" s="83" t="s">
        <v>412</v>
      </c>
      <c r="E192" s="84">
        <v>120</v>
      </c>
      <c r="F192" s="81">
        <f>VLOOKUP(C192,[1]Sheet1!B$1:E$65536,4,0)</f>
        <v>0</v>
      </c>
      <c r="G192" s="81">
        <f>VLOOKUP(C192,[1]Sheet1!B$1:F$65536,5,0)</f>
        <v>0</v>
      </c>
      <c r="H192" s="81">
        <f>VLOOKUP($C192,[1]Sheet1!$B$1:$Z$65536,6,0)</f>
        <v>0</v>
      </c>
      <c r="I192" s="81">
        <f>VLOOKUP($C192,[1]Sheet1!$B$1:$Z$65536,7,0)</f>
        <v>0</v>
      </c>
      <c r="J192" s="81">
        <f>VLOOKUP($C192,[1]Sheet1!$B$1:$Z$65536,8,0)</f>
        <v>0</v>
      </c>
      <c r="K192" s="81">
        <f>VLOOKUP($C192,[1]Sheet1!$B$1:$Z$65536,9,0)</f>
        <v>426</v>
      </c>
      <c r="L192" s="81">
        <f>VLOOKUP($C192,[1]Sheet1!$B$1:$Z$65536,10,0)</f>
        <v>0</v>
      </c>
      <c r="M192" s="81">
        <f>VLOOKUP($C192,[1]Sheet1!$B$1:$Z$65536,11,0)</f>
        <v>0</v>
      </c>
      <c r="N192" s="81">
        <f>VLOOKUP($C192,[1]Sheet1!$B$1:$Z$65536,12,0)</f>
        <v>0</v>
      </c>
      <c r="O192" s="81">
        <f>VLOOKUP($C192,[1]Sheet1!$B$1:$Z$65536,13,0)</f>
        <v>0</v>
      </c>
      <c r="P192" s="81">
        <f>VLOOKUP($C192,[1]Sheet1!$B$1:$Z$65536,14,0)</f>
        <v>0</v>
      </c>
      <c r="Q192" s="81">
        <f>VLOOKUP($C192,[1]Sheet1!$B$1:$Z$65536,15,0)</f>
        <v>0</v>
      </c>
      <c r="R192" s="81">
        <f>VLOOKUP($C192,[1]Sheet1!$B$1:$Z$65536,16,0)</f>
        <v>0</v>
      </c>
      <c r="S192" s="81">
        <f>VLOOKUP($C192,[1]Sheet1!$B$1:$Z$65536,17,0)</f>
        <v>0</v>
      </c>
      <c r="T192" s="81">
        <f>VLOOKUP($C192,[1]Sheet1!$B$1:$Z$65536,18,0)</f>
        <v>0</v>
      </c>
      <c r="U192" s="81">
        <f>VLOOKUP($C192,[1]Sheet1!$B$1:$Z$65536,19,0)</f>
        <v>0</v>
      </c>
      <c r="V192" s="81">
        <f>VLOOKUP($C192,[1]Sheet1!$B$1:$Z$65536,20,0)</f>
        <v>0</v>
      </c>
      <c r="W192" s="81">
        <f>VLOOKUP($C192,[1]Sheet1!$B$1:$Z$65536,21,0)</f>
        <v>0</v>
      </c>
      <c r="X192" s="81">
        <f>VLOOKUP($C192,[1]Sheet1!$B$1:$Z$65536,22,0)</f>
        <v>0</v>
      </c>
      <c r="Y192" s="81">
        <f>VLOOKUP($C192,[1]Sheet1!$B$1:$Z$65536,23,0)</f>
        <v>0</v>
      </c>
      <c r="Z192" s="81">
        <f>VLOOKUP($C192,[1]Sheet1!$B$1:$Z$65536,24,0)</f>
        <v>0</v>
      </c>
      <c r="AA192" s="81">
        <f>VLOOKUP($C192,[1]Sheet1!$B$1:$Z$65536,25,0)</f>
        <v>0</v>
      </c>
      <c r="AB192" s="81">
        <f>VLOOKUP($C192,[1]Sheet1!$B$1:$AA$65536,26,0)</f>
        <v>0</v>
      </c>
      <c r="AC192" s="112">
        <f t="shared" si="31"/>
        <v>426</v>
      </c>
      <c r="AD192" s="114">
        <f t="shared" si="32"/>
        <v>426</v>
      </c>
      <c r="AE192" s="115">
        <f t="shared" si="33"/>
        <v>0</v>
      </c>
      <c r="AF192" s="115">
        <f t="shared" si="34"/>
        <v>0</v>
      </c>
      <c r="AG192" s="130"/>
      <c r="AH192" s="132"/>
      <c r="AI192" s="132"/>
      <c r="AJ192" s="132"/>
      <c r="AK192" s="132"/>
      <c r="AL192" s="132"/>
      <c r="AM192" s="133"/>
      <c r="AN192" s="150"/>
    </row>
    <row r="193" spans="1:40" s="61" customFormat="1" ht="25.95" hidden="1" customHeight="1">
      <c r="A193" s="58"/>
      <c r="B193" s="388"/>
      <c r="C193" s="82" t="s">
        <v>413</v>
      </c>
      <c r="D193" s="83" t="s">
        <v>414</v>
      </c>
      <c r="E193" s="84">
        <v>120</v>
      </c>
      <c r="F193" s="81">
        <f>VLOOKUP(C193,[1]Sheet1!B$1:E$65536,4,0)</f>
        <v>214</v>
      </c>
      <c r="G193" s="81">
        <f>VLOOKUP(C193,[1]Sheet1!B$1:F$65536,5,0)</f>
        <v>0</v>
      </c>
      <c r="H193" s="81">
        <f>VLOOKUP($C193,[1]Sheet1!$B$1:$Z$65536,6,0)</f>
        <v>0</v>
      </c>
      <c r="I193" s="81">
        <f>VLOOKUP($C193,[1]Sheet1!$B$1:$Z$65536,7,0)</f>
        <v>0</v>
      </c>
      <c r="J193" s="81">
        <f>VLOOKUP($C193,[1]Sheet1!$B$1:$Z$65536,8,0)</f>
        <v>0</v>
      </c>
      <c r="K193" s="81">
        <f>VLOOKUP($C193,[1]Sheet1!$B$1:$Z$65536,9,0)</f>
        <v>0</v>
      </c>
      <c r="L193" s="81">
        <f>VLOOKUP($C193,[1]Sheet1!$B$1:$Z$65536,10,0)</f>
        <v>0</v>
      </c>
      <c r="M193" s="81">
        <f>VLOOKUP($C193,[1]Sheet1!$B$1:$Z$65536,11,0)</f>
        <v>0</v>
      </c>
      <c r="N193" s="81">
        <f>VLOOKUP($C193,[1]Sheet1!$B$1:$Z$65536,12,0)</f>
        <v>0</v>
      </c>
      <c r="O193" s="81">
        <f>VLOOKUP($C193,[1]Sheet1!$B$1:$Z$65536,13,0)</f>
        <v>0</v>
      </c>
      <c r="P193" s="81">
        <f>VLOOKUP($C193,[1]Sheet1!$B$1:$Z$65536,14,0)</f>
        <v>0</v>
      </c>
      <c r="Q193" s="81">
        <f>VLOOKUP($C193,[1]Sheet1!$B$1:$Z$65536,15,0)</f>
        <v>0</v>
      </c>
      <c r="R193" s="81">
        <f>VLOOKUP($C193,[1]Sheet1!$B$1:$Z$65536,16,0)</f>
        <v>0</v>
      </c>
      <c r="S193" s="81">
        <f>VLOOKUP($C193,[1]Sheet1!$B$1:$Z$65536,17,0)</f>
        <v>0</v>
      </c>
      <c r="T193" s="81">
        <f>VLOOKUP($C193,[1]Sheet1!$B$1:$Z$65536,18,0)</f>
        <v>0</v>
      </c>
      <c r="U193" s="81">
        <f>VLOOKUP($C193,[1]Sheet1!$B$1:$Z$65536,19,0)</f>
        <v>0</v>
      </c>
      <c r="V193" s="81">
        <f>VLOOKUP($C193,[1]Sheet1!$B$1:$Z$65536,20,0)</f>
        <v>0</v>
      </c>
      <c r="W193" s="81">
        <f>VLOOKUP($C193,[1]Sheet1!$B$1:$Z$65536,21,0)</f>
        <v>0</v>
      </c>
      <c r="X193" s="81">
        <f>VLOOKUP($C193,[1]Sheet1!$B$1:$Z$65536,22,0)</f>
        <v>0</v>
      </c>
      <c r="Y193" s="81">
        <f>VLOOKUP($C193,[1]Sheet1!$B$1:$Z$65536,23,0)</f>
        <v>0</v>
      </c>
      <c r="Z193" s="81">
        <f>VLOOKUP($C193,[1]Sheet1!$B$1:$Z$65536,24,0)</f>
        <v>0</v>
      </c>
      <c r="AA193" s="81">
        <f>VLOOKUP($C193,[1]Sheet1!$B$1:$Z$65536,25,0)</f>
        <v>0</v>
      </c>
      <c r="AB193" s="81">
        <f>VLOOKUP($C193,[1]Sheet1!$B$1:$AA$65536,26,0)</f>
        <v>0</v>
      </c>
      <c r="AC193" s="112">
        <f t="shared" si="31"/>
        <v>214</v>
      </c>
      <c r="AD193" s="114">
        <f t="shared" si="32"/>
        <v>214</v>
      </c>
      <c r="AE193" s="115">
        <f t="shared" si="33"/>
        <v>0</v>
      </c>
      <c r="AF193" s="115">
        <f t="shared" si="34"/>
        <v>0</v>
      </c>
      <c r="AG193" s="130"/>
      <c r="AH193" s="132"/>
      <c r="AI193" s="132"/>
      <c r="AJ193" s="132"/>
      <c r="AK193" s="132"/>
      <c r="AL193" s="132"/>
      <c r="AM193" s="133"/>
      <c r="AN193" s="150"/>
    </row>
    <row r="194" spans="1:40" s="61" customFormat="1" ht="25.95" hidden="1" customHeight="1">
      <c r="A194" s="58"/>
      <c r="B194" s="388"/>
      <c r="C194" s="82" t="s">
        <v>415</v>
      </c>
      <c r="D194" s="83" t="s">
        <v>416</v>
      </c>
      <c r="E194" s="84">
        <v>120</v>
      </c>
      <c r="F194" s="81">
        <f>VLOOKUP(C194,[1]Sheet1!B$1:E$65536,4,0)</f>
        <v>0</v>
      </c>
      <c r="G194" s="81">
        <f>VLOOKUP(C194,[1]Sheet1!B$1:F$65536,5,0)</f>
        <v>0</v>
      </c>
      <c r="H194" s="81">
        <f>VLOOKUP($C194,[1]Sheet1!$B$1:$Z$65536,6,0)</f>
        <v>0</v>
      </c>
      <c r="I194" s="81">
        <f>VLOOKUP($C194,[1]Sheet1!$B$1:$Z$65536,7,0)</f>
        <v>0</v>
      </c>
      <c r="J194" s="81">
        <f>VLOOKUP($C194,[1]Sheet1!$B$1:$Z$65536,8,0)</f>
        <v>0</v>
      </c>
      <c r="K194" s="81">
        <f>VLOOKUP($C194,[1]Sheet1!$B$1:$Z$65536,9,0)</f>
        <v>0</v>
      </c>
      <c r="L194" s="81">
        <f>VLOOKUP($C194,[1]Sheet1!$B$1:$Z$65536,10,0)</f>
        <v>0</v>
      </c>
      <c r="M194" s="81">
        <f>VLOOKUP($C194,[1]Sheet1!$B$1:$Z$65536,11,0)</f>
        <v>0</v>
      </c>
      <c r="N194" s="81">
        <f>VLOOKUP($C194,[1]Sheet1!$B$1:$Z$65536,12,0)</f>
        <v>202.36</v>
      </c>
      <c r="O194" s="81">
        <f>VLOOKUP($C194,[1]Sheet1!$B$1:$Z$65536,13,0)</f>
        <v>0</v>
      </c>
      <c r="P194" s="81">
        <f>VLOOKUP($C194,[1]Sheet1!$B$1:$Z$65536,14,0)</f>
        <v>0</v>
      </c>
      <c r="Q194" s="81">
        <f>VLOOKUP($C194,[1]Sheet1!$B$1:$Z$65536,15,0)</f>
        <v>0</v>
      </c>
      <c r="R194" s="81">
        <f>VLOOKUP($C194,[1]Sheet1!$B$1:$Z$65536,16,0)</f>
        <v>0</v>
      </c>
      <c r="S194" s="81">
        <f>VLOOKUP($C194,[1]Sheet1!$B$1:$Z$65536,17,0)</f>
        <v>0</v>
      </c>
      <c r="T194" s="81">
        <f>VLOOKUP($C194,[1]Sheet1!$B$1:$Z$65536,18,0)</f>
        <v>0</v>
      </c>
      <c r="U194" s="81">
        <f>VLOOKUP($C194,[1]Sheet1!$B$1:$Z$65536,19,0)</f>
        <v>0</v>
      </c>
      <c r="V194" s="81">
        <f>VLOOKUP($C194,[1]Sheet1!$B$1:$Z$65536,20,0)</f>
        <v>0</v>
      </c>
      <c r="W194" s="81">
        <f>VLOOKUP($C194,[1]Sheet1!$B$1:$Z$65536,21,0)</f>
        <v>0</v>
      </c>
      <c r="X194" s="81">
        <f>VLOOKUP($C194,[1]Sheet1!$B$1:$Z$65536,22,0)</f>
        <v>0</v>
      </c>
      <c r="Y194" s="81">
        <f>VLOOKUP($C194,[1]Sheet1!$B$1:$Z$65536,23,0)</f>
        <v>0</v>
      </c>
      <c r="Z194" s="81">
        <f>VLOOKUP($C194,[1]Sheet1!$B$1:$Z$65536,24,0)</f>
        <v>0</v>
      </c>
      <c r="AA194" s="81">
        <f>VLOOKUP($C194,[1]Sheet1!$B$1:$Z$65536,25,0)</f>
        <v>0</v>
      </c>
      <c r="AB194" s="81">
        <f>VLOOKUP($C194,[1]Sheet1!$B$1:$AA$65536,26,0)</f>
        <v>0</v>
      </c>
      <c r="AC194" s="112">
        <f t="shared" si="31"/>
        <v>202.36</v>
      </c>
      <c r="AD194" s="114">
        <f t="shared" si="32"/>
        <v>202.36</v>
      </c>
      <c r="AE194" s="115">
        <f t="shared" si="33"/>
        <v>0</v>
      </c>
      <c r="AF194" s="115">
        <f t="shared" si="34"/>
        <v>0</v>
      </c>
      <c r="AG194" s="130"/>
      <c r="AH194" s="132"/>
      <c r="AI194" s="132"/>
      <c r="AJ194" s="132"/>
      <c r="AK194" s="132"/>
      <c r="AL194" s="132"/>
      <c r="AM194" s="133"/>
      <c r="AN194" s="150"/>
    </row>
    <row r="195" spans="1:40" s="61" customFormat="1" ht="25.95" hidden="1" customHeight="1">
      <c r="A195" s="58"/>
      <c r="B195" s="388"/>
      <c r="C195" s="82" t="s">
        <v>417</v>
      </c>
      <c r="D195" s="83" t="s">
        <v>418</v>
      </c>
      <c r="E195" s="84">
        <v>120</v>
      </c>
      <c r="F195" s="81">
        <f>VLOOKUP(C195,[1]Sheet1!B$1:E$65536,4,0)</f>
        <v>0</v>
      </c>
      <c r="G195" s="81">
        <f>VLOOKUP(C195,[1]Sheet1!B$1:F$65536,5,0)</f>
        <v>0</v>
      </c>
      <c r="H195" s="81">
        <f>VLOOKUP($C195,[1]Sheet1!$B$1:$Z$65536,6,0)</f>
        <v>0</v>
      </c>
      <c r="I195" s="81">
        <f>VLOOKUP($C195,[1]Sheet1!$B$1:$Z$65536,7,0)</f>
        <v>0</v>
      </c>
      <c r="J195" s="81">
        <f>VLOOKUP($C195,[1]Sheet1!$B$1:$Z$65536,8,0)</f>
        <v>0</v>
      </c>
      <c r="K195" s="81">
        <f>VLOOKUP($C195,[1]Sheet1!$B$1:$Z$65536,9,0)</f>
        <v>0</v>
      </c>
      <c r="L195" s="81">
        <f>VLOOKUP($C195,[1]Sheet1!$B$1:$Z$65536,10,0)</f>
        <v>0</v>
      </c>
      <c r="M195" s="81">
        <f>VLOOKUP($C195,[1]Sheet1!$B$1:$Z$65536,11,0)</f>
        <v>0</v>
      </c>
      <c r="N195" s="81">
        <f>VLOOKUP($C195,[1]Sheet1!$B$1:$Z$65536,12,0)</f>
        <v>65.09</v>
      </c>
      <c r="O195" s="81">
        <f>VLOOKUP($C195,[1]Sheet1!$B$1:$Z$65536,13,0)</f>
        <v>0</v>
      </c>
      <c r="P195" s="81">
        <f>VLOOKUP($C195,[1]Sheet1!$B$1:$Z$65536,14,0)</f>
        <v>0</v>
      </c>
      <c r="Q195" s="81">
        <f>VLOOKUP($C195,[1]Sheet1!$B$1:$Z$65536,15,0)</f>
        <v>0</v>
      </c>
      <c r="R195" s="81">
        <f>VLOOKUP($C195,[1]Sheet1!$B$1:$Z$65536,16,0)</f>
        <v>0</v>
      </c>
      <c r="S195" s="81">
        <f>VLOOKUP($C195,[1]Sheet1!$B$1:$Z$65536,17,0)</f>
        <v>0</v>
      </c>
      <c r="T195" s="81">
        <f>VLOOKUP($C195,[1]Sheet1!$B$1:$Z$65536,18,0)</f>
        <v>0</v>
      </c>
      <c r="U195" s="81">
        <f>VLOOKUP($C195,[1]Sheet1!$B$1:$Z$65536,19,0)</f>
        <v>0</v>
      </c>
      <c r="V195" s="81">
        <f>VLOOKUP($C195,[1]Sheet1!$B$1:$Z$65536,20,0)</f>
        <v>0</v>
      </c>
      <c r="W195" s="81">
        <f>VLOOKUP($C195,[1]Sheet1!$B$1:$Z$65536,21,0)</f>
        <v>0</v>
      </c>
      <c r="X195" s="81">
        <f>VLOOKUP($C195,[1]Sheet1!$B$1:$Z$65536,22,0)</f>
        <v>0</v>
      </c>
      <c r="Y195" s="81">
        <f>VLOOKUP($C195,[1]Sheet1!$B$1:$Z$65536,23,0)</f>
        <v>0</v>
      </c>
      <c r="Z195" s="81">
        <f>VLOOKUP($C195,[1]Sheet1!$B$1:$Z$65536,24,0)</f>
        <v>0</v>
      </c>
      <c r="AA195" s="81">
        <f>VLOOKUP($C195,[1]Sheet1!$B$1:$Z$65536,25,0)</f>
        <v>0</v>
      </c>
      <c r="AB195" s="81">
        <f>VLOOKUP($C195,[1]Sheet1!$B$1:$AA$65536,26,0)</f>
        <v>0</v>
      </c>
      <c r="AC195" s="112">
        <f t="shared" si="31"/>
        <v>65.09</v>
      </c>
      <c r="AD195" s="114">
        <f t="shared" si="32"/>
        <v>65.09</v>
      </c>
      <c r="AE195" s="115">
        <f t="shared" si="33"/>
        <v>0</v>
      </c>
      <c r="AF195" s="115">
        <f t="shared" si="34"/>
        <v>0</v>
      </c>
      <c r="AG195" s="130"/>
      <c r="AH195" s="132"/>
      <c r="AI195" s="132"/>
      <c r="AJ195" s="132"/>
      <c r="AK195" s="132"/>
      <c r="AL195" s="132"/>
      <c r="AM195" s="133"/>
      <c r="AN195" s="150"/>
    </row>
    <row r="196" spans="1:40" s="61" customFormat="1" ht="25.95" hidden="1" customHeight="1">
      <c r="A196" s="58"/>
      <c r="B196" s="388"/>
      <c r="C196" s="82" t="s">
        <v>419</v>
      </c>
      <c r="D196" s="83" t="s">
        <v>420</v>
      </c>
      <c r="E196" s="84">
        <v>120</v>
      </c>
      <c r="F196" s="81">
        <f>VLOOKUP(C196,[1]Sheet1!B$1:E$65536,4,0)</f>
        <v>0</v>
      </c>
      <c r="G196" s="81">
        <f>VLOOKUP(C196,[1]Sheet1!B$1:F$65536,5,0)</f>
        <v>0</v>
      </c>
      <c r="H196" s="81">
        <f>VLOOKUP($C196,[1]Sheet1!$B$1:$Z$65536,6,0)</f>
        <v>0</v>
      </c>
      <c r="I196" s="81">
        <f>VLOOKUP($C196,[1]Sheet1!$B$1:$Z$65536,7,0)</f>
        <v>0</v>
      </c>
      <c r="J196" s="81">
        <f>VLOOKUP($C196,[1]Sheet1!$B$1:$Z$65536,8,0)</f>
        <v>0</v>
      </c>
      <c r="K196" s="81">
        <f>VLOOKUP($C196,[1]Sheet1!$B$1:$Z$65536,9,0)</f>
        <v>0</v>
      </c>
      <c r="L196" s="81">
        <f>VLOOKUP($C196,[1]Sheet1!$B$1:$Z$65536,10,0)</f>
        <v>0</v>
      </c>
      <c r="M196" s="81">
        <f>VLOOKUP($C196,[1]Sheet1!$B$1:$Z$65536,11,0)</f>
        <v>0</v>
      </c>
      <c r="N196" s="81">
        <f>VLOOKUP($C196,[1]Sheet1!$B$1:$Z$65536,12,0)</f>
        <v>0</v>
      </c>
      <c r="O196" s="81">
        <f>VLOOKUP($C196,[1]Sheet1!$B$1:$Z$65536,13,0)</f>
        <v>0</v>
      </c>
      <c r="P196" s="81">
        <f>VLOOKUP($C196,[1]Sheet1!$B$1:$Z$65536,14,0)</f>
        <v>0</v>
      </c>
      <c r="Q196" s="81">
        <f>VLOOKUP($C196,[1]Sheet1!$B$1:$Z$65536,15,0)</f>
        <v>0</v>
      </c>
      <c r="R196" s="81">
        <f>VLOOKUP($C196,[1]Sheet1!$B$1:$Z$65536,16,0)</f>
        <v>0</v>
      </c>
      <c r="S196" s="81">
        <f>VLOOKUP($C196,[1]Sheet1!$B$1:$Z$65536,17,0)</f>
        <v>0</v>
      </c>
      <c r="T196" s="81">
        <f>VLOOKUP($C196,[1]Sheet1!$B$1:$Z$65536,18,0)</f>
        <v>0</v>
      </c>
      <c r="U196" s="81">
        <f>VLOOKUP($C196,[1]Sheet1!$B$1:$Z$65536,19,0)</f>
        <v>0</v>
      </c>
      <c r="V196" s="81">
        <f>VLOOKUP($C196,[1]Sheet1!$B$1:$Z$65536,20,0)</f>
        <v>0</v>
      </c>
      <c r="W196" s="81">
        <f>VLOOKUP($C196,[1]Sheet1!$B$1:$Z$65536,21,0)</f>
        <v>0</v>
      </c>
      <c r="X196" s="81">
        <f>VLOOKUP($C196,[1]Sheet1!$B$1:$Z$65536,22,0)</f>
        <v>0</v>
      </c>
      <c r="Y196" s="81">
        <f>VLOOKUP($C196,[1]Sheet1!$B$1:$Z$65536,23,0)</f>
        <v>0</v>
      </c>
      <c r="Z196" s="81">
        <f>VLOOKUP($C196,[1]Sheet1!$B$1:$Z$65536,24,0)</f>
        <v>0</v>
      </c>
      <c r="AA196" s="81">
        <f>VLOOKUP($C196,[1]Sheet1!$B$1:$Z$65536,25,0)</f>
        <v>0</v>
      </c>
      <c r="AB196" s="81">
        <f>VLOOKUP($C196,[1]Sheet1!$B$1:$AA$65536,26,0)</f>
        <v>0</v>
      </c>
      <c r="AC196" s="112">
        <f t="shared" si="31"/>
        <v>0</v>
      </c>
      <c r="AD196" s="114">
        <f t="shared" si="32"/>
        <v>0</v>
      </c>
      <c r="AE196" s="115">
        <f t="shared" si="33"/>
        <v>0</v>
      </c>
      <c r="AF196" s="115">
        <f t="shared" si="34"/>
        <v>0</v>
      </c>
      <c r="AG196" s="130"/>
      <c r="AH196" s="132"/>
      <c r="AI196" s="132"/>
      <c r="AJ196" s="132"/>
      <c r="AK196" s="132"/>
      <c r="AL196" s="132"/>
      <c r="AM196" s="133"/>
      <c r="AN196" s="150"/>
    </row>
    <row r="197" spans="1:40" s="61" customFormat="1" ht="25.95" hidden="1" customHeight="1">
      <c r="A197" s="58"/>
      <c r="B197" s="388"/>
      <c r="C197" s="82" t="s">
        <v>421</v>
      </c>
      <c r="D197" s="83" t="s">
        <v>422</v>
      </c>
      <c r="E197" s="84">
        <v>120</v>
      </c>
      <c r="F197" s="81">
        <f>VLOOKUP(C197,[1]Sheet1!B$1:E$65536,4,0)</f>
        <v>0.01</v>
      </c>
      <c r="G197" s="81">
        <f>VLOOKUP(C197,[1]Sheet1!B$1:F$65536,5,0)</f>
        <v>0</v>
      </c>
      <c r="H197" s="81">
        <f>VLOOKUP($C197,[1]Sheet1!$B$1:$Z$65536,6,0)</f>
        <v>0</v>
      </c>
      <c r="I197" s="81">
        <f>VLOOKUP($C197,[1]Sheet1!$B$1:$Z$65536,7,0)</f>
        <v>0</v>
      </c>
      <c r="J197" s="81">
        <f>VLOOKUP($C197,[1]Sheet1!$B$1:$Z$65536,8,0)</f>
        <v>0</v>
      </c>
      <c r="K197" s="81">
        <f>VLOOKUP($C197,[1]Sheet1!$B$1:$Z$65536,9,0)</f>
        <v>0.01</v>
      </c>
      <c r="L197" s="81">
        <f>VLOOKUP($C197,[1]Sheet1!$B$1:$Z$65536,10,0)</f>
        <v>0</v>
      </c>
      <c r="M197" s="81">
        <f>VLOOKUP($C197,[1]Sheet1!$B$1:$Z$65536,11,0)</f>
        <v>0</v>
      </c>
      <c r="N197" s="81">
        <f>VLOOKUP($C197,[1]Sheet1!$B$1:$Z$65536,12,0)</f>
        <v>0</v>
      </c>
      <c r="O197" s="81">
        <f>VLOOKUP($C197,[1]Sheet1!$B$1:$Z$65536,13,0)</f>
        <v>0</v>
      </c>
      <c r="P197" s="81">
        <f>VLOOKUP($C197,[1]Sheet1!$B$1:$Z$65536,14,0)</f>
        <v>0</v>
      </c>
      <c r="Q197" s="81">
        <f>VLOOKUP($C197,[1]Sheet1!$B$1:$Z$65536,15,0)</f>
        <v>0</v>
      </c>
      <c r="R197" s="81">
        <f>VLOOKUP($C197,[1]Sheet1!$B$1:$Z$65536,16,0)</f>
        <v>0</v>
      </c>
      <c r="S197" s="81">
        <f>VLOOKUP($C197,[1]Sheet1!$B$1:$Z$65536,17,0)</f>
        <v>0</v>
      </c>
      <c r="T197" s="81">
        <f>VLOOKUP($C197,[1]Sheet1!$B$1:$Z$65536,18,0)</f>
        <v>0</v>
      </c>
      <c r="U197" s="81">
        <f>VLOOKUP($C197,[1]Sheet1!$B$1:$Z$65536,19,0)</f>
        <v>0</v>
      </c>
      <c r="V197" s="81">
        <f>VLOOKUP($C197,[1]Sheet1!$B$1:$Z$65536,20,0)</f>
        <v>0</v>
      </c>
      <c r="W197" s="81">
        <f>VLOOKUP($C197,[1]Sheet1!$B$1:$Z$65536,21,0)</f>
        <v>0</v>
      </c>
      <c r="X197" s="81">
        <f>VLOOKUP($C197,[1]Sheet1!$B$1:$Z$65536,22,0)</f>
        <v>0</v>
      </c>
      <c r="Y197" s="81">
        <f>VLOOKUP($C197,[1]Sheet1!$B$1:$Z$65536,23,0)</f>
        <v>0</v>
      </c>
      <c r="Z197" s="81">
        <f>VLOOKUP($C197,[1]Sheet1!$B$1:$Z$65536,24,0)</f>
        <v>0</v>
      </c>
      <c r="AA197" s="81">
        <f>VLOOKUP($C197,[1]Sheet1!$B$1:$Z$65536,25,0)</f>
        <v>0</v>
      </c>
      <c r="AB197" s="81">
        <f>VLOOKUP($C197,[1]Sheet1!$B$1:$AA$65536,26,0)</f>
        <v>0</v>
      </c>
      <c r="AC197" s="112">
        <f t="shared" si="31"/>
        <v>0.02</v>
      </c>
      <c r="AD197" s="114">
        <f t="shared" si="32"/>
        <v>0.02</v>
      </c>
      <c r="AE197" s="115">
        <f t="shared" si="33"/>
        <v>0</v>
      </c>
      <c r="AF197" s="115">
        <f t="shared" si="34"/>
        <v>0</v>
      </c>
      <c r="AG197" s="130"/>
      <c r="AH197" s="132"/>
      <c r="AI197" s="132"/>
      <c r="AJ197" s="132"/>
      <c r="AK197" s="132"/>
      <c r="AL197" s="132"/>
      <c r="AM197" s="133"/>
      <c r="AN197" s="150"/>
    </row>
    <row r="198" spans="1:40" s="61" customFormat="1" ht="25.95" hidden="1" customHeight="1">
      <c r="A198" s="58"/>
      <c r="B198" s="388"/>
      <c r="C198" s="82" t="s">
        <v>423</v>
      </c>
      <c r="D198" s="83" t="s">
        <v>424</v>
      </c>
      <c r="E198" s="84">
        <v>120</v>
      </c>
      <c r="F198" s="81">
        <f>VLOOKUP(C198,[1]Sheet1!B$1:E$65536,4,0)</f>
        <v>0</v>
      </c>
      <c r="G198" s="81">
        <f>VLOOKUP(C198,[1]Sheet1!B$1:F$65536,5,0)</f>
        <v>0</v>
      </c>
      <c r="H198" s="81">
        <f>VLOOKUP($C198,[1]Sheet1!$B$1:$Z$65536,6,0)</f>
        <v>0</v>
      </c>
      <c r="I198" s="81">
        <f>VLOOKUP($C198,[1]Sheet1!$B$1:$Z$65536,7,0)</f>
        <v>0</v>
      </c>
      <c r="J198" s="81">
        <f>VLOOKUP($C198,[1]Sheet1!$B$1:$Z$65536,8,0)</f>
        <v>0</v>
      </c>
      <c r="K198" s="81">
        <f>VLOOKUP($C198,[1]Sheet1!$B$1:$Z$65536,9,0)</f>
        <v>0</v>
      </c>
      <c r="L198" s="81">
        <f>VLOOKUP($C198,[1]Sheet1!$B$1:$Z$65536,10,0)</f>
        <v>0</v>
      </c>
      <c r="M198" s="81">
        <f>VLOOKUP($C198,[1]Sheet1!$B$1:$Z$65536,11,0)</f>
        <v>0</v>
      </c>
      <c r="N198" s="81">
        <f>VLOOKUP($C198,[1]Sheet1!$B$1:$Z$65536,12,0)</f>
        <v>0</v>
      </c>
      <c r="O198" s="81">
        <f>VLOOKUP($C198,[1]Sheet1!$B$1:$Z$65536,13,0)</f>
        <v>0</v>
      </c>
      <c r="P198" s="81">
        <f>VLOOKUP($C198,[1]Sheet1!$B$1:$Z$65536,14,0)</f>
        <v>0</v>
      </c>
      <c r="Q198" s="81">
        <f>VLOOKUP($C198,[1]Sheet1!$B$1:$Z$65536,15,0)</f>
        <v>0</v>
      </c>
      <c r="R198" s="81">
        <f>VLOOKUP($C198,[1]Sheet1!$B$1:$Z$65536,16,0)</f>
        <v>0</v>
      </c>
      <c r="S198" s="81">
        <f>VLOOKUP($C198,[1]Sheet1!$B$1:$Z$65536,17,0)</f>
        <v>0</v>
      </c>
      <c r="T198" s="81">
        <f>VLOOKUP($C198,[1]Sheet1!$B$1:$Z$65536,18,0)</f>
        <v>15642.190000000002</v>
      </c>
      <c r="U198" s="81">
        <f>VLOOKUP($C198,[1]Sheet1!$B$1:$Z$65536,19,0)</f>
        <v>0</v>
      </c>
      <c r="V198" s="81">
        <f>VLOOKUP($C198,[1]Sheet1!$B$1:$Z$65536,20,0)</f>
        <v>0</v>
      </c>
      <c r="W198" s="81">
        <f>VLOOKUP($C198,[1]Sheet1!$B$1:$Z$65536,21,0)</f>
        <v>0</v>
      </c>
      <c r="X198" s="81">
        <f>VLOOKUP($C198,[1]Sheet1!$B$1:$Z$65536,22,0)</f>
        <v>0</v>
      </c>
      <c r="Y198" s="81">
        <f>VLOOKUP($C198,[1]Sheet1!$B$1:$Z$65536,23,0)</f>
        <v>0</v>
      </c>
      <c r="Z198" s="81">
        <f>VLOOKUP($C198,[1]Sheet1!$B$1:$Z$65536,24,0)</f>
        <v>15593.43</v>
      </c>
      <c r="AA198" s="81">
        <f>VLOOKUP($C198,[1]Sheet1!$B$1:$Z$65536,25,0)</f>
        <v>0</v>
      </c>
      <c r="AB198" s="81">
        <f>VLOOKUP($C198,[1]Sheet1!$B$1:$AA$65536,26,0)</f>
        <v>0</v>
      </c>
      <c r="AC198" s="112">
        <f t="shared" si="31"/>
        <v>31235.620000000003</v>
      </c>
      <c r="AD198" s="114">
        <f t="shared" si="32"/>
        <v>15642.190000000002</v>
      </c>
      <c r="AE198" s="115">
        <f t="shared" si="33"/>
        <v>2607.0316666666672</v>
      </c>
      <c r="AF198" s="115">
        <f t="shared" si="34"/>
        <v>0</v>
      </c>
      <c r="AG198" s="130"/>
      <c r="AH198" s="132"/>
      <c r="AI198" s="132"/>
      <c r="AJ198" s="132" t="s">
        <v>46</v>
      </c>
      <c r="AK198" s="132"/>
      <c r="AL198" s="132"/>
      <c r="AM198" s="133"/>
      <c r="AN198" s="150"/>
    </row>
    <row r="199" spans="1:40" s="61" customFormat="1" ht="25.95" hidden="1" customHeight="1">
      <c r="A199" s="58"/>
      <c r="B199" s="388"/>
      <c r="C199" s="82" t="s">
        <v>425</v>
      </c>
      <c r="D199" s="83" t="s">
        <v>426</v>
      </c>
      <c r="E199" s="84">
        <v>120</v>
      </c>
      <c r="F199" s="81">
        <f>VLOOKUP(C199,[1]Sheet1!B$1:E$65536,4,0)</f>
        <v>29924.39</v>
      </c>
      <c r="G199" s="81">
        <f>VLOOKUP(C199,[1]Sheet1!B$1:F$65536,5,0)</f>
        <v>0</v>
      </c>
      <c r="H199" s="81">
        <f>VLOOKUP($C199,[1]Sheet1!$B$1:$Z$65536,6,0)</f>
        <v>0</v>
      </c>
      <c r="I199" s="81">
        <f>VLOOKUP($C199,[1]Sheet1!$B$1:$Z$65536,7,0)</f>
        <v>0</v>
      </c>
      <c r="J199" s="81">
        <f>VLOOKUP($C199,[1]Sheet1!$B$1:$Z$65536,8,0)</f>
        <v>0</v>
      </c>
      <c r="K199" s="81">
        <f>VLOOKUP($C199,[1]Sheet1!$B$1:$Z$65536,9,0)</f>
        <v>0</v>
      </c>
      <c r="L199" s="81">
        <f>VLOOKUP($C199,[1]Sheet1!$B$1:$Z$65536,10,0)</f>
        <v>0</v>
      </c>
      <c r="M199" s="81">
        <f>VLOOKUP($C199,[1]Sheet1!$B$1:$Z$65536,11,0)</f>
        <v>0</v>
      </c>
      <c r="N199" s="81">
        <f>VLOOKUP($C199,[1]Sheet1!$B$1:$Z$65536,12,0)</f>
        <v>0</v>
      </c>
      <c r="O199" s="81">
        <f>VLOOKUP($C199,[1]Sheet1!$B$1:$Z$65536,13,0)</f>
        <v>0</v>
      </c>
      <c r="P199" s="81">
        <f>VLOOKUP($C199,[1]Sheet1!$B$1:$Z$65536,14,0)</f>
        <v>0</v>
      </c>
      <c r="Q199" s="81">
        <f>VLOOKUP($C199,[1]Sheet1!$B$1:$Z$65536,15,0)</f>
        <v>0</v>
      </c>
      <c r="R199" s="81">
        <f>VLOOKUP($C199,[1]Sheet1!$B$1:$Z$65536,16,0)</f>
        <v>0</v>
      </c>
      <c r="S199" s="81">
        <f>VLOOKUP($C199,[1]Sheet1!$B$1:$Z$65536,17,0)</f>
        <v>0</v>
      </c>
      <c r="T199" s="81">
        <f>VLOOKUP($C199,[1]Sheet1!$B$1:$Z$65536,18,0)</f>
        <v>0</v>
      </c>
      <c r="U199" s="81">
        <f>VLOOKUP($C199,[1]Sheet1!$B$1:$Z$65536,19,0)</f>
        <v>0</v>
      </c>
      <c r="V199" s="81">
        <f>VLOOKUP($C199,[1]Sheet1!$B$1:$Z$65536,20,0)</f>
        <v>0</v>
      </c>
      <c r="W199" s="81">
        <f>VLOOKUP($C199,[1]Sheet1!$B$1:$Z$65536,21,0)</f>
        <v>0</v>
      </c>
      <c r="X199" s="81">
        <f>VLOOKUP($C199,[1]Sheet1!$B$1:$Z$65536,22,0)</f>
        <v>0</v>
      </c>
      <c r="Y199" s="81">
        <f>VLOOKUP($C199,[1]Sheet1!$B$1:$Z$65536,23,0)</f>
        <v>0</v>
      </c>
      <c r="Z199" s="81">
        <f>VLOOKUP($C199,[1]Sheet1!$B$1:$Z$65536,24,0)</f>
        <v>0</v>
      </c>
      <c r="AA199" s="81">
        <f>VLOOKUP($C199,[1]Sheet1!$B$1:$Z$65536,25,0)</f>
        <v>0</v>
      </c>
      <c r="AB199" s="81">
        <f>VLOOKUP($C199,[1]Sheet1!$B$1:$AA$65536,26,0)</f>
        <v>0</v>
      </c>
      <c r="AC199" s="112">
        <f t="shared" si="31"/>
        <v>29924.39</v>
      </c>
      <c r="AD199" s="114">
        <f t="shared" si="32"/>
        <v>29924.39</v>
      </c>
      <c r="AE199" s="115">
        <f t="shared" si="33"/>
        <v>0</v>
      </c>
      <c r="AF199" s="115">
        <f t="shared" si="34"/>
        <v>0</v>
      </c>
      <c r="AG199" s="130"/>
      <c r="AH199" s="132"/>
      <c r="AI199" s="132"/>
      <c r="AJ199" s="132"/>
      <c r="AK199" s="132"/>
      <c r="AL199" s="132" t="s">
        <v>46</v>
      </c>
      <c r="AM199" s="133"/>
      <c r="AN199" s="150"/>
    </row>
    <row r="200" spans="1:40" s="61" customFormat="1" ht="25.95" hidden="1" customHeight="1">
      <c r="A200" s="58"/>
      <c r="B200" s="388"/>
      <c r="C200" s="82" t="s">
        <v>427</v>
      </c>
      <c r="D200" s="83" t="s">
        <v>428</v>
      </c>
      <c r="E200" s="84">
        <v>120</v>
      </c>
      <c r="F200" s="81">
        <f>VLOOKUP(C200,[1]Sheet1!B$1:E$65536,4,0)</f>
        <v>0</v>
      </c>
      <c r="G200" s="81">
        <f>VLOOKUP(C200,[1]Sheet1!B$1:F$65536,5,0)</f>
        <v>0</v>
      </c>
      <c r="H200" s="81">
        <f>VLOOKUP($C200,[1]Sheet1!$B$1:$Z$65536,6,0)</f>
        <v>0</v>
      </c>
      <c r="I200" s="81">
        <f>VLOOKUP($C200,[1]Sheet1!$B$1:$Z$65536,7,0)</f>
        <v>0</v>
      </c>
      <c r="J200" s="81">
        <f>VLOOKUP($C200,[1]Sheet1!$B$1:$Z$65536,8,0)</f>
        <v>0</v>
      </c>
      <c r="K200" s="81">
        <f>VLOOKUP($C200,[1]Sheet1!$B$1:$Z$65536,9,0)</f>
        <v>0</v>
      </c>
      <c r="L200" s="81">
        <f>VLOOKUP($C200,[1]Sheet1!$B$1:$Z$65536,10,0)</f>
        <v>0</v>
      </c>
      <c r="M200" s="81">
        <f>VLOOKUP($C200,[1]Sheet1!$B$1:$Z$65536,11,0)</f>
        <v>0</v>
      </c>
      <c r="N200" s="81">
        <f>VLOOKUP($C200,[1]Sheet1!$B$1:$Z$65536,12,0)</f>
        <v>0</v>
      </c>
      <c r="O200" s="81">
        <f>VLOOKUP($C200,[1]Sheet1!$B$1:$Z$65536,13,0)</f>
        <v>0</v>
      </c>
      <c r="P200" s="81">
        <f>VLOOKUP($C200,[1]Sheet1!$B$1:$Z$65536,14,0)</f>
        <v>0</v>
      </c>
      <c r="Q200" s="81">
        <f>VLOOKUP($C200,[1]Sheet1!$B$1:$Z$65536,15,0)</f>
        <v>0</v>
      </c>
      <c r="R200" s="81">
        <f>VLOOKUP($C200,[1]Sheet1!$B$1:$Z$65536,16,0)</f>
        <v>1295.3299999999945</v>
      </c>
      <c r="S200" s="81">
        <f>VLOOKUP($C200,[1]Sheet1!$B$1:$Z$65536,17,0)</f>
        <v>0</v>
      </c>
      <c r="T200" s="81">
        <f>VLOOKUP($C200,[1]Sheet1!$B$1:$Z$65536,18,0)</f>
        <v>3013.3499999999985</v>
      </c>
      <c r="U200" s="81">
        <f>VLOOKUP($C200,[1]Sheet1!$B$1:$Z$65536,19,0)</f>
        <v>0</v>
      </c>
      <c r="V200" s="81">
        <f>VLOOKUP($C200,[1]Sheet1!$B$1:$Z$65536,20,0)</f>
        <v>15716.370000000003</v>
      </c>
      <c r="W200" s="81">
        <f>VLOOKUP($C200,[1]Sheet1!$B$1:$Z$65536,21,0)</f>
        <v>2237.75</v>
      </c>
      <c r="X200" s="81">
        <f>VLOOKUP($C200,[1]Sheet1!$B$1:$Z$65536,22,0)</f>
        <v>7272.0500000000029</v>
      </c>
      <c r="Y200" s="81">
        <f>VLOOKUP($C200,[1]Sheet1!$B$1:$Z$65536,23,0)</f>
        <v>10942.24</v>
      </c>
      <c r="Z200" s="81">
        <f>VLOOKUP($C200,[1]Sheet1!$B$1:$Z$65536,24,0)</f>
        <v>18784.61</v>
      </c>
      <c r="AA200" s="81">
        <f>VLOOKUP($C200,[1]Sheet1!$B$1:$Z$65536,25,0)</f>
        <v>11612.45</v>
      </c>
      <c r="AB200" s="81">
        <f>VLOOKUP($C200,[1]Sheet1!$B$1:$AA$65536,26,0)</f>
        <v>9750.7800000000007</v>
      </c>
      <c r="AC200" s="112">
        <f t="shared" si="31"/>
        <v>80624.929999999993</v>
      </c>
      <c r="AD200" s="114">
        <f t="shared" si="32"/>
        <v>29534.85</v>
      </c>
      <c r="AE200" s="115">
        <f t="shared" si="33"/>
        <v>3337.5083333333328</v>
      </c>
      <c r="AF200" s="115">
        <f t="shared" si="34"/>
        <v>15716.370000000003</v>
      </c>
      <c r="AG200" s="130">
        <v>20000</v>
      </c>
      <c r="AH200" s="132"/>
      <c r="AI200" s="132"/>
      <c r="AJ200" s="132"/>
      <c r="AK200" s="132"/>
      <c r="AL200" s="132"/>
      <c r="AM200" s="133"/>
      <c r="AN200" s="150"/>
    </row>
    <row r="201" spans="1:40" s="61" customFormat="1" ht="25.95" hidden="1" customHeight="1">
      <c r="A201" s="58"/>
      <c r="B201" s="388"/>
      <c r="C201" s="82" t="s">
        <v>429</v>
      </c>
      <c r="D201" s="83" t="s">
        <v>430</v>
      </c>
      <c r="E201" s="84">
        <v>120</v>
      </c>
      <c r="F201" s="81">
        <f>VLOOKUP(C201,[1]Sheet1!B$1:E$65536,4,0)</f>
        <v>28888.81</v>
      </c>
      <c r="G201" s="81">
        <f>VLOOKUP(C201,[1]Sheet1!B$1:F$65536,5,0)</f>
        <v>0</v>
      </c>
      <c r="H201" s="81">
        <f>VLOOKUP($C201,[1]Sheet1!$B$1:$Z$65536,6,0)</f>
        <v>0</v>
      </c>
      <c r="I201" s="81">
        <f>VLOOKUP($C201,[1]Sheet1!$B$1:$Z$65536,7,0)</f>
        <v>0</v>
      </c>
      <c r="J201" s="81">
        <f>VLOOKUP($C201,[1]Sheet1!$B$1:$Z$65536,8,0)</f>
        <v>0</v>
      </c>
      <c r="K201" s="81">
        <f>VLOOKUP($C201,[1]Sheet1!$B$1:$Z$65536,9,0)</f>
        <v>0</v>
      </c>
      <c r="L201" s="81">
        <f>VLOOKUP($C201,[1]Sheet1!$B$1:$Z$65536,10,0)</f>
        <v>0</v>
      </c>
      <c r="M201" s="81">
        <f>VLOOKUP($C201,[1]Sheet1!$B$1:$Z$65536,11,0)</f>
        <v>0</v>
      </c>
      <c r="N201" s="81">
        <f>VLOOKUP($C201,[1]Sheet1!$B$1:$Z$65536,12,0)</f>
        <v>0</v>
      </c>
      <c r="O201" s="81">
        <f>VLOOKUP($C201,[1]Sheet1!$B$1:$Z$65536,13,0)</f>
        <v>0</v>
      </c>
      <c r="P201" s="81">
        <f>VLOOKUP($C201,[1]Sheet1!$B$1:$Z$65536,14,0)</f>
        <v>0</v>
      </c>
      <c r="Q201" s="81">
        <f>VLOOKUP($C201,[1]Sheet1!$B$1:$Z$65536,15,0)</f>
        <v>0</v>
      </c>
      <c r="R201" s="81">
        <f>VLOOKUP($C201,[1]Sheet1!$B$1:$Z$65536,16,0)</f>
        <v>0</v>
      </c>
      <c r="S201" s="81">
        <f>VLOOKUP($C201,[1]Sheet1!$B$1:$Z$65536,17,0)</f>
        <v>0</v>
      </c>
      <c r="T201" s="81">
        <f>VLOOKUP($C201,[1]Sheet1!$B$1:$Z$65536,18,0)</f>
        <v>0</v>
      </c>
      <c r="U201" s="81">
        <f>VLOOKUP($C201,[1]Sheet1!$B$1:$Z$65536,19,0)</f>
        <v>0</v>
      </c>
      <c r="V201" s="81">
        <f>VLOOKUP($C201,[1]Sheet1!$B$1:$Z$65536,20,0)</f>
        <v>0</v>
      </c>
      <c r="W201" s="81">
        <f>VLOOKUP($C201,[1]Sheet1!$B$1:$Z$65536,21,0)</f>
        <v>0</v>
      </c>
      <c r="X201" s="81">
        <f>VLOOKUP($C201,[1]Sheet1!$B$1:$Z$65536,22,0)</f>
        <v>0</v>
      </c>
      <c r="Y201" s="81">
        <f>VLOOKUP($C201,[1]Sheet1!$B$1:$Z$65536,23,0)</f>
        <v>0</v>
      </c>
      <c r="Z201" s="81">
        <f>VLOOKUP($C201,[1]Sheet1!$B$1:$Z$65536,24,0)</f>
        <v>0</v>
      </c>
      <c r="AA201" s="81">
        <f>VLOOKUP($C201,[1]Sheet1!$B$1:$Z$65536,25,0)</f>
        <v>0</v>
      </c>
      <c r="AB201" s="81">
        <f>VLOOKUP($C201,[1]Sheet1!$B$1:$AA$65536,26,0)</f>
        <v>0</v>
      </c>
      <c r="AC201" s="112">
        <f t="shared" si="31"/>
        <v>28888.81</v>
      </c>
      <c r="AD201" s="114">
        <f t="shared" si="32"/>
        <v>28888.81</v>
      </c>
      <c r="AE201" s="115">
        <f t="shared" si="33"/>
        <v>0</v>
      </c>
      <c r="AF201" s="115">
        <f t="shared" si="34"/>
        <v>0</v>
      </c>
      <c r="AG201" s="130"/>
      <c r="AH201" s="132"/>
      <c r="AI201" s="132"/>
      <c r="AJ201" s="132"/>
      <c r="AK201" s="132"/>
      <c r="AL201" s="132"/>
      <c r="AM201" s="133"/>
      <c r="AN201" s="150"/>
    </row>
    <row r="202" spans="1:40" s="61" customFormat="1" ht="25.95" hidden="1" customHeight="1">
      <c r="A202" s="58"/>
      <c r="B202" s="388"/>
      <c r="C202" s="82" t="s">
        <v>431</v>
      </c>
      <c r="D202" s="83" t="s">
        <v>432</v>
      </c>
      <c r="E202" s="84">
        <v>120</v>
      </c>
      <c r="F202" s="81">
        <f>VLOOKUP(C202,[1]Sheet1!B$1:E$65536,4,0)</f>
        <v>19045</v>
      </c>
      <c r="G202" s="81">
        <f>VLOOKUP(C202,[1]Sheet1!B$1:F$65536,5,0)</f>
        <v>0</v>
      </c>
      <c r="H202" s="81">
        <f>VLOOKUP($C202,[1]Sheet1!$B$1:$Z$65536,6,0)</f>
        <v>0</v>
      </c>
      <c r="I202" s="81">
        <f>VLOOKUP($C202,[1]Sheet1!$B$1:$Z$65536,7,0)</f>
        <v>0</v>
      </c>
      <c r="J202" s="81">
        <f>VLOOKUP($C202,[1]Sheet1!$B$1:$Z$65536,8,0)</f>
        <v>0</v>
      </c>
      <c r="K202" s="81">
        <f>VLOOKUP($C202,[1]Sheet1!$B$1:$Z$65536,9,0)</f>
        <v>0</v>
      </c>
      <c r="L202" s="81">
        <f>VLOOKUP($C202,[1]Sheet1!$B$1:$Z$65536,10,0)</f>
        <v>0</v>
      </c>
      <c r="M202" s="81">
        <f>VLOOKUP($C202,[1]Sheet1!$B$1:$Z$65536,11,0)</f>
        <v>0</v>
      </c>
      <c r="N202" s="81">
        <f>VLOOKUP($C202,[1]Sheet1!$B$1:$Z$65536,12,0)</f>
        <v>0</v>
      </c>
      <c r="O202" s="81">
        <f>VLOOKUP($C202,[1]Sheet1!$B$1:$Z$65536,13,0)</f>
        <v>0</v>
      </c>
      <c r="P202" s="81">
        <f>VLOOKUP($C202,[1]Sheet1!$B$1:$Z$65536,14,0)</f>
        <v>0</v>
      </c>
      <c r="Q202" s="81">
        <f>VLOOKUP($C202,[1]Sheet1!$B$1:$Z$65536,15,0)</f>
        <v>0</v>
      </c>
      <c r="R202" s="81">
        <f>VLOOKUP($C202,[1]Sheet1!$B$1:$Z$65536,16,0)</f>
        <v>0</v>
      </c>
      <c r="S202" s="81">
        <f>VLOOKUP($C202,[1]Sheet1!$B$1:$Z$65536,17,0)</f>
        <v>0</v>
      </c>
      <c r="T202" s="81">
        <f>VLOOKUP($C202,[1]Sheet1!$B$1:$Z$65536,18,0)</f>
        <v>0</v>
      </c>
      <c r="U202" s="81">
        <f>VLOOKUP($C202,[1]Sheet1!$B$1:$Z$65536,19,0)</f>
        <v>0</v>
      </c>
      <c r="V202" s="81">
        <f>VLOOKUP($C202,[1]Sheet1!$B$1:$Z$65536,20,0)</f>
        <v>0</v>
      </c>
      <c r="W202" s="81">
        <f>VLOOKUP($C202,[1]Sheet1!$B$1:$Z$65536,21,0)</f>
        <v>0</v>
      </c>
      <c r="X202" s="81">
        <f>VLOOKUP($C202,[1]Sheet1!$B$1:$Z$65536,22,0)</f>
        <v>0</v>
      </c>
      <c r="Y202" s="81">
        <f>VLOOKUP($C202,[1]Sheet1!$B$1:$Z$65536,23,0)</f>
        <v>0</v>
      </c>
      <c r="Z202" s="81">
        <f>VLOOKUP($C202,[1]Sheet1!$B$1:$Z$65536,24,0)</f>
        <v>0</v>
      </c>
      <c r="AA202" s="81">
        <f>VLOOKUP($C202,[1]Sheet1!$B$1:$Z$65536,25,0)</f>
        <v>0</v>
      </c>
      <c r="AB202" s="81">
        <f>VLOOKUP($C202,[1]Sheet1!$B$1:$AA$65536,26,0)</f>
        <v>0</v>
      </c>
      <c r="AC202" s="112">
        <f t="shared" si="31"/>
        <v>19045</v>
      </c>
      <c r="AD202" s="114">
        <f t="shared" si="32"/>
        <v>19045</v>
      </c>
      <c r="AE202" s="115">
        <f t="shared" si="33"/>
        <v>0</v>
      </c>
      <c r="AF202" s="115">
        <f t="shared" si="34"/>
        <v>0</v>
      </c>
      <c r="AG202" s="130"/>
      <c r="AH202" s="132"/>
      <c r="AI202" s="132"/>
      <c r="AJ202" s="132"/>
      <c r="AK202" s="132"/>
      <c r="AL202" s="132"/>
      <c r="AM202" s="133"/>
      <c r="AN202" s="150"/>
    </row>
    <row r="203" spans="1:40" s="61" customFormat="1" ht="25.95" hidden="1" customHeight="1">
      <c r="A203" s="58"/>
      <c r="B203" s="388"/>
      <c r="C203" s="82" t="s">
        <v>433</v>
      </c>
      <c r="D203" s="83" t="s">
        <v>434</v>
      </c>
      <c r="E203" s="84">
        <v>120</v>
      </c>
      <c r="F203" s="81">
        <f>VLOOKUP(C203,[1]Sheet1!B$1:E$65536,4,0)</f>
        <v>18714.75</v>
      </c>
      <c r="G203" s="81">
        <f>VLOOKUP(C203,[1]Sheet1!B$1:F$65536,5,0)</f>
        <v>0</v>
      </c>
      <c r="H203" s="81">
        <f>VLOOKUP($C203,[1]Sheet1!$B$1:$Z$65536,6,0)</f>
        <v>0</v>
      </c>
      <c r="I203" s="81">
        <f>VLOOKUP($C203,[1]Sheet1!$B$1:$Z$65536,7,0)</f>
        <v>0</v>
      </c>
      <c r="J203" s="81">
        <f>VLOOKUP($C203,[1]Sheet1!$B$1:$Z$65536,8,0)</f>
        <v>0</v>
      </c>
      <c r="K203" s="81">
        <f>VLOOKUP($C203,[1]Sheet1!$B$1:$Z$65536,9,0)</f>
        <v>0</v>
      </c>
      <c r="L203" s="81">
        <f>VLOOKUP($C203,[1]Sheet1!$B$1:$Z$65536,10,0)</f>
        <v>0</v>
      </c>
      <c r="M203" s="81">
        <f>VLOOKUP($C203,[1]Sheet1!$B$1:$Z$65536,11,0)</f>
        <v>0</v>
      </c>
      <c r="N203" s="81">
        <f>VLOOKUP($C203,[1]Sheet1!$B$1:$Z$65536,12,0)</f>
        <v>0</v>
      </c>
      <c r="O203" s="81">
        <f>VLOOKUP($C203,[1]Sheet1!$B$1:$Z$65536,13,0)</f>
        <v>0</v>
      </c>
      <c r="P203" s="81">
        <f>VLOOKUP($C203,[1]Sheet1!$B$1:$Z$65536,14,0)</f>
        <v>0</v>
      </c>
      <c r="Q203" s="81">
        <f>VLOOKUP($C203,[1]Sheet1!$B$1:$Z$65536,15,0)</f>
        <v>0</v>
      </c>
      <c r="R203" s="81">
        <f>VLOOKUP($C203,[1]Sheet1!$B$1:$Z$65536,16,0)</f>
        <v>0</v>
      </c>
      <c r="S203" s="81">
        <f>VLOOKUP($C203,[1]Sheet1!$B$1:$Z$65536,17,0)</f>
        <v>0</v>
      </c>
      <c r="T203" s="81">
        <f>VLOOKUP($C203,[1]Sheet1!$B$1:$Z$65536,18,0)</f>
        <v>0</v>
      </c>
      <c r="U203" s="81">
        <f>VLOOKUP($C203,[1]Sheet1!$B$1:$Z$65536,19,0)</f>
        <v>0</v>
      </c>
      <c r="V203" s="81">
        <f>VLOOKUP($C203,[1]Sheet1!$B$1:$Z$65536,20,0)</f>
        <v>0</v>
      </c>
      <c r="W203" s="81">
        <f>VLOOKUP($C203,[1]Sheet1!$B$1:$Z$65536,21,0)</f>
        <v>0</v>
      </c>
      <c r="X203" s="81">
        <f>VLOOKUP($C203,[1]Sheet1!$B$1:$Z$65536,22,0)</f>
        <v>0</v>
      </c>
      <c r="Y203" s="81">
        <f>VLOOKUP($C203,[1]Sheet1!$B$1:$Z$65536,23,0)</f>
        <v>0</v>
      </c>
      <c r="Z203" s="81">
        <f>VLOOKUP($C203,[1]Sheet1!$B$1:$Z$65536,24,0)</f>
        <v>0</v>
      </c>
      <c r="AA203" s="81">
        <f>VLOOKUP($C203,[1]Sheet1!$B$1:$Z$65536,25,0)</f>
        <v>0</v>
      </c>
      <c r="AB203" s="81">
        <f>VLOOKUP($C203,[1]Sheet1!$B$1:$AA$65536,26,0)</f>
        <v>0</v>
      </c>
      <c r="AC203" s="112">
        <f t="shared" si="31"/>
        <v>18714.75</v>
      </c>
      <c r="AD203" s="114">
        <f t="shared" si="32"/>
        <v>18714.75</v>
      </c>
      <c r="AE203" s="115">
        <f t="shared" si="33"/>
        <v>0</v>
      </c>
      <c r="AF203" s="115">
        <f t="shared" si="34"/>
        <v>0</v>
      </c>
      <c r="AG203" s="130"/>
      <c r="AH203" s="132"/>
      <c r="AI203" s="132"/>
      <c r="AJ203" s="132"/>
      <c r="AK203" s="132"/>
      <c r="AL203" s="132"/>
      <c r="AM203" s="133"/>
      <c r="AN203" s="150"/>
    </row>
    <row r="204" spans="1:40" s="61" customFormat="1" ht="25.95" hidden="1" customHeight="1">
      <c r="A204" s="58"/>
      <c r="B204" s="388"/>
      <c r="C204" s="82" t="s">
        <v>435</v>
      </c>
      <c r="D204" s="83" t="s">
        <v>436</v>
      </c>
      <c r="E204" s="84">
        <v>120</v>
      </c>
      <c r="F204" s="81">
        <f>VLOOKUP(C204,[1]Sheet1!B$1:E$65536,4,0)</f>
        <v>17243.919999999998</v>
      </c>
      <c r="G204" s="81">
        <f>VLOOKUP(C204,[1]Sheet1!B$1:F$65536,5,0)</f>
        <v>0</v>
      </c>
      <c r="H204" s="81">
        <f>VLOOKUP($C204,[1]Sheet1!$B$1:$Z$65536,6,0)</f>
        <v>0</v>
      </c>
      <c r="I204" s="81">
        <f>VLOOKUP($C204,[1]Sheet1!$B$1:$Z$65536,7,0)</f>
        <v>0</v>
      </c>
      <c r="J204" s="81">
        <f>VLOOKUP($C204,[1]Sheet1!$B$1:$Z$65536,8,0)</f>
        <v>0</v>
      </c>
      <c r="K204" s="81">
        <f>VLOOKUP($C204,[1]Sheet1!$B$1:$Z$65536,9,0)</f>
        <v>0</v>
      </c>
      <c r="L204" s="81">
        <f>VLOOKUP($C204,[1]Sheet1!$B$1:$Z$65536,10,0)</f>
        <v>0</v>
      </c>
      <c r="M204" s="81">
        <f>VLOOKUP($C204,[1]Sheet1!$B$1:$Z$65536,11,0)</f>
        <v>0</v>
      </c>
      <c r="N204" s="81">
        <f>VLOOKUP($C204,[1]Sheet1!$B$1:$Z$65536,12,0)</f>
        <v>0</v>
      </c>
      <c r="O204" s="81">
        <f>VLOOKUP($C204,[1]Sheet1!$B$1:$Z$65536,13,0)</f>
        <v>0</v>
      </c>
      <c r="P204" s="81">
        <f>VLOOKUP($C204,[1]Sheet1!$B$1:$Z$65536,14,0)</f>
        <v>0</v>
      </c>
      <c r="Q204" s="81">
        <f>VLOOKUP($C204,[1]Sheet1!$B$1:$Z$65536,15,0)</f>
        <v>0</v>
      </c>
      <c r="R204" s="81">
        <f>VLOOKUP($C204,[1]Sheet1!$B$1:$Z$65536,16,0)</f>
        <v>0</v>
      </c>
      <c r="S204" s="81">
        <f>VLOOKUP($C204,[1]Sheet1!$B$1:$Z$65536,17,0)</f>
        <v>0</v>
      </c>
      <c r="T204" s="81">
        <f>VLOOKUP($C204,[1]Sheet1!$B$1:$Z$65536,18,0)</f>
        <v>0</v>
      </c>
      <c r="U204" s="81">
        <f>VLOOKUP($C204,[1]Sheet1!$B$1:$Z$65536,19,0)</f>
        <v>0</v>
      </c>
      <c r="V204" s="81">
        <f>VLOOKUP($C204,[1]Sheet1!$B$1:$Z$65536,20,0)</f>
        <v>0</v>
      </c>
      <c r="W204" s="81">
        <f>VLOOKUP($C204,[1]Sheet1!$B$1:$Z$65536,21,0)</f>
        <v>0</v>
      </c>
      <c r="X204" s="81">
        <f>VLOOKUP($C204,[1]Sheet1!$B$1:$Z$65536,22,0)</f>
        <v>0</v>
      </c>
      <c r="Y204" s="81">
        <f>VLOOKUP($C204,[1]Sheet1!$B$1:$Z$65536,23,0)</f>
        <v>0</v>
      </c>
      <c r="Z204" s="81">
        <f>VLOOKUP($C204,[1]Sheet1!$B$1:$Z$65536,24,0)</f>
        <v>0</v>
      </c>
      <c r="AA204" s="81">
        <f>VLOOKUP($C204,[1]Sheet1!$B$1:$Z$65536,25,0)</f>
        <v>0</v>
      </c>
      <c r="AB204" s="81">
        <f>VLOOKUP($C204,[1]Sheet1!$B$1:$AA$65536,26,0)</f>
        <v>0</v>
      </c>
      <c r="AC204" s="112">
        <f t="shared" si="31"/>
        <v>17243.919999999998</v>
      </c>
      <c r="AD204" s="114">
        <f t="shared" si="32"/>
        <v>17243.919999999998</v>
      </c>
      <c r="AE204" s="115">
        <f t="shared" si="33"/>
        <v>0</v>
      </c>
      <c r="AF204" s="115">
        <f t="shared" si="34"/>
        <v>0</v>
      </c>
      <c r="AG204" s="130"/>
      <c r="AH204" s="132"/>
      <c r="AI204" s="132"/>
      <c r="AJ204" s="132"/>
      <c r="AK204" s="132"/>
      <c r="AL204" s="132"/>
      <c r="AM204" s="133"/>
      <c r="AN204" s="150"/>
    </row>
    <row r="205" spans="1:40" s="61" customFormat="1" ht="25.95" hidden="1" customHeight="1">
      <c r="A205" s="58"/>
      <c r="B205" s="388"/>
      <c r="C205" s="82" t="s">
        <v>437</v>
      </c>
      <c r="D205" s="83" t="s">
        <v>438</v>
      </c>
      <c r="E205" s="84">
        <v>120</v>
      </c>
      <c r="F205" s="81">
        <f>VLOOKUP(C205,[1]Sheet1!B$1:E$65536,4,0)</f>
        <v>16470.66</v>
      </c>
      <c r="G205" s="81">
        <f>VLOOKUP(C205,[1]Sheet1!B$1:F$65536,5,0)</f>
        <v>0</v>
      </c>
      <c r="H205" s="81">
        <f>VLOOKUP($C205,[1]Sheet1!$B$1:$Z$65536,6,0)</f>
        <v>0</v>
      </c>
      <c r="I205" s="81">
        <f>VLOOKUP($C205,[1]Sheet1!$B$1:$Z$65536,7,0)</f>
        <v>0</v>
      </c>
      <c r="J205" s="81">
        <f>VLOOKUP($C205,[1]Sheet1!$B$1:$Z$65536,8,0)</f>
        <v>0</v>
      </c>
      <c r="K205" s="81">
        <f>VLOOKUP($C205,[1]Sheet1!$B$1:$Z$65536,9,0)</f>
        <v>0</v>
      </c>
      <c r="L205" s="81">
        <f>VLOOKUP($C205,[1]Sheet1!$B$1:$Z$65536,10,0)</f>
        <v>0</v>
      </c>
      <c r="M205" s="81">
        <f>VLOOKUP($C205,[1]Sheet1!$B$1:$Z$65536,11,0)</f>
        <v>0</v>
      </c>
      <c r="N205" s="81">
        <f>VLOOKUP($C205,[1]Sheet1!$B$1:$Z$65536,12,0)</f>
        <v>0</v>
      </c>
      <c r="O205" s="81">
        <f>VLOOKUP($C205,[1]Sheet1!$B$1:$Z$65536,13,0)</f>
        <v>0</v>
      </c>
      <c r="P205" s="81">
        <f>VLOOKUP($C205,[1]Sheet1!$B$1:$Z$65536,14,0)</f>
        <v>0</v>
      </c>
      <c r="Q205" s="81">
        <f>VLOOKUP($C205,[1]Sheet1!$B$1:$Z$65536,15,0)</f>
        <v>0</v>
      </c>
      <c r="R205" s="81">
        <f>VLOOKUP($C205,[1]Sheet1!$B$1:$Z$65536,16,0)</f>
        <v>0</v>
      </c>
      <c r="S205" s="81">
        <f>VLOOKUP($C205,[1]Sheet1!$B$1:$Z$65536,17,0)</f>
        <v>0</v>
      </c>
      <c r="T205" s="81">
        <f>VLOOKUP($C205,[1]Sheet1!$B$1:$Z$65536,18,0)</f>
        <v>0</v>
      </c>
      <c r="U205" s="81">
        <f>VLOOKUP($C205,[1]Sheet1!$B$1:$Z$65536,19,0)</f>
        <v>0</v>
      </c>
      <c r="V205" s="81">
        <f>VLOOKUP($C205,[1]Sheet1!$B$1:$Z$65536,20,0)</f>
        <v>0</v>
      </c>
      <c r="W205" s="81">
        <f>VLOOKUP($C205,[1]Sheet1!$B$1:$Z$65536,21,0)</f>
        <v>0</v>
      </c>
      <c r="X205" s="81">
        <f>VLOOKUP($C205,[1]Sheet1!$B$1:$Z$65536,22,0)</f>
        <v>0</v>
      </c>
      <c r="Y205" s="81">
        <f>VLOOKUP($C205,[1]Sheet1!$B$1:$Z$65536,23,0)</f>
        <v>0</v>
      </c>
      <c r="Z205" s="81">
        <f>VLOOKUP($C205,[1]Sheet1!$B$1:$Z$65536,24,0)</f>
        <v>0</v>
      </c>
      <c r="AA205" s="81">
        <f>VLOOKUP($C205,[1]Sheet1!$B$1:$Z$65536,25,0)</f>
        <v>0</v>
      </c>
      <c r="AB205" s="81">
        <f>VLOOKUP($C205,[1]Sheet1!$B$1:$AA$65536,26,0)</f>
        <v>0</v>
      </c>
      <c r="AC205" s="112">
        <f t="shared" si="31"/>
        <v>16470.66</v>
      </c>
      <c r="AD205" s="114">
        <f t="shared" si="32"/>
        <v>16470.66</v>
      </c>
      <c r="AE205" s="115">
        <f t="shared" si="33"/>
        <v>0</v>
      </c>
      <c r="AF205" s="115">
        <f t="shared" si="34"/>
        <v>0</v>
      </c>
      <c r="AG205" s="130"/>
      <c r="AH205" s="132"/>
      <c r="AI205" s="132"/>
      <c r="AJ205" s="132"/>
      <c r="AK205" s="132"/>
      <c r="AL205" s="132"/>
      <c r="AM205" s="133"/>
      <c r="AN205" s="150"/>
    </row>
    <row r="206" spans="1:40" s="61" customFormat="1" ht="25.95" hidden="1" customHeight="1">
      <c r="A206" s="58"/>
      <c r="B206" s="388"/>
      <c r="C206" s="82" t="s">
        <v>439</v>
      </c>
      <c r="D206" s="83" t="s">
        <v>440</v>
      </c>
      <c r="E206" s="84">
        <v>120</v>
      </c>
      <c r="F206" s="81">
        <f>VLOOKUP(C206,[1]Sheet1!B$1:E$65536,4,0)</f>
        <v>0</v>
      </c>
      <c r="G206" s="81">
        <f>VLOOKUP(C206,[1]Sheet1!B$1:F$65536,5,0)</f>
        <v>0</v>
      </c>
      <c r="H206" s="81">
        <f>VLOOKUP($C206,[1]Sheet1!$B$1:$Z$65536,6,0)</f>
        <v>0</v>
      </c>
      <c r="I206" s="81">
        <f>VLOOKUP($C206,[1]Sheet1!$B$1:$Z$65536,7,0)</f>
        <v>0</v>
      </c>
      <c r="J206" s="81">
        <f>VLOOKUP($C206,[1]Sheet1!$B$1:$Z$65536,8,0)</f>
        <v>0</v>
      </c>
      <c r="K206" s="81">
        <f>VLOOKUP($C206,[1]Sheet1!$B$1:$Z$65536,9,0)</f>
        <v>0</v>
      </c>
      <c r="L206" s="81">
        <f>VLOOKUP($C206,[1]Sheet1!$B$1:$Z$65536,10,0)</f>
        <v>0</v>
      </c>
      <c r="M206" s="81">
        <f>VLOOKUP($C206,[1]Sheet1!$B$1:$Z$65536,11,0)</f>
        <v>0</v>
      </c>
      <c r="N206" s="81">
        <f>VLOOKUP($C206,[1]Sheet1!$B$1:$Z$65536,12,0)</f>
        <v>0</v>
      </c>
      <c r="O206" s="81">
        <f>VLOOKUP($C206,[1]Sheet1!$B$1:$Z$65536,13,0)</f>
        <v>0</v>
      </c>
      <c r="P206" s="81">
        <f>VLOOKUP($C206,[1]Sheet1!$B$1:$Z$65536,14,0)</f>
        <v>12646.54</v>
      </c>
      <c r="Q206" s="81">
        <f>VLOOKUP($C206,[1]Sheet1!$B$1:$Z$65536,15,0)</f>
        <v>0</v>
      </c>
      <c r="R206" s="81">
        <f>VLOOKUP($C206,[1]Sheet1!$B$1:$Z$65536,16,0)</f>
        <v>0</v>
      </c>
      <c r="S206" s="81">
        <f>VLOOKUP($C206,[1]Sheet1!$B$1:$Z$65536,17,0)</f>
        <v>0</v>
      </c>
      <c r="T206" s="81">
        <f>VLOOKUP($C206,[1]Sheet1!$B$1:$Z$65536,18,0)</f>
        <v>0</v>
      </c>
      <c r="U206" s="81">
        <f>VLOOKUP($C206,[1]Sheet1!$B$1:$Z$65536,19,0)</f>
        <v>0</v>
      </c>
      <c r="V206" s="81">
        <f>VLOOKUP($C206,[1]Sheet1!$B$1:$Z$65536,20,0)</f>
        <v>0</v>
      </c>
      <c r="W206" s="81">
        <f>VLOOKUP($C206,[1]Sheet1!$B$1:$Z$65536,21,0)</f>
        <v>0</v>
      </c>
      <c r="X206" s="81">
        <f>VLOOKUP($C206,[1]Sheet1!$B$1:$Z$65536,22,0)</f>
        <v>0</v>
      </c>
      <c r="Y206" s="81">
        <f>VLOOKUP($C206,[1]Sheet1!$B$1:$Z$65536,23,0)</f>
        <v>0</v>
      </c>
      <c r="Z206" s="81">
        <f>VLOOKUP($C206,[1]Sheet1!$B$1:$Z$65536,24,0)</f>
        <v>0</v>
      </c>
      <c r="AA206" s="81">
        <f>VLOOKUP($C206,[1]Sheet1!$B$1:$Z$65536,25,0)</f>
        <v>0</v>
      </c>
      <c r="AB206" s="81">
        <f>VLOOKUP($C206,[1]Sheet1!$B$1:$AA$65536,26,0)</f>
        <v>0</v>
      </c>
      <c r="AC206" s="112">
        <f t="shared" si="31"/>
        <v>12646.54</v>
      </c>
      <c r="AD206" s="114">
        <f t="shared" si="32"/>
        <v>12646.54</v>
      </c>
      <c r="AE206" s="115">
        <f t="shared" si="33"/>
        <v>0</v>
      </c>
      <c r="AF206" s="115">
        <f t="shared" si="34"/>
        <v>0</v>
      </c>
      <c r="AG206" s="130"/>
      <c r="AH206" s="132"/>
      <c r="AI206" s="132"/>
      <c r="AJ206" s="132"/>
      <c r="AK206" s="132"/>
      <c r="AL206" s="132"/>
      <c r="AM206" s="133"/>
      <c r="AN206" s="150"/>
    </row>
    <row r="207" spans="1:40" s="61" customFormat="1" ht="25.95" hidden="1" customHeight="1">
      <c r="A207" s="58"/>
      <c r="B207" s="388"/>
      <c r="C207" s="82" t="s">
        <v>441</v>
      </c>
      <c r="D207" s="83" t="s">
        <v>442</v>
      </c>
      <c r="E207" s="84">
        <v>120</v>
      </c>
      <c r="F207" s="81">
        <f>VLOOKUP(C207,[1]Sheet1!B$1:E$65536,4,0)</f>
        <v>11220.07</v>
      </c>
      <c r="G207" s="81">
        <f>VLOOKUP(C207,[1]Sheet1!B$1:F$65536,5,0)</f>
        <v>0</v>
      </c>
      <c r="H207" s="81">
        <f>VLOOKUP($C207,[1]Sheet1!$B$1:$Z$65536,6,0)</f>
        <v>0</v>
      </c>
      <c r="I207" s="81">
        <f>VLOOKUP($C207,[1]Sheet1!$B$1:$Z$65536,7,0)</f>
        <v>0</v>
      </c>
      <c r="J207" s="81">
        <f>VLOOKUP($C207,[1]Sheet1!$B$1:$Z$65536,8,0)</f>
        <v>0</v>
      </c>
      <c r="K207" s="81">
        <f>VLOOKUP($C207,[1]Sheet1!$B$1:$Z$65536,9,0)</f>
        <v>0</v>
      </c>
      <c r="L207" s="81">
        <f>VLOOKUP($C207,[1]Sheet1!$B$1:$Z$65536,10,0)</f>
        <v>0</v>
      </c>
      <c r="M207" s="81">
        <f>VLOOKUP($C207,[1]Sheet1!$B$1:$Z$65536,11,0)</f>
        <v>0</v>
      </c>
      <c r="N207" s="81">
        <f>VLOOKUP($C207,[1]Sheet1!$B$1:$Z$65536,12,0)</f>
        <v>0</v>
      </c>
      <c r="O207" s="81">
        <f>VLOOKUP($C207,[1]Sheet1!$B$1:$Z$65536,13,0)</f>
        <v>0</v>
      </c>
      <c r="P207" s="81">
        <f>VLOOKUP($C207,[1]Sheet1!$B$1:$Z$65536,14,0)</f>
        <v>0</v>
      </c>
      <c r="Q207" s="81">
        <f>VLOOKUP($C207,[1]Sheet1!$B$1:$Z$65536,15,0)</f>
        <v>0</v>
      </c>
      <c r="R207" s="81">
        <f>VLOOKUP($C207,[1]Sheet1!$B$1:$Z$65536,16,0)</f>
        <v>0</v>
      </c>
      <c r="S207" s="81">
        <f>VLOOKUP($C207,[1]Sheet1!$B$1:$Z$65536,17,0)</f>
        <v>0</v>
      </c>
      <c r="T207" s="81">
        <f>VLOOKUP($C207,[1]Sheet1!$B$1:$Z$65536,18,0)</f>
        <v>0</v>
      </c>
      <c r="U207" s="81">
        <f>VLOOKUP($C207,[1]Sheet1!$B$1:$Z$65536,19,0)</f>
        <v>0</v>
      </c>
      <c r="V207" s="81">
        <f>VLOOKUP($C207,[1]Sheet1!$B$1:$Z$65536,20,0)</f>
        <v>0</v>
      </c>
      <c r="W207" s="81">
        <f>VLOOKUP($C207,[1]Sheet1!$B$1:$Z$65536,21,0)</f>
        <v>0</v>
      </c>
      <c r="X207" s="81">
        <f>VLOOKUP($C207,[1]Sheet1!$B$1:$Z$65536,22,0)</f>
        <v>0</v>
      </c>
      <c r="Y207" s="81">
        <f>VLOOKUP($C207,[1]Sheet1!$B$1:$Z$65536,23,0)</f>
        <v>0</v>
      </c>
      <c r="Z207" s="81">
        <f>VLOOKUP($C207,[1]Sheet1!$B$1:$Z$65536,24,0)</f>
        <v>0</v>
      </c>
      <c r="AA207" s="81">
        <f>VLOOKUP($C207,[1]Sheet1!$B$1:$Z$65536,25,0)</f>
        <v>0</v>
      </c>
      <c r="AB207" s="81">
        <f>VLOOKUP($C207,[1]Sheet1!$B$1:$AA$65536,26,0)</f>
        <v>0</v>
      </c>
      <c r="AC207" s="112">
        <f t="shared" si="31"/>
        <v>11220.07</v>
      </c>
      <c r="AD207" s="114">
        <f t="shared" si="32"/>
        <v>11220.07</v>
      </c>
      <c r="AE207" s="115">
        <f t="shared" si="33"/>
        <v>0</v>
      </c>
      <c r="AF207" s="115">
        <f t="shared" si="34"/>
        <v>0</v>
      </c>
      <c r="AG207" s="130"/>
      <c r="AH207" s="132"/>
      <c r="AI207" s="132"/>
      <c r="AJ207" s="132"/>
      <c r="AK207" s="132"/>
      <c r="AL207" s="132"/>
      <c r="AM207" s="133"/>
      <c r="AN207" s="150"/>
    </row>
    <row r="208" spans="1:40" s="61" customFormat="1" ht="25.95" hidden="1" customHeight="1">
      <c r="A208" s="58"/>
      <c r="B208" s="388"/>
      <c r="C208" s="82" t="s">
        <v>443</v>
      </c>
      <c r="D208" s="83" t="s">
        <v>444</v>
      </c>
      <c r="E208" s="84">
        <v>120</v>
      </c>
      <c r="F208" s="81">
        <f>VLOOKUP(C208,[1]Sheet1!B$1:E$65536,4,0)</f>
        <v>0</v>
      </c>
      <c r="G208" s="81">
        <f>VLOOKUP(C208,[1]Sheet1!B$1:F$65536,5,0)</f>
        <v>0</v>
      </c>
      <c r="H208" s="81">
        <f>VLOOKUP($C208,[1]Sheet1!$B$1:$Z$65536,6,0)</f>
        <v>0</v>
      </c>
      <c r="I208" s="81">
        <f>VLOOKUP($C208,[1]Sheet1!$B$1:$Z$65536,7,0)</f>
        <v>0</v>
      </c>
      <c r="J208" s="81">
        <f>VLOOKUP($C208,[1]Sheet1!$B$1:$Z$65536,8,0)</f>
        <v>0</v>
      </c>
      <c r="K208" s="81">
        <f>VLOOKUP($C208,[1]Sheet1!$B$1:$Z$65536,9,0)</f>
        <v>0</v>
      </c>
      <c r="L208" s="81">
        <f>VLOOKUP($C208,[1]Sheet1!$B$1:$Z$65536,10,0)</f>
        <v>0</v>
      </c>
      <c r="M208" s="81">
        <f>VLOOKUP($C208,[1]Sheet1!$B$1:$Z$65536,11,0)</f>
        <v>0</v>
      </c>
      <c r="N208" s="81">
        <f>VLOOKUP($C208,[1]Sheet1!$B$1:$Z$65536,12,0)</f>
        <v>0</v>
      </c>
      <c r="O208" s="81">
        <f>VLOOKUP($C208,[1]Sheet1!$B$1:$Z$65536,13,0)</f>
        <v>0</v>
      </c>
      <c r="P208" s="81">
        <f>VLOOKUP($C208,[1]Sheet1!$B$1:$Z$65536,14,0)</f>
        <v>0</v>
      </c>
      <c r="Q208" s="81">
        <f>VLOOKUP($C208,[1]Sheet1!$B$1:$Z$65536,15,0)</f>
        <v>0</v>
      </c>
      <c r="R208" s="81">
        <f>VLOOKUP($C208,[1]Sheet1!$B$1:$Z$65536,16,0)</f>
        <v>0</v>
      </c>
      <c r="S208" s="81">
        <f>VLOOKUP($C208,[1]Sheet1!$B$1:$Z$65536,17,0)</f>
        <v>0</v>
      </c>
      <c r="T208" s="81">
        <f>VLOOKUP($C208,[1]Sheet1!$B$1:$Z$65536,18,0)</f>
        <v>0</v>
      </c>
      <c r="U208" s="81">
        <f>VLOOKUP($C208,[1]Sheet1!$B$1:$Z$65536,19,0)</f>
        <v>1050.1600000000008</v>
      </c>
      <c r="V208" s="81">
        <f>VLOOKUP($C208,[1]Sheet1!$B$1:$Z$65536,20,0)</f>
        <v>1820.42</v>
      </c>
      <c r="W208" s="81">
        <f>VLOOKUP($C208,[1]Sheet1!$B$1:$Z$65536,21,0)</f>
        <v>1284.1199999999999</v>
      </c>
      <c r="X208" s="81">
        <f>VLOOKUP($C208,[1]Sheet1!$B$1:$Z$65536,22,0)</f>
        <v>0</v>
      </c>
      <c r="Y208" s="81">
        <f>VLOOKUP($C208,[1]Sheet1!$B$1:$Z$65536,23,0)</f>
        <v>2757.05</v>
      </c>
      <c r="Z208" s="81">
        <f>VLOOKUP($C208,[1]Sheet1!$B$1:$Z$65536,24,0)</f>
        <v>271.93</v>
      </c>
      <c r="AA208" s="81">
        <f>VLOOKUP($C208,[1]Sheet1!$B$1:$Z$65536,25,0)</f>
        <v>0</v>
      </c>
      <c r="AB208" s="81">
        <f>VLOOKUP($C208,[1]Sheet1!$B$1:$AA$65536,26,0)</f>
        <v>271.93</v>
      </c>
      <c r="AC208" s="112">
        <f t="shared" si="31"/>
        <v>7455.6100000000015</v>
      </c>
      <c r="AD208" s="114">
        <f t="shared" si="32"/>
        <v>4154.7000000000007</v>
      </c>
      <c r="AE208" s="115">
        <f t="shared" si="33"/>
        <v>478.43000000000012</v>
      </c>
      <c r="AF208" s="115">
        <f t="shared" si="34"/>
        <v>1820.42</v>
      </c>
      <c r="AG208" s="130"/>
      <c r="AH208" s="132">
        <v>10000</v>
      </c>
      <c r="AI208" s="132"/>
      <c r="AJ208" s="132"/>
      <c r="AK208" s="132"/>
      <c r="AL208" s="132"/>
      <c r="AM208" s="133"/>
      <c r="AN208" s="150"/>
    </row>
    <row r="209" spans="1:52" s="61" customFormat="1" ht="25.95" hidden="1" customHeight="1">
      <c r="A209" s="58"/>
      <c r="B209" s="388"/>
      <c r="C209" s="82" t="s">
        <v>445</v>
      </c>
      <c r="D209" s="83" t="s">
        <v>446</v>
      </c>
      <c r="E209" s="84">
        <v>120</v>
      </c>
      <c r="F209" s="81">
        <f>VLOOKUP(C209,[1]Sheet1!B$1:E$65536,4,0)</f>
        <v>0</v>
      </c>
      <c r="G209" s="81">
        <f>VLOOKUP(C209,[1]Sheet1!B$1:F$65536,5,0)</f>
        <v>0</v>
      </c>
      <c r="H209" s="81">
        <f>VLOOKUP($C209,[1]Sheet1!$B$1:$Z$65536,6,0)</f>
        <v>0</v>
      </c>
      <c r="I209" s="81">
        <f>VLOOKUP($C209,[1]Sheet1!$B$1:$Z$65536,7,0)</f>
        <v>0</v>
      </c>
      <c r="J209" s="81">
        <f>VLOOKUP($C209,[1]Sheet1!$B$1:$Z$65536,8,0)</f>
        <v>0</v>
      </c>
      <c r="K209" s="81">
        <f>VLOOKUP($C209,[1]Sheet1!$B$1:$Z$65536,9,0)</f>
        <v>0</v>
      </c>
      <c r="L209" s="81">
        <f>VLOOKUP($C209,[1]Sheet1!$B$1:$Z$65536,10,0)</f>
        <v>0</v>
      </c>
      <c r="M209" s="81">
        <f>VLOOKUP($C209,[1]Sheet1!$B$1:$Z$65536,11,0)</f>
        <v>0</v>
      </c>
      <c r="N209" s="81">
        <f>VLOOKUP($C209,[1]Sheet1!$B$1:$Z$65536,12,0)</f>
        <v>0</v>
      </c>
      <c r="O209" s="81">
        <f>VLOOKUP($C209,[1]Sheet1!$B$1:$Z$65536,13,0)</f>
        <v>10180.450000000001</v>
      </c>
      <c r="P209" s="81">
        <f>VLOOKUP($C209,[1]Sheet1!$B$1:$Z$65536,14,0)</f>
        <v>0</v>
      </c>
      <c r="Q209" s="81">
        <f>VLOOKUP($C209,[1]Sheet1!$B$1:$Z$65536,15,0)</f>
        <v>0</v>
      </c>
      <c r="R209" s="81">
        <f>VLOOKUP($C209,[1]Sheet1!$B$1:$Z$65536,16,0)</f>
        <v>0</v>
      </c>
      <c r="S209" s="81">
        <f>VLOOKUP($C209,[1]Sheet1!$B$1:$Z$65536,17,0)</f>
        <v>0</v>
      </c>
      <c r="T209" s="81">
        <f>VLOOKUP($C209,[1]Sheet1!$B$1:$Z$65536,18,0)</f>
        <v>0</v>
      </c>
      <c r="U209" s="81">
        <f>VLOOKUP($C209,[1]Sheet1!$B$1:$Z$65536,19,0)</f>
        <v>0</v>
      </c>
      <c r="V209" s="81">
        <f>VLOOKUP($C209,[1]Sheet1!$B$1:$Z$65536,20,0)</f>
        <v>0</v>
      </c>
      <c r="W209" s="81">
        <f>VLOOKUP($C209,[1]Sheet1!$B$1:$Z$65536,21,0)</f>
        <v>0</v>
      </c>
      <c r="X209" s="81">
        <f>VLOOKUP($C209,[1]Sheet1!$B$1:$Z$65536,22,0)</f>
        <v>0</v>
      </c>
      <c r="Y209" s="81">
        <f>VLOOKUP($C209,[1]Sheet1!$B$1:$Z$65536,23,0)</f>
        <v>0</v>
      </c>
      <c r="Z209" s="81">
        <f>VLOOKUP($C209,[1]Sheet1!$B$1:$Z$65536,24,0)</f>
        <v>0</v>
      </c>
      <c r="AA209" s="81">
        <f>VLOOKUP($C209,[1]Sheet1!$B$1:$Z$65536,25,0)</f>
        <v>0</v>
      </c>
      <c r="AB209" s="81">
        <f>VLOOKUP($C209,[1]Sheet1!$B$1:$AA$65536,26,0)</f>
        <v>0</v>
      </c>
      <c r="AC209" s="112">
        <f t="shared" si="31"/>
        <v>10180.450000000001</v>
      </c>
      <c r="AD209" s="114">
        <f t="shared" si="32"/>
        <v>10180.450000000001</v>
      </c>
      <c r="AE209" s="115">
        <f t="shared" si="33"/>
        <v>0</v>
      </c>
      <c r="AF209" s="115">
        <f t="shared" si="34"/>
        <v>0</v>
      </c>
      <c r="AG209" s="130"/>
      <c r="AH209" s="132"/>
      <c r="AI209" s="132"/>
      <c r="AJ209" s="132"/>
      <c r="AK209" s="132"/>
      <c r="AL209" s="132"/>
      <c r="AM209" s="133"/>
      <c r="AN209" s="150"/>
    </row>
    <row r="210" spans="1:52" s="61" customFormat="1" ht="25.95" hidden="1" customHeight="1">
      <c r="A210" s="58"/>
      <c r="B210" s="388"/>
      <c r="C210" s="82" t="s">
        <v>447</v>
      </c>
      <c r="D210" s="83" t="s">
        <v>448</v>
      </c>
      <c r="E210" s="84">
        <v>120</v>
      </c>
      <c r="F210" s="81">
        <f>VLOOKUP(C210,[1]Sheet1!B$1:E$65536,4,0)</f>
        <v>9435.25</v>
      </c>
      <c r="G210" s="81">
        <f>VLOOKUP(C210,[1]Sheet1!B$1:F$65536,5,0)</f>
        <v>0</v>
      </c>
      <c r="H210" s="81">
        <f>VLOOKUP($C210,[1]Sheet1!$B$1:$Z$65536,6,0)</f>
        <v>0</v>
      </c>
      <c r="I210" s="81">
        <f>VLOOKUP($C210,[1]Sheet1!$B$1:$Z$65536,7,0)</f>
        <v>0</v>
      </c>
      <c r="J210" s="81">
        <f>VLOOKUP($C210,[1]Sheet1!$B$1:$Z$65536,8,0)</f>
        <v>0</v>
      </c>
      <c r="K210" s="81">
        <f>VLOOKUP($C210,[1]Sheet1!$B$1:$Z$65536,9,0)</f>
        <v>0</v>
      </c>
      <c r="L210" s="81">
        <f>VLOOKUP($C210,[1]Sheet1!$B$1:$Z$65536,10,0)</f>
        <v>0</v>
      </c>
      <c r="M210" s="81">
        <f>VLOOKUP($C210,[1]Sheet1!$B$1:$Z$65536,11,0)</f>
        <v>0</v>
      </c>
      <c r="N210" s="81">
        <f>VLOOKUP($C210,[1]Sheet1!$B$1:$Z$65536,12,0)</f>
        <v>0</v>
      </c>
      <c r="O210" s="81">
        <f>VLOOKUP($C210,[1]Sheet1!$B$1:$Z$65536,13,0)</f>
        <v>0</v>
      </c>
      <c r="P210" s="81">
        <f>VLOOKUP($C210,[1]Sheet1!$B$1:$Z$65536,14,0)</f>
        <v>0</v>
      </c>
      <c r="Q210" s="81">
        <f>VLOOKUP($C210,[1]Sheet1!$B$1:$Z$65536,15,0)</f>
        <v>0</v>
      </c>
      <c r="R210" s="81">
        <f>VLOOKUP($C210,[1]Sheet1!$B$1:$Z$65536,16,0)</f>
        <v>0</v>
      </c>
      <c r="S210" s="81">
        <f>VLOOKUP($C210,[1]Sheet1!$B$1:$Z$65536,17,0)</f>
        <v>0</v>
      </c>
      <c r="T210" s="81">
        <f>VLOOKUP($C210,[1]Sheet1!$B$1:$Z$65536,18,0)</f>
        <v>0</v>
      </c>
      <c r="U210" s="81">
        <f>VLOOKUP($C210,[1]Sheet1!$B$1:$Z$65536,19,0)</f>
        <v>0</v>
      </c>
      <c r="V210" s="81">
        <f>VLOOKUP($C210,[1]Sheet1!$B$1:$Z$65536,20,0)</f>
        <v>0</v>
      </c>
      <c r="W210" s="81">
        <f>VLOOKUP($C210,[1]Sheet1!$B$1:$Z$65536,21,0)</f>
        <v>0</v>
      </c>
      <c r="X210" s="81">
        <f>VLOOKUP($C210,[1]Sheet1!$B$1:$Z$65536,22,0)</f>
        <v>0</v>
      </c>
      <c r="Y210" s="81">
        <f>VLOOKUP($C210,[1]Sheet1!$B$1:$Z$65536,23,0)</f>
        <v>0</v>
      </c>
      <c r="Z210" s="81">
        <f>VLOOKUP($C210,[1]Sheet1!$B$1:$Z$65536,24,0)</f>
        <v>0</v>
      </c>
      <c r="AA210" s="81">
        <f>VLOOKUP($C210,[1]Sheet1!$B$1:$Z$65536,25,0)</f>
        <v>0</v>
      </c>
      <c r="AB210" s="81">
        <f>VLOOKUP($C210,[1]Sheet1!$B$1:$AA$65536,26,0)</f>
        <v>0</v>
      </c>
      <c r="AC210" s="112">
        <f t="shared" si="31"/>
        <v>9435.25</v>
      </c>
      <c r="AD210" s="114">
        <f t="shared" si="32"/>
        <v>9435.25</v>
      </c>
      <c r="AE210" s="115">
        <f t="shared" si="33"/>
        <v>0</v>
      </c>
      <c r="AF210" s="115">
        <f t="shared" si="34"/>
        <v>0</v>
      </c>
      <c r="AG210" s="130"/>
      <c r="AH210" s="132"/>
      <c r="AI210" s="132"/>
      <c r="AJ210" s="132"/>
      <c r="AK210" s="132"/>
      <c r="AL210" s="132"/>
      <c r="AM210" s="133"/>
      <c r="AN210" s="150"/>
    </row>
    <row r="211" spans="1:52" s="61" customFormat="1" ht="25.95" hidden="1" customHeight="1">
      <c r="A211" s="58"/>
      <c r="B211" s="388"/>
      <c r="C211" s="82" t="s">
        <v>449</v>
      </c>
      <c r="D211" s="83" t="s">
        <v>450</v>
      </c>
      <c r="E211" s="84">
        <v>120</v>
      </c>
      <c r="F211" s="81">
        <f>VLOOKUP(C211,[1]Sheet1!B$1:E$65536,4,0)</f>
        <v>9178.84</v>
      </c>
      <c r="G211" s="81">
        <f>VLOOKUP(C211,[1]Sheet1!B$1:F$65536,5,0)</f>
        <v>0</v>
      </c>
      <c r="H211" s="81">
        <f>VLOOKUP($C211,[1]Sheet1!$B$1:$Z$65536,6,0)</f>
        <v>0</v>
      </c>
      <c r="I211" s="81">
        <f>VLOOKUP($C211,[1]Sheet1!$B$1:$Z$65536,7,0)</f>
        <v>0</v>
      </c>
      <c r="J211" s="81">
        <f>VLOOKUP($C211,[1]Sheet1!$B$1:$Z$65536,8,0)</f>
        <v>0</v>
      </c>
      <c r="K211" s="81">
        <f>VLOOKUP($C211,[1]Sheet1!$B$1:$Z$65536,9,0)</f>
        <v>0</v>
      </c>
      <c r="L211" s="81">
        <f>VLOOKUP($C211,[1]Sheet1!$B$1:$Z$65536,10,0)</f>
        <v>0</v>
      </c>
      <c r="M211" s="81">
        <f>VLOOKUP($C211,[1]Sheet1!$B$1:$Z$65536,11,0)</f>
        <v>0</v>
      </c>
      <c r="N211" s="81">
        <f>VLOOKUP($C211,[1]Sheet1!$B$1:$Z$65536,12,0)</f>
        <v>0</v>
      </c>
      <c r="O211" s="81">
        <f>VLOOKUP($C211,[1]Sheet1!$B$1:$Z$65536,13,0)</f>
        <v>0</v>
      </c>
      <c r="P211" s="81">
        <f>VLOOKUP($C211,[1]Sheet1!$B$1:$Z$65536,14,0)</f>
        <v>0</v>
      </c>
      <c r="Q211" s="81">
        <f>VLOOKUP($C211,[1]Sheet1!$B$1:$Z$65536,15,0)</f>
        <v>0</v>
      </c>
      <c r="R211" s="81">
        <f>VLOOKUP($C211,[1]Sheet1!$B$1:$Z$65536,16,0)</f>
        <v>0</v>
      </c>
      <c r="S211" s="81">
        <f>VLOOKUP($C211,[1]Sheet1!$B$1:$Z$65536,17,0)</f>
        <v>0</v>
      </c>
      <c r="T211" s="81">
        <f>VLOOKUP($C211,[1]Sheet1!$B$1:$Z$65536,18,0)</f>
        <v>0</v>
      </c>
      <c r="U211" s="81">
        <f>VLOOKUP($C211,[1]Sheet1!$B$1:$Z$65536,19,0)</f>
        <v>0</v>
      </c>
      <c r="V211" s="81">
        <f>VLOOKUP($C211,[1]Sheet1!$B$1:$Z$65536,20,0)</f>
        <v>0</v>
      </c>
      <c r="W211" s="81">
        <f>VLOOKUP($C211,[1]Sheet1!$B$1:$Z$65536,21,0)</f>
        <v>0</v>
      </c>
      <c r="X211" s="81">
        <f>VLOOKUP($C211,[1]Sheet1!$B$1:$Z$65536,22,0)</f>
        <v>0</v>
      </c>
      <c r="Y211" s="81">
        <f>VLOOKUP($C211,[1]Sheet1!$B$1:$Z$65536,23,0)</f>
        <v>0</v>
      </c>
      <c r="Z211" s="81">
        <f>VLOOKUP($C211,[1]Sheet1!$B$1:$Z$65536,24,0)</f>
        <v>0</v>
      </c>
      <c r="AA211" s="81">
        <f>VLOOKUP($C211,[1]Sheet1!$B$1:$Z$65536,25,0)</f>
        <v>0</v>
      </c>
      <c r="AB211" s="81">
        <f>VLOOKUP($C211,[1]Sheet1!$B$1:$AA$65536,26,0)</f>
        <v>0</v>
      </c>
      <c r="AC211" s="112">
        <f t="shared" si="31"/>
        <v>9178.84</v>
      </c>
      <c r="AD211" s="114">
        <f t="shared" si="32"/>
        <v>9178.84</v>
      </c>
      <c r="AE211" s="115">
        <f t="shared" si="33"/>
        <v>0</v>
      </c>
      <c r="AF211" s="115">
        <f t="shared" si="34"/>
        <v>0</v>
      </c>
      <c r="AG211" s="130"/>
      <c r="AH211" s="132"/>
      <c r="AI211" s="132"/>
      <c r="AJ211" s="132"/>
      <c r="AK211" s="132"/>
      <c r="AL211" s="132"/>
      <c r="AM211" s="133"/>
      <c r="AN211" s="150"/>
    </row>
    <row r="212" spans="1:52" s="61" customFormat="1" ht="25.95" hidden="1" customHeight="1">
      <c r="A212" s="58"/>
      <c r="B212" s="388"/>
      <c r="C212" s="82" t="s">
        <v>451</v>
      </c>
      <c r="D212" s="83" t="s">
        <v>452</v>
      </c>
      <c r="E212" s="84">
        <v>120</v>
      </c>
      <c r="F212" s="81">
        <f>VLOOKUP(C212,[1]Sheet1!B$1:E$65536,4,0)</f>
        <v>0</v>
      </c>
      <c r="G212" s="81">
        <f>VLOOKUP(C212,[1]Sheet1!B$1:F$65536,5,0)</f>
        <v>0</v>
      </c>
      <c r="H212" s="81">
        <f>VLOOKUP($C212,[1]Sheet1!$B$1:$Z$65536,6,0)</f>
        <v>0</v>
      </c>
      <c r="I212" s="81">
        <f>VLOOKUP($C212,[1]Sheet1!$B$1:$Z$65536,7,0)</f>
        <v>0</v>
      </c>
      <c r="J212" s="81">
        <f>VLOOKUP($C212,[1]Sheet1!$B$1:$Z$65536,8,0)</f>
        <v>0</v>
      </c>
      <c r="K212" s="81">
        <f>VLOOKUP($C212,[1]Sheet1!$B$1:$Z$65536,9,0)</f>
        <v>0</v>
      </c>
      <c r="L212" s="81">
        <f>VLOOKUP($C212,[1]Sheet1!$B$1:$Z$65536,10,0)</f>
        <v>0</v>
      </c>
      <c r="M212" s="81">
        <f>VLOOKUP($C212,[1]Sheet1!$B$1:$Z$65536,11,0)</f>
        <v>0</v>
      </c>
      <c r="N212" s="81">
        <f>VLOOKUP($C212,[1]Sheet1!$B$1:$Z$65536,12,0)</f>
        <v>0</v>
      </c>
      <c r="O212" s="81">
        <f>VLOOKUP($C212,[1]Sheet1!$B$1:$Z$65536,13,0)</f>
        <v>0</v>
      </c>
      <c r="P212" s="81">
        <f>VLOOKUP($C212,[1]Sheet1!$B$1:$Z$65536,14,0)</f>
        <v>0</v>
      </c>
      <c r="Q212" s="81">
        <f>VLOOKUP($C212,[1]Sheet1!$B$1:$Z$65536,15,0)</f>
        <v>0</v>
      </c>
      <c r="R212" s="81">
        <f>VLOOKUP($C212,[1]Sheet1!$B$1:$Z$65536,16,0)</f>
        <v>0</v>
      </c>
      <c r="S212" s="81">
        <f>VLOOKUP($C212,[1]Sheet1!$B$1:$Z$65536,17,0)</f>
        <v>0</v>
      </c>
      <c r="T212" s="81">
        <f>VLOOKUP($C212,[1]Sheet1!$B$1:$Z$65536,18,0)</f>
        <v>0</v>
      </c>
      <c r="U212" s="81">
        <f>VLOOKUP($C212,[1]Sheet1!$B$1:$Z$65536,19,0)</f>
        <v>0</v>
      </c>
      <c r="V212" s="81">
        <f>VLOOKUP($C212,[1]Sheet1!$B$1:$Z$65536,20,0)</f>
        <v>0</v>
      </c>
      <c r="W212" s="81">
        <f>VLOOKUP($C212,[1]Sheet1!$B$1:$Z$65536,21,0)</f>
        <v>0</v>
      </c>
      <c r="X212" s="81">
        <f>VLOOKUP($C212,[1]Sheet1!$B$1:$Z$65536,22,0)</f>
        <v>0</v>
      </c>
      <c r="Y212" s="81">
        <f>VLOOKUP($C212,[1]Sheet1!$B$1:$Z$65536,23,0)</f>
        <v>0</v>
      </c>
      <c r="Z212" s="81">
        <f>VLOOKUP($C212,[1]Sheet1!$B$1:$Z$65536,24,0)</f>
        <v>0</v>
      </c>
      <c r="AA212" s="81">
        <f>VLOOKUP($C212,[1]Sheet1!$B$1:$Z$65536,25,0)</f>
        <v>0</v>
      </c>
      <c r="AB212" s="81">
        <f>VLOOKUP($C212,[1]Sheet1!$B$1:$AA$65536,26,0)</f>
        <v>0</v>
      </c>
      <c r="AC212" s="112">
        <f t="shared" si="31"/>
        <v>0</v>
      </c>
      <c r="AD212" s="114">
        <f t="shared" si="32"/>
        <v>0</v>
      </c>
      <c r="AE212" s="115">
        <f t="shared" si="33"/>
        <v>0</v>
      </c>
      <c r="AF212" s="115">
        <f t="shared" si="34"/>
        <v>0</v>
      </c>
      <c r="AG212" s="130"/>
      <c r="AH212" s="132"/>
      <c r="AI212" s="132"/>
      <c r="AJ212" s="132"/>
      <c r="AK212" s="132"/>
      <c r="AL212" s="132"/>
      <c r="AM212" s="133"/>
      <c r="AN212" s="150"/>
    </row>
    <row r="213" spans="1:52" s="61" customFormat="1" ht="25.95" hidden="1" customHeight="1">
      <c r="A213" s="58"/>
      <c r="B213" s="388"/>
      <c r="C213" s="82" t="s">
        <v>453</v>
      </c>
      <c r="D213" s="83" t="s">
        <v>454</v>
      </c>
      <c r="E213" s="84">
        <v>120</v>
      </c>
      <c r="F213" s="81">
        <f>VLOOKUP(C213,[1]Sheet1!B$1:E$65536,4,0)</f>
        <v>0</v>
      </c>
      <c r="G213" s="81">
        <f>VLOOKUP(C213,[1]Sheet1!B$1:F$65536,5,0)</f>
        <v>0</v>
      </c>
      <c r="H213" s="81">
        <f>VLOOKUP($C213,[1]Sheet1!$B$1:$Z$65536,6,0)</f>
        <v>0</v>
      </c>
      <c r="I213" s="81">
        <f>VLOOKUP($C213,[1]Sheet1!$B$1:$Z$65536,7,0)</f>
        <v>0</v>
      </c>
      <c r="J213" s="81">
        <f>VLOOKUP($C213,[1]Sheet1!$B$1:$Z$65536,8,0)</f>
        <v>0</v>
      </c>
      <c r="K213" s="81">
        <f>VLOOKUP($C213,[1]Sheet1!$B$1:$Z$65536,9,0)</f>
        <v>0</v>
      </c>
      <c r="L213" s="81">
        <f>VLOOKUP($C213,[1]Sheet1!$B$1:$Z$65536,10,0)</f>
        <v>0</v>
      </c>
      <c r="M213" s="81">
        <f>VLOOKUP($C213,[1]Sheet1!$B$1:$Z$65536,11,0)</f>
        <v>0</v>
      </c>
      <c r="N213" s="81">
        <f>VLOOKUP($C213,[1]Sheet1!$B$1:$Z$65536,12,0)</f>
        <v>0</v>
      </c>
      <c r="O213" s="81">
        <f>VLOOKUP($C213,[1]Sheet1!$B$1:$Z$65536,13,0)</f>
        <v>0</v>
      </c>
      <c r="P213" s="81">
        <f>VLOOKUP($C213,[1]Sheet1!$B$1:$Z$65536,14,0)</f>
        <v>8606.64</v>
      </c>
      <c r="Q213" s="81">
        <f>VLOOKUP($C213,[1]Sheet1!$B$1:$Z$65536,15,0)</f>
        <v>0</v>
      </c>
      <c r="R213" s="81">
        <f>VLOOKUP($C213,[1]Sheet1!$B$1:$Z$65536,16,0)</f>
        <v>0</v>
      </c>
      <c r="S213" s="81">
        <f>VLOOKUP($C213,[1]Sheet1!$B$1:$Z$65536,17,0)</f>
        <v>0</v>
      </c>
      <c r="T213" s="81">
        <f>VLOOKUP($C213,[1]Sheet1!$B$1:$Z$65536,18,0)</f>
        <v>0</v>
      </c>
      <c r="U213" s="81">
        <f>VLOOKUP($C213,[1]Sheet1!$B$1:$Z$65536,19,0)</f>
        <v>0</v>
      </c>
      <c r="V213" s="81">
        <f>VLOOKUP($C213,[1]Sheet1!$B$1:$Z$65536,20,0)</f>
        <v>0</v>
      </c>
      <c r="W213" s="81">
        <f>VLOOKUP($C213,[1]Sheet1!$B$1:$Z$65536,21,0)</f>
        <v>0</v>
      </c>
      <c r="X213" s="81">
        <f>VLOOKUP($C213,[1]Sheet1!$B$1:$Z$65536,22,0)</f>
        <v>0</v>
      </c>
      <c r="Y213" s="81">
        <f>VLOOKUP($C213,[1]Sheet1!$B$1:$Z$65536,23,0)</f>
        <v>0</v>
      </c>
      <c r="Z213" s="81">
        <f>VLOOKUP($C213,[1]Sheet1!$B$1:$Z$65536,24,0)</f>
        <v>0</v>
      </c>
      <c r="AA213" s="81">
        <f>VLOOKUP($C213,[1]Sheet1!$B$1:$Z$65536,25,0)</f>
        <v>0</v>
      </c>
      <c r="AB213" s="81">
        <f>VLOOKUP($C213,[1]Sheet1!$B$1:$AA$65536,26,0)</f>
        <v>0</v>
      </c>
      <c r="AC213" s="112">
        <f t="shared" si="31"/>
        <v>8606.64</v>
      </c>
      <c r="AD213" s="114">
        <f t="shared" si="32"/>
        <v>8606.64</v>
      </c>
      <c r="AE213" s="115">
        <f t="shared" si="33"/>
        <v>0</v>
      </c>
      <c r="AF213" s="115">
        <f t="shared" si="34"/>
        <v>0</v>
      </c>
      <c r="AG213" s="130"/>
      <c r="AH213" s="132"/>
      <c r="AI213" s="132"/>
      <c r="AJ213" s="132" t="s">
        <v>46</v>
      </c>
      <c r="AK213" s="132"/>
      <c r="AL213" s="132"/>
      <c r="AM213" s="133"/>
      <c r="AN213" s="150"/>
    </row>
    <row r="214" spans="1:52" s="61" customFormat="1" ht="25.95" hidden="1" customHeight="1">
      <c r="A214" s="58"/>
      <c r="B214" s="388"/>
      <c r="C214" s="82" t="s">
        <v>455</v>
      </c>
      <c r="D214" s="83" t="s">
        <v>456</v>
      </c>
      <c r="E214" s="84">
        <v>120</v>
      </c>
      <c r="F214" s="81">
        <f>VLOOKUP(C214,[1]Sheet1!B$1:E$65536,4,0)</f>
        <v>736.40999999999985</v>
      </c>
      <c r="G214" s="81">
        <f>VLOOKUP(C214,[1]Sheet1!B$1:F$65536,5,0)</f>
        <v>0</v>
      </c>
      <c r="H214" s="81">
        <f>VLOOKUP($C214,[1]Sheet1!$B$1:$Z$65536,6,0)</f>
        <v>0</v>
      </c>
      <c r="I214" s="81">
        <f>VLOOKUP($C214,[1]Sheet1!$B$1:$Z$65536,7,0)</f>
        <v>0</v>
      </c>
      <c r="J214" s="81">
        <f>VLOOKUP($C214,[1]Sheet1!$B$1:$Z$65536,8,0)</f>
        <v>0</v>
      </c>
      <c r="K214" s="81">
        <f>VLOOKUP($C214,[1]Sheet1!$B$1:$Z$65536,9,0)</f>
        <v>0</v>
      </c>
      <c r="L214" s="81">
        <f>VLOOKUP($C214,[1]Sheet1!$B$1:$Z$65536,10,0)</f>
        <v>0</v>
      </c>
      <c r="M214" s="81">
        <f>VLOOKUP($C214,[1]Sheet1!$B$1:$Z$65536,11,0)</f>
        <v>0</v>
      </c>
      <c r="N214" s="81">
        <f>VLOOKUP($C214,[1]Sheet1!$B$1:$Z$65536,12,0)</f>
        <v>0</v>
      </c>
      <c r="O214" s="81">
        <f>VLOOKUP($C214,[1]Sheet1!$B$1:$Z$65536,13,0)</f>
        <v>0</v>
      </c>
      <c r="P214" s="81">
        <f>VLOOKUP($C214,[1]Sheet1!$B$1:$Z$65536,14,0)</f>
        <v>7800</v>
      </c>
      <c r="Q214" s="81">
        <f>VLOOKUP($C214,[1]Sheet1!$B$1:$Z$65536,15,0)</f>
        <v>0</v>
      </c>
      <c r="R214" s="81">
        <f>VLOOKUP($C214,[1]Sheet1!$B$1:$Z$65536,16,0)</f>
        <v>0</v>
      </c>
      <c r="S214" s="81">
        <f>VLOOKUP($C214,[1]Sheet1!$B$1:$Z$65536,17,0)</f>
        <v>0</v>
      </c>
      <c r="T214" s="81">
        <f>VLOOKUP($C214,[1]Sheet1!$B$1:$Z$65536,18,0)</f>
        <v>0</v>
      </c>
      <c r="U214" s="81">
        <f>VLOOKUP($C214,[1]Sheet1!$B$1:$Z$65536,19,0)</f>
        <v>0</v>
      </c>
      <c r="V214" s="81">
        <f>VLOOKUP($C214,[1]Sheet1!$B$1:$Z$65536,20,0)</f>
        <v>0</v>
      </c>
      <c r="W214" s="81">
        <f>VLOOKUP($C214,[1]Sheet1!$B$1:$Z$65536,21,0)</f>
        <v>0</v>
      </c>
      <c r="X214" s="81">
        <f>VLOOKUP($C214,[1]Sheet1!$B$1:$Z$65536,22,0)</f>
        <v>0</v>
      </c>
      <c r="Y214" s="81">
        <f>VLOOKUP($C214,[1]Sheet1!$B$1:$Z$65536,23,0)</f>
        <v>0</v>
      </c>
      <c r="Z214" s="81">
        <f>VLOOKUP($C214,[1]Sheet1!$B$1:$Z$65536,24,0)</f>
        <v>0</v>
      </c>
      <c r="AA214" s="81">
        <f>VLOOKUP($C214,[1]Sheet1!$B$1:$Z$65536,25,0)</f>
        <v>0</v>
      </c>
      <c r="AB214" s="81">
        <f>VLOOKUP($C214,[1]Sheet1!$B$1:$AA$65536,26,0)</f>
        <v>0</v>
      </c>
      <c r="AC214" s="112">
        <f t="shared" si="31"/>
        <v>8536.41</v>
      </c>
      <c r="AD214" s="114">
        <f t="shared" si="32"/>
        <v>8536.41</v>
      </c>
      <c r="AE214" s="115">
        <f t="shared" si="33"/>
        <v>0</v>
      </c>
      <c r="AF214" s="115">
        <f t="shared" si="34"/>
        <v>0</v>
      </c>
      <c r="AG214" s="130"/>
      <c r="AH214" s="132"/>
      <c r="AI214" s="132"/>
      <c r="AJ214" s="132"/>
      <c r="AK214" s="132"/>
      <c r="AL214" s="132"/>
      <c r="AM214" s="133"/>
      <c r="AN214" s="150"/>
    </row>
    <row r="215" spans="1:52" s="61" customFormat="1" ht="25.95" hidden="1" customHeight="1">
      <c r="A215" s="58"/>
      <c r="B215" s="388"/>
      <c r="C215" s="82" t="s">
        <v>457</v>
      </c>
      <c r="D215" s="83" t="s">
        <v>458</v>
      </c>
      <c r="E215" s="84">
        <v>120</v>
      </c>
      <c r="F215" s="81">
        <f>VLOOKUP(C215,[1]Sheet1!B$1:E$65536,4,0)</f>
        <v>0</v>
      </c>
      <c r="G215" s="81">
        <f>VLOOKUP(C215,[1]Sheet1!B$1:F$65536,5,0)</f>
        <v>0</v>
      </c>
      <c r="H215" s="81">
        <f>VLOOKUP($C215,[1]Sheet1!$B$1:$Z$65536,6,0)</f>
        <v>0</v>
      </c>
      <c r="I215" s="81">
        <f>VLOOKUP($C215,[1]Sheet1!$B$1:$Z$65536,7,0)</f>
        <v>0</v>
      </c>
      <c r="J215" s="81">
        <f>VLOOKUP($C215,[1]Sheet1!$B$1:$Z$65536,8,0)</f>
        <v>0</v>
      </c>
      <c r="K215" s="81">
        <f>VLOOKUP($C215,[1]Sheet1!$B$1:$Z$65536,9,0)</f>
        <v>0</v>
      </c>
      <c r="L215" s="81">
        <f>VLOOKUP($C215,[1]Sheet1!$B$1:$Z$65536,10,0)</f>
        <v>0</v>
      </c>
      <c r="M215" s="81">
        <f>VLOOKUP($C215,[1]Sheet1!$B$1:$Z$65536,11,0)</f>
        <v>0</v>
      </c>
      <c r="N215" s="81">
        <f>VLOOKUP($C215,[1]Sheet1!$B$1:$Z$65536,12,0)</f>
        <v>0</v>
      </c>
      <c r="O215" s="81">
        <f>VLOOKUP($C215,[1]Sheet1!$B$1:$Z$65536,13,0)</f>
        <v>0</v>
      </c>
      <c r="P215" s="81">
        <f>VLOOKUP($C215,[1]Sheet1!$B$1:$Z$65536,14,0)</f>
        <v>0</v>
      </c>
      <c r="Q215" s="81">
        <f>VLOOKUP($C215,[1]Sheet1!$B$1:$Z$65536,15,0)</f>
        <v>0</v>
      </c>
      <c r="R215" s="81">
        <f>VLOOKUP($C215,[1]Sheet1!$B$1:$Z$65536,16,0)</f>
        <v>0</v>
      </c>
      <c r="S215" s="81">
        <f>VLOOKUP($C215,[1]Sheet1!$B$1:$Z$65536,17,0)</f>
        <v>0</v>
      </c>
      <c r="T215" s="81">
        <f>VLOOKUP($C215,[1]Sheet1!$B$1:$Z$65536,18,0)</f>
        <v>0</v>
      </c>
      <c r="U215" s="81">
        <f>VLOOKUP($C215,[1]Sheet1!$B$1:$Z$65536,19,0)</f>
        <v>0</v>
      </c>
      <c r="V215" s="81">
        <f>VLOOKUP($C215,[1]Sheet1!$B$1:$Z$65536,20,0)</f>
        <v>0</v>
      </c>
      <c r="W215" s="81">
        <f>VLOOKUP($C215,[1]Sheet1!$B$1:$Z$65536,21,0)</f>
        <v>0</v>
      </c>
      <c r="X215" s="81">
        <f>VLOOKUP($C215,[1]Sheet1!$B$1:$Z$65536,22,0)</f>
        <v>0</v>
      </c>
      <c r="Y215" s="81">
        <f>VLOOKUP($C215,[1]Sheet1!$B$1:$Z$65536,23,0)</f>
        <v>0</v>
      </c>
      <c r="Z215" s="81">
        <f>VLOOKUP($C215,[1]Sheet1!$B$1:$Z$65536,24,0)</f>
        <v>0</v>
      </c>
      <c r="AA215" s="81">
        <f>VLOOKUP($C215,[1]Sheet1!$B$1:$Z$65536,25,0)</f>
        <v>0</v>
      </c>
      <c r="AB215" s="81">
        <f>VLOOKUP($C215,[1]Sheet1!$B$1:$AA$65536,26,0)</f>
        <v>0</v>
      </c>
      <c r="AC215" s="112">
        <f t="shared" si="31"/>
        <v>0</v>
      </c>
      <c r="AD215" s="114">
        <f t="shared" si="32"/>
        <v>0</v>
      </c>
      <c r="AE215" s="115">
        <f t="shared" si="33"/>
        <v>0</v>
      </c>
      <c r="AF215" s="115">
        <f t="shared" si="34"/>
        <v>0</v>
      </c>
      <c r="AG215" s="130"/>
      <c r="AH215" s="132">
        <v>10000</v>
      </c>
      <c r="AI215" s="132"/>
      <c r="AJ215" s="132" t="s">
        <v>46</v>
      </c>
      <c r="AK215" s="132"/>
      <c r="AL215" s="132"/>
      <c r="AM215" s="133"/>
      <c r="AN215" s="150"/>
    </row>
    <row r="216" spans="1:52" s="61" customFormat="1" ht="25.95" hidden="1" customHeight="1">
      <c r="A216" s="58"/>
      <c r="B216" s="389"/>
      <c r="C216" s="95" t="s">
        <v>94</v>
      </c>
      <c r="D216" s="96"/>
      <c r="E216" s="97"/>
      <c r="F216" s="98">
        <f>SUM(F143:F215)</f>
        <v>895578.20000000019</v>
      </c>
      <c r="G216" s="98">
        <f t="shared" ref="G216:AI216" si="35">SUM(G143:G215)</f>
        <v>0</v>
      </c>
      <c r="H216" s="98">
        <f t="shared" si="35"/>
        <v>147426.87</v>
      </c>
      <c r="I216" s="98">
        <f t="shared" si="35"/>
        <v>44994.87</v>
      </c>
      <c r="J216" s="98">
        <f t="shared" si="35"/>
        <v>272147.45</v>
      </c>
      <c r="K216" s="98">
        <f t="shared" si="35"/>
        <v>102783.63999999998</v>
      </c>
      <c r="L216" s="98">
        <f t="shared" si="35"/>
        <v>129820.68</v>
      </c>
      <c r="M216" s="98">
        <f t="shared" si="35"/>
        <v>0</v>
      </c>
      <c r="N216" s="98">
        <f t="shared" si="35"/>
        <v>3739.2700000000004</v>
      </c>
      <c r="O216" s="98">
        <f t="shared" si="35"/>
        <v>50590.740000000005</v>
      </c>
      <c r="P216" s="98">
        <f t="shared" si="35"/>
        <v>33799.170000000013</v>
      </c>
      <c r="Q216" s="98">
        <f t="shared" si="35"/>
        <v>0</v>
      </c>
      <c r="R216" s="98">
        <f t="shared" si="35"/>
        <v>8207.0999999999949</v>
      </c>
      <c r="S216" s="98">
        <f t="shared" si="35"/>
        <v>0</v>
      </c>
      <c r="T216" s="98">
        <f t="shared" si="35"/>
        <v>42592.02</v>
      </c>
      <c r="U216" s="98">
        <f t="shared" si="35"/>
        <v>17762.04</v>
      </c>
      <c r="V216" s="98">
        <f t="shared" si="35"/>
        <v>20888.900000000001</v>
      </c>
      <c r="W216" s="98">
        <f t="shared" si="35"/>
        <v>3521.87</v>
      </c>
      <c r="X216" s="98">
        <f t="shared" si="35"/>
        <v>71172.05</v>
      </c>
      <c r="Y216" s="98">
        <f t="shared" si="35"/>
        <v>345784.35</v>
      </c>
      <c r="Z216" s="98">
        <f t="shared" si="35"/>
        <v>67259.97</v>
      </c>
      <c r="AA216" s="98">
        <f t="shared" si="35"/>
        <v>56603.14</v>
      </c>
      <c r="AB216" s="98">
        <f t="shared" si="35"/>
        <v>33789.050000000003</v>
      </c>
      <c r="AC216" s="98">
        <f t="shared" si="35"/>
        <v>2348461.3800000004</v>
      </c>
      <c r="AD216" s="117">
        <f t="shared" si="35"/>
        <v>1883748.08</v>
      </c>
      <c r="AE216" s="81">
        <f t="shared" si="35"/>
        <v>14908.343333333334</v>
      </c>
      <c r="AF216" s="147">
        <f t="shared" si="35"/>
        <v>20888.900000000001</v>
      </c>
      <c r="AG216" s="147">
        <f t="shared" si="35"/>
        <v>181725.38</v>
      </c>
      <c r="AH216" s="213">
        <f t="shared" si="35"/>
        <v>161906.51</v>
      </c>
      <c r="AI216" s="147">
        <f t="shared" si="35"/>
        <v>10000</v>
      </c>
      <c r="AJ216" s="147"/>
      <c r="AK216" s="148"/>
      <c r="AL216" s="148"/>
      <c r="AM216" s="214">
        <v>0</v>
      </c>
      <c r="AN216" s="150"/>
    </row>
    <row r="217" spans="1:52" s="59" customFormat="1" ht="31.95" hidden="1" customHeight="1">
      <c r="C217" s="99" t="s">
        <v>95</v>
      </c>
      <c r="D217" s="100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  <c r="P217" s="100"/>
      <c r="Q217" s="100"/>
      <c r="R217" s="100"/>
      <c r="S217" s="100"/>
      <c r="T217" s="100"/>
      <c r="U217" s="100"/>
      <c r="V217" s="100"/>
      <c r="W217" s="100"/>
      <c r="X217" s="100"/>
      <c r="Y217" s="100"/>
      <c r="Z217" s="100"/>
      <c r="AA217" s="100"/>
      <c r="AB217" s="100"/>
      <c r="AC217" s="100"/>
      <c r="AD217" s="118"/>
      <c r="AE217" s="119" t="s">
        <v>96</v>
      </c>
      <c r="AF217" s="120"/>
      <c r="AG217" s="120"/>
      <c r="AH217" s="151"/>
      <c r="AI217" s="152"/>
      <c r="AJ217" s="152"/>
      <c r="AK217" s="152"/>
      <c r="AL217" s="152"/>
      <c r="AM217" s="153"/>
      <c r="AN217" s="154"/>
      <c r="AO217" s="153"/>
      <c r="AP217" s="153"/>
      <c r="AQ217" s="153"/>
      <c r="AR217" s="153"/>
      <c r="AS217" s="153"/>
      <c r="AT217" s="153"/>
      <c r="AU217" s="153"/>
      <c r="AV217" s="153"/>
      <c r="AW217" s="153"/>
      <c r="AX217" s="153"/>
      <c r="AY217" s="153"/>
      <c r="AZ217" s="153"/>
    </row>
    <row r="218" spans="1:52" s="62" customFormat="1" ht="34.950000000000003" hidden="1" customHeight="1">
      <c r="A218" s="100"/>
      <c r="B218" s="390" t="s">
        <v>459</v>
      </c>
      <c r="C218" s="188" t="s">
        <v>460</v>
      </c>
      <c r="D218" s="189" t="s">
        <v>461</v>
      </c>
      <c r="E218" s="190">
        <v>60</v>
      </c>
      <c r="F218" s="81">
        <f>VLOOKUP(C218,[1]Sheet1!B$1:E$65536,4,0)</f>
        <v>0</v>
      </c>
      <c r="G218" s="81">
        <f>VLOOKUP(C218,[1]Sheet1!B$1:F$65536,5,0)</f>
        <v>0</v>
      </c>
      <c r="H218" s="81">
        <f>VLOOKUP($C218,[1]Sheet1!$B$1:$Z$65536,6,0)</f>
        <v>0</v>
      </c>
      <c r="I218" s="81">
        <f>VLOOKUP($C218,[1]Sheet1!$B$1:$Z$65536,7,0)</f>
        <v>0</v>
      </c>
      <c r="J218" s="81">
        <f>VLOOKUP($C218,[1]Sheet1!$B$1:$Z$65536,8,0)</f>
        <v>0</v>
      </c>
      <c r="K218" s="81">
        <f>VLOOKUP($C218,[1]Sheet1!$B$1:$Z$65536,9,0)</f>
        <v>0</v>
      </c>
      <c r="L218" s="81">
        <f>VLOOKUP($C218,[1]Sheet1!$B$1:$Z$65536,10,0)</f>
        <v>0</v>
      </c>
      <c r="M218" s="81">
        <f>VLOOKUP($C218,[1]Sheet1!$B$1:$Z$65536,11,0)</f>
        <v>0</v>
      </c>
      <c r="N218" s="81">
        <f>VLOOKUP($C218,[1]Sheet1!$B$1:$Z$65536,12,0)</f>
        <v>0</v>
      </c>
      <c r="O218" s="81">
        <f>VLOOKUP($C218,[1]Sheet1!$B$1:$Z$65536,13,0)</f>
        <v>0</v>
      </c>
      <c r="P218" s="81">
        <f>VLOOKUP($C218,[1]Sheet1!$B$1:$Z$65536,14,0)</f>
        <v>0</v>
      </c>
      <c r="Q218" s="81">
        <f>VLOOKUP($C218,[1]Sheet1!$B$1:$Z$65536,15,0)</f>
        <v>0</v>
      </c>
      <c r="R218" s="81">
        <f>VLOOKUP($C218,[1]Sheet1!$B$1:$Z$65536,16,0)</f>
        <v>0</v>
      </c>
      <c r="S218" s="81">
        <f>VLOOKUP($C218,[1]Sheet1!$B$1:$Z$65536,17,0)</f>
        <v>0</v>
      </c>
      <c r="T218" s="81">
        <f>VLOOKUP($C218,[1]Sheet1!$B$1:$Z$65536,18,0)</f>
        <v>0</v>
      </c>
      <c r="U218" s="81">
        <f>VLOOKUP($C218,[1]Sheet1!$B$1:$Z$65536,19,0)</f>
        <v>0</v>
      </c>
      <c r="V218" s="81">
        <f>VLOOKUP($C218,[1]Sheet1!$B$1:$Z$65536,20,0)</f>
        <v>0</v>
      </c>
      <c r="W218" s="81">
        <f>VLOOKUP($C218,[1]Sheet1!$B$1:$Z$65536,21,0)</f>
        <v>0</v>
      </c>
      <c r="X218" s="81">
        <f>VLOOKUP($C218,[1]Sheet1!$B$1:$Z$65536,22,0)</f>
        <v>454559.42</v>
      </c>
      <c r="Y218" s="81">
        <f>VLOOKUP($C218,[1]Sheet1!$B$1:$Z$65536,23,0)</f>
        <v>564656.64000000001</v>
      </c>
      <c r="Z218" s="81">
        <f>VLOOKUP($C218,[1]Sheet1!$B$1:$Z$65536,24,0)</f>
        <v>452211.36</v>
      </c>
      <c r="AA218" s="81">
        <f>VLOOKUP($C218,[1]Sheet1!$B$1:$Z$65536,25,0)</f>
        <v>667543.19999999995</v>
      </c>
      <c r="AB218" s="81">
        <f>VLOOKUP($C218,[1]Sheet1!$B$1:$AA$65536,26,0)</f>
        <v>312912</v>
      </c>
      <c r="AC218" s="112">
        <f t="shared" ref="AC218:AC238" si="36">SUM(F218:AB218)</f>
        <v>2451882.62</v>
      </c>
      <c r="AD218" s="113">
        <f>AC218-AB218-AA218</f>
        <v>1471427.4200000002</v>
      </c>
      <c r="AE218" s="205"/>
      <c r="AF218" s="206">
        <v>277440</v>
      </c>
      <c r="AG218" s="215"/>
      <c r="AH218" s="216"/>
      <c r="AI218" s="216"/>
      <c r="AJ218" s="210"/>
      <c r="AK218" s="216" t="s">
        <v>46</v>
      </c>
      <c r="AL218" s="216"/>
      <c r="AM218" s="217"/>
      <c r="AN218" s="218"/>
    </row>
    <row r="219" spans="1:52" s="62" customFormat="1" ht="34.950000000000003" hidden="1" customHeight="1">
      <c r="A219" s="100"/>
      <c r="B219" s="391"/>
      <c r="C219" s="191" t="s">
        <v>462</v>
      </c>
      <c r="D219" s="192" t="s">
        <v>463</v>
      </c>
      <c r="E219" s="193">
        <v>30</v>
      </c>
      <c r="F219" s="81">
        <f>VLOOKUP(C219,[1]Sheet1!B$1:E$65536,4,0)</f>
        <v>0</v>
      </c>
      <c r="G219" s="81">
        <f>VLOOKUP(C219,[1]Sheet1!B$1:F$65536,5,0)</f>
        <v>0</v>
      </c>
      <c r="H219" s="81">
        <f>VLOOKUP($C219,[1]Sheet1!$B$1:$Z$65536,6,0)</f>
        <v>0</v>
      </c>
      <c r="I219" s="81">
        <f>VLOOKUP($C219,[1]Sheet1!$B$1:$Z$65536,7,0)</f>
        <v>0</v>
      </c>
      <c r="J219" s="81">
        <f>VLOOKUP($C219,[1]Sheet1!$B$1:$Z$65536,8,0)</f>
        <v>0</v>
      </c>
      <c r="K219" s="81">
        <f>VLOOKUP($C219,[1]Sheet1!$B$1:$Z$65536,9,0)</f>
        <v>0</v>
      </c>
      <c r="L219" s="81">
        <f>VLOOKUP($C219,[1]Sheet1!$B$1:$Z$65536,10,0)</f>
        <v>0</v>
      </c>
      <c r="M219" s="81">
        <f>VLOOKUP($C219,[1]Sheet1!$B$1:$Z$65536,11,0)</f>
        <v>0</v>
      </c>
      <c r="N219" s="81">
        <f>VLOOKUP($C219,[1]Sheet1!$B$1:$Z$65536,12,0)</f>
        <v>0</v>
      </c>
      <c r="O219" s="81">
        <f>VLOOKUP($C219,[1]Sheet1!$B$1:$Z$65536,13,0)</f>
        <v>0</v>
      </c>
      <c r="P219" s="81">
        <f>VLOOKUP($C219,[1]Sheet1!$B$1:$Z$65536,14,0)</f>
        <v>0</v>
      </c>
      <c r="Q219" s="81">
        <f>VLOOKUP($C219,[1]Sheet1!$B$1:$Z$65536,15,0)</f>
        <v>0</v>
      </c>
      <c r="R219" s="81">
        <f>VLOOKUP($C219,[1]Sheet1!$B$1:$Z$65536,16,0)</f>
        <v>0</v>
      </c>
      <c r="S219" s="81">
        <f>VLOOKUP($C219,[1]Sheet1!$B$1:$Z$65536,17,0)</f>
        <v>0</v>
      </c>
      <c r="T219" s="81">
        <f>VLOOKUP($C219,[1]Sheet1!$B$1:$Z$65536,18,0)</f>
        <v>0</v>
      </c>
      <c r="U219" s="81">
        <f>VLOOKUP($C219,[1]Sheet1!$B$1:$Z$65536,19,0)</f>
        <v>0</v>
      </c>
      <c r="V219" s="81">
        <f>VLOOKUP($C219,[1]Sheet1!$B$1:$Z$65536,20,0)</f>
        <v>0</v>
      </c>
      <c r="W219" s="81">
        <f>VLOOKUP($C219,[1]Sheet1!$B$1:$Z$65536,21,0)</f>
        <v>66017.550000000047</v>
      </c>
      <c r="X219" s="81">
        <f>VLOOKUP($C219,[1]Sheet1!$B$1:$Z$65536,22,0)</f>
        <v>634200.69999999995</v>
      </c>
      <c r="Y219" s="81">
        <f>VLOOKUP($C219,[1]Sheet1!$B$1:$Z$65536,23,0)</f>
        <v>312480</v>
      </c>
      <c r="Z219" s="81">
        <f>VLOOKUP($C219,[1]Sheet1!$B$1:$Z$65536,24,0)</f>
        <v>0</v>
      </c>
      <c r="AA219" s="81">
        <f>VLOOKUP($C219,[1]Sheet1!$B$1:$Z$65536,25,0)</f>
        <v>0</v>
      </c>
      <c r="AB219" s="81">
        <f>VLOOKUP($C219,[1]Sheet1!$B$1:$AA$65536,26,0)</f>
        <v>0</v>
      </c>
      <c r="AC219" s="112">
        <f t="shared" si="36"/>
        <v>1012698.25</v>
      </c>
      <c r="AD219" s="114">
        <f>AC219-AB219</f>
        <v>1012698.25</v>
      </c>
      <c r="AE219" s="55"/>
      <c r="AF219" s="46">
        <v>366017.55</v>
      </c>
      <c r="AG219" s="219"/>
      <c r="AH219" s="220"/>
      <c r="AI219" s="183"/>
      <c r="AJ219" s="208"/>
      <c r="AK219" s="183" t="s">
        <v>46</v>
      </c>
      <c r="AL219" s="183"/>
      <c r="AM219" s="221"/>
      <c r="AN219" s="218"/>
    </row>
    <row r="220" spans="1:52" s="62" customFormat="1" ht="34.950000000000003" hidden="1" customHeight="1">
      <c r="A220" s="100"/>
      <c r="B220" s="391"/>
      <c r="C220" s="191" t="s">
        <v>464</v>
      </c>
      <c r="D220" s="192" t="s">
        <v>465</v>
      </c>
      <c r="E220" s="193" t="s">
        <v>466</v>
      </c>
      <c r="F220" s="81">
        <f>VLOOKUP(C220,[1]Sheet1!B$1:E$65536,4,0)</f>
        <v>0</v>
      </c>
      <c r="G220" s="81">
        <f>VLOOKUP(C220,[1]Sheet1!B$1:F$65536,5,0)</f>
        <v>0</v>
      </c>
      <c r="H220" s="81">
        <f>VLOOKUP($C220,[1]Sheet1!$B$1:$Z$65536,6,0)</f>
        <v>0</v>
      </c>
      <c r="I220" s="81">
        <f>VLOOKUP($C220,[1]Sheet1!$B$1:$Z$65536,7,0)</f>
        <v>0</v>
      </c>
      <c r="J220" s="81">
        <f>VLOOKUP($C220,[1]Sheet1!$B$1:$Z$65536,8,0)</f>
        <v>0</v>
      </c>
      <c r="K220" s="81">
        <f>VLOOKUP($C220,[1]Sheet1!$B$1:$Z$65536,9,0)</f>
        <v>0</v>
      </c>
      <c r="L220" s="81">
        <f>VLOOKUP($C220,[1]Sheet1!$B$1:$Z$65536,10,0)</f>
        <v>0</v>
      </c>
      <c r="M220" s="81">
        <f>VLOOKUP($C220,[1]Sheet1!$B$1:$Z$65536,11,0)</f>
        <v>0</v>
      </c>
      <c r="N220" s="81">
        <f>VLOOKUP($C220,[1]Sheet1!$B$1:$Z$65536,12,0)</f>
        <v>0</v>
      </c>
      <c r="O220" s="81">
        <f>VLOOKUP($C220,[1]Sheet1!$B$1:$Z$65536,13,0)</f>
        <v>0</v>
      </c>
      <c r="P220" s="81">
        <f>VLOOKUP($C220,[1]Sheet1!$B$1:$Z$65536,14,0)</f>
        <v>0</v>
      </c>
      <c r="Q220" s="81">
        <f>VLOOKUP($C220,[1]Sheet1!$B$1:$Z$65536,15,0)</f>
        <v>0</v>
      </c>
      <c r="R220" s="81">
        <f>VLOOKUP($C220,[1]Sheet1!$B$1:$Z$65536,16,0)</f>
        <v>0</v>
      </c>
      <c r="S220" s="81">
        <f>VLOOKUP($C220,[1]Sheet1!$B$1:$Z$65536,17,0)</f>
        <v>0</v>
      </c>
      <c r="T220" s="81">
        <f>VLOOKUP($C220,[1]Sheet1!$B$1:$Z$65536,18,0)</f>
        <v>0</v>
      </c>
      <c r="U220" s="81">
        <f>VLOOKUP($C220,[1]Sheet1!$B$1:$Z$65536,19,0)</f>
        <v>0</v>
      </c>
      <c r="V220" s="81">
        <f>VLOOKUP($C220,[1]Sheet1!$B$1:$Z$65536,20,0)</f>
        <v>0</v>
      </c>
      <c r="W220" s="81">
        <f>VLOOKUP($C220,[1]Sheet1!$B$1:$Z$65536,21,0)</f>
        <v>0</v>
      </c>
      <c r="X220" s="81">
        <f>VLOOKUP($C220,[1]Sheet1!$B$1:$Z$65536,22,0)</f>
        <v>0</v>
      </c>
      <c r="Y220" s="81">
        <f>VLOOKUP($C220,[1]Sheet1!$B$1:$Z$65536,23,0)</f>
        <v>0</v>
      </c>
      <c r="Z220" s="81">
        <f>VLOOKUP($C220,[1]Sheet1!$B$1:$Z$65536,24,0)</f>
        <v>0</v>
      </c>
      <c r="AA220" s="81">
        <f>VLOOKUP($C220,[1]Sheet1!$B$1:$Z$65536,25,0)</f>
        <v>0</v>
      </c>
      <c r="AB220" s="81">
        <f>VLOOKUP($C220,[1]Sheet1!$B$1:$AA$65536,26,0)</f>
        <v>0</v>
      </c>
      <c r="AC220" s="112">
        <f t="shared" si="36"/>
        <v>0</v>
      </c>
      <c r="AD220" s="207">
        <f>AC220</f>
        <v>0</v>
      </c>
      <c r="AE220" s="55"/>
      <c r="AF220" s="46">
        <v>142321</v>
      </c>
      <c r="AG220" s="220"/>
      <c r="AH220" s="48"/>
      <c r="AI220" s="183"/>
      <c r="AJ220" s="208"/>
      <c r="AK220" s="183"/>
      <c r="AL220" s="183" t="s">
        <v>46</v>
      </c>
      <c r="AM220" s="221"/>
      <c r="AN220" s="218"/>
    </row>
    <row r="221" spans="1:52" s="62" customFormat="1" ht="34.950000000000003" hidden="1" customHeight="1">
      <c r="A221" s="100"/>
      <c r="B221" s="391"/>
      <c r="C221" s="191" t="s">
        <v>467</v>
      </c>
      <c r="D221" s="192" t="s">
        <v>468</v>
      </c>
      <c r="E221" s="193" t="s">
        <v>469</v>
      </c>
      <c r="F221" s="81">
        <f>VLOOKUP(C221,[1]Sheet1!B$1:E$65536,4,0)</f>
        <v>0</v>
      </c>
      <c r="G221" s="81">
        <f>VLOOKUP(C221,[1]Sheet1!B$1:F$65536,5,0)</f>
        <v>0</v>
      </c>
      <c r="H221" s="81">
        <f>VLOOKUP($C221,[1]Sheet1!$B$1:$Z$65536,6,0)</f>
        <v>0</v>
      </c>
      <c r="I221" s="81">
        <f>VLOOKUP($C221,[1]Sheet1!$B$1:$Z$65536,7,0)</f>
        <v>0</v>
      </c>
      <c r="J221" s="81">
        <f>VLOOKUP($C221,[1]Sheet1!$B$1:$Z$65536,8,0)</f>
        <v>0</v>
      </c>
      <c r="K221" s="81">
        <f>VLOOKUP($C221,[1]Sheet1!$B$1:$Z$65536,9,0)</f>
        <v>0</v>
      </c>
      <c r="L221" s="81">
        <f>VLOOKUP($C221,[1]Sheet1!$B$1:$Z$65536,10,0)</f>
        <v>0</v>
      </c>
      <c r="M221" s="81">
        <f>VLOOKUP($C221,[1]Sheet1!$B$1:$Z$65536,11,0)</f>
        <v>0</v>
      </c>
      <c r="N221" s="81">
        <f>VLOOKUP($C221,[1]Sheet1!$B$1:$Z$65536,12,0)</f>
        <v>0</v>
      </c>
      <c r="O221" s="81">
        <f>VLOOKUP($C221,[1]Sheet1!$B$1:$Z$65536,13,0)</f>
        <v>0</v>
      </c>
      <c r="P221" s="81">
        <f>VLOOKUP($C221,[1]Sheet1!$B$1:$Z$65536,14,0)</f>
        <v>0</v>
      </c>
      <c r="Q221" s="81">
        <f>VLOOKUP($C221,[1]Sheet1!$B$1:$Z$65536,15,0)</f>
        <v>0</v>
      </c>
      <c r="R221" s="81">
        <f>VLOOKUP($C221,[1]Sheet1!$B$1:$Z$65536,16,0)</f>
        <v>0</v>
      </c>
      <c r="S221" s="81">
        <f>VLOOKUP($C221,[1]Sheet1!$B$1:$Z$65536,17,0)</f>
        <v>0</v>
      </c>
      <c r="T221" s="81">
        <f>VLOOKUP($C221,[1]Sheet1!$B$1:$Z$65536,18,0)</f>
        <v>0</v>
      </c>
      <c r="U221" s="81">
        <f>VLOOKUP($C221,[1]Sheet1!$B$1:$Z$65536,19,0)</f>
        <v>0</v>
      </c>
      <c r="V221" s="81">
        <f>VLOOKUP($C221,[1]Sheet1!$B$1:$Z$65536,20,0)</f>
        <v>0</v>
      </c>
      <c r="W221" s="81">
        <f>VLOOKUP($C221,[1]Sheet1!$B$1:$Z$65536,21,0)</f>
        <v>0</v>
      </c>
      <c r="X221" s="81">
        <f>VLOOKUP($C221,[1]Sheet1!$B$1:$Z$65536,22,0)</f>
        <v>0</v>
      </c>
      <c r="Y221" s="81">
        <f>VLOOKUP($C221,[1]Sheet1!$B$1:$Z$65536,23,0)</f>
        <v>0</v>
      </c>
      <c r="Z221" s="81">
        <f>VLOOKUP($C221,[1]Sheet1!$B$1:$Z$65536,24,0)</f>
        <v>22233.19</v>
      </c>
      <c r="AA221" s="81">
        <f>VLOOKUP($C221,[1]Sheet1!$B$1:$Z$65536,25,0)</f>
        <v>90683.199999999997</v>
      </c>
      <c r="AB221" s="81">
        <f>VLOOKUP($C221,[1]Sheet1!$B$1:$AA$65536,26,0)</f>
        <v>160686.71</v>
      </c>
      <c r="AC221" s="112">
        <f t="shared" si="36"/>
        <v>273603.09999999998</v>
      </c>
      <c r="AD221" s="207">
        <f t="shared" ref="AD221:AD225" si="37">AC221</f>
        <v>273603.09999999998</v>
      </c>
      <c r="AE221" s="55"/>
      <c r="AF221" s="46">
        <v>0</v>
      </c>
      <c r="AG221" s="220"/>
      <c r="AH221" s="48"/>
      <c r="AI221" s="183"/>
      <c r="AJ221" s="208"/>
      <c r="AK221" s="183"/>
      <c r="AL221" s="183" t="s">
        <v>46</v>
      </c>
      <c r="AM221" s="221"/>
      <c r="AN221" s="218"/>
    </row>
    <row r="222" spans="1:52" s="62" customFormat="1" ht="34.950000000000003" hidden="1" customHeight="1">
      <c r="A222" s="100"/>
      <c r="B222" s="391"/>
      <c r="C222" s="191" t="s">
        <v>470</v>
      </c>
      <c r="D222" s="192" t="s">
        <v>471</v>
      </c>
      <c r="E222" s="193">
        <v>60</v>
      </c>
      <c r="F222" s="81">
        <f>VLOOKUP(C222,[1]Sheet1!B$1:E$65536,4,0)</f>
        <v>0</v>
      </c>
      <c r="G222" s="81">
        <f>VLOOKUP(C222,[1]Sheet1!B$1:F$65536,5,0)</f>
        <v>0</v>
      </c>
      <c r="H222" s="81">
        <f>VLOOKUP($C222,[1]Sheet1!$B$1:$Z$65536,6,0)</f>
        <v>0</v>
      </c>
      <c r="I222" s="81">
        <f>VLOOKUP($C222,[1]Sheet1!$B$1:$Z$65536,7,0)</f>
        <v>0</v>
      </c>
      <c r="J222" s="81">
        <f>VLOOKUP($C222,[1]Sheet1!$B$1:$Z$65536,8,0)</f>
        <v>0</v>
      </c>
      <c r="K222" s="81">
        <f>VLOOKUP($C222,[1]Sheet1!$B$1:$Z$65536,9,0)</f>
        <v>0</v>
      </c>
      <c r="L222" s="81">
        <f>VLOOKUP($C222,[1]Sheet1!$B$1:$Z$65536,10,0)</f>
        <v>0</v>
      </c>
      <c r="M222" s="81">
        <f>VLOOKUP($C222,[1]Sheet1!$B$1:$Z$65536,11,0)</f>
        <v>0</v>
      </c>
      <c r="N222" s="81">
        <f>VLOOKUP($C222,[1]Sheet1!$B$1:$Z$65536,12,0)</f>
        <v>0</v>
      </c>
      <c r="O222" s="81">
        <f>VLOOKUP($C222,[1]Sheet1!$B$1:$Z$65536,13,0)</f>
        <v>0</v>
      </c>
      <c r="P222" s="81">
        <f>VLOOKUP($C222,[1]Sheet1!$B$1:$Z$65536,14,0)</f>
        <v>0</v>
      </c>
      <c r="Q222" s="81">
        <f>VLOOKUP($C222,[1]Sheet1!$B$1:$Z$65536,15,0)</f>
        <v>0</v>
      </c>
      <c r="R222" s="81">
        <f>VLOOKUP($C222,[1]Sheet1!$B$1:$Z$65536,16,0)</f>
        <v>0</v>
      </c>
      <c r="S222" s="81">
        <f>VLOOKUP($C222,[1]Sheet1!$B$1:$Z$65536,17,0)</f>
        <v>0</v>
      </c>
      <c r="T222" s="81">
        <f>VLOOKUP($C222,[1]Sheet1!$B$1:$Z$65536,18,0)</f>
        <v>0</v>
      </c>
      <c r="U222" s="81">
        <f>VLOOKUP($C222,[1]Sheet1!$B$1:$Z$65536,19,0)</f>
        <v>0</v>
      </c>
      <c r="V222" s="81">
        <f>VLOOKUP($C222,[1]Sheet1!$B$1:$Z$65536,20,0)</f>
        <v>0</v>
      </c>
      <c r="W222" s="81">
        <f>VLOOKUP($C222,[1]Sheet1!$B$1:$Z$65536,21,0)</f>
        <v>0</v>
      </c>
      <c r="X222" s="81">
        <f>VLOOKUP($C222,[1]Sheet1!$B$1:$Z$65536,22,0)</f>
        <v>0</v>
      </c>
      <c r="Y222" s="81">
        <f>VLOOKUP($C222,[1]Sheet1!$B$1:$Z$65536,23,0)</f>
        <v>0</v>
      </c>
      <c r="Z222" s="81">
        <f>VLOOKUP($C222,[1]Sheet1!$B$1:$Z$65536,24,0)</f>
        <v>0</v>
      </c>
      <c r="AA222" s="81">
        <f>VLOOKUP($C222,[1]Sheet1!$B$1:$Z$65536,25,0)</f>
        <v>60423.6</v>
      </c>
      <c r="AB222" s="81">
        <f>VLOOKUP($C222,[1]Sheet1!$B$1:$AA$65536,26,0)</f>
        <v>12972.4</v>
      </c>
      <c r="AC222" s="112">
        <f t="shared" si="36"/>
        <v>73396</v>
      </c>
      <c r="AD222" s="113">
        <f>AC222-AB222-AA222</f>
        <v>0</v>
      </c>
      <c r="AE222" s="55"/>
      <c r="AF222" s="46">
        <v>0</v>
      </c>
      <c r="AG222" s="220"/>
      <c r="AH222" s="48"/>
      <c r="AI222" s="183"/>
      <c r="AJ222" s="208"/>
      <c r="AK222" s="183" t="s">
        <v>46</v>
      </c>
      <c r="AL222" s="183" t="s">
        <v>46</v>
      </c>
      <c r="AM222" s="221"/>
      <c r="AN222" s="218"/>
    </row>
    <row r="223" spans="1:52" s="62" customFormat="1" ht="34.950000000000003" hidden="1" customHeight="1">
      <c r="A223" s="100"/>
      <c r="B223" s="391"/>
      <c r="C223" s="191" t="s">
        <v>472</v>
      </c>
      <c r="D223" s="192" t="s">
        <v>473</v>
      </c>
      <c r="E223" s="193" t="s">
        <v>469</v>
      </c>
      <c r="F223" s="81">
        <f>VLOOKUP(C223,[1]Sheet1!B$1:E$65536,4,0)</f>
        <v>0</v>
      </c>
      <c r="G223" s="81">
        <f>VLOOKUP(C223,[1]Sheet1!B$1:F$65536,5,0)</f>
        <v>0</v>
      </c>
      <c r="H223" s="81">
        <f>VLOOKUP($C223,[1]Sheet1!$B$1:$Z$65536,6,0)</f>
        <v>0</v>
      </c>
      <c r="I223" s="81">
        <f>VLOOKUP($C223,[1]Sheet1!$B$1:$Z$65536,7,0)</f>
        <v>0</v>
      </c>
      <c r="J223" s="81">
        <f>VLOOKUP($C223,[1]Sheet1!$B$1:$Z$65536,8,0)</f>
        <v>0</v>
      </c>
      <c r="K223" s="81">
        <f>VLOOKUP($C223,[1]Sheet1!$B$1:$Z$65536,9,0)</f>
        <v>0</v>
      </c>
      <c r="L223" s="81">
        <f>VLOOKUP($C223,[1]Sheet1!$B$1:$Z$65536,10,0)</f>
        <v>0</v>
      </c>
      <c r="M223" s="81">
        <f>VLOOKUP($C223,[1]Sheet1!$B$1:$Z$65536,11,0)</f>
        <v>0</v>
      </c>
      <c r="N223" s="81">
        <f>VLOOKUP($C223,[1]Sheet1!$B$1:$Z$65536,12,0)</f>
        <v>0</v>
      </c>
      <c r="O223" s="81">
        <f>VLOOKUP($C223,[1]Sheet1!$B$1:$Z$65536,13,0)</f>
        <v>0</v>
      </c>
      <c r="P223" s="81">
        <f>VLOOKUP($C223,[1]Sheet1!$B$1:$Z$65536,14,0)</f>
        <v>0</v>
      </c>
      <c r="Q223" s="81">
        <f>VLOOKUP($C223,[1]Sheet1!$B$1:$Z$65536,15,0)</f>
        <v>0</v>
      </c>
      <c r="R223" s="81">
        <f>VLOOKUP($C223,[1]Sheet1!$B$1:$Z$65536,16,0)</f>
        <v>0</v>
      </c>
      <c r="S223" s="81">
        <f>VLOOKUP($C223,[1]Sheet1!$B$1:$Z$65536,17,0)</f>
        <v>0</v>
      </c>
      <c r="T223" s="81">
        <f>VLOOKUP($C223,[1]Sheet1!$B$1:$Z$65536,18,0)</f>
        <v>0</v>
      </c>
      <c r="U223" s="81">
        <f>VLOOKUP($C223,[1]Sheet1!$B$1:$Z$65536,19,0)</f>
        <v>0</v>
      </c>
      <c r="V223" s="81">
        <f>VLOOKUP($C223,[1]Sheet1!$B$1:$Z$65536,20,0)</f>
        <v>118864.9</v>
      </c>
      <c r="W223" s="81">
        <f>VLOOKUP($C223,[1]Sheet1!$B$1:$Z$65536,21,0)</f>
        <v>0</v>
      </c>
      <c r="X223" s="81">
        <f>VLOOKUP($C223,[1]Sheet1!$B$1:$Z$65536,22,0)</f>
        <v>0</v>
      </c>
      <c r="Y223" s="81">
        <f>VLOOKUP($C223,[1]Sheet1!$B$1:$Z$65536,23,0)</f>
        <v>187572</v>
      </c>
      <c r="Z223" s="81">
        <f>VLOOKUP($C223,[1]Sheet1!$B$1:$Z$65536,24,0)</f>
        <v>332860</v>
      </c>
      <c r="AA223" s="81">
        <f>VLOOKUP($C223,[1]Sheet1!$B$1:$Z$65536,25,0)</f>
        <v>362640</v>
      </c>
      <c r="AB223" s="81">
        <f>VLOOKUP($C223,[1]Sheet1!$B$1:$AA$65536,26,0)</f>
        <v>0</v>
      </c>
      <c r="AC223" s="112">
        <f t="shared" si="36"/>
        <v>1001936.9</v>
      </c>
      <c r="AD223" s="207">
        <f t="shared" si="37"/>
        <v>1001936.9</v>
      </c>
      <c r="AE223" s="208"/>
      <c r="AF223" s="46">
        <v>568864.9</v>
      </c>
      <c r="AG223" s="222"/>
      <c r="AH223" s="48"/>
      <c r="AI223" s="183"/>
      <c r="AJ223" s="208"/>
      <c r="AK223" s="183"/>
      <c r="AL223" s="183" t="s">
        <v>46</v>
      </c>
      <c r="AM223" s="221"/>
      <c r="AN223" s="218"/>
    </row>
    <row r="224" spans="1:52" s="62" customFormat="1" ht="34.950000000000003" hidden="1" customHeight="1">
      <c r="A224" s="100"/>
      <c r="B224" s="391"/>
      <c r="C224" s="191" t="s">
        <v>474</v>
      </c>
      <c r="D224" s="192" t="s">
        <v>475</v>
      </c>
      <c r="E224" s="193" t="s">
        <v>469</v>
      </c>
      <c r="F224" s="81">
        <f>VLOOKUP(C224,[1]Sheet1!B$1:E$65536,4,0)</f>
        <v>0</v>
      </c>
      <c r="G224" s="81">
        <f>VLOOKUP(C224,[1]Sheet1!B$1:F$65536,5,0)</f>
        <v>0</v>
      </c>
      <c r="H224" s="81">
        <f>VLOOKUP($C224,[1]Sheet1!$B$1:$Z$65536,6,0)</f>
        <v>0</v>
      </c>
      <c r="I224" s="81">
        <f>VLOOKUP($C224,[1]Sheet1!$B$1:$Z$65536,7,0)</f>
        <v>0</v>
      </c>
      <c r="J224" s="81">
        <f>VLOOKUP($C224,[1]Sheet1!$B$1:$Z$65536,8,0)</f>
        <v>0</v>
      </c>
      <c r="K224" s="81">
        <f>VLOOKUP($C224,[1]Sheet1!$B$1:$Z$65536,9,0)</f>
        <v>0</v>
      </c>
      <c r="L224" s="81">
        <f>VLOOKUP($C224,[1]Sheet1!$B$1:$Z$65536,10,0)</f>
        <v>0</v>
      </c>
      <c r="M224" s="81">
        <f>VLOOKUP($C224,[1]Sheet1!$B$1:$Z$65536,11,0)</f>
        <v>0</v>
      </c>
      <c r="N224" s="81">
        <f>VLOOKUP($C224,[1]Sheet1!$B$1:$Z$65536,12,0)</f>
        <v>0</v>
      </c>
      <c r="O224" s="81">
        <f>VLOOKUP($C224,[1]Sheet1!$B$1:$Z$65536,13,0)</f>
        <v>0</v>
      </c>
      <c r="P224" s="81">
        <f>VLOOKUP($C224,[1]Sheet1!$B$1:$Z$65536,14,0)</f>
        <v>0</v>
      </c>
      <c r="Q224" s="81">
        <f>VLOOKUP($C224,[1]Sheet1!$B$1:$Z$65536,15,0)</f>
        <v>0</v>
      </c>
      <c r="R224" s="81">
        <f>VLOOKUP($C224,[1]Sheet1!$B$1:$Z$65536,16,0)</f>
        <v>0</v>
      </c>
      <c r="S224" s="81">
        <f>VLOOKUP($C224,[1]Sheet1!$B$1:$Z$65536,17,0)</f>
        <v>0</v>
      </c>
      <c r="T224" s="81">
        <f>VLOOKUP($C224,[1]Sheet1!$B$1:$Z$65536,18,0)</f>
        <v>0</v>
      </c>
      <c r="U224" s="81">
        <f>VLOOKUP($C224,[1]Sheet1!$B$1:$Z$65536,19,0)</f>
        <v>0</v>
      </c>
      <c r="V224" s="81">
        <f>VLOOKUP($C224,[1]Sheet1!$B$1:$Z$65536,20,0)</f>
        <v>0</v>
      </c>
      <c r="W224" s="81">
        <f>VLOOKUP($C224,[1]Sheet1!$B$1:$Z$65536,21,0)</f>
        <v>0</v>
      </c>
      <c r="X224" s="81">
        <f>VLOOKUP($C224,[1]Sheet1!$B$1:$Z$65536,22,0)</f>
        <v>37700</v>
      </c>
      <c r="Y224" s="81">
        <f>VLOOKUP($C224,[1]Sheet1!$B$1:$Z$65536,23,0)</f>
        <v>0</v>
      </c>
      <c r="Z224" s="81">
        <f>VLOOKUP($C224,[1]Sheet1!$B$1:$Z$65536,24,0)</f>
        <v>0</v>
      </c>
      <c r="AA224" s="81">
        <f>VLOOKUP($C224,[1]Sheet1!$B$1:$Z$65536,25,0)</f>
        <v>0</v>
      </c>
      <c r="AB224" s="81">
        <f>VLOOKUP($C224,[1]Sheet1!$B$1:$AA$65536,26,0)</f>
        <v>0</v>
      </c>
      <c r="AC224" s="112">
        <f t="shared" si="36"/>
        <v>37700</v>
      </c>
      <c r="AD224" s="207">
        <f t="shared" si="37"/>
        <v>37700</v>
      </c>
      <c r="AE224" s="208"/>
      <c r="AF224" s="46"/>
      <c r="AG224" s="222"/>
      <c r="AH224" s="48"/>
      <c r="AI224" s="183"/>
      <c r="AJ224" s="208"/>
      <c r="AK224" s="183"/>
      <c r="AL224" s="183" t="s">
        <v>46</v>
      </c>
      <c r="AM224" s="221"/>
      <c r="AN224" s="218"/>
    </row>
    <row r="225" spans="1:52" s="62" customFormat="1" ht="34.950000000000003" hidden="1" customHeight="1">
      <c r="A225" s="100"/>
      <c r="B225" s="391"/>
      <c r="C225" s="191" t="s">
        <v>476</v>
      </c>
      <c r="D225" s="192" t="s">
        <v>477</v>
      </c>
      <c r="E225" s="193" t="s">
        <v>469</v>
      </c>
      <c r="F225" s="81">
        <f>VLOOKUP(C225,[1]Sheet1!B$1:E$65536,4,0)</f>
        <v>0</v>
      </c>
      <c r="G225" s="81">
        <f>VLOOKUP(C225,[1]Sheet1!B$1:F$65536,5,0)</f>
        <v>0</v>
      </c>
      <c r="H225" s="81">
        <f>VLOOKUP($C225,[1]Sheet1!$B$1:$Z$65536,6,0)</f>
        <v>0</v>
      </c>
      <c r="I225" s="81">
        <f>VLOOKUP($C225,[1]Sheet1!$B$1:$Z$65536,7,0)</f>
        <v>0</v>
      </c>
      <c r="J225" s="81">
        <f>VLOOKUP($C225,[1]Sheet1!$B$1:$Z$65536,8,0)</f>
        <v>0</v>
      </c>
      <c r="K225" s="81">
        <f>VLOOKUP($C225,[1]Sheet1!$B$1:$Z$65536,9,0)</f>
        <v>0</v>
      </c>
      <c r="L225" s="81">
        <f>VLOOKUP($C225,[1]Sheet1!$B$1:$Z$65536,10,0)</f>
        <v>0</v>
      </c>
      <c r="M225" s="81">
        <f>VLOOKUP($C225,[1]Sheet1!$B$1:$Z$65536,11,0)</f>
        <v>0</v>
      </c>
      <c r="N225" s="81">
        <f>VLOOKUP($C225,[1]Sheet1!$B$1:$Z$65536,12,0)</f>
        <v>0</v>
      </c>
      <c r="O225" s="81">
        <f>VLOOKUP($C225,[1]Sheet1!$B$1:$Z$65536,13,0)</f>
        <v>0</v>
      </c>
      <c r="P225" s="81">
        <f>VLOOKUP($C225,[1]Sheet1!$B$1:$Z$65536,14,0)</f>
        <v>0</v>
      </c>
      <c r="Q225" s="81">
        <f>VLOOKUP($C225,[1]Sheet1!$B$1:$Z$65536,15,0)</f>
        <v>0</v>
      </c>
      <c r="R225" s="81">
        <f>VLOOKUP($C225,[1]Sheet1!$B$1:$Z$65536,16,0)</f>
        <v>0</v>
      </c>
      <c r="S225" s="81">
        <f>VLOOKUP($C225,[1]Sheet1!$B$1:$Z$65536,17,0)</f>
        <v>0</v>
      </c>
      <c r="T225" s="81">
        <f>VLOOKUP($C225,[1]Sheet1!$B$1:$Z$65536,18,0)</f>
        <v>0</v>
      </c>
      <c r="U225" s="81">
        <f>VLOOKUP($C225,[1]Sheet1!$B$1:$Z$65536,19,0)</f>
        <v>0</v>
      </c>
      <c r="V225" s="81">
        <f>VLOOKUP($C225,[1]Sheet1!$B$1:$Z$65536,20,0)</f>
        <v>0</v>
      </c>
      <c r="W225" s="81">
        <f>VLOOKUP($C225,[1]Sheet1!$B$1:$Z$65536,21,0)</f>
        <v>0</v>
      </c>
      <c r="X225" s="81">
        <f>VLOOKUP($C225,[1]Sheet1!$B$1:$Z$65536,22,0)</f>
        <v>0</v>
      </c>
      <c r="Y225" s="81">
        <f>VLOOKUP($C225,[1]Sheet1!$B$1:$Z$65536,23,0)</f>
        <v>0</v>
      </c>
      <c r="Z225" s="81">
        <f>VLOOKUP($C225,[1]Sheet1!$B$1:$Z$65536,24,0)</f>
        <v>0</v>
      </c>
      <c r="AA225" s="81">
        <f>VLOOKUP($C225,[1]Sheet1!$B$1:$Z$65536,25,0)</f>
        <v>0</v>
      </c>
      <c r="AB225" s="81">
        <f>VLOOKUP($C225,[1]Sheet1!$B$1:$AA$65536,26,0)</f>
        <v>28425</v>
      </c>
      <c r="AC225" s="112">
        <f t="shared" si="36"/>
        <v>28425</v>
      </c>
      <c r="AD225" s="207">
        <f t="shared" si="37"/>
        <v>28425</v>
      </c>
      <c r="AE225" s="208"/>
      <c r="AF225" s="46">
        <v>0</v>
      </c>
      <c r="AG225" s="222"/>
      <c r="AH225" s="48"/>
      <c r="AI225" s="183"/>
      <c r="AJ225" s="208"/>
      <c r="AK225" s="183"/>
      <c r="AL225" s="183" t="s">
        <v>46</v>
      </c>
      <c r="AM225" s="221"/>
      <c r="AN225" s="218"/>
    </row>
    <row r="226" spans="1:52" s="62" customFormat="1" ht="34.950000000000003" hidden="1" customHeight="1">
      <c r="A226" s="100"/>
      <c r="B226" s="391"/>
      <c r="C226" s="191" t="s">
        <v>478</v>
      </c>
      <c r="D226" s="192" t="s">
        <v>479</v>
      </c>
      <c r="E226" s="193">
        <v>30</v>
      </c>
      <c r="F226" s="81">
        <f>VLOOKUP(C226,[1]Sheet1!B$1:E$65536,4,0)</f>
        <v>0</v>
      </c>
      <c r="G226" s="81">
        <f>VLOOKUP(C226,[1]Sheet1!B$1:F$65536,5,0)</f>
        <v>0</v>
      </c>
      <c r="H226" s="81">
        <f>VLOOKUP($C226,[1]Sheet1!$B$1:$Z$65536,6,0)</f>
        <v>0</v>
      </c>
      <c r="I226" s="81">
        <f>VLOOKUP($C226,[1]Sheet1!$B$1:$Z$65536,7,0)</f>
        <v>0</v>
      </c>
      <c r="J226" s="81">
        <f>VLOOKUP($C226,[1]Sheet1!$B$1:$Z$65536,8,0)</f>
        <v>0</v>
      </c>
      <c r="K226" s="81">
        <f>VLOOKUP($C226,[1]Sheet1!$B$1:$Z$65536,9,0)</f>
        <v>0</v>
      </c>
      <c r="L226" s="81">
        <f>VLOOKUP($C226,[1]Sheet1!$B$1:$Z$65536,10,0)</f>
        <v>0</v>
      </c>
      <c r="M226" s="81">
        <f>VLOOKUP($C226,[1]Sheet1!$B$1:$Z$65536,11,0)</f>
        <v>0</v>
      </c>
      <c r="N226" s="81">
        <f>VLOOKUP($C226,[1]Sheet1!$B$1:$Z$65536,12,0)</f>
        <v>0</v>
      </c>
      <c r="O226" s="81">
        <f>VLOOKUP($C226,[1]Sheet1!$B$1:$Z$65536,13,0)</f>
        <v>0</v>
      </c>
      <c r="P226" s="81">
        <f>VLOOKUP($C226,[1]Sheet1!$B$1:$Z$65536,14,0)</f>
        <v>0</v>
      </c>
      <c r="Q226" s="81">
        <f>VLOOKUP($C226,[1]Sheet1!$B$1:$Z$65536,15,0)</f>
        <v>0</v>
      </c>
      <c r="R226" s="81">
        <f>VLOOKUP($C226,[1]Sheet1!$B$1:$Z$65536,16,0)</f>
        <v>0</v>
      </c>
      <c r="S226" s="81">
        <f>VLOOKUP($C226,[1]Sheet1!$B$1:$Z$65536,17,0)</f>
        <v>0</v>
      </c>
      <c r="T226" s="81">
        <f>VLOOKUP($C226,[1]Sheet1!$B$1:$Z$65536,18,0)</f>
        <v>0</v>
      </c>
      <c r="U226" s="81">
        <f>VLOOKUP($C226,[1]Sheet1!$B$1:$Z$65536,19,0)</f>
        <v>0</v>
      </c>
      <c r="V226" s="81">
        <f>VLOOKUP($C226,[1]Sheet1!$B$1:$Z$65536,20,0)</f>
        <v>0</v>
      </c>
      <c r="W226" s="81">
        <f>VLOOKUP($C226,[1]Sheet1!$B$1:$Z$65536,21,0)</f>
        <v>0</v>
      </c>
      <c r="X226" s="81">
        <f>VLOOKUP($C226,[1]Sheet1!$B$1:$Z$65536,22,0)</f>
        <v>79250.25</v>
      </c>
      <c r="Y226" s="81">
        <f>VLOOKUP($C226,[1]Sheet1!$B$1:$Z$65536,23,0)</f>
        <v>25043.96</v>
      </c>
      <c r="Z226" s="81">
        <f>VLOOKUP($C226,[1]Sheet1!$B$1:$Z$65536,24,0)</f>
        <v>25043.96</v>
      </c>
      <c r="AA226" s="81">
        <f>VLOOKUP($C226,[1]Sheet1!$B$1:$Z$65536,25,0)</f>
        <v>0</v>
      </c>
      <c r="AB226" s="81">
        <f>VLOOKUP($C226,[1]Sheet1!$B$1:$AA$65536,26,0)</f>
        <v>84566.36</v>
      </c>
      <c r="AC226" s="112">
        <f t="shared" si="36"/>
        <v>213904.52999999997</v>
      </c>
      <c r="AD226" s="114">
        <f t="shared" ref="AD226:AD231" si="38">AC226-AB226</f>
        <v>129338.16999999997</v>
      </c>
      <c r="AE226" s="208"/>
      <c r="AF226" s="46">
        <v>177484</v>
      </c>
      <c r="AG226" s="222"/>
      <c r="AH226" s="48"/>
      <c r="AI226" s="183"/>
      <c r="AJ226" s="208"/>
      <c r="AK226" s="183"/>
      <c r="AL226" s="183" t="s">
        <v>46</v>
      </c>
      <c r="AM226" s="221"/>
      <c r="AN226" s="218"/>
    </row>
    <row r="227" spans="1:52" s="62" customFormat="1" ht="34.950000000000003" hidden="1" customHeight="1">
      <c r="A227" s="100"/>
      <c r="B227" s="391"/>
      <c r="C227" s="191" t="s">
        <v>480</v>
      </c>
      <c r="D227" s="192" t="s">
        <v>481</v>
      </c>
      <c r="E227" s="193">
        <v>30</v>
      </c>
      <c r="F227" s="81">
        <f>VLOOKUP(C227,[1]Sheet1!B$1:E$65536,4,0)</f>
        <v>0</v>
      </c>
      <c r="G227" s="81">
        <f>VLOOKUP(C227,[1]Sheet1!B$1:F$65536,5,0)</f>
        <v>0</v>
      </c>
      <c r="H227" s="81">
        <f>VLOOKUP($C227,[1]Sheet1!$B$1:$Z$65536,6,0)</f>
        <v>0</v>
      </c>
      <c r="I227" s="81">
        <f>VLOOKUP($C227,[1]Sheet1!$B$1:$Z$65536,7,0)</f>
        <v>0</v>
      </c>
      <c r="J227" s="81">
        <f>VLOOKUP($C227,[1]Sheet1!$B$1:$Z$65536,8,0)</f>
        <v>0</v>
      </c>
      <c r="K227" s="81">
        <f>VLOOKUP($C227,[1]Sheet1!$B$1:$Z$65536,9,0)</f>
        <v>0</v>
      </c>
      <c r="L227" s="81">
        <f>VLOOKUP($C227,[1]Sheet1!$B$1:$Z$65536,10,0)</f>
        <v>0</v>
      </c>
      <c r="M227" s="81">
        <f>VLOOKUP($C227,[1]Sheet1!$B$1:$Z$65536,11,0)</f>
        <v>0</v>
      </c>
      <c r="N227" s="81">
        <f>VLOOKUP($C227,[1]Sheet1!$B$1:$Z$65536,12,0)</f>
        <v>0</v>
      </c>
      <c r="O227" s="81">
        <f>VLOOKUP($C227,[1]Sheet1!$B$1:$Z$65536,13,0)</f>
        <v>0</v>
      </c>
      <c r="P227" s="81">
        <f>VLOOKUP($C227,[1]Sheet1!$B$1:$Z$65536,14,0)</f>
        <v>0</v>
      </c>
      <c r="Q227" s="81">
        <f>VLOOKUP($C227,[1]Sheet1!$B$1:$Z$65536,15,0)</f>
        <v>90153.649999999907</v>
      </c>
      <c r="R227" s="81">
        <f>VLOOKUP($C227,[1]Sheet1!$B$1:$Z$65536,16,0)</f>
        <v>281829.59999999998</v>
      </c>
      <c r="S227" s="81">
        <f>VLOOKUP($C227,[1]Sheet1!$B$1:$Z$65536,17,0)</f>
        <v>0</v>
      </c>
      <c r="T227" s="81">
        <f>VLOOKUP($C227,[1]Sheet1!$B$1:$Z$65536,18,0)</f>
        <v>134111.40000000002</v>
      </c>
      <c r="U227" s="81">
        <f>VLOOKUP($C227,[1]Sheet1!$B$1:$Z$65536,19,0)</f>
        <v>0</v>
      </c>
      <c r="V227" s="81">
        <f>VLOOKUP($C227,[1]Sheet1!$B$1:$Z$65536,20,0)</f>
        <v>0</v>
      </c>
      <c r="W227" s="81">
        <f>VLOOKUP($C227,[1]Sheet1!$B$1:$Z$65536,21,0)</f>
        <v>0</v>
      </c>
      <c r="X227" s="81">
        <f>VLOOKUP($C227,[1]Sheet1!$B$1:$Z$65536,22,0)</f>
        <v>74592</v>
      </c>
      <c r="Y227" s="81">
        <f>VLOOKUP($C227,[1]Sheet1!$B$1:$Z$65536,23,0)</f>
        <v>0</v>
      </c>
      <c r="Z227" s="81">
        <f>VLOOKUP($C227,[1]Sheet1!$B$1:$Z$65536,24,0)</f>
        <v>0</v>
      </c>
      <c r="AA227" s="81">
        <f>VLOOKUP($C227,[1]Sheet1!$B$1:$Z$65536,25,0)</f>
        <v>0</v>
      </c>
      <c r="AB227" s="81">
        <f>VLOOKUP($C227,[1]Sheet1!$B$1:$AA$65536,26,0)</f>
        <v>0</v>
      </c>
      <c r="AC227" s="112">
        <f t="shared" si="36"/>
        <v>580686.64999999991</v>
      </c>
      <c r="AD227" s="114">
        <f t="shared" si="38"/>
        <v>580686.64999999991</v>
      </c>
      <c r="AE227" s="208"/>
      <c r="AF227" s="46">
        <v>0</v>
      </c>
      <c r="AG227" s="222"/>
      <c r="AH227" s="48"/>
      <c r="AI227" s="183"/>
      <c r="AJ227" s="208"/>
      <c r="AK227" s="183"/>
      <c r="AL227" s="183" t="s">
        <v>46</v>
      </c>
      <c r="AM227" s="221"/>
      <c r="AN227" s="218"/>
    </row>
    <row r="228" spans="1:52" s="62" customFormat="1" ht="34.950000000000003" hidden="1" customHeight="1">
      <c r="A228" s="100"/>
      <c r="B228" s="391"/>
      <c r="C228" s="191" t="s">
        <v>482</v>
      </c>
      <c r="D228" s="192" t="s">
        <v>483</v>
      </c>
      <c r="E228" s="193">
        <v>30</v>
      </c>
      <c r="F228" s="81">
        <f>VLOOKUP(C228,[1]Sheet1!B$1:E$65536,4,0)</f>
        <v>0</v>
      </c>
      <c r="G228" s="81">
        <f>VLOOKUP(C228,[1]Sheet1!B$1:F$65536,5,0)</f>
        <v>0</v>
      </c>
      <c r="H228" s="81">
        <f>VLOOKUP($C228,[1]Sheet1!$B$1:$Z$65536,6,0)</f>
        <v>0</v>
      </c>
      <c r="I228" s="81">
        <f>VLOOKUP($C228,[1]Sheet1!$B$1:$Z$65536,7,0)</f>
        <v>0</v>
      </c>
      <c r="J228" s="81">
        <f>VLOOKUP($C228,[1]Sheet1!$B$1:$Z$65536,8,0)</f>
        <v>0</v>
      </c>
      <c r="K228" s="81">
        <f>VLOOKUP($C228,[1]Sheet1!$B$1:$Z$65536,9,0)</f>
        <v>0</v>
      </c>
      <c r="L228" s="81">
        <f>VLOOKUP($C228,[1]Sheet1!$B$1:$Z$65536,10,0)</f>
        <v>0</v>
      </c>
      <c r="M228" s="81">
        <f>VLOOKUP($C228,[1]Sheet1!$B$1:$Z$65536,11,0)</f>
        <v>0</v>
      </c>
      <c r="N228" s="81">
        <f>VLOOKUP($C228,[1]Sheet1!$B$1:$Z$65536,12,0)</f>
        <v>0</v>
      </c>
      <c r="O228" s="81">
        <f>VLOOKUP($C228,[1]Sheet1!$B$1:$Z$65536,13,0)</f>
        <v>0</v>
      </c>
      <c r="P228" s="81">
        <f>VLOOKUP($C228,[1]Sheet1!$B$1:$Z$65536,14,0)</f>
        <v>0</v>
      </c>
      <c r="Q228" s="81">
        <f>VLOOKUP($C228,[1]Sheet1!$B$1:$Z$65536,15,0)</f>
        <v>0</v>
      </c>
      <c r="R228" s="81">
        <f>VLOOKUP($C228,[1]Sheet1!$B$1:$Z$65536,16,0)</f>
        <v>0</v>
      </c>
      <c r="S228" s="81">
        <f>VLOOKUP($C228,[1]Sheet1!$B$1:$Z$65536,17,0)</f>
        <v>0</v>
      </c>
      <c r="T228" s="81">
        <f>VLOOKUP($C228,[1]Sheet1!$B$1:$Z$65536,18,0)</f>
        <v>0</v>
      </c>
      <c r="U228" s="81">
        <f>VLOOKUP($C228,[1]Sheet1!$B$1:$Z$65536,19,0)</f>
        <v>0</v>
      </c>
      <c r="V228" s="81">
        <f>VLOOKUP($C228,[1]Sheet1!$B$1:$Z$65536,20,0)</f>
        <v>0</v>
      </c>
      <c r="W228" s="81">
        <f>VLOOKUP($C228,[1]Sheet1!$B$1:$Z$65536,21,0)</f>
        <v>41356.25</v>
      </c>
      <c r="X228" s="81">
        <f>VLOOKUP($C228,[1]Sheet1!$B$1:$Z$65536,22,0)</f>
        <v>192760</v>
      </c>
      <c r="Y228" s="81">
        <f>VLOOKUP($C228,[1]Sheet1!$B$1:$Z$65536,23,0)</f>
        <v>94470</v>
      </c>
      <c r="Z228" s="81">
        <f>VLOOKUP($C228,[1]Sheet1!$B$1:$Z$65536,24,0)</f>
        <v>324200</v>
      </c>
      <c r="AA228" s="81">
        <f>VLOOKUP($C228,[1]Sheet1!$B$1:$Z$65536,25,0)</f>
        <v>0</v>
      </c>
      <c r="AB228" s="81">
        <f>VLOOKUP($C228,[1]Sheet1!$B$1:$AA$65536,26,0)</f>
        <v>0</v>
      </c>
      <c r="AC228" s="112">
        <f t="shared" si="36"/>
        <v>652786.25</v>
      </c>
      <c r="AD228" s="114">
        <f t="shared" si="38"/>
        <v>652786.25</v>
      </c>
      <c r="AE228" s="208"/>
      <c r="AF228" s="46">
        <v>176307.5</v>
      </c>
      <c r="AG228" s="222"/>
      <c r="AH228" s="48"/>
      <c r="AI228" s="183"/>
      <c r="AJ228" s="208"/>
      <c r="AK228" s="183" t="s">
        <v>46</v>
      </c>
      <c r="AL228" s="183" t="s">
        <v>46</v>
      </c>
      <c r="AM228" s="221"/>
      <c r="AN228" s="218"/>
    </row>
    <row r="229" spans="1:52" s="62" customFormat="1" ht="34.950000000000003" hidden="1" customHeight="1">
      <c r="A229" s="100"/>
      <c r="B229" s="391"/>
      <c r="C229" s="191" t="s">
        <v>484</v>
      </c>
      <c r="D229" s="192" t="s">
        <v>485</v>
      </c>
      <c r="E229" s="193">
        <v>30</v>
      </c>
      <c r="F229" s="81">
        <f>VLOOKUP(C229,[1]Sheet1!B$1:E$65536,4,0)</f>
        <v>0</v>
      </c>
      <c r="G229" s="81">
        <f>VLOOKUP(C229,[1]Sheet1!B$1:F$65536,5,0)</f>
        <v>0</v>
      </c>
      <c r="H229" s="81">
        <f>VLOOKUP($C229,[1]Sheet1!$B$1:$Z$65536,6,0)</f>
        <v>0</v>
      </c>
      <c r="I229" s="81">
        <f>VLOOKUP($C229,[1]Sheet1!$B$1:$Z$65536,7,0)</f>
        <v>0</v>
      </c>
      <c r="J229" s="81">
        <f>VLOOKUP($C229,[1]Sheet1!$B$1:$Z$65536,8,0)</f>
        <v>0</v>
      </c>
      <c r="K229" s="81">
        <f>VLOOKUP($C229,[1]Sheet1!$B$1:$Z$65536,9,0)</f>
        <v>0</v>
      </c>
      <c r="L229" s="81">
        <f>VLOOKUP($C229,[1]Sheet1!$B$1:$Z$65536,10,0)</f>
        <v>0</v>
      </c>
      <c r="M229" s="81">
        <f>VLOOKUP($C229,[1]Sheet1!$B$1:$Z$65536,11,0)</f>
        <v>0</v>
      </c>
      <c r="N229" s="81">
        <f>VLOOKUP($C229,[1]Sheet1!$B$1:$Z$65536,12,0)</f>
        <v>0</v>
      </c>
      <c r="O229" s="81">
        <f>VLOOKUP($C229,[1]Sheet1!$B$1:$Z$65536,13,0)</f>
        <v>0</v>
      </c>
      <c r="P229" s="81">
        <f>VLOOKUP($C229,[1]Sheet1!$B$1:$Z$65536,14,0)</f>
        <v>0</v>
      </c>
      <c r="Q229" s="81">
        <f>VLOOKUP($C229,[1]Sheet1!$B$1:$Z$65536,15,0)</f>
        <v>0</v>
      </c>
      <c r="R229" s="81">
        <f>VLOOKUP($C229,[1]Sheet1!$B$1:$Z$65536,16,0)</f>
        <v>0</v>
      </c>
      <c r="S229" s="81">
        <f>VLOOKUP($C229,[1]Sheet1!$B$1:$Z$65536,17,0)</f>
        <v>0</v>
      </c>
      <c r="T229" s="81">
        <f>VLOOKUP($C229,[1]Sheet1!$B$1:$Z$65536,18,0)</f>
        <v>0</v>
      </c>
      <c r="U229" s="81">
        <f>VLOOKUP($C229,[1]Sheet1!$B$1:$Z$65536,19,0)</f>
        <v>0</v>
      </c>
      <c r="V229" s="81">
        <f>VLOOKUP($C229,[1]Sheet1!$B$1:$Z$65536,20,0)</f>
        <v>0</v>
      </c>
      <c r="W229" s="81">
        <f>VLOOKUP($C229,[1]Sheet1!$B$1:$Z$65536,21,0)</f>
        <v>0</v>
      </c>
      <c r="X229" s="81">
        <f>VLOOKUP($C229,[1]Sheet1!$B$1:$Z$65536,22,0)</f>
        <v>105937.04</v>
      </c>
      <c r="Y229" s="81">
        <f>VLOOKUP($C229,[1]Sheet1!$B$1:$Z$65536,23,0)</f>
        <v>0</v>
      </c>
      <c r="Z229" s="81">
        <f>VLOOKUP($C229,[1]Sheet1!$B$1:$Z$65536,24,0)</f>
        <v>0</v>
      </c>
      <c r="AA229" s="81">
        <f>VLOOKUP($C229,[1]Sheet1!$B$1:$Z$65536,25,0)</f>
        <v>30000</v>
      </c>
      <c r="AB229" s="81">
        <f>VLOOKUP($C229,[1]Sheet1!$B$1:$AA$65536,26,0)</f>
        <v>53200</v>
      </c>
      <c r="AC229" s="112">
        <f t="shared" si="36"/>
        <v>189137.03999999998</v>
      </c>
      <c r="AD229" s="114">
        <f t="shared" si="38"/>
        <v>135937.03999999998</v>
      </c>
      <c r="AE229" s="208"/>
      <c r="AF229" s="46">
        <v>0</v>
      </c>
      <c r="AG229" s="222"/>
      <c r="AH229" s="48"/>
      <c r="AI229" s="183"/>
      <c r="AJ229" s="208"/>
      <c r="AK229" s="183" t="s">
        <v>46</v>
      </c>
      <c r="AL229" s="183" t="s">
        <v>46</v>
      </c>
      <c r="AM229" s="221"/>
      <c r="AN229" s="218"/>
    </row>
    <row r="230" spans="1:52" s="62" customFormat="1" ht="34.950000000000003" hidden="1" customHeight="1">
      <c r="A230" s="100"/>
      <c r="B230" s="391"/>
      <c r="C230" s="191" t="s">
        <v>486</v>
      </c>
      <c r="D230" s="192" t="s">
        <v>487</v>
      </c>
      <c r="E230" s="193">
        <v>30</v>
      </c>
      <c r="F230" s="81">
        <f>VLOOKUP(C230,[1]Sheet1!B$1:E$65536,4,0)</f>
        <v>0</v>
      </c>
      <c r="G230" s="81">
        <f>VLOOKUP(C230,[1]Sheet1!B$1:F$65536,5,0)</f>
        <v>0</v>
      </c>
      <c r="H230" s="81">
        <f>VLOOKUP($C230,[1]Sheet1!$B$1:$Z$65536,6,0)</f>
        <v>0</v>
      </c>
      <c r="I230" s="81">
        <f>VLOOKUP($C230,[1]Sheet1!$B$1:$Z$65536,7,0)</f>
        <v>0</v>
      </c>
      <c r="J230" s="81">
        <f>VLOOKUP($C230,[1]Sheet1!$B$1:$Z$65536,8,0)</f>
        <v>0</v>
      </c>
      <c r="K230" s="81">
        <f>VLOOKUP($C230,[1]Sheet1!$B$1:$Z$65536,9,0)</f>
        <v>0</v>
      </c>
      <c r="L230" s="81">
        <f>VLOOKUP($C230,[1]Sheet1!$B$1:$Z$65536,10,0)</f>
        <v>0</v>
      </c>
      <c r="M230" s="81">
        <f>VLOOKUP($C230,[1]Sheet1!$B$1:$Z$65536,11,0)</f>
        <v>0</v>
      </c>
      <c r="N230" s="81">
        <f>VLOOKUP($C230,[1]Sheet1!$B$1:$Z$65536,12,0)</f>
        <v>0</v>
      </c>
      <c r="O230" s="81">
        <f>VLOOKUP($C230,[1]Sheet1!$B$1:$Z$65536,13,0)</f>
        <v>0</v>
      </c>
      <c r="P230" s="81">
        <f>VLOOKUP($C230,[1]Sheet1!$B$1:$Z$65536,14,0)</f>
        <v>0</v>
      </c>
      <c r="Q230" s="81">
        <f>VLOOKUP($C230,[1]Sheet1!$B$1:$Z$65536,15,0)</f>
        <v>0</v>
      </c>
      <c r="R230" s="81">
        <f>VLOOKUP($C230,[1]Sheet1!$B$1:$Z$65536,16,0)</f>
        <v>6000</v>
      </c>
      <c r="S230" s="81">
        <f>VLOOKUP($C230,[1]Sheet1!$B$1:$Z$65536,17,0)</f>
        <v>0</v>
      </c>
      <c r="T230" s="81">
        <f>VLOOKUP($C230,[1]Sheet1!$B$1:$Z$65536,18,0)</f>
        <v>0</v>
      </c>
      <c r="U230" s="81">
        <f>VLOOKUP($C230,[1]Sheet1!$B$1:$Z$65536,19,0)</f>
        <v>0</v>
      </c>
      <c r="V230" s="81">
        <f>VLOOKUP($C230,[1]Sheet1!$B$1:$Z$65536,20,0)</f>
        <v>0</v>
      </c>
      <c r="W230" s="81">
        <f>VLOOKUP($C230,[1]Sheet1!$B$1:$Z$65536,21,0)</f>
        <v>0</v>
      </c>
      <c r="X230" s="81">
        <f>VLOOKUP($C230,[1]Sheet1!$B$1:$Z$65536,22,0)</f>
        <v>18300</v>
      </c>
      <c r="Y230" s="81">
        <f>VLOOKUP($C230,[1]Sheet1!$B$1:$Z$65536,23,0)</f>
        <v>19000</v>
      </c>
      <c r="Z230" s="81">
        <f>VLOOKUP($C230,[1]Sheet1!$B$1:$Z$65536,24,0)</f>
        <v>36000</v>
      </c>
      <c r="AA230" s="81">
        <f>VLOOKUP($C230,[1]Sheet1!$B$1:$Z$65536,25,0)</f>
        <v>0</v>
      </c>
      <c r="AB230" s="81">
        <f>VLOOKUP($C230,[1]Sheet1!$B$1:$AA$65536,26,0)</f>
        <v>36000</v>
      </c>
      <c r="AC230" s="112">
        <f t="shared" si="36"/>
        <v>115300</v>
      </c>
      <c r="AD230" s="114">
        <f t="shared" si="38"/>
        <v>79300</v>
      </c>
      <c r="AE230" s="208"/>
      <c r="AF230" s="46">
        <v>0</v>
      </c>
      <c r="AG230" s="222"/>
      <c r="AH230" s="48"/>
      <c r="AI230" s="183"/>
      <c r="AJ230" s="208"/>
      <c r="AK230" s="183"/>
      <c r="AL230" s="183" t="s">
        <v>46</v>
      </c>
      <c r="AM230" s="221"/>
      <c r="AN230" s="218"/>
    </row>
    <row r="231" spans="1:52" s="62" customFormat="1" ht="34.950000000000003" hidden="1" customHeight="1">
      <c r="A231" s="100"/>
      <c r="B231" s="391"/>
      <c r="C231" s="191" t="s">
        <v>488</v>
      </c>
      <c r="D231" s="192" t="s">
        <v>489</v>
      </c>
      <c r="E231" s="193">
        <v>30</v>
      </c>
      <c r="F231" s="81">
        <f>VLOOKUP(C231,[1]Sheet1!B$1:E$65536,4,0)</f>
        <v>0</v>
      </c>
      <c r="G231" s="81">
        <f>VLOOKUP(C231,[1]Sheet1!B$1:F$65536,5,0)</f>
        <v>0</v>
      </c>
      <c r="H231" s="81">
        <f>VLOOKUP($C231,[1]Sheet1!$B$1:$Z$65536,6,0)</f>
        <v>0</v>
      </c>
      <c r="I231" s="81">
        <f>VLOOKUP($C231,[1]Sheet1!$B$1:$Z$65536,7,0)</f>
        <v>0</v>
      </c>
      <c r="J231" s="81">
        <f>VLOOKUP($C231,[1]Sheet1!$B$1:$Z$65536,8,0)</f>
        <v>0</v>
      </c>
      <c r="K231" s="81">
        <f>VLOOKUP($C231,[1]Sheet1!$B$1:$Z$65536,9,0)</f>
        <v>0</v>
      </c>
      <c r="L231" s="81">
        <f>VLOOKUP($C231,[1]Sheet1!$B$1:$Z$65536,10,0)</f>
        <v>0</v>
      </c>
      <c r="M231" s="81">
        <f>VLOOKUP($C231,[1]Sheet1!$B$1:$Z$65536,11,0)</f>
        <v>0</v>
      </c>
      <c r="N231" s="81">
        <f>VLOOKUP($C231,[1]Sheet1!$B$1:$Z$65536,12,0)</f>
        <v>0</v>
      </c>
      <c r="O231" s="81">
        <f>VLOOKUP($C231,[1]Sheet1!$B$1:$Z$65536,13,0)</f>
        <v>0</v>
      </c>
      <c r="P231" s="81">
        <f>VLOOKUP($C231,[1]Sheet1!$B$1:$Z$65536,14,0)</f>
        <v>0</v>
      </c>
      <c r="Q231" s="81">
        <f>VLOOKUP($C231,[1]Sheet1!$B$1:$Z$65536,15,0)</f>
        <v>0</v>
      </c>
      <c r="R231" s="81">
        <f>VLOOKUP($C231,[1]Sheet1!$B$1:$Z$65536,16,0)</f>
        <v>0</v>
      </c>
      <c r="S231" s="81">
        <f>VLOOKUP($C231,[1]Sheet1!$B$1:$Z$65536,17,0)</f>
        <v>0</v>
      </c>
      <c r="T231" s="81">
        <f>VLOOKUP($C231,[1]Sheet1!$B$1:$Z$65536,18,0)</f>
        <v>0</v>
      </c>
      <c r="U231" s="81">
        <f>VLOOKUP($C231,[1]Sheet1!$B$1:$Z$65536,19,0)</f>
        <v>0</v>
      </c>
      <c r="V231" s="81">
        <f>VLOOKUP($C231,[1]Sheet1!$B$1:$Z$65536,20,0)</f>
        <v>0</v>
      </c>
      <c r="W231" s="81">
        <f>VLOOKUP($C231,[1]Sheet1!$B$1:$Z$65536,21,0)</f>
        <v>0</v>
      </c>
      <c r="X231" s="81">
        <f>VLOOKUP($C231,[1]Sheet1!$B$1:$Z$65536,22,0)</f>
        <v>0</v>
      </c>
      <c r="Y231" s="81">
        <f>VLOOKUP($C231,[1]Sheet1!$B$1:$Z$65536,23,0)</f>
        <v>0</v>
      </c>
      <c r="Z231" s="81">
        <f>VLOOKUP($C231,[1]Sheet1!$B$1:$Z$65536,24,0)</f>
        <v>0</v>
      </c>
      <c r="AA231" s="81">
        <f>VLOOKUP($C231,[1]Sheet1!$B$1:$Z$65536,25,0)</f>
        <v>0</v>
      </c>
      <c r="AB231" s="81">
        <f>VLOOKUP($C231,[1]Sheet1!$B$1:$AA$65536,26,0)</f>
        <v>0</v>
      </c>
      <c r="AC231" s="112">
        <f t="shared" si="36"/>
        <v>0</v>
      </c>
      <c r="AD231" s="114">
        <f t="shared" si="38"/>
        <v>0</v>
      </c>
      <c r="AE231" s="208"/>
      <c r="AF231" s="46">
        <v>3525</v>
      </c>
      <c r="AG231" s="219"/>
      <c r="AH231" s="208"/>
      <c r="AI231" s="183"/>
      <c r="AJ231" s="208"/>
      <c r="AK231" s="183"/>
      <c r="AL231" s="183" t="s">
        <v>46</v>
      </c>
      <c r="AM231" s="221"/>
      <c r="AN231" s="218"/>
    </row>
    <row r="232" spans="1:52" s="62" customFormat="1" ht="34.950000000000003" hidden="1" customHeight="1">
      <c r="A232" s="100"/>
      <c r="B232" s="391"/>
      <c r="C232" s="191" t="s">
        <v>490</v>
      </c>
      <c r="D232" s="192" t="s">
        <v>491</v>
      </c>
      <c r="E232" s="193">
        <v>60</v>
      </c>
      <c r="F232" s="81">
        <f>VLOOKUP(C232,[1]Sheet1!B$1:E$65536,4,0)</f>
        <v>0</v>
      </c>
      <c r="G232" s="81">
        <f>VLOOKUP(C232,[1]Sheet1!B$1:F$65536,5,0)</f>
        <v>0</v>
      </c>
      <c r="H232" s="81">
        <f>VLOOKUP($C232,[1]Sheet1!$B$1:$Z$65536,6,0)</f>
        <v>0</v>
      </c>
      <c r="I232" s="81">
        <f>VLOOKUP($C232,[1]Sheet1!$B$1:$Z$65536,7,0)</f>
        <v>0</v>
      </c>
      <c r="J232" s="81">
        <f>VLOOKUP($C232,[1]Sheet1!$B$1:$Z$65536,8,0)</f>
        <v>0</v>
      </c>
      <c r="K232" s="81">
        <f>VLOOKUP($C232,[1]Sheet1!$B$1:$Z$65536,9,0)</f>
        <v>0</v>
      </c>
      <c r="L232" s="81">
        <f>VLOOKUP($C232,[1]Sheet1!$B$1:$Z$65536,10,0)</f>
        <v>0</v>
      </c>
      <c r="M232" s="81">
        <f>VLOOKUP($C232,[1]Sheet1!$B$1:$Z$65536,11,0)</f>
        <v>0</v>
      </c>
      <c r="N232" s="81">
        <f>VLOOKUP($C232,[1]Sheet1!$B$1:$Z$65536,12,0)</f>
        <v>0</v>
      </c>
      <c r="O232" s="81">
        <f>VLOOKUP($C232,[1]Sheet1!$B$1:$Z$65536,13,0)</f>
        <v>0</v>
      </c>
      <c r="P232" s="81">
        <f>VLOOKUP($C232,[1]Sheet1!$B$1:$Z$65536,14,0)</f>
        <v>0</v>
      </c>
      <c r="Q232" s="81">
        <f>VLOOKUP($C232,[1]Sheet1!$B$1:$Z$65536,15,0)</f>
        <v>0</v>
      </c>
      <c r="R232" s="81">
        <f>VLOOKUP($C232,[1]Sheet1!$B$1:$Z$65536,16,0)</f>
        <v>0</v>
      </c>
      <c r="S232" s="81">
        <f>VLOOKUP($C232,[1]Sheet1!$B$1:$Z$65536,17,0)</f>
        <v>0</v>
      </c>
      <c r="T232" s="81">
        <f>VLOOKUP($C232,[1]Sheet1!$B$1:$Z$65536,18,0)</f>
        <v>0</v>
      </c>
      <c r="U232" s="81">
        <f>VLOOKUP($C232,[1]Sheet1!$B$1:$Z$65536,19,0)</f>
        <v>0</v>
      </c>
      <c r="V232" s="81">
        <f>VLOOKUP($C232,[1]Sheet1!$B$1:$Z$65536,20,0)</f>
        <v>0</v>
      </c>
      <c r="W232" s="81">
        <f>VLOOKUP($C232,[1]Sheet1!$B$1:$Z$65536,21,0)</f>
        <v>0</v>
      </c>
      <c r="X232" s="81">
        <f>VLOOKUP($C232,[1]Sheet1!$B$1:$Z$65536,22,0)</f>
        <v>0</v>
      </c>
      <c r="Y232" s="81">
        <f>VLOOKUP($C232,[1]Sheet1!$B$1:$Z$65536,23,0)</f>
        <v>212815.77</v>
      </c>
      <c r="Z232" s="81">
        <f>VLOOKUP($C232,[1]Sheet1!$B$1:$Z$65536,24,0)</f>
        <v>116299.72</v>
      </c>
      <c r="AA232" s="81">
        <f>VLOOKUP($C232,[1]Sheet1!$B$1:$Z$65536,25,0)</f>
        <v>0</v>
      </c>
      <c r="AB232" s="81">
        <f>VLOOKUP($C232,[1]Sheet1!$B$1:$AA$65536,26,0)</f>
        <v>117172.07</v>
      </c>
      <c r="AC232" s="112">
        <f t="shared" si="36"/>
        <v>446287.56</v>
      </c>
      <c r="AD232" s="113">
        <f t="shared" ref="AD232:AD235" si="39">AC232-AB232-AA232</f>
        <v>329115.49</v>
      </c>
      <c r="AE232" s="208"/>
      <c r="AF232" s="46">
        <v>0</v>
      </c>
      <c r="AG232" s="222"/>
      <c r="AH232" s="48"/>
      <c r="AI232" s="183"/>
      <c r="AJ232" s="208"/>
      <c r="AK232" s="183" t="s">
        <v>46</v>
      </c>
      <c r="AL232" s="183"/>
      <c r="AM232" s="221"/>
      <c r="AN232" s="218"/>
    </row>
    <row r="233" spans="1:52" s="62" customFormat="1" ht="34.950000000000003" hidden="1" customHeight="1">
      <c r="A233" s="100"/>
      <c r="B233" s="391"/>
      <c r="C233" s="191" t="s">
        <v>492</v>
      </c>
      <c r="D233" s="192" t="s">
        <v>493</v>
      </c>
      <c r="E233" s="193">
        <v>60</v>
      </c>
      <c r="F233" s="81">
        <f>VLOOKUP(C233,[1]Sheet1!B$1:E$65536,4,0)</f>
        <v>361171</v>
      </c>
      <c r="G233" s="81">
        <f>VLOOKUP(C233,[1]Sheet1!B$1:F$65536,5,0)</f>
        <v>0</v>
      </c>
      <c r="H233" s="81">
        <f>VLOOKUP($C233,[1]Sheet1!$B$1:$Z$65536,6,0)</f>
        <v>0</v>
      </c>
      <c r="I233" s="81">
        <f>VLOOKUP($C233,[1]Sheet1!$B$1:$Z$65536,7,0)</f>
        <v>0</v>
      </c>
      <c r="J233" s="81">
        <f>VLOOKUP($C233,[1]Sheet1!$B$1:$Z$65536,8,0)</f>
        <v>0</v>
      </c>
      <c r="K233" s="81">
        <f>VLOOKUP($C233,[1]Sheet1!$B$1:$Z$65536,9,0)</f>
        <v>0</v>
      </c>
      <c r="L233" s="81">
        <f>VLOOKUP($C233,[1]Sheet1!$B$1:$Z$65536,10,0)</f>
        <v>0</v>
      </c>
      <c r="M233" s="81">
        <f>VLOOKUP($C233,[1]Sheet1!$B$1:$Z$65536,11,0)</f>
        <v>0</v>
      </c>
      <c r="N233" s="81">
        <f>VLOOKUP($C233,[1]Sheet1!$B$1:$Z$65536,12,0)</f>
        <v>0</v>
      </c>
      <c r="O233" s="81">
        <f>VLOOKUP($C233,[1]Sheet1!$B$1:$Z$65536,13,0)</f>
        <v>0</v>
      </c>
      <c r="P233" s="81">
        <f>VLOOKUP($C233,[1]Sheet1!$B$1:$Z$65536,14,0)</f>
        <v>0</v>
      </c>
      <c r="Q233" s="81">
        <f>VLOOKUP($C233,[1]Sheet1!$B$1:$Z$65536,15,0)</f>
        <v>0</v>
      </c>
      <c r="R233" s="81">
        <f>VLOOKUP($C233,[1]Sheet1!$B$1:$Z$65536,16,0)</f>
        <v>0</v>
      </c>
      <c r="S233" s="81">
        <f>VLOOKUP($C233,[1]Sheet1!$B$1:$Z$65536,17,0)</f>
        <v>0</v>
      </c>
      <c r="T233" s="81">
        <f>VLOOKUP($C233,[1]Sheet1!$B$1:$Z$65536,18,0)</f>
        <v>0</v>
      </c>
      <c r="U233" s="81">
        <f>VLOOKUP($C233,[1]Sheet1!$B$1:$Z$65536,19,0)</f>
        <v>0</v>
      </c>
      <c r="V233" s="81">
        <f>VLOOKUP($C233,[1]Sheet1!$B$1:$Z$65536,20,0)</f>
        <v>0</v>
      </c>
      <c r="W233" s="81">
        <f>VLOOKUP($C233,[1]Sheet1!$B$1:$Z$65536,21,0)</f>
        <v>0</v>
      </c>
      <c r="X233" s="81">
        <f>VLOOKUP($C233,[1]Sheet1!$B$1:$Z$65536,22,0)</f>
        <v>0</v>
      </c>
      <c r="Y233" s="81">
        <f>VLOOKUP($C233,[1]Sheet1!$B$1:$Z$65536,23,0)</f>
        <v>0</v>
      </c>
      <c r="Z233" s="81">
        <f>VLOOKUP($C233,[1]Sheet1!$B$1:$Z$65536,24,0)</f>
        <v>0</v>
      </c>
      <c r="AA233" s="81">
        <f>VLOOKUP($C233,[1]Sheet1!$B$1:$Z$65536,25,0)</f>
        <v>0</v>
      </c>
      <c r="AB233" s="81">
        <f>VLOOKUP($C233,[1]Sheet1!$B$1:$AA$65536,26,0)</f>
        <v>0</v>
      </c>
      <c r="AC233" s="112">
        <f t="shared" si="36"/>
        <v>361171</v>
      </c>
      <c r="AD233" s="113">
        <f t="shared" si="39"/>
        <v>361171</v>
      </c>
      <c r="AE233" s="208"/>
      <c r="AF233" s="46">
        <v>0</v>
      </c>
      <c r="AG233" s="222"/>
      <c r="AH233" s="48"/>
      <c r="AI233" s="183"/>
      <c r="AJ233" s="208"/>
      <c r="AK233" s="183"/>
      <c r="AL233" s="183" t="s">
        <v>46</v>
      </c>
      <c r="AM233" s="221"/>
      <c r="AN233" s="218"/>
    </row>
    <row r="234" spans="1:52" s="62" customFormat="1" ht="34.950000000000003" hidden="1" customHeight="1">
      <c r="A234" s="100"/>
      <c r="B234" s="391"/>
      <c r="C234" s="191" t="s">
        <v>494</v>
      </c>
      <c r="D234" s="192" t="s">
        <v>495</v>
      </c>
      <c r="E234" s="193">
        <v>60</v>
      </c>
      <c r="F234" s="81">
        <f>VLOOKUP(C234,[1]Sheet1!B$1:E$65536,4,0)</f>
        <v>0</v>
      </c>
      <c r="G234" s="81">
        <f>VLOOKUP(C234,[1]Sheet1!B$1:F$65536,5,0)</f>
        <v>0</v>
      </c>
      <c r="H234" s="81">
        <f>VLOOKUP($C234,[1]Sheet1!$B$1:$Z$65536,6,0)</f>
        <v>0</v>
      </c>
      <c r="I234" s="81">
        <f>VLOOKUP($C234,[1]Sheet1!$B$1:$Z$65536,7,0)</f>
        <v>0</v>
      </c>
      <c r="J234" s="81">
        <f>VLOOKUP($C234,[1]Sheet1!$B$1:$Z$65536,8,0)</f>
        <v>0</v>
      </c>
      <c r="K234" s="81">
        <f>VLOOKUP($C234,[1]Sheet1!$B$1:$Z$65536,9,0)</f>
        <v>0</v>
      </c>
      <c r="L234" s="81">
        <f>VLOOKUP($C234,[1]Sheet1!$B$1:$Z$65536,10,0)</f>
        <v>0</v>
      </c>
      <c r="M234" s="81">
        <f>VLOOKUP($C234,[1]Sheet1!$B$1:$Z$65536,11,0)</f>
        <v>0</v>
      </c>
      <c r="N234" s="81">
        <f>VLOOKUP($C234,[1]Sheet1!$B$1:$Z$65536,12,0)</f>
        <v>0</v>
      </c>
      <c r="O234" s="81">
        <f>VLOOKUP($C234,[1]Sheet1!$B$1:$Z$65536,13,0)</f>
        <v>0</v>
      </c>
      <c r="P234" s="81">
        <f>VLOOKUP($C234,[1]Sheet1!$B$1:$Z$65536,14,0)</f>
        <v>0</v>
      </c>
      <c r="Q234" s="81">
        <f>VLOOKUP($C234,[1]Sheet1!$B$1:$Z$65536,15,0)</f>
        <v>0</v>
      </c>
      <c r="R234" s="81">
        <f>VLOOKUP($C234,[1]Sheet1!$B$1:$Z$65536,16,0)</f>
        <v>0</v>
      </c>
      <c r="S234" s="81">
        <f>VLOOKUP($C234,[1]Sheet1!$B$1:$Z$65536,17,0)</f>
        <v>0</v>
      </c>
      <c r="T234" s="81">
        <f>VLOOKUP($C234,[1]Sheet1!$B$1:$Z$65536,18,0)</f>
        <v>0</v>
      </c>
      <c r="U234" s="81">
        <f>VLOOKUP($C234,[1]Sheet1!$B$1:$Z$65536,19,0)</f>
        <v>0</v>
      </c>
      <c r="V234" s="81">
        <f>VLOOKUP($C234,[1]Sheet1!$B$1:$Z$65536,20,0)</f>
        <v>0</v>
      </c>
      <c r="W234" s="81">
        <f>VLOOKUP($C234,[1]Sheet1!$B$1:$Z$65536,21,0)</f>
        <v>0</v>
      </c>
      <c r="X234" s="81">
        <f>VLOOKUP($C234,[1]Sheet1!$B$1:$Z$65536,22,0)</f>
        <v>0</v>
      </c>
      <c r="Y234" s="81">
        <f>VLOOKUP($C234,[1]Sheet1!$B$1:$Z$65536,23,0)</f>
        <v>40680</v>
      </c>
      <c r="Z234" s="81">
        <f>VLOOKUP($C234,[1]Sheet1!$B$1:$Z$65536,24,0)</f>
        <v>40680</v>
      </c>
      <c r="AA234" s="81">
        <f>VLOOKUP($C234,[1]Sheet1!$B$1:$Z$65536,25,0)</f>
        <v>40680</v>
      </c>
      <c r="AB234" s="81">
        <f>VLOOKUP($C234,[1]Sheet1!$B$1:$AA$65536,26,0)</f>
        <v>101700</v>
      </c>
      <c r="AC234" s="112">
        <f t="shared" si="36"/>
        <v>223740</v>
      </c>
      <c r="AD234" s="113">
        <f t="shared" si="39"/>
        <v>81360</v>
      </c>
      <c r="AE234" s="208"/>
      <c r="AF234" s="46">
        <v>182495</v>
      </c>
      <c r="AG234" s="222"/>
      <c r="AH234" s="48"/>
      <c r="AI234" s="183"/>
      <c r="AJ234" s="208"/>
      <c r="AK234" s="183"/>
      <c r="AL234" s="183" t="s">
        <v>46</v>
      </c>
      <c r="AM234" s="221"/>
      <c r="AN234" s="218"/>
    </row>
    <row r="235" spans="1:52" s="62" customFormat="1" ht="34.950000000000003" hidden="1" customHeight="1">
      <c r="A235" s="100"/>
      <c r="B235" s="391"/>
      <c r="C235" s="194" t="s">
        <v>496</v>
      </c>
      <c r="D235" s="192" t="s">
        <v>497</v>
      </c>
      <c r="E235" s="193">
        <v>60</v>
      </c>
      <c r="F235" s="81">
        <f>VLOOKUP(C235,[1]Sheet1!B$1:E$65536,4,0)</f>
        <v>6192.3999999999942</v>
      </c>
      <c r="G235" s="81">
        <f>VLOOKUP(C235,[1]Sheet1!B$1:F$65536,5,0)</f>
        <v>0</v>
      </c>
      <c r="H235" s="81">
        <f>VLOOKUP($C235,[1]Sheet1!$B$1:$Z$65536,6,0)</f>
        <v>118591.25</v>
      </c>
      <c r="I235" s="81">
        <f>VLOOKUP($C235,[1]Sheet1!$B$1:$Z$65536,7,0)</f>
        <v>0</v>
      </c>
      <c r="J235" s="81">
        <f>VLOOKUP($C235,[1]Sheet1!$B$1:$Z$65536,8,0)</f>
        <v>0</v>
      </c>
      <c r="K235" s="81">
        <f>VLOOKUP($C235,[1]Sheet1!$B$1:$Z$65536,9,0)</f>
        <v>0</v>
      </c>
      <c r="L235" s="81">
        <f>VLOOKUP($C235,[1]Sheet1!$B$1:$Z$65536,10,0)</f>
        <v>0</v>
      </c>
      <c r="M235" s="81">
        <f>VLOOKUP($C235,[1]Sheet1!$B$1:$Z$65536,11,0)</f>
        <v>0</v>
      </c>
      <c r="N235" s="81">
        <f>VLOOKUP($C235,[1]Sheet1!$B$1:$Z$65536,12,0)</f>
        <v>0</v>
      </c>
      <c r="O235" s="81">
        <f>VLOOKUP($C235,[1]Sheet1!$B$1:$Z$65536,13,0)</f>
        <v>0</v>
      </c>
      <c r="P235" s="81">
        <f>VLOOKUP($C235,[1]Sheet1!$B$1:$Z$65536,14,0)</f>
        <v>0</v>
      </c>
      <c r="Q235" s="81">
        <f>VLOOKUP($C235,[1]Sheet1!$B$1:$Z$65536,15,0)</f>
        <v>87300</v>
      </c>
      <c r="R235" s="81">
        <f>VLOOKUP($C235,[1]Sheet1!$B$1:$Z$65536,16,0)</f>
        <v>0</v>
      </c>
      <c r="S235" s="81">
        <f>VLOOKUP($C235,[1]Sheet1!$B$1:$Z$65536,17,0)</f>
        <v>0</v>
      </c>
      <c r="T235" s="81">
        <f>VLOOKUP($C235,[1]Sheet1!$B$1:$Z$65536,18,0)</f>
        <v>0</v>
      </c>
      <c r="U235" s="81">
        <f>VLOOKUP($C235,[1]Sheet1!$B$1:$Z$65536,19,0)</f>
        <v>0</v>
      </c>
      <c r="V235" s="81">
        <f>VLOOKUP($C235,[1]Sheet1!$B$1:$Z$65536,20,0)</f>
        <v>0</v>
      </c>
      <c r="W235" s="81">
        <f>VLOOKUP($C235,[1]Sheet1!$B$1:$Z$65536,21,0)</f>
        <v>0</v>
      </c>
      <c r="X235" s="81">
        <f>VLOOKUP($C235,[1]Sheet1!$B$1:$Z$65536,22,0)</f>
        <v>0</v>
      </c>
      <c r="Y235" s="81">
        <f>VLOOKUP($C235,[1]Sheet1!$B$1:$Z$65536,23,0)</f>
        <v>0</v>
      </c>
      <c r="Z235" s="81">
        <f>VLOOKUP($C235,[1]Sheet1!$B$1:$Z$65536,24,0)</f>
        <v>0</v>
      </c>
      <c r="AA235" s="81">
        <f>VLOOKUP($C235,[1]Sheet1!$B$1:$Z$65536,25,0)</f>
        <v>0</v>
      </c>
      <c r="AB235" s="81">
        <f>VLOOKUP($C235,[1]Sheet1!$B$1:$AA$65536,26,0)</f>
        <v>0</v>
      </c>
      <c r="AC235" s="112">
        <f t="shared" si="36"/>
        <v>212083.65</v>
      </c>
      <c r="AD235" s="113">
        <f t="shared" si="39"/>
        <v>212083.65</v>
      </c>
      <c r="AE235" s="208"/>
      <c r="AF235" s="46">
        <v>0</v>
      </c>
      <c r="AG235" s="222"/>
      <c r="AH235" s="48"/>
      <c r="AI235" s="183"/>
      <c r="AJ235" s="208"/>
      <c r="AK235" s="183"/>
      <c r="AL235" s="183" t="s">
        <v>46</v>
      </c>
      <c r="AM235" s="221"/>
      <c r="AN235" s="218"/>
    </row>
    <row r="236" spans="1:52" s="62" customFormat="1" ht="34.950000000000003" hidden="1" customHeight="1">
      <c r="A236" s="100"/>
      <c r="B236" s="391"/>
      <c r="C236" s="191" t="s">
        <v>498</v>
      </c>
      <c r="D236" s="192" t="s">
        <v>499</v>
      </c>
      <c r="E236" s="193">
        <v>90</v>
      </c>
      <c r="F236" s="81">
        <f>VLOOKUP(C236,[1]Sheet1!B$1:E$65536,4,0)</f>
        <v>0</v>
      </c>
      <c r="G236" s="81">
        <f>VLOOKUP(C236,[1]Sheet1!B$1:F$65536,5,0)</f>
        <v>0</v>
      </c>
      <c r="H236" s="81">
        <f>VLOOKUP($C236,[1]Sheet1!$B$1:$Z$65536,6,0)</f>
        <v>0</v>
      </c>
      <c r="I236" s="81">
        <f>VLOOKUP($C236,[1]Sheet1!$B$1:$Z$65536,7,0)</f>
        <v>0</v>
      </c>
      <c r="J236" s="81">
        <f>VLOOKUP($C236,[1]Sheet1!$B$1:$Z$65536,8,0)</f>
        <v>0</v>
      </c>
      <c r="K236" s="81">
        <f>VLOOKUP($C236,[1]Sheet1!$B$1:$Z$65536,9,0)</f>
        <v>0</v>
      </c>
      <c r="L236" s="81">
        <f>VLOOKUP($C236,[1]Sheet1!$B$1:$Z$65536,10,0)</f>
        <v>0</v>
      </c>
      <c r="M236" s="81">
        <f>VLOOKUP($C236,[1]Sheet1!$B$1:$Z$65536,11,0)</f>
        <v>0</v>
      </c>
      <c r="N236" s="81">
        <f>VLOOKUP($C236,[1]Sheet1!$B$1:$Z$65536,12,0)</f>
        <v>0</v>
      </c>
      <c r="O236" s="81">
        <f>VLOOKUP($C236,[1]Sheet1!$B$1:$Z$65536,13,0)</f>
        <v>0</v>
      </c>
      <c r="P236" s="81">
        <f>VLOOKUP($C236,[1]Sheet1!$B$1:$Z$65536,14,0)</f>
        <v>0</v>
      </c>
      <c r="Q236" s="81">
        <f>VLOOKUP($C236,[1]Sheet1!$B$1:$Z$65536,15,0)</f>
        <v>0</v>
      </c>
      <c r="R236" s="81">
        <f>VLOOKUP($C236,[1]Sheet1!$B$1:$Z$65536,16,0)</f>
        <v>0</v>
      </c>
      <c r="S236" s="81">
        <f>VLOOKUP($C236,[1]Sheet1!$B$1:$Z$65536,17,0)</f>
        <v>0</v>
      </c>
      <c r="T236" s="81">
        <f>VLOOKUP($C236,[1]Sheet1!$B$1:$Z$65536,18,0)</f>
        <v>0</v>
      </c>
      <c r="U236" s="81">
        <f>VLOOKUP($C236,[1]Sheet1!$B$1:$Z$65536,19,0)</f>
        <v>0</v>
      </c>
      <c r="V236" s="81">
        <f>VLOOKUP($C236,[1]Sheet1!$B$1:$Z$65536,20,0)</f>
        <v>0</v>
      </c>
      <c r="W236" s="81">
        <f>VLOOKUP($C236,[1]Sheet1!$B$1:$Z$65536,21,0)</f>
        <v>0</v>
      </c>
      <c r="X236" s="81">
        <f>VLOOKUP($C236,[1]Sheet1!$B$1:$Z$65536,22,0)</f>
        <v>130628</v>
      </c>
      <c r="Y236" s="81">
        <f>VLOOKUP($C236,[1]Sheet1!$B$1:$Z$65536,23,0)</f>
        <v>110740</v>
      </c>
      <c r="Z236" s="81">
        <f>VLOOKUP($C236,[1]Sheet1!$B$1:$Z$65536,24,0)</f>
        <v>0</v>
      </c>
      <c r="AA236" s="81">
        <f>VLOOKUP($C236,[1]Sheet1!$B$1:$Z$65536,25,0)</f>
        <v>0</v>
      </c>
      <c r="AB236" s="81">
        <f>VLOOKUP($C236,[1]Sheet1!$B$1:$AA$65536,26,0)</f>
        <v>85337.600000000006</v>
      </c>
      <c r="AC236" s="112">
        <f t="shared" si="36"/>
        <v>326705.59999999998</v>
      </c>
      <c r="AD236" s="113">
        <f>AC236-AB236-AA236-Z236</f>
        <v>241367.99999999997</v>
      </c>
      <c r="AE236" s="208"/>
      <c r="AF236" s="46">
        <v>0</v>
      </c>
      <c r="AG236" s="222"/>
      <c r="AH236" s="48"/>
      <c r="AI236" s="183"/>
      <c r="AJ236" s="208"/>
      <c r="AK236" s="183"/>
      <c r="AL236" s="183" t="s">
        <v>46</v>
      </c>
      <c r="AM236" s="221"/>
      <c r="AN236" s="218"/>
    </row>
    <row r="237" spans="1:52" s="62" customFormat="1" ht="34.950000000000003" hidden="1" customHeight="1">
      <c r="A237" s="100"/>
      <c r="B237" s="391"/>
      <c r="C237" s="191" t="s">
        <v>500</v>
      </c>
      <c r="D237" s="192" t="s">
        <v>501</v>
      </c>
      <c r="E237" s="193">
        <v>90</v>
      </c>
      <c r="F237" s="81">
        <f>VLOOKUP(C237,[1]Sheet1!B$1:E$65536,4,0)</f>
        <v>0</v>
      </c>
      <c r="G237" s="81">
        <f>VLOOKUP(C237,[1]Sheet1!B$1:F$65536,5,0)</f>
        <v>0</v>
      </c>
      <c r="H237" s="81">
        <f>VLOOKUP($C237,[1]Sheet1!$B$1:$Z$65536,6,0)</f>
        <v>0</v>
      </c>
      <c r="I237" s="81">
        <f>VLOOKUP($C237,[1]Sheet1!$B$1:$Z$65536,7,0)</f>
        <v>0</v>
      </c>
      <c r="J237" s="81">
        <f>VLOOKUP($C237,[1]Sheet1!$B$1:$Z$65536,8,0)</f>
        <v>0</v>
      </c>
      <c r="K237" s="81">
        <f>VLOOKUP($C237,[1]Sheet1!$B$1:$Z$65536,9,0)</f>
        <v>0</v>
      </c>
      <c r="L237" s="81">
        <f>VLOOKUP($C237,[1]Sheet1!$B$1:$Z$65536,10,0)</f>
        <v>0</v>
      </c>
      <c r="M237" s="81">
        <f>VLOOKUP($C237,[1]Sheet1!$B$1:$Z$65536,11,0)</f>
        <v>0</v>
      </c>
      <c r="N237" s="81">
        <f>VLOOKUP($C237,[1]Sheet1!$B$1:$Z$65536,12,0)</f>
        <v>0</v>
      </c>
      <c r="O237" s="81">
        <f>VLOOKUP($C237,[1]Sheet1!$B$1:$Z$65536,13,0)</f>
        <v>0</v>
      </c>
      <c r="P237" s="81">
        <f>VLOOKUP($C237,[1]Sheet1!$B$1:$Z$65536,14,0)</f>
        <v>0</v>
      </c>
      <c r="Q237" s="81">
        <f>VLOOKUP($C237,[1]Sheet1!$B$1:$Z$65536,15,0)</f>
        <v>0</v>
      </c>
      <c r="R237" s="81">
        <f>VLOOKUP($C237,[1]Sheet1!$B$1:$Z$65536,16,0)</f>
        <v>0</v>
      </c>
      <c r="S237" s="81">
        <f>VLOOKUP($C237,[1]Sheet1!$B$1:$Z$65536,17,0)</f>
        <v>0</v>
      </c>
      <c r="T237" s="81">
        <f>VLOOKUP($C237,[1]Sheet1!$B$1:$Z$65536,18,0)</f>
        <v>0</v>
      </c>
      <c r="U237" s="81">
        <f>VLOOKUP($C237,[1]Sheet1!$B$1:$Z$65536,19,0)</f>
        <v>0</v>
      </c>
      <c r="V237" s="81">
        <f>VLOOKUP($C237,[1]Sheet1!$B$1:$Z$65536,20,0)</f>
        <v>0</v>
      </c>
      <c r="W237" s="81">
        <f>VLOOKUP($C237,[1]Sheet1!$B$1:$Z$65536,21,0)</f>
        <v>0</v>
      </c>
      <c r="X237" s="81">
        <f>VLOOKUP($C237,[1]Sheet1!$B$1:$Z$65536,22,0)</f>
        <v>95300</v>
      </c>
      <c r="Y237" s="81">
        <f>VLOOKUP($C237,[1]Sheet1!$B$1:$Z$65536,23,0)</f>
        <v>126560</v>
      </c>
      <c r="Z237" s="81">
        <f>VLOOKUP($C237,[1]Sheet1!$B$1:$Z$65536,24,0)</f>
        <v>79100</v>
      </c>
      <c r="AA237" s="81">
        <f>VLOOKUP($C237,[1]Sheet1!$B$1:$Z$65536,25,0)</f>
        <v>79100</v>
      </c>
      <c r="AB237" s="81">
        <f>VLOOKUP($C237,[1]Sheet1!$B$1:$AA$65536,26,0)</f>
        <v>0</v>
      </c>
      <c r="AC237" s="112">
        <f t="shared" si="36"/>
        <v>380060</v>
      </c>
      <c r="AD237" s="113">
        <f>AC237-AB237-AA237-Z237</f>
        <v>221860</v>
      </c>
      <c r="AE237" s="208"/>
      <c r="AF237" s="46">
        <v>0</v>
      </c>
      <c r="AG237" s="222"/>
      <c r="AH237" s="48"/>
      <c r="AI237" s="183"/>
      <c r="AJ237" s="208"/>
      <c r="AK237" s="183"/>
      <c r="AL237" s="183" t="s">
        <v>46</v>
      </c>
      <c r="AM237" s="221"/>
      <c r="AN237" s="218"/>
    </row>
    <row r="238" spans="1:52" s="62" customFormat="1" ht="34.950000000000003" hidden="1" customHeight="1">
      <c r="A238" s="100"/>
      <c r="B238" s="391"/>
      <c r="C238" s="195" t="s">
        <v>502</v>
      </c>
      <c r="D238" s="192" t="s">
        <v>503</v>
      </c>
      <c r="E238" s="193" t="s">
        <v>504</v>
      </c>
      <c r="F238" s="81">
        <f>VLOOKUP(C238,[1]Sheet1!B$1:E$65536,4,0)</f>
        <v>0</v>
      </c>
      <c r="G238" s="81">
        <f>VLOOKUP(C238,[1]Sheet1!B$1:F$65536,5,0)</f>
        <v>0</v>
      </c>
      <c r="H238" s="81">
        <f>VLOOKUP($C238,[1]Sheet1!$B$1:$Z$65536,6,0)</f>
        <v>0</v>
      </c>
      <c r="I238" s="81">
        <f>VLOOKUP($C238,[1]Sheet1!$B$1:$Z$65536,7,0)</f>
        <v>0</v>
      </c>
      <c r="J238" s="81">
        <f>VLOOKUP($C238,[1]Sheet1!$B$1:$Z$65536,8,0)</f>
        <v>0</v>
      </c>
      <c r="K238" s="81">
        <f>VLOOKUP($C238,[1]Sheet1!$B$1:$Z$65536,9,0)</f>
        <v>0</v>
      </c>
      <c r="L238" s="81">
        <f>VLOOKUP($C238,[1]Sheet1!$B$1:$Z$65536,10,0)</f>
        <v>0</v>
      </c>
      <c r="M238" s="81">
        <f>VLOOKUP($C238,[1]Sheet1!$B$1:$Z$65536,11,0)</f>
        <v>0</v>
      </c>
      <c r="N238" s="81">
        <f>VLOOKUP($C238,[1]Sheet1!$B$1:$Z$65536,12,0)</f>
        <v>0</v>
      </c>
      <c r="O238" s="81">
        <f>VLOOKUP($C238,[1]Sheet1!$B$1:$Z$65536,13,0)</f>
        <v>0</v>
      </c>
      <c r="P238" s="81">
        <f>VLOOKUP($C238,[1]Sheet1!$B$1:$Z$65536,14,0)</f>
        <v>0</v>
      </c>
      <c r="Q238" s="81">
        <f>VLOOKUP($C238,[1]Sheet1!$B$1:$Z$65536,15,0)</f>
        <v>0</v>
      </c>
      <c r="R238" s="81">
        <f>VLOOKUP($C238,[1]Sheet1!$B$1:$Z$65536,16,0)</f>
        <v>0</v>
      </c>
      <c r="S238" s="81">
        <f>VLOOKUP($C238,[1]Sheet1!$B$1:$Z$65536,17,0)</f>
        <v>0</v>
      </c>
      <c r="T238" s="81">
        <f>VLOOKUP($C238,[1]Sheet1!$B$1:$Z$65536,18,0)</f>
        <v>0</v>
      </c>
      <c r="U238" s="81">
        <f>VLOOKUP($C238,[1]Sheet1!$B$1:$Z$65536,19,0)</f>
        <v>0</v>
      </c>
      <c r="V238" s="81">
        <f>VLOOKUP($C238,[1]Sheet1!$B$1:$Z$65536,20,0)</f>
        <v>0</v>
      </c>
      <c r="W238" s="81">
        <f>VLOOKUP($C238,[1]Sheet1!$B$1:$Z$65536,21,0)</f>
        <v>0</v>
      </c>
      <c r="X238" s="81">
        <f>VLOOKUP($C238,[1]Sheet1!$B$1:$Z$65536,22,0)</f>
        <v>0</v>
      </c>
      <c r="Y238" s="81">
        <f>VLOOKUP($C238,[1]Sheet1!$B$1:$Z$65536,23,0)</f>
        <v>0</v>
      </c>
      <c r="Z238" s="81">
        <f>VLOOKUP($C238,[1]Sheet1!$B$1:$Z$65536,24,0)</f>
        <v>0</v>
      </c>
      <c r="AA238" s="81">
        <f>VLOOKUP($C238,[1]Sheet1!$B$1:$Z$65536,25,0)</f>
        <v>0</v>
      </c>
      <c r="AB238" s="81">
        <f>VLOOKUP($C238,[1]Sheet1!$B$1:$AA$65536,26,0)</f>
        <v>11000</v>
      </c>
      <c r="AC238" s="112">
        <f t="shared" si="36"/>
        <v>11000</v>
      </c>
      <c r="AD238" s="207">
        <f t="shared" ref="AD238:AD250" si="40">AC238</f>
        <v>11000</v>
      </c>
      <c r="AE238" s="208"/>
      <c r="AF238" s="46">
        <v>11000</v>
      </c>
      <c r="AG238" s="222"/>
      <c r="AH238" s="48"/>
      <c r="AI238" s="183"/>
      <c r="AJ238" s="208"/>
      <c r="AK238" s="183"/>
      <c r="AL238" s="183" t="s">
        <v>46</v>
      </c>
      <c r="AM238" s="221"/>
      <c r="AN238" s="218"/>
    </row>
    <row r="239" spans="1:52" s="61" customFormat="1" ht="34.950000000000003" hidden="1" customHeight="1">
      <c r="A239" s="58"/>
      <c r="B239" s="392"/>
      <c r="C239" s="362" t="s">
        <v>94</v>
      </c>
      <c r="D239" s="363"/>
      <c r="E239" s="196"/>
      <c r="F239" s="98">
        <f>SUM(F218:F238)</f>
        <v>367363.4</v>
      </c>
      <c r="G239" s="98">
        <f t="shared" ref="G239:AE239" si="41">SUM(G218:G238)</f>
        <v>0</v>
      </c>
      <c r="H239" s="98">
        <f t="shared" si="41"/>
        <v>118591.25</v>
      </c>
      <c r="I239" s="98">
        <f t="shared" si="41"/>
        <v>0</v>
      </c>
      <c r="J239" s="98">
        <f t="shared" si="41"/>
        <v>0</v>
      </c>
      <c r="K239" s="98">
        <f t="shared" si="41"/>
        <v>0</v>
      </c>
      <c r="L239" s="98">
        <f t="shared" si="41"/>
        <v>0</v>
      </c>
      <c r="M239" s="98">
        <f t="shared" si="41"/>
        <v>0</v>
      </c>
      <c r="N239" s="98">
        <f t="shared" si="41"/>
        <v>0</v>
      </c>
      <c r="O239" s="98">
        <f t="shared" si="41"/>
        <v>0</v>
      </c>
      <c r="P239" s="98">
        <f t="shared" si="41"/>
        <v>0</v>
      </c>
      <c r="Q239" s="98">
        <f t="shared" si="41"/>
        <v>177453.64999999991</v>
      </c>
      <c r="R239" s="98">
        <f t="shared" si="41"/>
        <v>287829.59999999998</v>
      </c>
      <c r="S239" s="98">
        <f t="shared" si="41"/>
        <v>0</v>
      </c>
      <c r="T239" s="98">
        <f t="shared" si="41"/>
        <v>134111.40000000002</v>
      </c>
      <c r="U239" s="98">
        <f t="shared" si="41"/>
        <v>0</v>
      </c>
      <c r="V239" s="98">
        <f t="shared" si="41"/>
        <v>118864.9</v>
      </c>
      <c r="W239" s="98">
        <f t="shared" si="41"/>
        <v>107373.80000000005</v>
      </c>
      <c r="X239" s="98">
        <f t="shared" si="41"/>
        <v>1823227.41</v>
      </c>
      <c r="Y239" s="98">
        <f t="shared" si="41"/>
        <v>1694018.37</v>
      </c>
      <c r="Z239" s="98">
        <f t="shared" si="41"/>
        <v>1428628.23</v>
      </c>
      <c r="AA239" s="98">
        <f t="shared" si="41"/>
        <v>1331070</v>
      </c>
      <c r="AB239" s="98">
        <f t="shared" si="41"/>
        <v>1003972.14</v>
      </c>
      <c r="AC239" s="98">
        <f t="shared" si="41"/>
        <v>8592504.1500000004</v>
      </c>
      <c r="AD239" s="117">
        <f t="shared" si="41"/>
        <v>6861796.9200000009</v>
      </c>
      <c r="AE239" s="81">
        <f t="shared" si="41"/>
        <v>0</v>
      </c>
      <c r="AF239" s="112">
        <f>SUM(J239:AE239)</f>
        <v>23560850.57</v>
      </c>
      <c r="AG239" s="112"/>
      <c r="AH239" s="223"/>
      <c r="AI239" s="224"/>
      <c r="AJ239" s="147"/>
      <c r="AK239" s="148"/>
      <c r="AL239" s="148"/>
      <c r="AM239" s="225"/>
      <c r="AN239" s="150"/>
    </row>
    <row r="240" spans="1:52" s="59" customFormat="1" ht="31.95" hidden="1" customHeight="1">
      <c r="C240" s="99" t="s">
        <v>95</v>
      </c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209"/>
      <c r="AE240" s="119" t="s">
        <v>96</v>
      </c>
      <c r="AF240" s="120"/>
      <c r="AG240" s="120"/>
      <c r="AH240" s="151"/>
      <c r="AI240" s="152"/>
      <c r="AJ240" s="152"/>
      <c r="AK240" s="152"/>
      <c r="AL240" s="152"/>
      <c r="AM240" s="153"/>
      <c r="AN240" s="154"/>
      <c r="AO240" s="153"/>
      <c r="AP240" s="153"/>
      <c r="AQ240" s="153"/>
      <c r="AR240" s="153"/>
      <c r="AS240" s="153"/>
      <c r="AT240" s="153"/>
      <c r="AU240" s="153"/>
      <c r="AV240" s="153"/>
      <c r="AW240" s="153"/>
      <c r="AX240" s="153"/>
      <c r="AY240" s="153"/>
      <c r="AZ240" s="153"/>
    </row>
    <row r="241" spans="1:52" s="62" customFormat="1" ht="34.950000000000003" hidden="1" customHeight="1">
      <c r="A241" s="100"/>
      <c r="B241" s="390" t="s">
        <v>505</v>
      </c>
      <c r="C241" s="85" t="s">
        <v>506</v>
      </c>
      <c r="D241" s="197" t="s">
        <v>507</v>
      </c>
      <c r="E241" s="198" t="s">
        <v>508</v>
      </c>
      <c r="F241" s="81">
        <f>VLOOKUP(C241,[1]Sheet1!B$1:E$65536,4,0)</f>
        <v>0</v>
      </c>
      <c r="G241" s="81">
        <f>VLOOKUP(C241,[1]Sheet1!B$1:F$65536,5,0)</f>
        <v>0</v>
      </c>
      <c r="H241" s="81">
        <f>VLOOKUP($C241,[1]Sheet1!$B$1:$Z$65536,6,0)</f>
        <v>0</v>
      </c>
      <c r="I241" s="81">
        <f>VLOOKUP($C241,[1]Sheet1!$B$1:$Z$65536,7,0)</f>
        <v>0</v>
      </c>
      <c r="J241" s="81">
        <f>VLOOKUP($C241,[1]Sheet1!$B$1:$Z$65536,8,0)</f>
        <v>0</v>
      </c>
      <c r="K241" s="81">
        <f>VLOOKUP($C241,[1]Sheet1!$B$1:$Z$65536,9,0)</f>
        <v>0</v>
      </c>
      <c r="L241" s="81">
        <f>VLOOKUP($C241,[1]Sheet1!$B$1:$Z$65536,10,0)</f>
        <v>0</v>
      </c>
      <c r="M241" s="81">
        <f>VLOOKUP($C241,[1]Sheet1!$B$1:$Z$65536,11,0)</f>
        <v>0</v>
      </c>
      <c r="N241" s="81">
        <f>VLOOKUP($C241,[1]Sheet1!$B$1:$Z$65536,12,0)</f>
        <v>0</v>
      </c>
      <c r="O241" s="81">
        <f>VLOOKUP($C241,[1]Sheet1!$B$1:$Z$65536,13,0)</f>
        <v>0</v>
      </c>
      <c r="P241" s="81">
        <f>VLOOKUP($C241,[1]Sheet1!$B$1:$Z$65536,14,0)</f>
        <v>0</v>
      </c>
      <c r="Q241" s="81">
        <f>VLOOKUP($C241,[1]Sheet1!$B$1:$Z$65536,15,0)</f>
        <v>0</v>
      </c>
      <c r="R241" s="81">
        <f>VLOOKUP($C241,[1]Sheet1!$B$1:$Z$65536,16,0)</f>
        <v>0</v>
      </c>
      <c r="S241" s="81">
        <f>VLOOKUP($C241,[1]Sheet1!$B$1:$Z$65536,17,0)</f>
        <v>0</v>
      </c>
      <c r="T241" s="81">
        <f>VLOOKUP($C241,[1]Sheet1!$B$1:$Z$65536,18,0)</f>
        <v>0</v>
      </c>
      <c r="U241" s="81">
        <f>VLOOKUP($C241,[1]Sheet1!$B$1:$Z$65536,19,0)</f>
        <v>0</v>
      </c>
      <c r="V241" s="81">
        <f>VLOOKUP($C241,[1]Sheet1!$B$1:$Z$65536,20,0)</f>
        <v>0</v>
      </c>
      <c r="W241" s="81">
        <f>VLOOKUP($C241,[1]Sheet1!$B$1:$Z$65536,21,0)</f>
        <v>0</v>
      </c>
      <c r="X241" s="81">
        <f>VLOOKUP($C241,[1]Sheet1!$B$1:$Z$65536,22,0)</f>
        <v>0</v>
      </c>
      <c r="Y241" s="81">
        <f>VLOOKUP($C241,[1]Sheet1!$B$1:$Z$65536,23,0)</f>
        <v>0</v>
      </c>
      <c r="Z241" s="81">
        <f>VLOOKUP($C241,[1]Sheet1!$B$1:$Z$65536,24,0)</f>
        <v>0</v>
      </c>
      <c r="AA241" s="81">
        <f>VLOOKUP($C241,[1]Sheet1!$B$1:$Z$65536,25,0)</f>
        <v>0</v>
      </c>
      <c r="AB241" s="81">
        <f>VLOOKUP($C241,[1]Sheet1!$B$1:$AA$65536,26,0)</f>
        <v>0</v>
      </c>
      <c r="AC241" s="112">
        <f t="shared" ref="AC241:AC250" si="42">SUM(F241:AB241)</f>
        <v>0</v>
      </c>
      <c r="AD241" s="113">
        <f t="shared" si="40"/>
        <v>0</v>
      </c>
      <c r="AE241" s="210"/>
      <c r="AF241" s="206"/>
      <c r="AG241" s="226"/>
      <c r="AH241" s="227"/>
      <c r="AI241" s="216"/>
      <c r="AJ241" s="210"/>
      <c r="AK241" s="216"/>
      <c r="AL241" s="216" t="s">
        <v>46</v>
      </c>
      <c r="AM241" s="228" t="s">
        <v>509</v>
      </c>
      <c r="AN241" s="218"/>
    </row>
    <row r="242" spans="1:52" s="62" customFormat="1" ht="34.950000000000003" hidden="1" customHeight="1">
      <c r="A242" s="100"/>
      <c r="B242" s="391"/>
      <c r="C242" s="91" t="s">
        <v>510</v>
      </c>
      <c r="D242" s="29" t="s">
        <v>511</v>
      </c>
      <c r="E242" s="199" t="s">
        <v>508</v>
      </c>
      <c r="F242" s="81">
        <f>VLOOKUP(C242,[1]Sheet1!B$1:E$65536,4,0)</f>
        <v>0</v>
      </c>
      <c r="G242" s="81">
        <f>VLOOKUP(C242,[1]Sheet1!B$1:F$65536,5,0)</f>
        <v>0</v>
      </c>
      <c r="H242" s="81">
        <f>VLOOKUP($C242,[1]Sheet1!$B$1:$Z$65536,6,0)</f>
        <v>0</v>
      </c>
      <c r="I242" s="81">
        <f>VLOOKUP($C242,[1]Sheet1!$B$1:$Z$65536,7,0)</f>
        <v>0</v>
      </c>
      <c r="J242" s="81">
        <f>VLOOKUP($C242,[1]Sheet1!$B$1:$Z$65536,8,0)</f>
        <v>0</v>
      </c>
      <c r="K242" s="81">
        <f>VLOOKUP($C242,[1]Sheet1!$B$1:$Z$65536,9,0)</f>
        <v>0</v>
      </c>
      <c r="L242" s="81">
        <f>VLOOKUP($C242,[1]Sheet1!$B$1:$Z$65536,10,0)</f>
        <v>0</v>
      </c>
      <c r="M242" s="81">
        <f>VLOOKUP($C242,[1]Sheet1!$B$1:$Z$65536,11,0)</f>
        <v>0</v>
      </c>
      <c r="N242" s="81">
        <f>VLOOKUP($C242,[1]Sheet1!$B$1:$Z$65536,12,0)</f>
        <v>0</v>
      </c>
      <c r="O242" s="81">
        <f>VLOOKUP($C242,[1]Sheet1!$B$1:$Z$65536,13,0)</f>
        <v>0</v>
      </c>
      <c r="P242" s="81">
        <f>VLOOKUP($C242,[1]Sheet1!$B$1:$Z$65536,14,0)</f>
        <v>0</v>
      </c>
      <c r="Q242" s="81">
        <f>VLOOKUP($C242,[1]Sheet1!$B$1:$Z$65536,15,0)</f>
        <v>0</v>
      </c>
      <c r="R242" s="81">
        <f>VLOOKUP($C242,[1]Sheet1!$B$1:$Z$65536,16,0)</f>
        <v>0</v>
      </c>
      <c r="S242" s="81">
        <f>VLOOKUP($C242,[1]Sheet1!$B$1:$Z$65536,17,0)</f>
        <v>0</v>
      </c>
      <c r="T242" s="81">
        <f>VLOOKUP($C242,[1]Sheet1!$B$1:$Z$65536,18,0)</f>
        <v>0</v>
      </c>
      <c r="U242" s="81">
        <f>VLOOKUP($C242,[1]Sheet1!$B$1:$Z$65536,19,0)</f>
        <v>0</v>
      </c>
      <c r="V242" s="81">
        <f>VLOOKUP($C242,[1]Sheet1!$B$1:$Z$65536,20,0)</f>
        <v>0</v>
      </c>
      <c r="W242" s="81">
        <f>VLOOKUP($C242,[1]Sheet1!$B$1:$Z$65536,21,0)</f>
        <v>0</v>
      </c>
      <c r="X242" s="81">
        <f>VLOOKUP($C242,[1]Sheet1!$B$1:$Z$65536,22,0)</f>
        <v>0</v>
      </c>
      <c r="Y242" s="81">
        <f>VLOOKUP($C242,[1]Sheet1!$B$1:$Z$65536,23,0)</f>
        <v>0</v>
      </c>
      <c r="Z242" s="81">
        <f>VLOOKUP($C242,[1]Sheet1!$B$1:$Z$65536,24,0)</f>
        <v>0</v>
      </c>
      <c r="AA242" s="81">
        <f>VLOOKUP($C242,[1]Sheet1!$B$1:$Z$65536,25,0)</f>
        <v>0</v>
      </c>
      <c r="AB242" s="81">
        <f>VLOOKUP($C242,[1]Sheet1!$B$1:$AA$65536,26,0)</f>
        <v>0</v>
      </c>
      <c r="AC242" s="112">
        <f t="shared" si="42"/>
        <v>0</v>
      </c>
      <c r="AD242" s="113">
        <f t="shared" si="40"/>
        <v>0</v>
      </c>
      <c r="AE242" s="208"/>
      <c r="AF242" s="46"/>
      <c r="AG242" s="222"/>
      <c r="AH242" s="229"/>
      <c r="AI242" s="183"/>
      <c r="AJ242" s="208"/>
      <c r="AK242" s="183"/>
      <c r="AL242" s="183" t="s">
        <v>46</v>
      </c>
      <c r="AM242" s="230" t="s">
        <v>512</v>
      </c>
      <c r="AN242" s="218"/>
    </row>
    <row r="243" spans="1:52" s="62" customFormat="1" ht="34.950000000000003" hidden="1" customHeight="1">
      <c r="A243" s="100"/>
      <c r="B243" s="391"/>
      <c r="C243" s="200" t="s">
        <v>513</v>
      </c>
      <c r="D243" s="192" t="s">
        <v>514</v>
      </c>
      <c r="E243" s="201" t="s">
        <v>515</v>
      </c>
      <c r="F243" s="81">
        <f>VLOOKUP(C243,[1]Sheet1!B$1:E$65536,4,0)</f>
        <v>0</v>
      </c>
      <c r="G243" s="81">
        <f>VLOOKUP(C243,[1]Sheet1!B$1:F$65536,5,0)</f>
        <v>0</v>
      </c>
      <c r="H243" s="81">
        <f>VLOOKUP($C243,[1]Sheet1!$B$1:$Z$65536,6,0)</f>
        <v>0</v>
      </c>
      <c r="I243" s="81">
        <f>VLOOKUP($C243,[1]Sheet1!$B$1:$Z$65536,7,0)</f>
        <v>0</v>
      </c>
      <c r="J243" s="81">
        <f>VLOOKUP($C243,[1]Sheet1!$B$1:$Z$65536,8,0)</f>
        <v>0</v>
      </c>
      <c r="K243" s="81">
        <f>VLOOKUP($C243,[1]Sheet1!$B$1:$Z$65536,9,0)</f>
        <v>0</v>
      </c>
      <c r="L243" s="81">
        <f>VLOOKUP($C243,[1]Sheet1!$B$1:$Z$65536,10,0)</f>
        <v>0</v>
      </c>
      <c r="M243" s="81">
        <f>VLOOKUP($C243,[1]Sheet1!$B$1:$Z$65536,11,0)</f>
        <v>0</v>
      </c>
      <c r="N243" s="81">
        <f>VLOOKUP($C243,[1]Sheet1!$B$1:$Z$65536,12,0)</f>
        <v>0</v>
      </c>
      <c r="O243" s="81">
        <f>VLOOKUP($C243,[1]Sheet1!$B$1:$Z$65536,13,0)</f>
        <v>0</v>
      </c>
      <c r="P243" s="81">
        <f>VLOOKUP($C243,[1]Sheet1!$B$1:$Z$65536,14,0)</f>
        <v>0</v>
      </c>
      <c r="Q243" s="81">
        <f>VLOOKUP($C243,[1]Sheet1!$B$1:$Z$65536,15,0)</f>
        <v>0</v>
      </c>
      <c r="R243" s="81">
        <f>VLOOKUP($C243,[1]Sheet1!$B$1:$Z$65536,16,0)</f>
        <v>0</v>
      </c>
      <c r="S243" s="81">
        <f>VLOOKUP($C243,[1]Sheet1!$B$1:$Z$65536,17,0)</f>
        <v>0</v>
      </c>
      <c r="T243" s="81">
        <f>VLOOKUP($C243,[1]Sheet1!$B$1:$Z$65536,18,0)</f>
        <v>0</v>
      </c>
      <c r="U243" s="81">
        <f>VLOOKUP($C243,[1]Sheet1!$B$1:$Z$65536,19,0)</f>
        <v>0</v>
      </c>
      <c r="V243" s="81">
        <f>VLOOKUP($C243,[1]Sheet1!$B$1:$Z$65536,20,0)</f>
        <v>0</v>
      </c>
      <c r="W243" s="81">
        <f>VLOOKUP($C243,[1]Sheet1!$B$1:$Z$65536,21,0)</f>
        <v>0</v>
      </c>
      <c r="X243" s="81">
        <f>VLOOKUP($C243,[1]Sheet1!$B$1:$Z$65536,22,0)</f>
        <v>0</v>
      </c>
      <c r="Y243" s="81">
        <f>VLOOKUP($C243,[1]Sheet1!$B$1:$Z$65536,23,0)</f>
        <v>0</v>
      </c>
      <c r="Z243" s="81">
        <f>VLOOKUP($C243,[1]Sheet1!$B$1:$Z$65536,24,0)</f>
        <v>17430.91</v>
      </c>
      <c r="AA243" s="81">
        <f>VLOOKUP($C243,[1]Sheet1!$B$1:$Z$65536,25,0)</f>
        <v>0</v>
      </c>
      <c r="AB243" s="81">
        <f>VLOOKUP($C243,[1]Sheet1!$B$1:$AA$65536,26,0)</f>
        <v>0</v>
      </c>
      <c r="AC243" s="112">
        <f t="shared" si="42"/>
        <v>17430.91</v>
      </c>
      <c r="AD243" s="113">
        <f t="shared" si="40"/>
        <v>17430.91</v>
      </c>
      <c r="AE243" s="208"/>
      <c r="AF243" s="46"/>
      <c r="AG243" s="222"/>
      <c r="AH243" s="183"/>
      <c r="AI243" s="183"/>
      <c r="AJ243" s="208"/>
      <c r="AK243" s="183"/>
      <c r="AL243" s="183" t="s">
        <v>46</v>
      </c>
      <c r="AM243" s="221"/>
      <c r="AN243" s="218"/>
    </row>
    <row r="244" spans="1:52" s="62" customFormat="1" ht="34.950000000000003" hidden="1" customHeight="1">
      <c r="A244" s="100"/>
      <c r="B244" s="391"/>
      <c r="C244" s="200" t="s">
        <v>516</v>
      </c>
      <c r="D244" s="29" t="s">
        <v>517</v>
      </c>
      <c r="E244" s="193"/>
      <c r="F244" s="81">
        <f>VLOOKUP(C244,[1]Sheet1!B$1:E$65536,4,0)</f>
        <v>0</v>
      </c>
      <c r="G244" s="81">
        <f>VLOOKUP(C244,[1]Sheet1!B$1:F$65536,5,0)</f>
        <v>0</v>
      </c>
      <c r="H244" s="81">
        <f>VLOOKUP($C244,[1]Sheet1!$B$1:$Z$65536,6,0)</f>
        <v>0</v>
      </c>
      <c r="I244" s="81">
        <f>VLOOKUP($C244,[1]Sheet1!$B$1:$Z$65536,7,0)</f>
        <v>0</v>
      </c>
      <c r="J244" s="81">
        <f>VLOOKUP($C244,[1]Sheet1!$B$1:$Z$65536,8,0)</f>
        <v>0</v>
      </c>
      <c r="K244" s="81">
        <f>VLOOKUP($C244,[1]Sheet1!$B$1:$Z$65536,9,0)</f>
        <v>0</v>
      </c>
      <c r="L244" s="81">
        <f>VLOOKUP($C244,[1]Sheet1!$B$1:$Z$65536,10,0)</f>
        <v>0</v>
      </c>
      <c r="M244" s="81">
        <f>VLOOKUP($C244,[1]Sheet1!$B$1:$Z$65536,11,0)</f>
        <v>0</v>
      </c>
      <c r="N244" s="81">
        <f>VLOOKUP($C244,[1]Sheet1!$B$1:$Z$65536,12,0)</f>
        <v>0</v>
      </c>
      <c r="O244" s="81">
        <f>VLOOKUP($C244,[1]Sheet1!$B$1:$Z$65536,13,0)</f>
        <v>0</v>
      </c>
      <c r="P244" s="81">
        <f>VLOOKUP($C244,[1]Sheet1!$B$1:$Z$65536,14,0)</f>
        <v>0</v>
      </c>
      <c r="Q244" s="81">
        <f>VLOOKUP($C244,[1]Sheet1!$B$1:$Z$65536,15,0)</f>
        <v>0</v>
      </c>
      <c r="R244" s="81">
        <f>VLOOKUP($C244,[1]Sheet1!$B$1:$Z$65536,16,0)</f>
        <v>0</v>
      </c>
      <c r="S244" s="81">
        <f>VLOOKUP($C244,[1]Sheet1!$B$1:$Z$65536,17,0)</f>
        <v>0</v>
      </c>
      <c r="T244" s="81">
        <f>VLOOKUP($C244,[1]Sheet1!$B$1:$Z$65536,18,0)</f>
        <v>0</v>
      </c>
      <c r="U244" s="81">
        <f>VLOOKUP($C244,[1]Sheet1!$B$1:$Z$65536,19,0)</f>
        <v>0</v>
      </c>
      <c r="V244" s="81">
        <f>VLOOKUP($C244,[1]Sheet1!$B$1:$Z$65536,20,0)</f>
        <v>0</v>
      </c>
      <c r="W244" s="81">
        <f>VLOOKUP($C244,[1]Sheet1!$B$1:$Z$65536,21,0)</f>
        <v>0</v>
      </c>
      <c r="X244" s="81">
        <f>VLOOKUP($C244,[1]Sheet1!$B$1:$Z$65536,22,0)</f>
        <v>0</v>
      </c>
      <c r="Y244" s="81">
        <f>VLOOKUP($C244,[1]Sheet1!$B$1:$Z$65536,23,0)</f>
        <v>0</v>
      </c>
      <c r="Z244" s="81">
        <f>VLOOKUP($C244,[1]Sheet1!$B$1:$Z$65536,24,0)</f>
        <v>0</v>
      </c>
      <c r="AA244" s="81">
        <f>VLOOKUP($C244,[1]Sheet1!$B$1:$Z$65536,25,0)</f>
        <v>0</v>
      </c>
      <c r="AB244" s="81">
        <f>VLOOKUP($C244,[1]Sheet1!$B$1:$AA$65536,26,0)</f>
        <v>0</v>
      </c>
      <c r="AC244" s="112">
        <f t="shared" si="42"/>
        <v>0</v>
      </c>
      <c r="AD244" s="113">
        <f t="shared" si="40"/>
        <v>0</v>
      </c>
      <c r="AE244" s="208"/>
      <c r="AF244" s="46"/>
      <c r="AG244" s="222"/>
      <c r="AH244" s="229"/>
      <c r="AI244" s="183"/>
      <c r="AJ244" s="208"/>
      <c r="AK244" s="183"/>
      <c r="AL244" s="183"/>
      <c r="AM244" s="231" t="s">
        <v>518</v>
      </c>
      <c r="AN244" s="218"/>
    </row>
    <row r="245" spans="1:52" s="62" customFormat="1" ht="34.950000000000003" hidden="1" customHeight="1">
      <c r="A245" s="100"/>
      <c r="B245" s="391"/>
      <c r="C245" s="200" t="s">
        <v>519</v>
      </c>
      <c r="D245" s="202" t="s">
        <v>520</v>
      </c>
      <c r="E245" s="193"/>
      <c r="F245" s="81">
        <f>VLOOKUP(C245,[1]Sheet1!B$1:E$65536,4,0)</f>
        <v>0</v>
      </c>
      <c r="G245" s="81">
        <f>VLOOKUP(C245,[1]Sheet1!B$1:F$65536,5,0)</f>
        <v>0</v>
      </c>
      <c r="H245" s="81">
        <f>VLOOKUP($C245,[1]Sheet1!$B$1:$Z$65536,6,0)</f>
        <v>0</v>
      </c>
      <c r="I245" s="81">
        <f>VLOOKUP($C245,[1]Sheet1!$B$1:$Z$65536,7,0)</f>
        <v>0</v>
      </c>
      <c r="J245" s="81">
        <f>VLOOKUP($C245,[1]Sheet1!$B$1:$Z$65536,8,0)</f>
        <v>0</v>
      </c>
      <c r="K245" s="81">
        <f>VLOOKUP($C245,[1]Sheet1!$B$1:$Z$65536,9,0)</f>
        <v>0</v>
      </c>
      <c r="L245" s="81">
        <f>VLOOKUP($C245,[1]Sheet1!$B$1:$Z$65536,10,0)</f>
        <v>0</v>
      </c>
      <c r="M245" s="81">
        <f>VLOOKUP($C245,[1]Sheet1!$B$1:$Z$65536,11,0)</f>
        <v>0</v>
      </c>
      <c r="N245" s="81">
        <f>VLOOKUP($C245,[1]Sheet1!$B$1:$Z$65536,12,0)</f>
        <v>0</v>
      </c>
      <c r="O245" s="81">
        <f>VLOOKUP($C245,[1]Sheet1!$B$1:$Z$65536,13,0)</f>
        <v>0</v>
      </c>
      <c r="P245" s="81">
        <f>VLOOKUP($C245,[1]Sheet1!$B$1:$Z$65536,14,0)</f>
        <v>0</v>
      </c>
      <c r="Q245" s="81">
        <f>VLOOKUP($C245,[1]Sheet1!$B$1:$Z$65536,15,0)</f>
        <v>0</v>
      </c>
      <c r="R245" s="81">
        <f>VLOOKUP($C245,[1]Sheet1!$B$1:$Z$65536,16,0)</f>
        <v>0</v>
      </c>
      <c r="S245" s="81">
        <f>VLOOKUP($C245,[1]Sheet1!$B$1:$Z$65536,17,0)</f>
        <v>0</v>
      </c>
      <c r="T245" s="81">
        <f>VLOOKUP($C245,[1]Sheet1!$B$1:$Z$65536,18,0)</f>
        <v>0</v>
      </c>
      <c r="U245" s="81">
        <f>VLOOKUP($C245,[1]Sheet1!$B$1:$Z$65536,19,0)</f>
        <v>0</v>
      </c>
      <c r="V245" s="81">
        <f>VLOOKUP($C245,[1]Sheet1!$B$1:$Z$65536,20,0)</f>
        <v>0</v>
      </c>
      <c r="W245" s="81">
        <f>VLOOKUP($C245,[1]Sheet1!$B$1:$Z$65536,21,0)</f>
        <v>0</v>
      </c>
      <c r="X245" s="81">
        <f>VLOOKUP($C245,[1]Sheet1!$B$1:$Z$65536,22,0)</f>
        <v>0</v>
      </c>
      <c r="Y245" s="81">
        <f>VLOOKUP($C245,[1]Sheet1!$B$1:$Z$65536,23,0)</f>
        <v>0</v>
      </c>
      <c r="Z245" s="81">
        <f>VLOOKUP($C245,[1]Sheet1!$B$1:$Z$65536,24,0)</f>
        <v>0</v>
      </c>
      <c r="AA245" s="81">
        <f>VLOOKUP($C245,[1]Sheet1!$B$1:$Z$65536,25,0)</f>
        <v>0</v>
      </c>
      <c r="AB245" s="81">
        <f>VLOOKUP($C245,[1]Sheet1!$B$1:$AA$65536,26,0)</f>
        <v>0</v>
      </c>
      <c r="AC245" s="112">
        <f t="shared" si="42"/>
        <v>0</v>
      </c>
      <c r="AD245" s="113">
        <f t="shared" si="40"/>
        <v>0</v>
      </c>
      <c r="AE245" s="208"/>
      <c r="AF245" s="46"/>
      <c r="AG245" s="222"/>
      <c r="AH245" s="183"/>
      <c r="AI245" s="183"/>
      <c r="AJ245" s="208"/>
      <c r="AK245" s="183"/>
      <c r="AL245" s="183"/>
      <c r="AM245" s="232" t="s">
        <v>521</v>
      </c>
      <c r="AN245" s="218"/>
    </row>
    <row r="246" spans="1:52" s="62" customFormat="1" ht="34.950000000000003" hidden="1" customHeight="1">
      <c r="A246" s="100"/>
      <c r="B246" s="391"/>
      <c r="C246" s="200" t="s">
        <v>522</v>
      </c>
      <c r="D246" s="29" t="s">
        <v>523</v>
      </c>
      <c r="E246" s="193"/>
      <c r="F246" s="81">
        <f>VLOOKUP(C246,[1]Sheet1!B$1:E$65536,4,0)</f>
        <v>0</v>
      </c>
      <c r="G246" s="81">
        <f>VLOOKUP(C246,[1]Sheet1!B$1:F$65536,5,0)</f>
        <v>0</v>
      </c>
      <c r="H246" s="81">
        <f>VLOOKUP($C246,[1]Sheet1!$B$1:$Z$65536,6,0)</f>
        <v>0</v>
      </c>
      <c r="I246" s="81">
        <f>VLOOKUP($C246,[1]Sheet1!$B$1:$Z$65536,7,0)</f>
        <v>0</v>
      </c>
      <c r="J246" s="81">
        <f>VLOOKUP($C246,[1]Sheet1!$B$1:$Z$65536,8,0)</f>
        <v>0</v>
      </c>
      <c r="K246" s="81">
        <f>VLOOKUP($C246,[1]Sheet1!$B$1:$Z$65536,9,0)</f>
        <v>0</v>
      </c>
      <c r="L246" s="81">
        <f>VLOOKUP($C246,[1]Sheet1!$B$1:$Z$65536,10,0)</f>
        <v>0</v>
      </c>
      <c r="M246" s="81">
        <f>VLOOKUP($C246,[1]Sheet1!$B$1:$Z$65536,11,0)</f>
        <v>0</v>
      </c>
      <c r="N246" s="81">
        <f>VLOOKUP($C246,[1]Sheet1!$B$1:$Z$65536,12,0)</f>
        <v>0</v>
      </c>
      <c r="O246" s="81">
        <f>VLOOKUP($C246,[1]Sheet1!$B$1:$Z$65536,13,0)</f>
        <v>0</v>
      </c>
      <c r="P246" s="81">
        <f>VLOOKUP($C246,[1]Sheet1!$B$1:$Z$65536,14,0)</f>
        <v>0</v>
      </c>
      <c r="Q246" s="81">
        <f>VLOOKUP($C246,[1]Sheet1!$B$1:$Z$65536,15,0)</f>
        <v>0</v>
      </c>
      <c r="R246" s="81">
        <f>VLOOKUP($C246,[1]Sheet1!$B$1:$Z$65536,16,0)</f>
        <v>0</v>
      </c>
      <c r="S246" s="81">
        <f>VLOOKUP($C246,[1]Sheet1!$B$1:$Z$65536,17,0)</f>
        <v>0</v>
      </c>
      <c r="T246" s="81">
        <f>VLOOKUP($C246,[1]Sheet1!$B$1:$Z$65536,18,0)</f>
        <v>0</v>
      </c>
      <c r="U246" s="81">
        <f>VLOOKUP($C246,[1]Sheet1!$B$1:$Z$65536,19,0)</f>
        <v>0</v>
      </c>
      <c r="V246" s="81">
        <f>VLOOKUP($C246,[1]Sheet1!$B$1:$Z$65536,20,0)</f>
        <v>0</v>
      </c>
      <c r="W246" s="81">
        <f>VLOOKUP($C246,[1]Sheet1!$B$1:$Z$65536,21,0)</f>
        <v>0</v>
      </c>
      <c r="X246" s="81">
        <f>VLOOKUP($C246,[1]Sheet1!$B$1:$Z$65536,22,0)</f>
        <v>0</v>
      </c>
      <c r="Y246" s="81">
        <f>VLOOKUP($C246,[1]Sheet1!$B$1:$Z$65536,23,0)</f>
        <v>0</v>
      </c>
      <c r="Z246" s="81">
        <f>VLOOKUP($C246,[1]Sheet1!$B$1:$Z$65536,24,0)</f>
        <v>0</v>
      </c>
      <c r="AA246" s="81">
        <f>VLOOKUP($C246,[1]Sheet1!$B$1:$Z$65536,25,0)</f>
        <v>0</v>
      </c>
      <c r="AB246" s="81">
        <f>VLOOKUP($C246,[1]Sheet1!$B$1:$AA$65536,26,0)</f>
        <v>0</v>
      </c>
      <c r="AC246" s="112">
        <f t="shared" si="42"/>
        <v>0</v>
      </c>
      <c r="AD246" s="113">
        <f t="shared" si="40"/>
        <v>0</v>
      </c>
      <c r="AE246" s="208"/>
      <c r="AF246" s="46"/>
      <c r="AG246" s="222"/>
      <c r="AH246" s="183"/>
      <c r="AI246" s="183"/>
      <c r="AJ246" s="208"/>
      <c r="AK246" s="183"/>
      <c r="AL246" s="183"/>
      <c r="AM246" s="232" t="s">
        <v>524</v>
      </c>
      <c r="AN246" s="218"/>
    </row>
    <row r="247" spans="1:52" s="62" customFormat="1" ht="34.950000000000003" hidden="1" customHeight="1">
      <c r="A247" s="100"/>
      <c r="B247" s="391"/>
      <c r="C247" s="200" t="s">
        <v>525</v>
      </c>
      <c r="D247" s="29" t="s">
        <v>526</v>
      </c>
      <c r="E247" s="193"/>
      <c r="F247" s="81">
        <f>VLOOKUP(C247,[1]Sheet1!B$1:E$65536,4,0)</f>
        <v>0</v>
      </c>
      <c r="G247" s="81">
        <f>VLOOKUP(C247,[1]Sheet1!B$1:F$65536,5,0)</f>
        <v>0</v>
      </c>
      <c r="H247" s="81">
        <f>VLOOKUP($C247,[1]Sheet1!$B$1:$Z$65536,6,0)</f>
        <v>0</v>
      </c>
      <c r="I247" s="81">
        <f>VLOOKUP($C247,[1]Sheet1!$B$1:$Z$65536,7,0)</f>
        <v>0</v>
      </c>
      <c r="J247" s="81">
        <f>VLOOKUP($C247,[1]Sheet1!$B$1:$Z$65536,8,0)</f>
        <v>0</v>
      </c>
      <c r="K247" s="81">
        <f>VLOOKUP($C247,[1]Sheet1!$B$1:$Z$65536,9,0)</f>
        <v>0</v>
      </c>
      <c r="L247" s="81">
        <f>VLOOKUP($C247,[1]Sheet1!$B$1:$Z$65536,10,0)</f>
        <v>0</v>
      </c>
      <c r="M247" s="81">
        <f>VLOOKUP($C247,[1]Sheet1!$B$1:$Z$65536,11,0)</f>
        <v>0</v>
      </c>
      <c r="N247" s="81">
        <f>VLOOKUP($C247,[1]Sheet1!$B$1:$Z$65536,12,0)</f>
        <v>0</v>
      </c>
      <c r="O247" s="81">
        <f>VLOOKUP($C247,[1]Sheet1!$B$1:$Z$65536,13,0)</f>
        <v>0</v>
      </c>
      <c r="P247" s="81">
        <f>VLOOKUP($C247,[1]Sheet1!$B$1:$Z$65536,14,0)</f>
        <v>0</v>
      </c>
      <c r="Q247" s="81">
        <f>VLOOKUP($C247,[1]Sheet1!$B$1:$Z$65536,15,0)</f>
        <v>0</v>
      </c>
      <c r="R247" s="81">
        <f>VLOOKUP($C247,[1]Sheet1!$B$1:$Z$65536,16,0)</f>
        <v>0</v>
      </c>
      <c r="S247" s="81">
        <f>VLOOKUP($C247,[1]Sheet1!$B$1:$Z$65536,17,0)</f>
        <v>0</v>
      </c>
      <c r="T247" s="81">
        <f>VLOOKUP($C247,[1]Sheet1!$B$1:$Z$65536,18,0)</f>
        <v>45286.42</v>
      </c>
      <c r="U247" s="81">
        <f>VLOOKUP($C247,[1]Sheet1!$B$1:$Z$65536,19,0)</f>
        <v>0</v>
      </c>
      <c r="V247" s="81">
        <f>VLOOKUP($C247,[1]Sheet1!$B$1:$Z$65536,20,0)</f>
        <v>0</v>
      </c>
      <c r="W247" s="81">
        <f>VLOOKUP($C247,[1]Sheet1!$B$1:$Z$65536,21,0)</f>
        <v>0</v>
      </c>
      <c r="X247" s="81">
        <f>VLOOKUP($C247,[1]Sheet1!$B$1:$Z$65536,22,0)</f>
        <v>0</v>
      </c>
      <c r="Y247" s="81">
        <f>VLOOKUP($C247,[1]Sheet1!$B$1:$Z$65536,23,0)</f>
        <v>0</v>
      </c>
      <c r="Z247" s="81">
        <f>VLOOKUP($C247,[1]Sheet1!$B$1:$Z$65536,24,0)</f>
        <v>0</v>
      </c>
      <c r="AA247" s="81">
        <f>VLOOKUP($C247,[1]Sheet1!$B$1:$Z$65536,25,0)</f>
        <v>0</v>
      </c>
      <c r="AB247" s="81">
        <f>VLOOKUP($C247,[1]Sheet1!$B$1:$AA$65536,26,0)</f>
        <v>168972.6</v>
      </c>
      <c r="AC247" s="112">
        <f t="shared" si="42"/>
        <v>214259.02000000002</v>
      </c>
      <c r="AD247" s="113">
        <f t="shared" si="40"/>
        <v>214259.02000000002</v>
      </c>
      <c r="AE247" s="208"/>
      <c r="AF247" s="46"/>
      <c r="AG247" s="222"/>
      <c r="AH247" s="183"/>
      <c r="AI247" s="183"/>
      <c r="AJ247" s="208"/>
      <c r="AK247" s="183"/>
      <c r="AL247" s="183"/>
      <c r="AM247" s="232" t="s">
        <v>527</v>
      </c>
      <c r="AN247" s="218"/>
    </row>
    <row r="248" spans="1:52" s="62" customFormat="1" ht="34.950000000000003" hidden="1" customHeight="1">
      <c r="A248" s="100"/>
      <c r="B248" s="391"/>
      <c r="C248" s="200" t="s">
        <v>528</v>
      </c>
      <c r="D248" s="29" t="s">
        <v>529</v>
      </c>
      <c r="E248" s="193"/>
      <c r="F248" s="81">
        <f>VLOOKUP(C248,[1]Sheet1!B$1:E$65536,4,0)</f>
        <v>0</v>
      </c>
      <c r="G248" s="81">
        <f>VLOOKUP(C248,[1]Sheet1!B$1:F$65536,5,0)</f>
        <v>0</v>
      </c>
      <c r="H248" s="81">
        <f>VLOOKUP($C248,[1]Sheet1!$B$1:$Z$65536,6,0)</f>
        <v>0</v>
      </c>
      <c r="I248" s="81">
        <f>VLOOKUP($C248,[1]Sheet1!$B$1:$Z$65536,7,0)</f>
        <v>0</v>
      </c>
      <c r="J248" s="81">
        <f>VLOOKUP($C248,[1]Sheet1!$B$1:$Z$65536,8,0)</f>
        <v>0</v>
      </c>
      <c r="K248" s="81">
        <f>VLOOKUP($C248,[1]Sheet1!$B$1:$Z$65536,9,0)</f>
        <v>0</v>
      </c>
      <c r="L248" s="81">
        <f>VLOOKUP($C248,[1]Sheet1!$B$1:$Z$65536,10,0)</f>
        <v>0</v>
      </c>
      <c r="M248" s="81">
        <f>VLOOKUP($C248,[1]Sheet1!$B$1:$Z$65536,11,0)</f>
        <v>0</v>
      </c>
      <c r="N248" s="81">
        <f>VLOOKUP($C248,[1]Sheet1!$B$1:$Z$65536,12,0)</f>
        <v>0</v>
      </c>
      <c r="O248" s="81">
        <f>VLOOKUP($C248,[1]Sheet1!$B$1:$Z$65536,13,0)</f>
        <v>0</v>
      </c>
      <c r="P248" s="81">
        <f>VLOOKUP($C248,[1]Sheet1!$B$1:$Z$65536,14,0)</f>
        <v>0</v>
      </c>
      <c r="Q248" s="81">
        <f>VLOOKUP($C248,[1]Sheet1!$B$1:$Z$65536,15,0)</f>
        <v>0</v>
      </c>
      <c r="R248" s="81">
        <f>VLOOKUP($C248,[1]Sheet1!$B$1:$Z$65536,16,0)</f>
        <v>0</v>
      </c>
      <c r="S248" s="81">
        <f>VLOOKUP($C248,[1]Sheet1!$B$1:$Z$65536,17,0)</f>
        <v>0</v>
      </c>
      <c r="T248" s="81">
        <f>VLOOKUP($C248,[1]Sheet1!$B$1:$Z$65536,18,0)</f>
        <v>0</v>
      </c>
      <c r="U248" s="81">
        <f>VLOOKUP($C248,[1]Sheet1!$B$1:$Z$65536,19,0)</f>
        <v>0</v>
      </c>
      <c r="V248" s="81">
        <f>VLOOKUP($C248,[1]Sheet1!$B$1:$Z$65536,20,0)</f>
        <v>0</v>
      </c>
      <c r="W248" s="81">
        <f>VLOOKUP($C248,[1]Sheet1!$B$1:$Z$65536,21,0)</f>
        <v>0</v>
      </c>
      <c r="X248" s="81">
        <f>VLOOKUP($C248,[1]Sheet1!$B$1:$Z$65536,22,0)</f>
        <v>0</v>
      </c>
      <c r="Y248" s="81">
        <f>VLOOKUP($C248,[1]Sheet1!$B$1:$Z$65536,23,0)</f>
        <v>0</v>
      </c>
      <c r="Z248" s="81">
        <f>VLOOKUP($C248,[1]Sheet1!$B$1:$Z$65536,24,0)</f>
        <v>0</v>
      </c>
      <c r="AA248" s="81">
        <f>VLOOKUP($C248,[1]Sheet1!$B$1:$Z$65536,25,0)</f>
        <v>0</v>
      </c>
      <c r="AB248" s="81">
        <f>VLOOKUP($C248,[1]Sheet1!$B$1:$AA$65536,26,0)</f>
        <v>27870</v>
      </c>
      <c r="AC248" s="112">
        <f t="shared" si="42"/>
        <v>27870</v>
      </c>
      <c r="AD248" s="113">
        <f t="shared" si="40"/>
        <v>27870</v>
      </c>
      <c r="AE248" s="208"/>
      <c r="AF248" s="46"/>
      <c r="AG248" s="222"/>
      <c r="AH248" s="183"/>
      <c r="AI248" s="183"/>
      <c r="AJ248" s="208"/>
      <c r="AK248" s="183"/>
      <c r="AL248" s="183"/>
      <c r="AM248" s="233" t="s">
        <v>530</v>
      </c>
      <c r="AN248" s="218"/>
    </row>
    <row r="249" spans="1:52" s="62" customFormat="1" ht="34.950000000000003" hidden="1" customHeight="1">
      <c r="A249" s="100"/>
      <c r="B249" s="391"/>
      <c r="C249" s="200" t="s">
        <v>531</v>
      </c>
      <c r="D249" s="202" t="s">
        <v>532</v>
      </c>
      <c r="E249" s="193"/>
      <c r="F249" s="81">
        <f>VLOOKUP(C249,[1]Sheet1!B$1:E$65536,4,0)</f>
        <v>0</v>
      </c>
      <c r="G249" s="81">
        <f>VLOOKUP(C249,[1]Sheet1!B$1:F$65536,5,0)</f>
        <v>0</v>
      </c>
      <c r="H249" s="81">
        <f>VLOOKUP($C249,[1]Sheet1!$B$1:$Z$65536,6,0)</f>
        <v>0</v>
      </c>
      <c r="I249" s="81">
        <f>VLOOKUP($C249,[1]Sheet1!$B$1:$Z$65536,7,0)</f>
        <v>0</v>
      </c>
      <c r="J249" s="81">
        <f>VLOOKUP($C249,[1]Sheet1!$B$1:$Z$65536,8,0)</f>
        <v>0</v>
      </c>
      <c r="K249" s="81">
        <f>VLOOKUP($C249,[1]Sheet1!$B$1:$Z$65536,9,0)</f>
        <v>0</v>
      </c>
      <c r="L249" s="81">
        <f>VLOOKUP($C249,[1]Sheet1!$B$1:$Z$65536,10,0)</f>
        <v>0</v>
      </c>
      <c r="M249" s="81">
        <f>VLOOKUP($C249,[1]Sheet1!$B$1:$Z$65536,11,0)</f>
        <v>0</v>
      </c>
      <c r="N249" s="81">
        <f>VLOOKUP($C249,[1]Sheet1!$B$1:$Z$65536,12,0)</f>
        <v>0</v>
      </c>
      <c r="O249" s="81">
        <f>VLOOKUP($C249,[1]Sheet1!$B$1:$Z$65536,13,0)</f>
        <v>0</v>
      </c>
      <c r="P249" s="81">
        <f>VLOOKUP($C249,[1]Sheet1!$B$1:$Z$65536,14,0)</f>
        <v>0</v>
      </c>
      <c r="Q249" s="81">
        <f>VLOOKUP($C249,[1]Sheet1!$B$1:$Z$65536,15,0)</f>
        <v>0</v>
      </c>
      <c r="R249" s="81">
        <f>VLOOKUP($C249,[1]Sheet1!$B$1:$Z$65536,16,0)</f>
        <v>0</v>
      </c>
      <c r="S249" s="81">
        <f>VLOOKUP($C249,[1]Sheet1!$B$1:$Z$65536,17,0)</f>
        <v>0</v>
      </c>
      <c r="T249" s="81">
        <f>VLOOKUP($C249,[1]Sheet1!$B$1:$Z$65536,18,0)</f>
        <v>0</v>
      </c>
      <c r="U249" s="81">
        <f>VLOOKUP($C249,[1]Sheet1!$B$1:$Z$65536,19,0)</f>
        <v>0</v>
      </c>
      <c r="V249" s="81">
        <f>VLOOKUP($C249,[1]Sheet1!$B$1:$Z$65536,20,0)</f>
        <v>0</v>
      </c>
      <c r="W249" s="81">
        <f>VLOOKUP($C249,[1]Sheet1!$B$1:$Z$65536,21,0)</f>
        <v>0</v>
      </c>
      <c r="X249" s="81">
        <f>VLOOKUP($C249,[1]Sheet1!$B$1:$Z$65536,22,0)</f>
        <v>0</v>
      </c>
      <c r="Y249" s="81">
        <f>VLOOKUP($C249,[1]Sheet1!$B$1:$Z$65536,23,0)</f>
        <v>0</v>
      </c>
      <c r="Z249" s="81">
        <f>VLOOKUP($C249,[1]Sheet1!$B$1:$Z$65536,24,0)</f>
        <v>0</v>
      </c>
      <c r="AA249" s="81">
        <f>VLOOKUP($C249,[1]Sheet1!$B$1:$Z$65536,25,0)</f>
        <v>0</v>
      </c>
      <c r="AB249" s="81">
        <f>VLOOKUP($C249,[1]Sheet1!$B$1:$AA$65536,26,0)</f>
        <v>0</v>
      </c>
      <c r="AC249" s="112">
        <f t="shared" si="42"/>
        <v>0</v>
      </c>
      <c r="AD249" s="113">
        <f t="shared" si="40"/>
        <v>0</v>
      </c>
      <c r="AE249" s="208"/>
      <c r="AF249" s="46"/>
      <c r="AG249" s="222"/>
      <c r="AH249" s="55"/>
      <c r="AI249" s="183"/>
      <c r="AJ249" s="208"/>
      <c r="AK249" s="183"/>
      <c r="AL249" s="183"/>
      <c r="AM249" s="232" t="s">
        <v>533</v>
      </c>
      <c r="AN249" s="218"/>
    </row>
    <row r="250" spans="1:52" s="62" customFormat="1" ht="34.950000000000003" hidden="1" customHeight="1">
      <c r="A250" s="100"/>
      <c r="B250" s="391"/>
      <c r="C250" s="200" t="s">
        <v>534</v>
      </c>
      <c r="D250" s="202" t="s">
        <v>535</v>
      </c>
      <c r="E250" s="193"/>
      <c r="F250" s="81">
        <f>VLOOKUP(C250,[1]Sheet1!B$1:E$65536,4,0)</f>
        <v>0</v>
      </c>
      <c r="G250" s="81">
        <f>VLOOKUP(C250,[1]Sheet1!B$1:F$65536,5,0)</f>
        <v>0</v>
      </c>
      <c r="H250" s="81">
        <f>VLOOKUP($C250,[1]Sheet1!$B$1:$Z$65536,6,0)</f>
        <v>0</v>
      </c>
      <c r="I250" s="81">
        <f>VLOOKUP($C250,[1]Sheet1!$B$1:$Z$65536,7,0)</f>
        <v>0</v>
      </c>
      <c r="J250" s="81">
        <f>VLOOKUP($C250,[1]Sheet1!$B$1:$Z$65536,8,0)</f>
        <v>0</v>
      </c>
      <c r="K250" s="81">
        <f>VLOOKUP($C250,[1]Sheet1!$B$1:$Z$65536,9,0)</f>
        <v>0</v>
      </c>
      <c r="L250" s="81">
        <f>VLOOKUP($C250,[1]Sheet1!$B$1:$Z$65536,10,0)</f>
        <v>0</v>
      </c>
      <c r="M250" s="81">
        <f>VLOOKUP($C250,[1]Sheet1!$B$1:$Z$65536,11,0)</f>
        <v>0</v>
      </c>
      <c r="N250" s="81">
        <f>VLOOKUP($C250,[1]Sheet1!$B$1:$Z$65536,12,0)</f>
        <v>6048.4</v>
      </c>
      <c r="O250" s="81">
        <f>VLOOKUP($C250,[1]Sheet1!$B$1:$Z$65536,13,0)</f>
        <v>0</v>
      </c>
      <c r="P250" s="81">
        <f>VLOOKUP($C250,[1]Sheet1!$B$1:$Z$65536,14,0)</f>
        <v>0</v>
      </c>
      <c r="Q250" s="81">
        <f>VLOOKUP($C250,[1]Sheet1!$B$1:$Z$65536,15,0)</f>
        <v>0</v>
      </c>
      <c r="R250" s="81">
        <f>VLOOKUP($C250,[1]Sheet1!$B$1:$Z$65536,16,0)</f>
        <v>0</v>
      </c>
      <c r="S250" s="81">
        <f>VLOOKUP($C250,[1]Sheet1!$B$1:$Z$65536,17,0)</f>
        <v>0</v>
      </c>
      <c r="T250" s="81">
        <f>VLOOKUP($C250,[1]Sheet1!$B$1:$Z$65536,18,0)</f>
        <v>0</v>
      </c>
      <c r="U250" s="81">
        <f>VLOOKUP($C250,[1]Sheet1!$B$1:$Z$65536,19,0)</f>
        <v>0</v>
      </c>
      <c r="V250" s="81">
        <f>VLOOKUP($C250,[1]Sheet1!$B$1:$Z$65536,20,0)</f>
        <v>0</v>
      </c>
      <c r="W250" s="81">
        <f>VLOOKUP($C250,[1]Sheet1!$B$1:$Z$65536,21,0)</f>
        <v>0</v>
      </c>
      <c r="X250" s="81">
        <f>VLOOKUP($C250,[1]Sheet1!$B$1:$Z$65536,22,0)</f>
        <v>0</v>
      </c>
      <c r="Y250" s="81">
        <f>VLOOKUP($C250,[1]Sheet1!$B$1:$Z$65536,23,0)</f>
        <v>0</v>
      </c>
      <c r="Z250" s="81">
        <f>VLOOKUP($C250,[1]Sheet1!$B$1:$Z$65536,24,0)</f>
        <v>0</v>
      </c>
      <c r="AA250" s="81">
        <f>VLOOKUP($C250,[1]Sheet1!$B$1:$Z$65536,25,0)</f>
        <v>0</v>
      </c>
      <c r="AB250" s="81">
        <f>VLOOKUP($C250,[1]Sheet1!$B$1:$AA$65536,26,0)</f>
        <v>0</v>
      </c>
      <c r="AC250" s="112">
        <f t="shared" si="42"/>
        <v>6048.4</v>
      </c>
      <c r="AD250" s="211">
        <f t="shared" si="40"/>
        <v>6048.4</v>
      </c>
      <c r="AE250" s="208"/>
      <c r="AF250" s="46"/>
      <c r="AG250" s="222"/>
      <c r="AH250" s="55"/>
      <c r="AI250" s="183"/>
      <c r="AJ250" s="208"/>
      <c r="AK250" s="183"/>
      <c r="AL250" s="183"/>
      <c r="AM250" s="234" t="s">
        <v>536</v>
      </c>
      <c r="AN250" s="218"/>
    </row>
    <row r="251" spans="1:52" s="61" customFormat="1" ht="34.950000000000003" hidden="1" customHeight="1">
      <c r="A251" s="58"/>
      <c r="B251" s="392"/>
      <c r="C251" s="364" t="s">
        <v>94</v>
      </c>
      <c r="D251" s="365"/>
      <c r="E251" s="196"/>
      <c r="F251" s="98">
        <f>SUM(F241:F250)</f>
        <v>0</v>
      </c>
      <c r="G251" s="98">
        <f t="shared" ref="G251:AD251" si="43">SUM(G241:G250)</f>
        <v>0</v>
      </c>
      <c r="H251" s="98">
        <f t="shared" si="43"/>
        <v>0</v>
      </c>
      <c r="I251" s="98">
        <f t="shared" si="43"/>
        <v>0</v>
      </c>
      <c r="J251" s="98">
        <f t="shared" si="43"/>
        <v>0</v>
      </c>
      <c r="K251" s="98">
        <f t="shared" si="43"/>
        <v>0</v>
      </c>
      <c r="L251" s="98">
        <f t="shared" si="43"/>
        <v>0</v>
      </c>
      <c r="M251" s="98">
        <f t="shared" si="43"/>
        <v>0</v>
      </c>
      <c r="N251" s="98">
        <f t="shared" si="43"/>
        <v>6048.4</v>
      </c>
      <c r="O251" s="98">
        <f t="shared" si="43"/>
        <v>0</v>
      </c>
      <c r="P251" s="98">
        <f t="shared" si="43"/>
        <v>0</v>
      </c>
      <c r="Q251" s="98">
        <f t="shared" si="43"/>
        <v>0</v>
      </c>
      <c r="R251" s="98">
        <f t="shared" si="43"/>
        <v>0</v>
      </c>
      <c r="S251" s="98">
        <f t="shared" si="43"/>
        <v>0</v>
      </c>
      <c r="T251" s="98">
        <f t="shared" si="43"/>
        <v>45286.42</v>
      </c>
      <c r="U251" s="98">
        <f t="shared" si="43"/>
        <v>0</v>
      </c>
      <c r="V251" s="98">
        <f t="shared" si="43"/>
        <v>0</v>
      </c>
      <c r="W251" s="98">
        <f t="shared" si="43"/>
        <v>0</v>
      </c>
      <c r="X251" s="98">
        <f t="shared" si="43"/>
        <v>0</v>
      </c>
      <c r="Y251" s="98">
        <f t="shared" si="43"/>
        <v>0</v>
      </c>
      <c r="Z251" s="98">
        <f t="shared" si="43"/>
        <v>17430.91</v>
      </c>
      <c r="AA251" s="98">
        <f t="shared" si="43"/>
        <v>0</v>
      </c>
      <c r="AB251" s="98">
        <f t="shared" si="43"/>
        <v>196842.6</v>
      </c>
      <c r="AC251" s="98">
        <f t="shared" si="43"/>
        <v>265608.33</v>
      </c>
      <c r="AD251" s="117">
        <f t="shared" si="43"/>
        <v>265608.33</v>
      </c>
      <c r="AE251" s="112">
        <f>SUM(I251:AD251)</f>
        <v>796824.99</v>
      </c>
      <c r="AF251" s="112">
        <f>SUM(J251:AE251)</f>
        <v>1593649.98</v>
      </c>
      <c r="AG251" s="235"/>
      <c r="AH251" s="236">
        <f>SUM(AH241:AH250)</f>
        <v>0</v>
      </c>
      <c r="AI251" s="224"/>
      <c r="AJ251" s="147"/>
      <c r="AK251" s="148"/>
      <c r="AL251" s="148"/>
      <c r="AM251" s="225"/>
      <c r="AN251" s="152"/>
      <c r="AO251" s="152"/>
      <c r="AP251" s="152"/>
      <c r="AQ251" s="152"/>
      <c r="AR251" s="152"/>
      <c r="AS251" s="152"/>
      <c r="AT251" s="152"/>
      <c r="AU251" s="152"/>
      <c r="AV251" s="152"/>
      <c r="AW251" s="152"/>
      <c r="AX251" s="152"/>
      <c r="AY251" s="152"/>
      <c r="AZ251" s="152"/>
    </row>
    <row r="252" spans="1:52" s="13" customFormat="1" ht="34.950000000000003" customHeight="1">
      <c r="B252" s="366" t="s">
        <v>537</v>
      </c>
      <c r="C252" s="367"/>
      <c r="D252" s="368"/>
      <c r="E252" s="203"/>
      <c r="F252" s="204">
        <f>F251+F239+F216+F141+F73+F29</f>
        <v>1552739.66</v>
      </c>
      <c r="G252" s="204">
        <f t="shared" ref="G252:AF252" si="44">G251+G239+G216+G141+G73+G29</f>
        <v>474911.63000000082</v>
      </c>
      <c r="H252" s="204">
        <f t="shared" si="44"/>
        <v>1203611.3899999999</v>
      </c>
      <c r="I252" s="204">
        <f t="shared" si="44"/>
        <v>2710900.41</v>
      </c>
      <c r="J252" s="204">
        <f t="shared" si="44"/>
        <v>2647257.9999999991</v>
      </c>
      <c r="K252" s="204">
        <f t="shared" si="44"/>
        <v>2686696.6700000004</v>
      </c>
      <c r="L252" s="204">
        <f t="shared" si="44"/>
        <v>2905340.3300000005</v>
      </c>
      <c r="M252" s="204">
        <f t="shared" si="44"/>
        <v>2665778.209999999</v>
      </c>
      <c r="N252" s="204">
        <f t="shared" si="44"/>
        <v>2947447.8700000015</v>
      </c>
      <c r="O252" s="204">
        <f t="shared" si="44"/>
        <v>4536945.3299999973</v>
      </c>
      <c r="P252" s="204">
        <f t="shared" si="44"/>
        <v>5136238.0600000005</v>
      </c>
      <c r="Q252" s="204">
        <f t="shared" si="44"/>
        <v>7055617.2199999988</v>
      </c>
      <c r="R252" s="204">
        <f t="shared" si="44"/>
        <v>12476492.550000001</v>
      </c>
      <c r="S252" s="204">
        <f t="shared" si="44"/>
        <v>3351366.9600000004</v>
      </c>
      <c r="T252" s="204">
        <f t="shared" si="44"/>
        <v>5406546.4299999997</v>
      </c>
      <c r="U252" s="204">
        <f t="shared" si="44"/>
        <v>2245975.38</v>
      </c>
      <c r="V252" s="204">
        <f t="shared" si="44"/>
        <v>14129679.490000004</v>
      </c>
      <c r="W252" s="204">
        <f t="shared" si="44"/>
        <v>8709196.2199999988</v>
      </c>
      <c r="X252" s="204">
        <f t="shared" si="44"/>
        <v>12604452.09</v>
      </c>
      <c r="Y252" s="204">
        <f t="shared" si="44"/>
        <v>14851190.170000002</v>
      </c>
      <c r="Z252" s="204">
        <f t="shared" si="44"/>
        <v>20686911.400000006</v>
      </c>
      <c r="AA252" s="204">
        <f t="shared" si="44"/>
        <v>16121439.41</v>
      </c>
      <c r="AB252" s="204">
        <f t="shared" si="44"/>
        <v>10781648.600000001</v>
      </c>
      <c r="AC252" s="204">
        <f t="shared" si="44"/>
        <v>157888383.47999996</v>
      </c>
      <c r="AD252" s="212">
        <f t="shared" si="44"/>
        <v>105629300.25</v>
      </c>
      <c r="AE252" s="204">
        <f t="shared" si="44"/>
        <v>8284316.3366666678</v>
      </c>
      <c r="AF252" s="204">
        <f t="shared" si="44"/>
        <v>33773690</v>
      </c>
      <c r="AG252" s="237">
        <f>AG315+AG312+AG303+AG128+AG116+AG115+AG97+AG96+AG90++AH89+AG88+AG87+AG86+AG85+AG84+AG83+AG82+AG80++AH59+AG58+AG52+AG39+AG38+AG36+AG35+AH34+AG32+AG31+AG19+AG14+AG11+AG10+AG126+AG121+AG114+AG113+AG107+AG102+AG100+AG99+AG20+AG21+AG123</f>
        <v>6535404.6799999997</v>
      </c>
      <c r="AH252" s="238">
        <f>AH251+AH239+AH216+AH141+AH73+AH29+AH312+AH303+AH309+AH313+AH314+AH315</f>
        <v>15031918.530000001</v>
      </c>
      <c r="AI252" s="204" t="e">
        <f>#REF!+AI216+AI141+AI73+AI29</f>
        <v>#REF!</v>
      </c>
      <c r="AJ252" s="204"/>
      <c r="AK252" s="239"/>
      <c r="AL252" s="239"/>
      <c r="AM252" s="240"/>
      <c r="AN252" s="152"/>
      <c r="AO252" s="152"/>
      <c r="AP252" s="152"/>
      <c r="AQ252" s="152"/>
      <c r="AR252" s="152"/>
      <c r="AS252" s="152"/>
      <c r="AT252" s="152"/>
      <c r="AU252" s="152"/>
      <c r="AV252" s="152"/>
      <c r="AW252" s="152"/>
      <c r="AX252" s="152"/>
      <c r="AY252" s="152"/>
      <c r="AZ252" s="152"/>
    </row>
    <row r="253" spans="1:52" ht="15.6" hidden="1">
      <c r="I253" s="4"/>
      <c r="J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209"/>
      <c r="AM253" s="8"/>
      <c r="AN253" s="8"/>
      <c r="AO253" s="152"/>
      <c r="AP253" s="152"/>
      <c r="AQ253" s="152"/>
      <c r="AR253" s="152"/>
      <c r="AS253" s="152"/>
      <c r="AT253" s="152"/>
      <c r="AU253" s="152"/>
      <c r="AV253" s="152"/>
      <c r="AW253" s="152"/>
      <c r="AX253" s="152"/>
      <c r="AY253" s="152"/>
      <c r="AZ253" s="152"/>
    </row>
    <row r="254" spans="1:52" ht="15.6" hidden="1">
      <c r="I254" s="4"/>
      <c r="J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209"/>
      <c r="AM254" s="8"/>
      <c r="AN254" s="8"/>
      <c r="AO254" s="152"/>
      <c r="AP254" s="152"/>
      <c r="AQ254" s="152"/>
      <c r="AR254" s="152"/>
      <c r="AS254" s="152"/>
      <c r="AT254" s="152"/>
      <c r="AU254" s="152"/>
      <c r="AV254" s="152"/>
      <c r="AW254" s="152"/>
      <c r="AX254" s="152"/>
      <c r="AY254" s="152"/>
      <c r="AZ254" s="152"/>
    </row>
    <row r="255" spans="1:52" s="59" customFormat="1" ht="31.95" hidden="1" customHeight="1">
      <c r="C255" s="99" t="s">
        <v>95</v>
      </c>
      <c r="D255" s="100"/>
      <c r="E255" s="187"/>
      <c r="F255" s="59" t="s">
        <v>538</v>
      </c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209"/>
      <c r="AE255" s="119" t="s">
        <v>96</v>
      </c>
      <c r="AF255" s="120"/>
      <c r="AG255" s="120"/>
      <c r="AH255" s="151"/>
      <c r="AI255" s="152"/>
      <c r="AJ255" s="152"/>
      <c r="AK255" s="152"/>
      <c r="AL255" s="152"/>
      <c r="AM255" s="8"/>
      <c r="AN255" s="8"/>
      <c r="AO255" s="152"/>
      <c r="AP255" s="152"/>
      <c r="AQ255" s="152"/>
      <c r="AR255" s="152"/>
      <c r="AS255" s="152"/>
      <c r="AT255" s="152"/>
      <c r="AU255" s="152"/>
      <c r="AV255" s="152"/>
      <c r="AW255" s="152"/>
      <c r="AX255" s="152"/>
      <c r="AY255" s="152"/>
      <c r="AZ255" s="152"/>
    </row>
    <row r="256" spans="1:52" ht="15.6" hidden="1">
      <c r="I256" s="4"/>
      <c r="J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209"/>
      <c r="AM256" s="8"/>
      <c r="AN256" s="8"/>
      <c r="AO256" s="152"/>
      <c r="AP256" s="152"/>
      <c r="AQ256" s="152"/>
      <c r="AR256" s="152"/>
      <c r="AS256" s="152"/>
      <c r="AT256" s="152"/>
      <c r="AU256" s="152"/>
      <c r="AV256" s="152"/>
      <c r="AW256" s="152"/>
      <c r="AX256" s="152"/>
      <c r="AY256" s="152"/>
      <c r="AZ256" s="152"/>
    </row>
    <row r="257" spans="1:52" ht="15.6" hidden="1">
      <c r="A257" s="8"/>
      <c r="B257" s="344"/>
      <c r="C257" s="241" t="s">
        <v>539</v>
      </c>
      <c r="D257" s="26" t="s">
        <v>540</v>
      </c>
      <c r="E257" s="64">
        <f>VLOOKUP(C257,[1]Sheet1!B$1:D$65536,3,0)</f>
        <v>60</v>
      </c>
      <c r="F257" s="81">
        <f>VLOOKUP(C257,[1]Sheet1!B$1:E$65536,4,0)</f>
        <v>6350</v>
      </c>
      <c r="G257" s="81">
        <f>VLOOKUP(C257,[1]Sheet1!B$1:F$65536,5,0)</f>
        <v>0</v>
      </c>
      <c r="H257" s="81">
        <f>VLOOKUP($C257,[1]Sheet1!$B$1:$Z$65536,6,0)</f>
        <v>0</v>
      </c>
      <c r="I257" s="81">
        <f>VLOOKUP($C257,[1]Sheet1!$B$1:$Z$65536,7,0)</f>
        <v>0</v>
      </c>
      <c r="J257" s="81">
        <f>VLOOKUP($C257,[1]Sheet1!$B$1:$Z$65536,8,0)</f>
        <v>0</v>
      </c>
      <c r="K257" s="81">
        <f>VLOOKUP($C257,[1]Sheet1!$B$1:$Z$65536,9,0)</f>
        <v>0</v>
      </c>
      <c r="L257" s="81">
        <f>VLOOKUP($C257,[1]Sheet1!$B$1:$Z$65536,10,0)</f>
        <v>0</v>
      </c>
      <c r="M257" s="81">
        <f>VLOOKUP($C257,[1]Sheet1!$B$1:$Z$65536,11,0)</f>
        <v>0</v>
      </c>
      <c r="N257" s="81">
        <f>VLOOKUP($C257,[1]Sheet1!$B$1:$Z$65536,12,0)</f>
        <v>0</v>
      </c>
      <c r="O257" s="81">
        <f>VLOOKUP($C257,[1]Sheet1!$B$1:$Z$65536,13,0)</f>
        <v>0</v>
      </c>
      <c r="P257" s="81">
        <f>VLOOKUP($C257,[1]Sheet1!$B$1:$Z$65536,14,0)</f>
        <v>0</v>
      </c>
      <c r="Q257" s="81">
        <f>VLOOKUP($C257,[1]Sheet1!$B$1:$Z$65536,15,0)</f>
        <v>0</v>
      </c>
      <c r="R257" s="81">
        <f>VLOOKUP($C257,[1]Sheet1!$B$1:$Z$65536,16,0)</f>
        <v>0</v>
      </c>
      <c r="S257" s="81">
        <f>VLOOKUP($C257,[1]Sheet1!$B$1:$Z$65536,17,0)</f>
        <v>0</v>
      </c>
      <c r="T257" s="81">
        <f>VLOOKUP($C257,[1]Sheet1!$B$1:$Z$65536,18,0)</f>
        <v>0</v>
      </c>
      <c r="U257" s="81">
        <f>VLOOKUP($C257,[1]Sheet1!$B$1:$Z$65536,19,0)</f>
        <v>0</v>
      </c>
      <c r="V257" s="81">
        <f>VLOOKUP($C257,[1]Sheet1!$B$1:$Z$65536,20,0)</f>
        <v>0</v>
      </c>
      <c r="W257" s="81">
        <f>VLOOKUP($C257,[1]Sheet1!$B$1:$Z$65536,21,0)</f>
        <v>0</v>
      </c>
      <c r="X257" s="81">
        <f>VLOOKUP($C257,[1]Sheet1!$B$1:$Z$65536,22,0)</f>
        <v>0</v>
      </c>
      <c r="Y257" s="81">
        <f>VLOOKUP($C257,[1]Sheet1!$B$1:$Z$65536,23,0)</f>
        <v>0</v>
      </c>
      <c r="Z257" s="81">
        <f>VLOOKUP($C257,[1]Sheet1!$B$1:$Z$65536,24,0)</f>
        <v>0</v>
      </c>
      <c r="AA257" s="81">
        <f>VLOOKUP($C257,[1]Sheet1!$B$1:$Z$65536,25,0)</f>
        <v>0</v>
      </c>
      <c r="AB257" s="81">
        <f>VLOOKUP($C257,[1]Sheet1!$B$1:$AA$65536,26,0)</f>
        <v>0</v>
      </c>
      <c r="AC257" s="112">
        <f t="shared" ref="AC257:AC320" si="45">SUM(F257:AB257)</f>
        <v>6350</v>
      </c>
      <c r="AD257" s="211">
        <f t="shared" ref="AD257:AD260" si="46">AC257-AB257-AA257</f>
        <v>6350</v>
      </c>
      <c r="AE257" s="4"/>
      <c r="AF257" s="4"/>
      <c r="AG257" s="242"/>
      <c r="AI257" s="4"/>
      <c r="AJ257" s="4"/>
      <c r="AK257" s="4"/>
      <c r="AL257" s="4"/>
      <c r="AM257" s="8"/>
      <c r="AN257" s="8"/>
      <c r="AO257" s="152"/>
      <c r="AP257" s="152"/>
      <c r="AQ257" s="152"/>
      <c r="AR257" s="152"/>
      <c r="AS257" s="152"/>
      <c r="AT257" s="152"/>
      <c r="AU257" s="152"/>
      <c r="AV257" s="152"/>
      <c r="AW257" s="152"/>
      <c r="AX257" s="152"/>
      <c r="AY257" s="152"/>
      <c r="AZ257" s="152"/>
    </row>
    <row r="258" spans="1:52" ht="14.4" hidden="1">
      <c r="A258" s="8"/>
      <c r="B258" s="344"/>
      <c r="C258" s="241" t="s">
        <v>541</v>
      </c>
      <c r="D258" s="29" t="s">
        <v>542</v>
      </c>
      <c r="E258" s="64">
        <f>VLOOKUP(C258,[1]Sheet1!B$1:D$65536,3,0)</f>
        <v>60</v>
      </c>
      <c r="F258" s="81">
        <f>VLOOKUP(C258,[1]Sheet1!B$1:E$65536,4,0)</f>
        <v>1950</v>
      </c>
      <c r="G258" s="81">
        <f>VLOOKUP(C258,[1]Sheet1!B$1:F$65536,5,0)</f>
        <v>0</v>
      </c>
      <c r="H258" s="81">
        <f>VLOOKUP($C258,[1]Sheet1!$B$1:$Z$65536,6,0)</f>
        <v>0</v>
      </c>
      <c r="I258" s="81">
        <f>VLOOKUP($C258,[1]Sheet1!$B$1:$Z$65536,7,0)</f>
        <v>0</v>
      </c>
      <c r="J258" s="81">
        <f>VLOOKUP($C258,[1]Sheet1!$B$1:$Z$65536,8,0)</f>
        <v>0</v>
      </c>
      <c r="K258" s="81">
        <f>VLOOKUP($C258,[1]Sheet1!$B$1:$Z$65536,9,0)</f>
        <v>0</v>
      </c>
      <c r="L258" s="81">
        <f>VLOOKUP($C258,[1]Sheet1!$B$1:$Z$65536,10,0)</f>
        <v>0</v>
      </c>
      <c r="M258" s="81">
        <f>VLOOKUP($C258,[1]Sheet1!$B$1:$Z$65536,11,0)</f>
        <v>0</v>
      </c>
      <c r="N258" s="81">
        <f>VLOOKUP($C258,[1]Sheet1!$B$1:$Z$65536,12,0)</f>
        <v>0</v>
      </c>
      <c r="O258" s="81">
        <f>VLOOKUP($C258,[1]Sheet1!$B$1:$Z$65536,13,0)</f>
        <v>0</v>
      </c>
      <c r="P258" s="81">
        <f>VLOOKUP($C258,[1]Sheet1!$B$1:$Z$65536,14,0)</f>
        <v>0</v>
      </c>
      <c r="Q258" s="81">
        <f>VLOOKUP($C258,[1]Sheet1!$B$1:$Z$65536,15,0)</f>
        <v>0</v>
      </c>
      <c r="R258" s="81">
        <f>VLOOKUP($C258,[1]Sheet1!$B$1:$Z$65536,16,0)</f>
        <v>0</v>
      </c>
      <c r="S258" s="81">
        <f>VLOOKUP($C258,[1]Sheet1!$B$1:$Z$65536,17,0)</f>
        <v>0</v>
      </c>
      <c r="T258" s="81">
        <f>VLOOKUP($C258,[1]Sheet1!$B$1:$Z$65536,18,0)</f>
        <v>0</v>
      </c>
      <c r="U258" s="81">
        <f>VLOOKUP($C258,[1]Sheet1!$B$1:$Z$65536,19,0)</f>
        <v>0</v>
      </c>
      <c r="V258" s="81">
        <f>VLOOKUP($C258,[1]Sheet1!$B$1:$Z$65536,20,0)</f>
        <v>0</v>
      </c>
      <c r="W258" s="81">
        <f>VLOOKUP($C258,[1]Sheet1!$B$1:$Z$65536,21,0)</f>
        <v>0</v>
      </c>
      <c r="X258" s="81">
        <f>VLOOKUP($C258,[1]Sheet1!$B$1:$Z$65536,22,0)</f>
        <v>0</v>
      </c>
      <c r="Y258" s="81">
        <f>VLOOKUP($C258,[1]Sheet1!$B$1:$Z$65536,23,0)</f>
        <v>0</v>
      </c>
      <c r="Z258" s="81">
        <f>VLOOKUP($C258,[1]Sheet1!$B$1:$Z$65536,24,0)</f>
        <v>0</v>
      </c>
      <c r="AA258" s="81">
        <f>VLOOKUP($C258,[1]Sheet1!$B$1:$Z$65536,25,0)</f>
        <v>0</v>
      </c>
      <c r="AB258" s="81">
        <f>VLOOKUP($C258,[1]Sheet1!$B$1:$AA$65536,26,0)</f>
        <v>0</v>
      </c>
      <c r="AC258" s="112">
        <f t="shared" si="45"/>
        <v>1950</v>
      </c>
      <c r="AD258" s="211">
        <f t="shared" si="46"/>
        <v>1950</v>
      </c>
      <c r="AE258" s="4"/>
      <c r="AF258" s="4"/>
      <c r="AG258" s="242"/>
      <c r="AI258" s="4"/>
      <c r="AJ258" s="4"/>
      <c r="AK258" s="4"/>
      <c r="AL258" s="4"/>
      <c r="AM258" s="8"/>
      <c r="AN258" s="8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</row>
    <row r="259" spans="1:52" hidden="1">
      <c r="A259" s="8"/>
      <c r="B259" s="344"/>
      <c r="C259" s="241" t="s">
        <v>543</v>
      </c>
      <c r="D259" s="29" t="s">
        <v>544</v>
      </c>
      <c r="E259" s="64">
        <f>VLOOKUP(C259,[1]Sheet1!B$1:D$65536,3,0)</f>
        <v>60</v>
      </c>
      <c r="F259" s="81">
        <f>VLOOKUP(C259,[1]Sheet1!B$1:E$65536,4,0)</f>
        <v>400</v>
      </c>
      <c r="G259" s="81">
        <f>VLOOKUP(C259,[1]Sheet1!B$1:F$65536,5,0)</f>
        <v>0</v>
      </c>
      <c r="H259" s="81">
        <f>VLOOKUP($C259,[1]Sheet1!$B$1:$Z$65536,6,0)</f>
        <v>0</v>
      </c>
      <c r="I259" s="81">
        <f>VLOOKUP($C259,[1]Sheet1!$B$1:$Z$65536,7,0)</f>
        <v>0</v>
      </c>
      <c r="J259" s="81">
        <f>VLOOKUP($C259,[1]Sheet1!$B$1:$Z$65536,8,0)</f>
        <v>0</v>
      </c>
      <c r="K259" s="81">
        <f>VLOOKUP($C259,[1]Sheet1!$B$1:$Z$65536,9,0)</f>
        <v>0</v>
      </c>
      <c r="L259" s="81">
        <f>VLOOKUP($C259,[1]Sheet1!$B$1:$Z$65536,10,0)</f>
        <v>0</v>
      </c>
      <c r="M259" s="81">
        <f>VLOOKUP($C259,[1]Sheet1!$B$1:$Z$65536,11,0)</f>
        <v>0</v>
      </c>
      <c r="N259" s="81">
        <f>VLOOKUP($C259,[1]Sheet1!$B$1:$Z$65536,12,0)</f>
        <v>0</v>
      </c>
      <c r="O259" s="81">
        <f>VLOOKUP($C259,[1]Sheet1!$B$1:$Z$65536,13,0)</f>
        <v>0</v>
      </c>
      <c r="P259" s="81">
        <f>VLOOKUP($C259,[1]Sheet1!$B$1:$Z$65536,14,0)</f>
        <v>0</v>
      </c>
      <c r="Q259" s="81">
        <f>VLOOKUP($C259,[1]Sheet1!$B$1:$Z$65536,15,0)</f>
        <v>0</v>
      </c>
      <c r="R259" s="81">
        <f>VLOOKUP($C259,[1]Sheet1!$B$1:$Z$65536,16,0)</f>
        <v>0</v>
      </c>
      <c r="S259" s="81">
        <f>VLOOKUP($C259,[1]Sheet1!$B$1:$Z$65536,17,0)</f>
        <v>0</v>
      </c>
      <c r="T259" s="81">
        <f>VLOOKUP($C259,[1]Sheet1!$B$1:$Z$65536,18,0)</f>
        <v>0</v>
      </c>
      <c r="U259" s="81">
        <f>VLOOKUP($C259,[1]Sheet1!$B$1:$Z$65536,19,0)</f>
        <v>0</v>
      </c>
      <c r="V259" s="81">
        <f>VLOOKUP($C259,[1]Sheet1!$B$1:$Z$65536,20,0)</f>
        <v>0</v>
      </c>
      <c r="W259" s="81">
        <f>VLOOKUP($C259,[1]Sheet1!$B$1:$Z$65536,21,0)</f>
        <v>0</v>
      </c>
      <c r="X259" s="81">
        <f>VLOOKUP($C259,[1]Sheet1!$B$1:$Z$65536,22,0)</f>
        <v>0</v>
      </c>
      <c r="Y259" s="81">
        <f>VLOOKUP($C259,[1]Sheet1!$B$1:$Z$65536,23,0)</f>
        <v>0</v>
      </c>
      <c r="Z259" s="81">
        <f>VLOOKUP($C259,[1]Sheet1!$B$1:$Z$65536,24,0)</f>
        <v>0</v>
      </c>
      <c r="AA259" s="81">
        <f>VLOOKUP($C259,[1]Sheet1!$B$1:$Z$65536,25,0)</f>
        <v>0</v>
      </c>
      <c r="AB259" s="81">
        <f>VLOOKUP($C259,[1]Sheet1!$B$1:$AA$65536,26,0)</f>
        <v>0</v>
      </c>
      <c r="AC259" s="112">
        <f t="shared" si="45"/>
        <v>400</v>
      </c>
      <c r="AD259" s="211">
        <f t="shared" si="46"/>
        <v>400</v>
      </c>
      <c r="AE259" s="4"/>
      <c r="AF259" s="4"/>
      <c r="AG259" s="242"/>
      <c r="AI259" s="4"/>
      <c r="AJ259" s="4"/>
      <c r="AK259" s="4"/>
      <c r="AL259" s="4"/>
      <c r="AM259" s="4"/>
      <c r="AN259" s="185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</row>
    <row r="260" spans="1:52" hidden="1">
      <c r="A260" s="8"/>
      <c r="B260" s="344"/>
      <c r="C260" s="241" t="s">
        <v>545</v>
      </c>
      <c r="D260" s="29" t="s">
        <v>546</v>
      </c>
      <c r="E260" s="64">
        <f>VLOOKUP(C260,[1]Sheet1!B$1:D$65536,3,0)</f>
        <v>60</v>
      </c>
      <c r="F260" s="81">
        <f>VLOOKUP(C260,[1]Sheet1!B$1:E$65536,4,0)</f>
        <v>551107</v>
      </c>
      <c r="G260" s="81">
        <f>VLOOKUP(C260,[1]Sheet1!B$1:F$65536,5,0)</f>
        <v>0</v>
      </c>
      <c r="H260" s="81">
        <f>VLOOKUP($C260,[1]Sheet1!$B$1:$Z$65536,6,0)</f>
        <v>0</v>
      </c>
      <c r="I260" s="81">
        <f>VLOOKUP($C260,[1]Sheet1!$B$1:$Z$65536,7,0)</f>
        <v>0</v>
      </c>
      <c r="J260" s="81">
        <f>VLOOKUP($C260,[1]Sheet1!$B$1:$Z$65536,8,0)</f>
        <v>0</v>
      </c>
      <c r="K260" s="81">
        <f>VLOOKUP($C260,[1]Sheet1!$B$1:$Z$65536,9,0)</f>
        <v>0</v>
      </c>
      <c r="L260" s="81">
        <f>VLOOKUP($C260,[1]Sheet1!$B$1:$Z$65536,10,0)</f>
        <v>0</v>
      </c>
      <c r="M260" s="81">
        <f>VLOOKUP($C260,[1]Sheet1!$B$1:$Z$65536,11,0)</f>
        <v>0</v>
      </c>
      <c r="N260" s="81">
        <f>VLOOKUP($C260,[1]Sheet1!$B$1:$Z$65536,12,0)</f>
        <v>0</v>
      </c>
      <c r="O260" s="81">
        <f>VLOOKUP($C260,[1]Sheet1!$B$1:$Z$65536,13,0)</f>
        <v>0</v>
      </c>
      <c r="P260" s="81">
        <f>VLOOKUP($C260,[1]Sheet1!$B$1:$Z$65536,14,0)</f>
        <v>0</v>
      </c>
      <c r="Q260" s="81">
        <f>VLOOKUP($C260,[1]Sheet1!$B$1:$Z$65536,15,0)</f>
        <v>0</v>
      </c>
      <c r="R260" s="81">
        <f>VLOOKUP($C260,[1]Sheet1!$B$1:$Z$65536,16,0)</f>
        <v>0</v>
      </c>
      <c r="S260" s="81">
        <f>VLOOKUP($C260,[1]Sheet1!$B$1:$Z$65536,17,0)</f>
        <v>0</v>
      </c>
      <c r="T260" s="81">
        <f>VLOOKUP($C260,[1]Sheet1!$B$1:$Z$65536,18,0)</f>
        <v>0</v>
      </c>
      <c r="U260" s="81">
        <f>VLOOKUP($C260,[1]Sheet1!$B$1:$Z$65536,19,0)</f>
        <v>0</v>
      </c>
      <c r="V260" s="81">
        <f>VLOOKUP($C260,[1]Sheet1!$B$1:$Z$65536,20,0)</f>
        <v>0</v>
      </c>
      <c r="W260" s="81">
        <f>VLOOKUP($C260,[1]Sheet1!$B$1:$Z$65536,21,0)</f>
        <v>0</v>
      </c>
      <c r="X260" s="81">
        <f>VLOOKUP($C260,[1]Sheet1!$B$1:$Z$65536,22,0)</f>
        <v>0</v>
      </c>
      <c r="Y260" s="81">
        <f>VLOOKUP($C260,[1]Sheet1!$B$1:$Z$65536,23,0)</f>
        <v>0</v>
      </c>
      <c r="Z260" s="81">
        <f>VLOOKUP($C260,[1]Sheet1!$B$1:$Z$65536,24,0)</f>
        <v>0</v>
      </c>
      <c r="AA260" s="81">
        <f>VLOOKUP($C260,[1]Sheet1!$B$1:$Z$65536,25,0)</f>
        <v>0</v>
      </c>
      <c r="AB260" s="81">
        <f>VLOOKUP($C260,[1]Sheet1!$B$1:$AA$65536,26,0)</f>
        <v>0</v>
      </c>
      <c r="AC260" s="112">
        <f t="shared" si="45"/>
        <v>551107</v>
      </c>
      <c r="AD260" s="211">
        <f t="shared" si="46"/>
        <v>551107</v>
      </c>
      <c r="AE260" s="4"/>
      <c r="AF260" s="4"/>
      <c r="AG260" s="242"/>
      <c r="AI260" s="4"/>
      <c r="AJ260" s="4"/>
      <c r="AK260" s="4"/>
      <c r="AL260" s="4"/>
      <c r="AM260" s="4"/>
      <c r="AN260" s="185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</row>
    <row r="261" spans="1:52" hidden="1">
      <c r="A261" s="8"/>
      <c r="B261" s="344"/>
      <c r="C261" s="241" t="s">
        <v>547</v>
      </c>
      <c r="D261" s="29" t="s">
        <v>548</v>
      </c>
      <c r="E261" s="64">
        <v>0</v>
      </c>
      <c r="F261" s="81">
        <f>VLOOKUP(C261,[1]Sheet1!B$1:E$65536,4,0)</f>
        <v>1163</v>
      </c>
      <c r="G261" s="81">
        <f>VLOOKUP(C261,[1]Sheet1!B$1:F$65536,5,0)</f>
        <v>0</v>
      </c>
      <c r="H261" s="81">
        <f>VLOOKUP($C261,[1]Sheet1!$B$1:$Z$65536,6,0)</f>
        <v>0</v>
      </c>
      <c r="I261" s="81">
        <f>VLOOKUP($C261,[1]Sheet1!$B$1:$Z$65536,7,0)</f>
        <v>0</v>
      </c>
      <c r="J261" s="81">
        <f>VLOOKUP($C261,[1]Sheet1!$B$1:$Z$65536,8,0)</f>
        <v>0</v>
      </c>
      <c r="K261" s="81">
        <f>VLOOKUP($C261,[1]Sheet1!$B$1:$Z$65536,9,0)</f>
        <v>0</v>
      </c>
      <c r="L261" s="81">
        <f>VLOOKUP($C261,[1]Sheet1!$B$1:$Z$65536,10,0)</f>
        <v>0</v>
      </c>
      <c r="M261" s="81">
        <f>VLOOKUP($C261,[1]Sheet1!$B$1:$Z$65536,11,0)</f>
        <v>0</v>
      </c>
      <c r="N261" s="81">
        <f>VLOOKUP($C261,[1]Sheet1!$B$1:$Z$65536,12,0)</f>
        <v>0</v>
      </c>
      <c r="O261" s="81">
        <f>VLOOKUP($C261,[1]Sheet1!$B$1:$Z$65536,13,0)</f>
        <v>0</v>
      </c>
      <c r="P261" s="81">
        <f>VLOOKUP($C261,[1]Sheet1!$B$1:$Z$65536,14,0)</f>
        <v>0</v>
      </c>
      <c r="Q261" s="81">
        <f>VLOOKUP($C261,[1]Sheet1!$B$1:$Z$65536,15,0)</f>
        <v>0</v>
      </c>
      <c r="R261" s="81">
        <f>VLOOKUP($C261,[1]Sheet1!$B$1:$Z$65536,16,0)</f>
        <v>0</v>
      </c>
      <c r="S261" s="81">
        <f>VLOOKUP($C261,[1]Sheet1!$B$1:$Z$65536,17,0)</f>
        <v>0</v>
      </c>
      <c r="T261" s="81">
        <f>VLOOKUP($C261,[1]Sheet1!$B$1:$Z$65536,18,0)</f>
        <v>0</v>
      </c>
      <c r="U261" s="81">
        <f>VLOOKUP($C261,[1]Sheet1!$B$1:$Z$65536,19,0)</f>
        <v>0</v>
      </c>
      <c r="V261" s="81">
        <f>VLOOKUP($C261,[1]Sheet1!$B$1:$Z$65536,20,0)</f>
        <v>0</v>
      </c>
      <c r="W261" s="81">
        <f>VLOOKUP($C261,[1]Sheet1!$B$1:$Z$65536,21,0)</f>
        <v>0</v>
      </c>
      <c r="X261" s="81">
        <f>VLOOKUP($C261,[1]Sheet1!$B$1:$Z$65536,22,0)</f>
        <v>0</v>
      </c>
      <c r="Y261" s="81">
        <f>VLOOKUP($C261,[1]Sheet1!$B$1:$Z$65536,23,0)</f>
        <v>0</v>
      </c>
      <c r="Z261" s="81">
        <f>VLOOKUP($C261,[1]Sheet1!$B$1:$Z$65536,24,0)</f>
        <v>0</v>
      </c>
      <c r="AA261" s="81">
        <f>VLOOKUP($C261,[1]Sheet1!$B$1:$Z$65536,25,0)</f>
        <v>0</v>
      </c>
      <c r="AB261" s="81">
        <f>VLOOKUP($C261,[1]Sheet1!$B$1:$AA$65536,26,0)</f>
        <v>0</v>
      </c>
      <c r="AC261" s="112">
        <f t="shared" si="45"/>
        <v>1163</v>
      </c>
      <c r="AD261" s="211">
        <f>AC261</f>
        <v>1163</v>
      </c>
      <c r="AE261" s="4"/>
      <c r="AF261" s="4"/>
      <c r="AG261" s="242"/>
      <c r="AI261" s="4"/>
      <c r="AJ261" s="4"/>
      <c r="AK261" s="4"/>
      <c r="AL261" s="4"/>
      <c r="AM261" s="4"/>
      <c r="AN261" s="185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</row>
    <row r="262" spans="1:52" hidden="1">
      <c r="A262" s="8"/>
      <c r="B262" s="344"/>
      <c r="C262" s="241" t="s">
        <v>549</v>
      </c>
      <c r="D262" s="29" t="s">
        <v>550</v>
      </c>
      <c r="E262" s="64">
        <f>VLOOKUP(C262,[1]Sheet1!B$1:D$65536,3,0)</f>
        <v>60</v>
      </c>
      <c r="F262" s="81">
        <f>VLOOKUP(C262,[1]Sheet1!B$1:E$65536,4,0)</f>
        <v>1980</v>
      </c>
      <c r="G262" s="81">
        <f>VLOOKUP(C262,[1]Sheet1!B$1:F$65536,5,0)</f>
        <v>0</v>
      </c>
      <c r="H262" s="81">
        <f>VLOOKUP($C262,[1]Sheet1!$B$1:$Z$65536,6,0)</f>
        <v>0</v>
      </c>
      <c r="I262" s="81">
        <f>VLOOKUP($C262,[1]Sheet1!$B$1:$Z$65536,7,0)</f>
        <v>0</v>
      </c>
      <c r="J262" s="81">
        <f>VLOOKUP($C262,[1]Sheet1!$B$1:$Z$65536,8,0)</f>
        <v>0</v>
      </c>
      <c r="K262" s="81">
        <f>VLOOKUP($C262,[1]Sheet1!$B$1:$Z$65536,9,0)</f>
        <v>0</v>
      </c>
      <c r="L262" s="81">
        <f>VLOOKUP($C262,[1]Sheet1!$B$1:$Z$65536,10,0)</f>
        <v>0</v>
      </c>
      <c r="M262" s="81">
        <f>VLOOKUP($C262,[1]Sheet1!$B$1:$Z$65536,11,0)</f>
        <v>0</v>
      </c>
      <c r="N262" s="81">
        <f>VLOOKUP($C262,[1]Sheet1!$B$1:$Z$65536,12,0)</f>
        <v>0</v>
      </c>
      <c r="O262" s="81">
        <f>VLOOKUP($C262,[1]Sheet1!$B$1:$Z$65536,13,0)</f>
        <v>0</v>
      </c>
      <c r="P262" s="81">
        <f>VLOOKUP($C262,[1]Sheet1!$B$1:$Z$65536,14,0)</f>
        <v>0</v>
      </c>
      <c r="Q262" s="81">
        <f>VLOOKUP($C262,[1]Sheet1!$B$1:$Z$65536,15,0)</f>
        <v>0</v>
      </c>
      <c r="R262" s="81">
        <f>VLOOKUP($C262,[1]Sheet1!$B$1:$Z$65536,16,0)</f>
        <v>0</v>
      </c>
      <c r="S262" s="81">
        <f>VLOOKUP($C262,[1]Sheet1!$B$1:$Z$65536,17,0)</f>
        <v>0</v>
      </c>
      <c r="T262" s="81">
        <f>VLOOKUP($C262,[1]Sheet1!$B$1:$Z$65536,18,0)</f>
        <v>0</v>
      </c>
      <c r="U262" s="81">
        <f>VLOOKUP($C262,[1]Sheet1!$B$1:$Z$65536,19,0)</f>
        <v>0</v>
      </c>
      <c r="V262" s="81">
        <f>VLOOKUP($C262,[1]Sheet1!$B$1:$Z$65536,20,0)</f>
        <v>0</v>
      </c>
      <c r="W262" s="81">
        <f>VLOOKUP($C262,[1]Sheet1!$B$1:$Z$65536,21,0)</f>
        <v>0</v>
      </c>
      <c r="X262" s="81">
        <f>VLOOKUP($C262,[1]Sheet1!$B$1:$Z$65536,22,0)</f>
        <v>0</v>
      </c>
      <c r="Y262" s="81">
        <f>VLOOKUP($C262,[1]Sheet1!$B$1:$Z$65536,23,0)</f>
        <v>0</v>
      </c>
      <c r="Z262" s="81">
        <f>VLOOKUP($C262,[1]Sheet1!$B$1:$Z$65536,24,0)</f>
        <v>0</v>
      </c>
      <c r="AA262" s="81">
        <f>VLOOKUP($C262,[1]Sheet1!$B$1:$Z$65536,25,0)</f>
        <v>0</v>
      </c>
      <c r="AB262" s="81">
        <f>VLOOKUP($C262,[1]Sheet1!$B$1:$AA$65536,26,0)</f>
        <v>0</v>
      </c>
      <c r="AC262" s="112">
        <f t="shared" si="45"/>
        <v>1980</v>
      </c>
      <c r="AD262" s="211">
        <f t="shared" ref="AD262:AD273" si="47">AC262-AB262-AA262</f>
        <v>1980</v>
      </c>
      <c r="AE262" s="4"/>
      <c r="AF262" s="4"/>
      <c r="AG262" s="242"/>
      <c r="AI262" s="4"/>
      <c r="AJ262" s="4"/>
      <c r="AK262" s="4"/>
      <c r="AL262" s="4"/>
      <c r="AM262" s="4"/>
      <c r="AN262" s="185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</row>
    <row r="263" spans="1:52" hidden="1">
      <c r="A263" s="8"/>
      <c r="B263" s="344"/>
      <c r="C263" s="241" t="s">
        <v>551</v>
      </c>
      <c r="D263" s="29" t="s">
        <v>552</v>
      </c>
      <c r="E263" s="64">
        <f>VLOOKUP(C263,[1]Sheet1!B$1:D$65536,3,0)</f>
        <v>60</v>
      </c>
      <c r="F263" s="81">
        <f>VLOOKUP(C263,[1]Sheet1!B$1:E$65536,4,0)</f>
        <v>19500</v>
      </c>
      <c r="G263" s="81">
        <f>VLOOKUP(C263,[1]Sheet1!B$1:F$65536,5,0)</f>
        <v>0</v>
      </c>
      <c r="H263" s="81">
        <f>VLOOKUP($C263,[1]Sheet1!$B$1:$Z$65536,6,0)</f>
        <v>0</v>
      </c>
      <c r="I263" s="81">
        <f>VLOOKUP($C263,[1]Sheet1!$B$1:$Z$65536,7,0)</f>
        <v>0</v>
      </c>
      <c r="J263" s="81">
        <f>VLOOKUP($C263,[1]Sheet1!$B$1:$Z$65536,8,0)</f>
        <v>0</v>
      </c>
      <c r="K263" s="81">
        <f>VLOOKUP($C263,[1]Sheet1!$B$1:$Z$65536,9,0)</f>
        <v>0</v>
      </c>
      <c r="L263" s="81">
        <f>VLOOKUP($C263,[1]Sheet1!$B$1:$Z$65536,10,0)</f>
        <v>0</v>
      </c>
      <c r="M263" s="81">
        <f>VLOOKUP($C263,[1]Sheet1!$B$1:$Z$65536,11,0)</f>
        <v>0</v>
      </c>
      <c r="N263" s="81">
        <f>VLOOKUP($C263,[1]Sheet1!$B$1:$Z$65536,12,0)</f>
        <v>0</v>
      </c>
      <c r="O263" s="81">
        <f>VLOOKUP($C263,[1]Sheet1!$B$1:$Z$65536,13,0)</f>
        <v>0</v>
      </c>
      <c r="P263" s="81">
        <f>VLOOKUP($C263,[1]Sheet1!$B$1:$Z$65536,14,0)</f>
        <v>0</v>
      </c>
      <c r="Q263" s="81">
        <f>VLOOKUP($C263,[1]Sheet1!$B$1:$Z$65536,15,0)</f>
        <v>0</v>
      </c>
      <c r="R263" s="81">
        <f>VLOOKUP($C263,[1]Sheet1!$B$1:$Z$65536,16,0)</f>
        <v>0</v>
      </c>
      <c r="S263" s="81">
        <f>VLOOKUP($C263,[1]Sheet1!$B$1:$Z$65536,17,0)</f>
        <v>0</v>
      </c>
      <c r="T263" s="81">
        <f>VLOOKUP($C263,[1]Sheet1!$B$1:$Z$65536,18,0)</f>
        <v>0</v>
      </c>
      <c r="U263" s="81">
        <f>VLOOKUP($C263,[1]Sheet1!$B$1:$Z$65536,19,0)</f>
        <v>0</v>
      </c>
      <c r="V263" s="81">
        <f>VLOOKUP($C263,[1]Sheet1!$B$1:$Z$65536,20,0)</f>
        <v>0</v>
      </c>
      <c r="W263" s="81">
        <f>VLOOKUP($C263,[1]Sheet1!$B$1:$Z$65536,21,0)</f>
        <v>0</v>
      </c>
      <c r="X263" s="81">
        <f>VLOOKUP($C263,[1]Sheet1!$B$1:$Z$65536,22,0)</f>
        <v>0</v>
      </c>
      <c r="Y263" s="81">
        <f>VLOOKUP($C263,[1]Sheet1!$B$1:$Z$65536,23,0)</f>
        <v>0</v>
      </c>
      <c r="Z263" s="81">
        <f>VLOOKUP($C263,[1]Sheet1!$B$1:$Z$65536,24,0)</f>
        <v>0</v>
      </c>
      <c r="AA263" s="81">
        <f>VLOOKUP($C263,[1]Sheet1!$B$1:$Z$65536,25,0)</f>
        <v>0</v>
      </c>
      <c r="AB263" s="81">
        <f>VLOOKUP($C263,[1]Sheet1!$B$1:$AA$65536,26,0)</f>
        <v>0</v>
      </c>
      <c r="AC263" s="112">
        <f t="shared" si="45"/>
        <v>19500</v>
      </c>
      <c r="AD263" s="211">
        <f t="shared" si="47"/>
        <v>19500</v>
      </c>
      <c r="AE263" s="4"/>
      <c r="AF263" s="4"/>
      <c r="AG263" s="242"/>
      <c r="AI263" s="4"/>
      <c r="AJ263" s="4"/>
      <c r="AK263" s="4"/>
      <c r="AL263" s="4"/>
      <c r="AM263" s="4"/>
      <c r="AN263" s="185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</row>
    <row r="264" spans="1:52" hidden="1">
      <c r="A264" s="8"/>
      <c r="B264" s="344"/>
      <c r="C264" s="241" t="s">
        <v>553</v>
      </c>
      <c r="D264" s="29" t="s">
        <v>554</v>
      </c>
      <c r="E264" s="64">
        <f>VLOOKUP(C264,[1]Sheet1!B$1:D$65536,3,0)</f>
        <v>60</v>
      </c>
      <c r="F264" s="81">
        <f>VLOOKUP(C264,[1]Sheet1!B$1:E$65536,4,0)</f>
        <v>17456.5</v>
      </c>
      <c r="G264" s="81">
        <f>VLOOKUP(C264,[1]Sheet1!B$1:F$65536,5,0)</f>
        <v>0</v>
      </c>
      <c r="H264" s="81">
        <f>VLOOKUP($C264,[1]Sheet1!$B$1:$Z$65536,6,0)</f>
        <v>0</v>
      </c>
      <c r="I264" s="81">
        <f>VLOOKUP($C264,[1]Sheet1!$B$1:$Z$65536,7,0)</f>
        <v>0</v>
      </c>
      <c r="J264" s="81">
        <f>VLOOKUP($C264,[1]Sheet1!$B$1:$Z$65536,8,0)</f>
        <v>0</v>
      </c>
      <c r="K264" s="81">
        <f>VLOOKUP($C264,[1]Sheet1!$B$1:$Z$65536,9,0)</f>
        <v>0</v>
      </c>
      <c r="L264" s="81">
        <f>VLOOKUP($C264,[1]Sheet1!$B$1:$Z$65536,10,0)</f>
        <v>0</v>
      </c>
      <c r="M264" s="81">
        <f>VLOOKUP($C264,[1]Sheet1!$B$1:$Z$65536,11,0)</f>
        <v>0</v>
      </c>
      <c r="N264" s="81">
        <f>VLOOKUP($C264,[1]Sheet1!$B$1:$Z$65536,12,0)</f>
        <v>0</v>
      </c>
      <c r="O264" s="81">
        <f>VLOOKUP($C264,[1]Sheet1!$B$1:$Z$65536,13,0)</f>
        <v>0</v>
      </c>
      <c r="P264" s="81">
        <f>VLOOKUP($C264,[1]Sheet1!$B$1:$Z$65536,14,0)</f>
        <v>0</v>
      </c>
      <c r="Q264" s="81">
        <f>VLOOKUP($C264,[1]Sheet1!$B$1:$Z$65536,15,0)</f>
        <v>0</v>
      </c>
      <c r="R264" s="81">
        <f>VLOOKUP($C264,[1]Sheet1!$B$1:$Z$65536,16,0)</f>
        <v>0</v>
      </c>
      <c r="S264" s="81">
        <f>VLOOKUP($C264,[1]Sheet1!$B$1:$Z$65536,17,0)</f>
        <v>0</v>
      </c>
      <c r="T264" s="81">
        <f>VLOOKUP($C264,[1]Sheet1!$B$1:$Z$65536,18,0)</f>
        <v>0</v>
      </c>
      <c r="U264" s="81">
        <f>VLOOKUP($C264,[1]Sheet1!$B$1:$Z$65536,19,0)</f>
        <v>0</v>
      </c>
      <c r="V264" s="81">
        <f>VLOOKUP($C264,[1]Sheet1!$B$1:$Z$65536,20,0)</f>
        <v>0</v>
      </c>
      <c r="W264" s="81">
        <f>VLOOKUP($C264,[1]Sheet1!$B$1:$Z$65536,21,0)</f>
        <v>0</v>
      </c>
      <c r="X264" s="81">
        <f>VLOOKUP($C264,[1]Sheet1!$B$1:$Z$65536,22,0)</f>
        <v>0</v>
      </c>
      <c r="Y264" s="81">
        <f>VLOOKUP($C264,[1]Sheet1!$B$1:$Z$65536,23,0)</f>
        <v>0</v>
      </c>
      <c r="Z264" s="81">
        <f>VLOOKUP($C264,[1]Sheet1!$B$1:$Z$65536,24,0)</f>
        <v>0</v>
      </c>
      <c r="AA264" s="81">
        <f>VLOOKUP($C264,[1]Sheet1!$B$1:$Z$65536,25,0)</f>
        <v>0</v>
      </c>
      <c r="AB264" s="81">
        <f>VLOOKUP($C264,[1]Sheet1!$B$1:$AA$65536,26,0)</f>
        <v>0</v>
      </c>
      <c r="AC264" s="112">
        <f t="shared" si="45"/>
        <v>17456.5</v>
      </c>
      <c r="AD264" s="211">
        <f t="shared" si="47"/>
        <v>17456.5</v>
      </c>
      <c r="AE264" s="4"/>
      <c r="AF264" s="4"/>
      <c r="AG264" s="242"/>
      <c r="AI264" s="4"/>
      <c r="AJ264" s="4"/>
      <c r="AK264" s="4"/>
      <c r="AL264" s="4"/>
      <c r="AM264" s="4"/>
      <c r="AN264" s="185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</row>
    <row r="265" spans="1:52" hidden="1">
      <c r="A265" s="8"/>
      <c r="B265" s="344"/>
      <c r="C265" s="241" t="s">
        <v>555</v>
      </c>
      <c r="D265" s="29" t="s">
        <v>556</v>
      </c>
      <c r="E265" s="64">
        <f>VLOOKUP(C265,[1]Sheet1!B$1:D$65536,3,0)</f>
        <v>60</v>
      </c>
      <c r="F265" s="81">
        <f>VLOOKUP(C265,[1]Sheet1!B$1:E$65536,4,0)</f>
        <v>360</v>
      </c>
      <c r="G265" s="81">
        <f>VLOOKUP(C265,[1]Sheet1!B$1:F$65536,5,0)</f>
        <v>0</v>
      </c>
      <c r="H265" s="81">
        <f>VLOOKUP($C265,[1]Sheet1!$B$1:$Z$65536,6,0)</f>
        <v>0</v>
      </c>
      <c r="I265" s="81">
        <f>VLOOKUP($C265,[1]Sheet1!$B$1:$Z$65536,7,0)</f>
        <v>0</v>
      </c>
      <c r="J265" s="81">
        <f>VLOOKUP($C265,[1]Sheet1!$B$1:$Z$65536,8,0)</f>
        <v>0</v>
      </c>
      <c r="K265" s="81">
        <f>VLOOKUP($C265,[1]Sheet1!$B$1:$Z$65536,9,0)</f>
        <v>0</v>
      </c>
      <c r="L265" s="81">
        <f>VLOOKUP($C265,[1]Sheet1!$B$1:$Z$65536,10,0)</f>
        <v>0</v>
      </c>
      <c r="M265" s="81">
        <f>VLOOKUP($C265,[1]Sheet1!$B$1:$Z$65536,11,0)</f>
        <v>0</v>
      </c>
      <c r="N265" s="81">
        <f>VLOOKUP($C265,[1]Sheet1!$B$1:$Z$65536,12,0)</f>
        <v>0</v>
      </c>
      <c r="O265" s="81">
        <f>VLOOKUP($C265,[1]Sheet1!$B$1:$Z$65536,13,0)</f>
        <v>0</v>
      </c>
      <c r="P265" s="81">
        <f>VLOOKUP($C265,[1]Sheet1!$B$1:$Z$65536,14,0)</f>
        <v>0</v>
      </c>
      <c r="Q265" s="81">
        <f>VLOOKUP($C265,[1]Sheet1!$B$1:$Z$65536,15,0)</f>
        <v>0</v>
      </c>
      <c r="R265" s="81">
        <f>VLOOKUP($C265,[1]Sheet1!$B$1:$Z$65536,16,0)</f>
        <v>0</v>
      </c>
      <c r="S265" s="81">
        <f>VLOOKUP($C265,[1]Sheet1!$B$1:$Z$65536,17,0)</f>
        <v>0</v>
      </c>
      <c r="T265" s="81">
        <f>VLOOKUP($C265,[1]Sheet1!$B$1:$Z$65536,18,0)</f>
        <v>0</v>
      </c>
      <c r="U265" s="81">
        <f>VLOOKUP($C265,[1]Sheet1!$B$1:$Z$65536,19,0)</f>
        <v>0</v>
      </c>
      <c r="V265" s="81">
        <f>VLOOKUP($C265,[1]Sheet1!$B$1:$Z$65536,20,0)</f>
        <v>0</v>
      </c>
      <c r="W265" s="81">
        <f>VLOOKUP($C265,[1]Sheet1!$B$1:$Z$65536,21,0)</f>
        <v>0</v>
      </c>
      <c r="X265" s="81">
        <f>VLOOKUP($C265,[1]Sheet1!$B$1:$Z$65536,22,0)</f>
        <v>0</v>
      </c>
      <c r="Y265" s="81">
        <f>VLOOKUP($C265,[1]Sheet1!$B$1:$Z$65536,23,0)</f>
        <v>0</v>
      </c>
      <c r="Z265" s="81">
        <f>VLOOKUP($C265,[1]Sheet1!$B$1:$Z$65536,24,0)</f>
        <v>0</v>
      </c>
      <c r="AA265" s="81">
        <f>VLOOKUP($C265,[1]Sheet1!$B$1:$Z$65536,25,0)</f>
        <v>0</v>
      </c>
      <c r="AB265" s="81">
        <f>VLOOKUP($C265,[1]Sheet1!$B$1:$AA$65536,26,0)</f>
        <v>0</v>
      </c>
      <c r="AC265" s="112">
        <f t="shared" si="45"/>
        <v>360</v>
      </c>
      <c r="AD265" s="211">
        <f t="shared" si="47"/>
        <v>360</v>
      </c>
      <c r="AE265" s="4"/>
      <c r="AF265" s="4"/>
      <c r="AG265" s="242"/>
      <c r="AI265" s="4"/>
      <c r="AJ265" s="4"/>
      <c r="AK265" s="4"/>
      <c r="AL265" s="4"/>
      <c r="AM265" s="4"/>
      <c r="AN265" s="185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</row>
    <row r="266" spans="1:52" hidden="1">
      <c r="A266" s="8"/>
      <c r="B266" s="344"/>
      <c r="C266" s="241" t="s">
        <v>557</v>
      </c>
      <c r="D266" s="29" t="s">
        <v>558</v>
      </c>
      <c r="E266" s="64">
        <f>VLOOKUP(C266,[1]Sheet1!B$1:D$65536,3,0)</f>
        <v>60</v>
      </c>
      <c r="F266" s="81">
        <f>VLOOKUP(C266,[1]Sheet1!B$1:E$65536,4,0)</f>
        <v>48800</v>
      </c>
      <c r="G266" s="81">
        <f>VLOOKUP(C266,[1]Sheet1!B$1:F$65536,5,0)</f>
        <v>0</v>
      </c>
      <c r="H266" s="81">
        <f>VLOOKUP($C266,[1]Sheet1!$B$1:$Z$65536,6,0)</f>
        <v>0</v>
      </c>
      <c r="I266" s="81">
        <f>VLOOKUP($C266,[1]Sheet1!$B$1:$Z$65536,7,0)</f>
        <v>0</v>
      </c>
      <c r="J266" s="81">
        <f>VLOOKUP($C266,[1]Sheet1!$B$1:$Z$65536,8,0)</f>
        <v>0</v>
      </c>
      <c r="K266" s="81">
        <f>VLOOKUP($C266,[1]Sheet1!$B$1:$Z$65536,9,0)</f>
        <v>0</v>
      </c>
      <c r="L266" s="81">
        <f>VLOOKUP($C266,[1]Sheet1!$B$1:$Z$65536,10,0)</f>
        <v>0</v>
      </c>
      <c r="M266" s="81">
        <f>VLOOKUP($C266,[1]Sheet1!$B$1:$Z$65536,11,0)</f>
        <v>0</v>
      </c>
      <c r="N266" s="81">
        <f>VLOOKUP($C266,[1]Sheet1!$B$1:$Z$65536,12,0)</f>
        <v>0</v>
      </c>
      <c r="O266" s="81">
        <f>VLOOKUP($C266,[1]Sheet1!$B$1:$Z$65536,13,0)</f>
        <v>0</v>
      </c>
      <c r="P266" s="81">
        <f>VLOOKUP($C266,[1]Sheet1!$B$1:$Z$65536,14,0)</f>
        <v>0</v>
      </c>
      <c r="Q266" s="81">
        <f>VLOOKUP($C266,[1]Sheet1!$B$1:$Z$65536,15,0)</f>
        <v>0</v>
      </c>
      <c r="R266" s="81">
        <f>VLOOKUP($C266,[1]Sheet1!$B$1:$Z$65536,16,0)</f>
        <v>0</v>
      </c>
      <c r="S266" s="81">
        <f>VLOOKUP($C266,[1]Sheet1!$B$1:$Z$65536,17,0)</f>
        <v>0</v>
      </c>
      <c r="T266" s="81">
        <f>VLOOKUP($C266,[1]Sheet1!$B$1:$Z$65536,18,0)</f>
        <v>0</v>
      </c>
      <c r="U266" s="81">
        <f>VLOOKUP($C266,[1]Sheet1!$B$1:$Z$65536,19,0)</f>
        <v>0</v>
      </c>
      <c r="V266" s="81">
        <f>VLOOKUP($C266,[1]Sheet1!$B$1:$Z$65536,20,0)</f>
        <v>0</v>
      </c>
      <c r="W266" s="81">
        <f>VLOOKUP($C266,[1]Sheet1!$B$1:$Z$65536,21,0)</f>
        <v>0</v>
      </c>
      <c r="X266" s="81">
        <f>VLOOKUP($C266,[1]Sheet1!$B$1:$Z$65536,22,0)</f>
        <v>0</v>
      </c>
      <c r="Y266" s="81">
        <f>VLOOKUP($C266,[1]Sheet1!$B$1:$Z$65536,23,0)</f>
        <v>0</v>
      </c>
      <c r="Z266" s="81">
        <f>VLOOKUP($C266,[1]Sheet1!$B$1:$Z$65536,24,0)</f>
        <v>0</v>
      </c>
      <c r="AA266" s="81">
        <f>VLOOKUP($C266,[1]Sheet1!$B$1:$Z$65536,25,0)</f>
        <v>0</v>
      </c>
      <c r="AB266" s="81">
        <f>VLOOKUP($C266,[1]Sheet1!$B$1:$AA$65536,26,0)</f>
        <v>0</v>
      </c>
      <c r="AC266" s="112">
        <f t="shared" si="45"/>
        <v>48800</v>
      </c>
      <c r="AD266" s="211">
        <f t="shared" si="47"/>
        <v>48800</v>
      </c>
      <c r="AE266" s="4"/>
      <c r="AF266" s="4"/>
      <c r="AG266" s="242"/>
      <c r="AI266" s="4"/>
      <c r="AJ266" s="4"/>
      <c r="AK266" s="4"/>
      <c r="AL266" s="4"/>
      <c r="AM266" s="4"/>
      <c r="AN266" s="185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</row>
    <row r="267" spans="1:52" hidden="1">
      <c r="A267" s="8"/>
      <c r="B267" s="344"/>
      <c r="C267" s="241" t="s">
        <v>559</v>
      </c>
      <c r="D267" s="29" t="s">
        <v>560</v>
      </c>
      <c r="E267" s="64">
        <f>VLOOKUP(C267,[1]Sheet1!B$1:D$65536,3,0)</f>
        <v>60</v>
      </c>
      <c r="F267" s="81">
        <f>VLOOKUP(C267,[1]Sheet1!B$1:E$65536,4,0)</f>
        <v>0</v>
      </c>
      <c r="G267" s="81">
        <f>VLOOKUP(C267,[1]Sheet1!B$1:F$65536,5,0)</f>
        <v>0</v>
      </c>
      <c r="H267" s="81">
        <f>VLOOKUP($C267,[1]Sheet1!$B$1:$Z$65536,6,0)</f>
        <v>0</v>
      </c>
      <c r="I267" s="81">
        <f>VLOOKUP($C267,[1]Sheet1!$B$1:$Z$65536,7,0)</f>
        <v>0</v>
      </c>
      <c r="J267" s="81">
        <f>VLOOKUP($C267,[1]Sheet1!$B$1:$Z$65536,8,0)</f>
        <v>0</v>
      </c>
      <c r="K267" s="81">
        <f>VLOOKUP($C267,[1]Sheet1!$B$1:$Z$65536,9,0)</f>
        <v>0</v>
      </c>
      <c r="L267" s="81">
        <f>VLOOKUP($C267,[1]Sheet1!$B$1:$Z$65536,10,0)</f>
        <v>0</v>
      </c>
      <c r="M267" s="81">
        <f>VLOOKUP($C267,[1]Sheet1!$B$1:$Z$65536,11,0)</f>
        <v>0</v>
      </c>
      <c r="N267" s="81">
        <f>VLOOKUP($C267,[1]Sheet1!$B$1:$Z$65536,12,0)</f>
        <v>0</v>
      </c>
      <c r="O267" s="81">
        <f>VLOOKUP($C267,[1]Sheet1!$B$1:$Z$65536,13,0)</f>
        <v>0</v>
      </c>
      <c r="P267" s="81">
        <f>VLOOKUP($C267,[1]Sheet1!$B$1:$Z$65536,14,0)</f>
        <v>0</v>
      </c>
      <c r="Q267" s="81">
        <f>VLOOKUP($C267,[1]Sheet1!$B$1:$Z$65536,15,0)</f>
        <v>0</v>
      </c>
      <c r="R267" s="81">
        <f>VLOOKUP($C267,[1]Sheet1!$B$1:$Z$65536,16,0)</f>
        <v>0</v>
      </c>
      <c r="S267" s="81">
        <f>VLOOKUP($C267,[1]Sheet1!$B$1:$Z$65536,17,0)</f>
        <v>0</v>
      </c>
      <c r="T267" s="81">
        <f>VLOOKUP($C267,[1]Sheet1!$B$1:$Z$65536,18,0)</f>
        <v>28354.28</v>
      </c>
      <c r="U267" s="81">
        <f>VLOOKUP($C267,[1]Sheet1!$B$1:$Z$65536,19,0)</f>
        <v>72000</v>
      </c>
      <c r="V267" s="81">
        <f>VLOOKUP($C267,[1]Sheet1!$B$1:$Z$65536,20,0)</f>
        <v>0</v>
      </c>
      <c r="W267" s="81">
        <f>VLOOKUP($C267,[1]Sheet1!$B$1:$Z$65536,21,0)</f>
        <v>0</v>
      </c>
      <c r="X267" s="81">
        <f>VLOOKUP($C267,[1]Sheet1!$B$1:$Z$65536,22,0)</f>
        <v>279000</v>
      </c>
      <c r="Y267" s="81">
        <f>VLOOKUP($C267,[1]Sheet1!$B$1:$Z$65536,23,0)</f>
        <v>0</v>
      </c>
      <c r="Z267" s="81">
        <f>VLOOKUP($C267,[1]Sheet1!$B$1:$Z$65536,24,0)</f>
        <v>0</v>
      </c>
      <c r="AA267" s="81">
        <f>VLOOKUP($C267,[1]Sheet1!$B$1:$Z$65536,25,0)</f>
        <v>0</v>
      </c>
      <c r="AB267" s="81">
        <f>VLOOKUP($C267,[1]Sheet1!$B$1:$AA$65536,26,0)</f>
        <v>0</v>
      </c>
      <c r="AC267" s="112">
        <f t="shared" si="45"/>
        <v>379354.28</v>
      </c>
      <c r="AD267" s="211">
        <f t="shared" si="47"/>
        <v>379354.28</v>
      </c>
      <c r="AE267" s="4"/>
      <c r="AF267" s="4"/>
      <c r="AG267" s="242"/>
      <c r="AI267" s="4"/>
      <c r="AJ267" s="4"/>
      <c r="AK267" s="4"/>
      <c r="AL267" s="4"/>
      <c r="AM267" s="4"/>
      <c r="AN267" s="185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</row>
    <row r="268" spans="1:52" hidden="1">
      <c r="A268" s="8"/>
      <c r="B268" s="344"/>
      <c r="C268" s="241" t="s">
        <v>561</v>
      </c>
      <c r="D268" s="29" t="s">
        <v>562</v>
      </c>
      <c r="E268" s="64">
        <f>VLOOKUP(C268,[1]Sheet1!B$1:D$65536,3,0)</f>
        <v>60</v>
      </c>
      <c r="F268" s="81">
        <f>VLOOKUP(C268,[1]Sheet1!B$1:E$65536,4,0)</f>
        <v>292035</v>
      </c>
      <c r="G268" s="81">
        <f>VLOOKUP(C268,[1]Sheet1!B$1:F$65536,5,0)</f>
        <v>0</v>
      </c>
      <c r="H268" s="81">
        <f>VLOOKUP($C268,[1]Sheet1!$B$1:$Z$65536,6,0)</f>
        <v>0</v>
      </c>
      <c r="I268" s="81">
        <f>VLOOKUP($C268,[1]Sheet1!$B$1:$Z$65536,7,0)</f>
        <v>0</v>
      </c>
      <c r="J268" s="81">
        <f>VLOOKUP($C268,[1]Sheet1!$B$1:$Z$65536,8,0)</f>
        <v>0</v>
      </c>
      <c r="K268" s="81">
        <f>VLOOKUP($C268,[1]Sheet1!$B$1:$Z$65536,9,0)</f>
        <v>0</v>
      </c>
      <c r="L268" s="81">
        <f>VLOOKUP($C268,[1]Sheet1!$B$1:$Z$65536,10,0)</f>
        <v>0</v>
      </c>
      <c r="M268" s="81">
        <f>VLOOKUP($C268,[1]Sheet1!$B$1:$Z$65536,11,0)</f>
        <v>0</v>
      </c>
      <c r="N268" s="81">
        <f>VLOOKUP($C268,[1]Sheet1!$B$1:$Z$65536,12,0)</f>
        <v>0</v>
      </c>
      <c r="O268" s="81">
        <f>VLOOKUP($C268,[1]Sheet1!$B$1:$Z$65536,13,0)</f>
        <v>0</v>
      </c>
      <c r="P268" s="81">
        <f>VLOOKUP($C268,[1]Sheet1!$B$1:$Z$65536,14,0)</f>
        <v>0</v>
      </c>
      <c r="Q268" s="81">
        <f>VLOOKUP($C268,[1]Sheet1!$B$1:$Z$65536,15,0)</f>
        <v>0</v>
      </c>
      <c r="R268" s="81">
        <f>VLOOKUP($C268,[1]Sheet1!$B$1:$Z$65536,16,0)</f>
        <v>0</v>
      </c>
      <c r="S268" s="81">
        <f>VLOOKUP($C268,[1]Sheet1!$B$1:$Z$65536,17,0)</f>
        <v>0</v>
      </c>
      <c r="T268" s="81">
        <f>VLOOKUP($C268,[1]Sheet1!$B$1:$Z$65536,18,0)</f>
        <v>0</v>
      </c>
      <c r="U268" s="81">
        <f>VLOOKUP($C268,[1]Sheet1!$B$1:$Z$65536,19,0)</f>
        <v>60000</v>
      </c>
      <c r="V268" s="81">
        <f>VLOOKUP($C268,[1]Sheet1!$B$1:$Z$65536,20,0)</f>
        <v>0</v>
      </c>
      <c r="W268" s="81">
        <f>VLOOKUP($C268,[1]Sheet1!$B$1:$Z$65536,21,0)</f>
        <v>0</v>
      </c>
      <c r="X268" s="81">
        <f>VLOOKUP($C268,[1]Sheet1!$B$1:$Z$65536,22,0)</f>
        <v>11965</v>
      </c>
      <c r="Y268" s="81">
        <f>VLOOKUP($C268,[1]Sheet1!$B$1:$Z$65536,23,0)</f>
        <v>0</v>
      </c>
      <c r="Z268" s="81">
        <f>VLOOKUP($C268,[1]Sheet1!$B$1:$Z$65536,24,0)</f>
        <v>0</v>
      </c>
      <c r="AA268" s="81">
        <f>VLOOKUP($C268,[1]Sheet1!$B$1:$Z$65536,25,0)</f>
        <v>0</v>
      </c>
      <c r="AB268" s="81">
        <f>VLOOKUP($C268,[1]Sheet1!$B$1:$AA$65536,26,0)</f>
        <v>0</v>
      </c>
      <c r="AC268" s="112">
        <f t="shared" si="45"/>
        <v>364000</v>
      </c>
      <c r="AD268" s="211">
        <f t="shared" si="47"/>
        <v>364000</v>
      </c>
      <c r="AE268" s="4"/>
      <c r="AF268" s="4"/>
      <c r="AG268" s="242"/>
      <c r="AI268" s="4"/>
      <c r="AJ268" s="4"/>
      <c r="AK268" s="4"/>
      <c r="AL268" s="4"/>
      <c r="AM268" s="4"/>
      <c r="AN268" s="185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</row>
    <row r="269" spans="1:52" hidden="1">
      <c r="A269" s="8"/>
      <c r="B269" s="344"/>
      <c r="C269" s="241" t="s">
        <v>563</v>
      </c>
      <c r="D269" s="29" t="s">
        <v>564</v>
      </c>
      <c r="E269" s="64">
        <f>VLOOKUP(C269,[1]Sheet1!B$1:D$65536,3,0)</f>
        <v>60</v>
      </c>
      <c r="F269" s="81">
        <f>VLOOKUP(C269,[1]Sheet1!B$1:E$65536,4,0)</f>
        <v>1615.32</v>
      </c>
      <c r="G269" s="81">
        <f>VLOOKUP(C269,[1]Sheet1!B$1:F$65536,5,0)</f>
        <v>0</v>
      </c>
      <c r="H269" s="81">
        <f>VLOOKUP($C269,[1]Sheet1!$B$1:$Z$65536,6,0)</f>
        <v>0</v>
      </c>
      <c r="I269" s="81">
        <f>VLOOKUP($C269,[1]Sheet1!$B$1:$Z$65536,7,0)</f>
        <v>0</v>
      </c>
      <c r="J269" s="81">
        <f>VLOOKUP($C269,[1]Sheet1!$B$1:$Z$65536,8,0)</f>
        <v>0</v>
      </c>
      <c r="K269" s="81">
        <f>VLOOKUP($C269,[1]Sheet1!$B$1:$Z$65536,9,0)</f>
        <v>0</v>
      </c>
      <c r="L269" s="81">
        <f>VLOOKUP($C269,[1]Sheet1!$B$1:$Z$65536,10,0)</f>
        <v>0</v>
      </c>
      <c r="M269" s="81">
        <f>VLOOKUP($C269,[1]Sheet1!$B$1:$Z$65536,11,0)</f>
        <v>0</v>
      </c>
      <c r="N269" s="81">
        <f>VLOOKUP($C269,[1]Sheet1!$B$1:$Z$65536,12,0)</f>
        <v>0</v>
      </c>
      <c r="O269" s="81">
        <f>VLOOKUP($C269,[1]Sheet1!$B$1:$Z$65536,13,0)</f>
        <v>0</v>
      </c>
      <c r="P269" s="81">
        <f>VLOOKUP($C269,[1]Sheet1!$B$1:$Z$65536,14,0)</f>
        <v>0</v>
      </c>
      <c r="Q269" s="81">
        <f>VLOOKUP($C269,[1]Sheet1!$B$1:$Z$65536,15,0)</f>
        <v>0</v>
      </c>
      <c r="R269" s="81">
        <f>VLOOKUP($C269,[1]Sheet1!$B$1:$Z$65536,16,0)</f>
        <v>0</v>
      </c>
      <c r="S269" s="81">
        <f>VLOOKUP($C269,[1]Sheet1!$B$1:$Z$65536,17,0)</f>
        <v>0</v>
      </c>
      <c r="T269" s="81">
        <f>VLOOKUP($C269,[1]Sheet1!$B$1:$Z$65536,18,0)</f>
        <v>0</v>
      </c>
      <c r="U269" s="81">
        <f>VLOOKUP($C269,[1]Sheet1!$B$1:$Z$65536,19,0)</f>
        <v>0</v>
      </c>
      <c r="V269" s="81">
        <f>VLOOKUP($C269,[1]Sheet1!$B$1:$Z$65536,20,0)</f>
        <v>0</v>
      </c>
      <c r="W269" s="81">
        <f>VLOOKUP($C269,[1]Sheet1!$B$1:$Z$65536,21,0)</f>
        <v>0</v>
      </c>
      <c r="X269" s="81">
        <f>VLOOKUP($C269,[1]Sheet1!$B$1:$Z$65536,22,0)</f>
        <v>0</v>
      </c>
      <c r="Y269" s="81">
        <f>VLOOKUP($C269,[1]Sheet1!$B$1:$Z$65536,23,0)</f>
        <v>0</v>
      </c>
      <c r="Z269" s="81">
        <f>VLOOKUP($C269,[1]Sheet1!$B$1:$Z$65536,24,0)</f>
        <v>0</v>
      </c>
      <c r="AA269" s="81">
        <f>VLOOKUP($C269,[1]Sheet1!$B$1:$Z$65536,25,0)</f>
        <v>0</v>
      </c>
      <c r="AB269" s="81">
        <f>VLOOKUP($C269,[1]Sheet1!$B$1:$AA$65536,26,0)</f>
        <v>0</v>
      </c>
      <c r="AC269" s="112">
        <f t="shared" si="45"/>
        <v>1615.32</v>
      </c>
      <c r="AD269" s="211">
        <f t="shared" si="47"/>
        <v>1615.32</v>
      </c>
      <c r="AE269" s="4"/>
      <c r="AF269" s="4"/>
      <c r="AG269" s="242"/>
      <c r="AI269" s="4"/>
      <c r="AJ269" s="4"/>
      <c r="AK269" s="4"/>
      <c r="AL269" s="4"/>
      <c r="AM269" s="4"/>
      <c r="AN269" s="185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</row>
    <row r="270" spans="1:52" hidden="1">
      <c r="A270" s="8"/>
      <c r="B270" s="344"/>
      <c r="C270" s="241" t="s">
        <v>565</v>
      </c>
      <c r="D270" s="29" t="s">
        <v>566</v>
      </c>
      <c r="E270" s="64">
        <f>VLOOKUP(C270,[1]Sheet1!B$1:D$65536,3,0)</f>
        <v>60</v>
      </c>
      <c r="F270" s="81">
        <f>VLOOKUP(C270,[1]Sheet1!B$1:E$65536,4,0)</f>
        <v>0</v>
      </c>
      <c r="G270" s="81">
        <f>VLOOKUP(C270,[1]Sheet1!B$1:F$65536,5,0)</f>
        <v>0</v>
      </c>
      <c r="H270" s="81">
        <f>VLOOKUP($C270,[1]Sheet1!$B$1:$Z$65536,6,0)</f>
        <v>0</v>
      </c>
      <c r="I270" s="81">
        <f>VLOOKUP($C270,[1]Sheet1!$B$1:$Z$65536,7,0)</f>
        <v>0</v>
      </c>
      <c r="J270" s="81">
        <f>VLOOKUP($C270,[1]Sheet1!$B$1:$Z$65536,8,0)</f>
        <v>0</v>
      </c>
      <c r="K270" s="81">
        <f>VLOOKUP($C270,[1]Sheet1!$B$1:$Z$65536,9,0)</f>
        <v>0</v>
      </c>
      <c r="L270" s="81">
        <f>VLOOKUP($C270,[1]Sheet1!$B$1:$Z$65536,10,0)</f>
        <v>0</v>
      </c>
      <c r="M270" s="81">
        <f>VLOOKUP($C270,[1]Sheet1!$B$1:$Z$65536,11,0)</f>
        <v>0</v>
      </c>
      <c r="N270" s="81">
        <f>VLOOKUP($C270,[1]Sheet1!$B$1:$Z$65536,12,0)</f>
        <v>0</v>
      </c>
      <c r="O270" s="81">
        <f>VLOOKUP($C270,[1]Sheet1!$B$1:$Z$65536,13,0)</f>
        <v>0</v>
      </c>
      <c r="P270" s="81">
        <f>VLOOKUP($C270,[1]Sheet1!$B$1:$Z$65536,14,0)</f>
        <v>2727.36</v>
      </c>
      <c r="Q270" s="81">
        <f>VLOOKUP($C270,[1]Sheet1!$B$1:$Z$65536,15,0)</f>
        <v>0</v>
      </c>
      <c r="R270" s="81">
        <f>VLOOKUP($C270,[1]Sheet1!$B$1:$Z$65536,16,0)</f>
        <v>0</v>
      </c>
      <c r="S270" s="81">
        <f>VLOOKUP($C270,[1]Sheet1!$B$1:$Z$65536,17,0)</f>
        <v>0</v>
      </c>
      <c r="T270" s="81">
        <f>VLOOKUP($C270,[1]Sheet1!$B$1:$Z$65536,18,0)</f>
        <v>0</v>
      </c>
      <c r="U270" s="81">
        <f>VLOOKUP($C270,[1]Sheet1!$B$1:$Z$65536,19,0)</f>
        <v>0</v>
      </c>
      <c r="V270" s="81">
        <f>VLOOKUP($C270,[1]Sheet1!$B$1:$Z$65536,20,0)</f>
        <v>0</v>
      </c>
      <c r="W270" s="81">
        <f>VLOOKUP($C270,[1]Sheet1!$B$1:$Z$65536,21,0)</f>
        <v>0</v>
      </c>
      <c r="X270" s="81">
        <f>VLOOKUP($C270,[1]Sheet1!$B$1:$Z$65536,22,0)</f>
        <v>0</v>
      </c>
      <c r="Y270" s="81">
        <f>VLOOKUP($C270,[1]Sheet1!$B$1:$Z$65536,23,0)</f>
        <v>0</v>
      </c>
      <c r="Z270" s="81">
        <f>VLOOKUP($C270,[1]Sheet1!$B$1:$Z$65536,24,0)</f>
        <v>0</v>
      </c>
      <c r="AA270" s="81">
        <f>VLOOKUP($C270,[1]Sheet1!$B$1:$Z$65536,25,0)</f>
        <v>0</v>
      </c>
      <c r="AB270" s="81">
        <f>VLOOKUP($C270,[1]Sheet1!$B$1:$AA$65536,26,0)</f>
        <v>0</v>
      </c>
      <c r="AC270" s="112">
        <f t="shared" si="45"/>
        <v>2727.36</v>
      </c>
      <c r="AD270" s="211">
        <f t="shared" si="47"/>
        <v>2727.36</v>
      </c>
      <c r="AE270" s="4"/>
      <c r="AF270" s="4"/>
      <c r="AG270" s="242"/>
      <c r="AI270" s="4"/>
      <c r="AJ270" s="4"/>
      <c r="AK270" s="4"/>
      <c r="AL270" s="4"/>
      <c r="AM270" s="4"/>
      <c r="AN270" s="185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</row>
    <row r="271" spans="1:52" hidden="1">
      <c r="A271" s="8"/>
      <c r="B271" s="344"/>
      <c r="C271" s="241" t="s">
        <v>567</v>
      </c>
      <c r="D271" s="29" t="s">
        <v>568</v>
      </c>
      <c r="E271" s="64">
        <f>VLOOKUP(C271,[1]Sheet1!B$1:D$65536,3,0)</f>
        <v>60</v>
      </c>
      <c r="F271" s="81">
        <f>VLOOKUP(C271,[1]Sheet1!B$1:E$65536,4,0)</f>
        <v>42000</v>
      </c>
      <c r="G271" s="81">
        <f>VLOOKUP(C271,[1]Sheet1!B$1:F$65536,5,0)</f>
        <v>0</v>
      </c>
      <c r="H271" s="81">
        <f>VLOOKUP($C271,[1]Sheet1!$B$1:$Z$65536,6,0)</f>
        <v>0</v>
      </c>
      <c r="I271" s="81">
        <f>VLOOKUP($C271,[1]Sheet1!$B$1:$Z$65536,7,0)</f>
        <v>0</v>
      </c>
      <c r="J271" s="81">
        <f>VLOOKUP($C271,[1]Sheet1!$B$1:$Z$65536,8,0)</f>
        <v>0</v>
      </c>
      <c r="K271" s="81">
        <f>VLOOKUP($C271,[1]Sheet1!$B$1:$Z$65536,9,0)</f>
        <v>0</v>
      </c>
      <c r="L271" s="81">
        <f>VLOOKUP($C271,[1]Sheet1!$B$1:$Z$65536,10,0)</f>
        <v>0</v>
      </c>
      <c r="M271" s="81">
        <f>VLOOKUP($C271,[1]Sheet1!$B$1:$Z$65536,11,0)</f>
        <v>0</v>
      </c>
      <c r="N271" s="81">
        <f>VLOOKUP($C271,[1]Sheet1!$B$1:$Z$65536,12,0)</f>
        <v>0</v>
      </c>
      <c r="O271" s="81">
        <f>VLOOKUP($C271,[1]Sheet1!$B$1:$Z$65536,13,0)</f>
        <v>0</v>
      </c>
      <c r="P271" s="81">
        <f>VLOOKUP($C271,[1]Sheet1!$B$1:$Z$65536,14,0)</f>
        <v>0</v>
      </c>
      <c r="Q271" s="81">
        <f>VLOOKUP($C271,[1]Sheet1!$B$1:$Z$65536,15,0)</f>
        <v>0</v>
      </c>
      <c r="R271" s="81">
        <f>VLOOKUP($C271,[1]Sheet1!$B$1:$Z$65536,16,0)</f>
        <v>0</v>
      </c>
      <c r="S271" s="81">
        <f>VLOOKUP($C271,[1]Sheet1!$B$1:$Z$65536,17,0)</f>
        <v>0</v>
      </c>
      <c r="T271" s="81">
        <f>VLOOKUP($C271,[1]Sheet1!$B$1:$Z$65536,18,0)</f>
        <v>0</v>
      </c>
      <c r="U271" s="81">
        <f>VLOOKUP($C271,[1]Sheet1!$B$1:$Z$65536,19,0)</f>
        <v>0</v>
      </c>
      <c r="V271" s="81">
        <f>VLOOKUP($C271,[1]Sheet1!$B$1:$Z$65536,20,0)</f>
        <v>0</v>
      </c>
      <c r="W271" s="81">
        <f>VLOOKUP($C271,[1]Sheet1!$B$1:$Z$65536,21,0)</f>
        <v>0</v>
      </c>
      <c r="X271" s="81">
        <f>VLOOKUP($C271,[1]Sheet1!$B$1:$Z$65536,22,0)</f>
        <v>0</v>
      </c>
      <c r="Y271" s="81">
        <f>VLOOKUP($C271,[1]Sheet1!$B$1:$Z$65536,23,0)</f>
        <v>0</v>
      </c>
      <c r="Z271" s="81">
        <f>VLOOKUP($C271,[1]Sheet1!$B$1:$Z$65536,24,0)</f>
        <v>0</v>
      </c>
      <c r="AA271" s="81">
        <f>VLOOKUP($C271,[1]Sheet1!$B$1:$Z$65536,25,0)</f>
        <v>0</v>
      </c>
      <c r="AB271" s="81">
        <f>VLOOKUP($C271,[1]Sheet1!$B$1:$AA$65536,26,0)</f>
        <v>0</v>
      </c>
      <c r="AC271" s="112">
        <f t="shared" si="45"/>
        <v>42000</v>
      </c>
      <c r="AD271" s="211">
        <f t="shared" si="47"/>
        <v>42000</v>
      </c>
      <c r="AE271" s="4"/>
      <c r="AF271" s="4"/>
      <c r="AG271" s="242"/>
      <c r="AI271" s="4"/>
      <c r="AJ271" s="4"/>
      <c r="AK271" s="4"/>
      <c r="AL271" s="4"/>
      <c r="AM271" s="4"/>
      <c r="AN271" s="185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</row>
    <row r="272" spans="1:52" hidden="1">
      <c r="A272" s="8"/>
      <c r="B272" s="344"/>
      <c r="C272" s="241" t="s">
        <v>569</v>
      </c>
      <c r="D272" s="29" t="s">
        <v>570</v>
      </c>
      <c r="E272" s="64">
        <f>VLOOKUP(C272,[1]Sheet1!B$1:D$65536,3,0)</f>
        <v>60</v>
      </c>
      <c r="F272" s="81">
        <f>VLOOKUP(C272,[1]Sheet1!B$1:E$65536,4,0)</f>
        <v>82800</v>
      </c>
      <c r="G272" s="81">
        <f>VLOOKUP(C272,[1]Sheet1!B$1:F$65536,5,0)</f>
        <v>0</v>
      </c>
      <c r="H272" s="81">
        <f>VLOOKUP($C272,[1]Sheet1!$B$1:$Z$65536,6,0)</f>
        <v>0</v>
      </c>
      <c r="I272" s="81">
        <f>VLOOKUP($C272,[1]Sheet1!$B$1:$Z$65536,7,0)</f>
        <v>0</v>
      </c>
      <c r="J272" s="81">
        <f>VLOOKUP($C272,[1]Sheet1!$B$1:$Z$65536,8,0)</f>
        <v>0</v>
      </c>
      <c r="K272" s="81">
        <f>VLOOKUP($C272,[1]Sheet1!$B$1:$Z$65536,9,0)</f>
        <v>0</v>
      </c>
      <c r="L272" s="81">
        <f>VLOOKUP($C272,[1]Sheet1!$B$1:$Z$65536,10,0)</f>
        <v>0</v>
      </c>
      <c r="M272" s="81">
        <f>VLOOKUP($C272,[1]Sheet1!$B$1:$Z$65536,11,0)</f>
        <v>0</v>
      </c>
      <c r="N272" s="81">
        <f>VLOOKUP($C272,[1]Sheet1!$B$1:$Z$65536,12,0)</f>
        <v>0</v>
      </c>
      <c r="O272" s="81">
        <f>VLOOKUP($C272,[1]Sheet1!$B$1:$Z$65536,13,0)</f>
        <v>0</v>
      </c>
      <c r="P272" s="81">
        <f>VLOOKUP($C272,[1]Sheet1!$B$1:$Z$65536,14,0)</f>
        <v>0</v>
      </c>
      <c r="Q272" s="81">
        <f>VLOOKUP($C272,[1]Sheet1!$B$1:$Z$65536,15,0)</f>
        <v>0</v>
      </c>
      <c r="R272" s="81">
        <f>VLOOKUP($C272,[1]Sheet1!$B$1:$Z$65536,16,0)</f>
        <v>0</v>
      </c>
      <c r="S272" s="81">
        <f>VLOOKUP($C272,[1]Sheet1!$B$1:$Z$65536,17,0)</f>
        <v>0</v>
      </c>
      <c r="T272" s="81">
        <f>VLOOKUP($C272,[1]Sheet1!$B$1:$Z$65536,18,0)</f>
        <v>0</v>
      </c>
      <c r="U272" s="81">
        <f>VLOOKUP($C272,[1]Sheet1!$B$1:$Z$65536,19,0)</f>
        <v>0</v>
      </c>
      <c r="V272" s="81">
        <f>VLOOKUP($C272,[1]Sheet1!$B$1:$Z$65536,20,0)</f>
        <v>0</v>
      </c>
      <c r="W272" s="81">
        <f>VLOOKUP($C272,[1]Sheet1!$B$1:$Z$65536,21,0)</f>
        <v>0</v>
      </c>
      <c r="X272" s="81">
        <f>VLOOKUP($C272,[1]Sheet1!$B$1:$Z$65536,22,0)</f>
        <v>0</v>
      </c>
      <c r="Y272" s="81">
        <f>VLOOKUP($C272,[1]Sheet1!$B$1:$Z$65536,23,0)</f>
        <v>0</v>
      </c>
      <c r="Z272" s="81">
        <f>VLOOKUP($C272,[1]Sheet1!$B$1:$Z$65536,24,0)</f>
        <v>0</v>
      </c>
      <c r="AA272" s="81">
        <f>VLOOKUP($C272,[1]Sheet1!$B$1:$Z$65536,25,0)</f>
        <v>0</v>
      </c>
      <c r="AB272" s="81">
        <f>VLOOKUP($C272,[1]Sheet1!$B$1:$AA$65536,26,0)</f>
        <v>0</v>
      </c>
      <c r="AC272" s="112">
        <f t="shared" si="45"/>
        <v>82800</v>
      </c>
      <c r="AD272" s="211">
        <f t="shared" si="47"/>
        <v>82800</v>
      </c>
      <c r="AE272" s="4"/>
      <c r="AF272" s="4"/>
      <c r="AG272" s="242"/>
      <c r="AI272" s="4"/>
      <c r="AJ272" s="4"/>
      <c r="AK272" s="4"/>
      <c r="AL272" s="4"/>
      <c r="AM272" s="4"/>
      <c r="AN272" s="185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</row>
    <row r="273" spans="1:52" hidden="1">
      <c r="A273" s="8"/>
      <c r="B273" s="344"/>
      <c r="C273" s="241" t="s">
        <v>571</v>
      </c>
      <c r="D273" s="29" t="s">
        <v>572</v>
      </c>
      <c r="E273" s="64">
        <f>VLOOKUP(C273,[1]Sheet1!B$1:D$65536,3,0)</f>
        <v>60</v>
      </c>
      <c r="F273" s="81">
        <f>VLOOKUP(C273,[1]Sheet1!B$1:E$65536,4,0)</f>
        <v>0</v>
      </c>
      <c r="G273" s="81">
        <f>VLOOKUP(C273,[1]Sheet1!B$1:F$65536,5,0)</f>
        <v>57112</v>
      </c>
      <c r="H273" s="81">
        <f>VLOOKUP($C273,[1]Sheet1!$B$1:$Z$65536,6,0)</f>
        <v>0</v>
      </c>
      <c r="I273" s="81">
        <f>VLOOKUP($C273,[1]Sheet1!$B$1:$Z$65536,7,0)</f>
        <v>1900</v>
      </c>
      <c r="J273" s="81">
        <f>VLOOKUP($C273,[1]Sheet1!$B$1:$Z$65536,8,0)</f>
        <v>16000</v>
      </c>
      <c r="K273" s="81">
        <f>VLOOKUP($C273,[1]Sheet1!$B$1:$Z$65536,9,0)</f>
        <v>0</v>
      </c>
      <c r="L273" s="81">
        <f>VLOOKUP($C273,[1]Sheet1!$B$1:$Z$65536,10,0)</f>
        <v>1780</v>
      </c>
      <c r="M273" s="81">
        <f>VLOOKUP($C273,[1]Sheet1!$B$1:$Z$65536,11,0)</f>
        <v>4280</v>
      </c>
      <c r="N273" s="81">
        <f>VLOOKUP($C273,[1]Sheet1!$B$1:$Z$65536,12,0)</f>
        <v>2000</v>
      </c>
      <c r="O273" s="81">
        <f>VLOOKUP($C273,[1]Sheet1!$B$1:$Z$65536,13,0)</f>
        <v>9888</v>
      </c>
      <c r="P273" s="81">
        <f>VLOOKUP($C273,[1]Sheet1!$B$1:$Z$65536,14,0)</f>
        <v>0</v>
      </c>
      <c r="Q273" s="81">
        <f>VLOOKUP($C273,[1]Sheet1!$B$1:$Z$65536,15,0)</f>
        <v>30560</v>
      </c>
      <c r="R273" s="81">
        <f>VLOOKUP($C273,[1]Sheet1!$B$1:$Z$65536,16,0)</f>
        <v>0</v>
      </c>
      <c r="S273" s="81">
        <f>VLOOKUP($C273,[1]Sheet1!$B$1:$Z$65536,17,0)</f>
        <v>0</v>
      </c>
      <c r="T273" s="81">
        <f>VLOOKUP($C273,[1]Sheet1!$B$1:$Z$65536,18,0)</f>
        <v>0</v>
      </c>
      <c r="U273" s="81">
        <f>VLOOKUP($C273,[1]Sheet1!$B$1:$Z$65536,19,0)</f>
        <v>0</v>
      </c>
      <c r="V273" s="81">
        <f>VLOOKUP($C273,[1]Sheet1!$B$1:$Z$65536,20,0)</f>
        <v>0</v>
      </c>
      <c r="W273" s="81">
        <f>VLOOKUP($C273,[1]Sheet1!$B$1:$Z$65536,21,0)</f>
        <v>0</v>
      </c>
      <c r="X273" s="81">
        <f>VLOOKUP($C273,[1]Sheet1!$B$1:$Z$65536,22,0)</f>
        <v>0</v>
      </c>
      <c r="Y273" s="81">
        <f>VLOOKUP($C273,[1]Sheet1!$B$1:$Z$65536,23,0)</f>
        <v>0</v>
      </c>
      <c r="Z273" s="81">
        <f>VLOOKUP($C273,[1]Sheet1!$B$1:$Z$65536,24,0)</f>
        <v>0</v>
      </c>
      <c r="AA273" s="81">
        <f>VLOOKUP($C273,[1]Sheet1!$B$1:$Z$65536,25,0)</f>
        <v>2550</v>
      </c>
      <c r="AB273" s="81">
        <f>VLOOKUP($C273,[1]Sheet1!$B$1:$AA$65536,26,0)</f>
        <v>0</v>
      </c>
      <c r="AC273" s="112">
        <f t="shared" si="45"/>
        <v>126070</v>
      </c>
      <c r="AD273" s="211">
        <f t="shared" si="47"/>
        <v>123520</v>
      </c>
      <c r="AE273" s="4"/>
      <c r="AF273" s="4"/>
      <c r="AG273" s="242"/>
      <c r="AI273" s="4"/>
      <c r="AJ273" s="4"/>
      <c r="AK273" s="4"/>
      <c r="AL273" s="4"/>
      <c r="AM273" s="4"/>
      <c r="AN273" s="185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</row>
    <row r="274" spans="1:52" hidden="1">
      <c r="A274" s="8"/>
      <c r="B274" s="344"/>
      <c r="C274" s="241" t="s">
        <v>573</v>
      </c>
      <c r="D274" s="29" t="s">
        <v>574</v>
      </c>
      <c r="E274" s="64">
        <f>VLOOKUP(C274,[1]Sheet1!B$1:D$65536,3,0)</f>
        <v>30</v>
      </c>
      <c r="F274" s="81">
        <f>VLOOKUP(C274,[1]Sheet1!B$1:E$65536,4,0)</f>
        <v>0</v>
      </c>
      <c r="G274" s="81">
        <f>VLOOKUP(C274,[1]Sheet1!B$1:F$65536,5,0)</f>
        <v>0</v>
      </c>
      <c r="H274" s="81">
        <f>VLOOKUP($C274,[1]Sheet1!$B$1:$Z$65536,6,0)</f>
        <v>0</v>
      </c>
      <c r="I274" s="81">
        <f>VLOOKUP($C274,[1]Sheet1!$B$1:$Z$65536,7,0)</f>
        <v>0</v>
      </c>
      <c r="J274" s="81">
        <f>VLOOKUP($C274,[1]Sheet1!$B$1:$Z$65536,8,0)</f>
        <v>0</v>
      </c>
      <c r="K274" s="81">
        <f>VLOOKUP($C274,[1]Sheet1!$B$1:$Z$65536,9,0)</f>
        <v>0</v>
      </c>
      <c r="L274" s="81">
        <f>VLOOKUP($C274,[1]Sheet1!$B$1:$Z$65536,10,0)</f>
        <v>0</v>
      </c>
      <c r="M274" s="81">
        <f>VLOOKUP($C274,[1]Sheet1!$B$1:$Z$65536,11,0)</f>
        <v>15670.5</v>
      </c>
      <c r="N274" s="81">
        <f>VLOOKUP($C274,[1]Sheet1!$B$1:$Z$65536,12,0)</f>
        <v>0</v>
      </c>
      <c r="O274" s="81">
        <f>VLOOKUP($C274,[1]Sheet1!$B$1:$Z$65536,13,0)</f>
        <v>0</v>
      </c>
      <c r="P274" s="81">
        <f>VLOOKUP($C274,[1]Sheet1!$B$1:$Z$65536,14,0)</f>
        <v>0</v>
      </c>
      <c r="Q274" s="81">
        <f>VLOOKUP($C274,[1]Sheet1!$B$1:$Z$65536,15,0)</f>
        <v>0</v>
      </c>
      <c r="R274" s="81">
        <f>VLOOKUP($C274,[1]Sheet1!$B$1:$Z$65536,16,0)</f>
        <v>0</v>
      </c>
      <c r="S274" s="81">
        <f>VLOOKUP($C274,[1]Sheet1!$B$1:$Z$65536,17,0)</f>
        <v>0</v>
      </c>
      <c r="T274" s="81">
        <f>VLOOKUP($C274,[1]Sheet1!$B$1:$Z$65536,18,0)</f>
        <v>0</v>
      </c>
      <c r="U274" s="81">
        <f>VLOOKUP($C274,[1]Sheet1!$B$1:$Z$65536,19,0)</f>
        <v>0</v>
      </c>
      <c r="V274" s="81">
        <f>VLOOKUP($C274,[1]Sheet1!$B$1:$Z$65536,20,0)</f>
        <v>0</v>
      </c>
      <c r="W274" s="81">
        <f>VLOOKUP($C274,[1]Sheet1!$B$1:$Z$65536,21,0)</f>
        <v>0</v>
      </c>
      <c r="X274" s="81">
        <f>VLOOKUP($C274,[1]Sheet1!$B$1:$Z$65536,22,0)</f>
        <v>25837</v>
      </c>
      <c r="Y274" s="81">
        <f>VLOOKUP($C274,[1]Sheet1!$B$1:$Z$65536,23,0)</f>
        <v>0</v>
      </c>
      <c r="Z274" s="81">
        <f>VLOOKUP($C274,[1]Sheet1!$B$1:$Z$65536,24,0)</f>
        <v>0</v>
      </c>
      <c r="AA274" s="81">
        <f>VLOOKUP($C274,[1]Sheet1!$B$1:$Z$65536,25,0)</f>
        <v>0</v>
      </c>
      <c r="AB274" s="81">
        <f>VLOOKUP($C274,[1]Sheet1!$B$1:$AA$65536,26,0)</f>
        <v>0</v>
      </c>
      <c r="AC274" s="112">
        <f t="shared" si="45"/>
        <v>41507.5</v>
      </c>
      <c r="AD274" s="211">
        <f>AC274-AB274</f>
        <v>41507.5</v>
      </c>
      <c r="AE274" s="4"/>
      <c r="AF274" s="4"/>
      <c r="AG274" s="242"/>
      <c r="AI274" s="4"/>
      <c r="AJ274" s="4"/>
      <c r="AK274" s="4"/>
      <c r="AL274" s="4"/>
      <c r="AM274" s="4"/>
      <c r="AN274" s="185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</row>
    <row r="275" spans="1:52" hidden="1">
      <c r="A275" s="8"/>
      <c r="B275" s="344"/>
      <c r="C275" s="241" t="s">
        <v>575</v>
      </c>
      <c r="D275" s="29" t="s">
        <v>576</v>
      </c>
      <c r="E275" s="64">
        <f>VLOOKUP(C275,[1]Sheet1!B$1:D$65536,3,0)</f>
        <v>60</v>
      </c>
      <c r="F275" s="81">
        <f>VLOOKUP(C275,[1]Sheet1!B$1:E$65536,4,0)</f>
        <v>14336</v>
      </c>
      <c r="G275" s="81">
        <f>VLOOKUP(C275,[1]Sheet1!B$1:F$65536,5,0)</f>
        <v>0</v>
      </c>
      <c r="H275" s="81">
        <f>VLOOKUP($C275,[1]Sheet1!$B$1:$Z$65536,6,0)</f>
        <v>0</v>
      </c>
      <c r="I275" s="81">
        <f>VLOOKUP($C275,[1]Sheet1!$B$1:$Z$65536,7,0)</f>
        <v>0</v>
      </c>
      <c r="J275" s="81">
        <f>VLOOKUP($C275,[1]Sheet1!$B$1:$Z$65536,8,0)</f>
        <v>0</v>
      </c>
      <c r="K275" s="81">
        <f>VLOOKUP($C275,[1]Sheet1!$B$1:$Z$65536,9,0)</f>
        <v>0</v>
      </c>
      <c r="L275" s="81">
        <f>VLOOKUP($C275,[1]Sheet1!$B$1:$Z$65536,10,0)</f>
        <v>0</v>
      </c>
      <c r="M275" s="81">
        <f>VLOOKUP($C275,[1]Sheet1!$B$1:$Z$65536,11,0)</f>
        <v>0</v>
      </c>
      <c r="N275" s="81">
        <f>VLOOKUP($C275,[1]Sheet1!$B$1:$Z$65536,12,0)</f>
        <v>0</v>
      </c>
      <c r="O275" s="81">
        <f>VLOOKUP($C275,[1]Sheet1!$B$1:$Z$65536,13,0)</f>
        <v>0</v>
      </c>
      <c r="P275" s="81">
        <f>VLOOKUP($C275,[1]Sheet1!$B$1:$Z$65536,14,0)</f>
        <v>0</v>
      </c>
      <c r="Q275" s="81">
        <f>VLOOKUP($C275,[1]Sheet1!$B$1:$Z$65536,15,0)</f>
        <v>0</v>
      </c>
      <c r="R275" s="81">
        <f>VLOOKUP($C275,[1]Sheet1!$B$1:$Z$65536,16,0)</f>
        <v>0</v>
      </c>
      <c r="S275" s="81">
        <f>VLOOKUP($C275,[1]Sheet1!$B$1:$Z$65536,17,0)</f>
        <v>0</v>
      </c>
      <c r="T275" s="81">
        <f>VLOOKUP($C275,[1]Sheet1!$B$1:$Z$65536,18,0)</f>
        <v>0</v>
      </c>
      <c r="U275" s="81">
        <f>VLOOKUP($C275,[1]Sheet1!$B$1:$Z$65536,19,0)</f>
        <v>0</v>
      </c>
      <c r="V275" s="81">
        <f>VLOOKUP($C275,[1]Sheet1!$B$1:$Z$65536,20,0)</f>
        <v>0</v>
      </c>
      <c r="W275" s="81">
        <f>VLOOKUP($C275,[1]Sheet1!$B$1:$Z$65536,21,0)</f>
        <v>0</v>
      </c>
      <c r="X275" s="81">
        <f>VLOOKUP($C275,[1]Sheet1!$B$1:$Z$65536,22,0)</f>
        <v>0</v>
      </c>
      <c r="Y275" s="81">
        <f>VLOOKUP($C275,[1]Sheet1!$B$1:$Z$65536,23,0)</f>
        <v>0</v>
      </c>
      <c r="Z275" s="81">
        <f>VLOOKUP($C275,[1]Sheet1!$B$1:$Z$65536,24,0)</f>
        <v>0</v>
      </c>
      <c r="AA275" s="81">
        <f>VLOOKUP($C275,[1]Sheet1!$B$1:$Z$65536,25,0)</f>
        <v>0</v>
      </c>
      <c r="AB275" s="81">
        <f>VLOOKUP($C275,[1]Sheet1!$B$1:$AA$65536,26,0)</f>
        <v>0</v>
      </c>
      <c r="AC275" s="112">
        <f t="shared" si="45"/>
        <v>14336</v>
      </c>
      <c r="AD275" s="211">
        <f t="shared" ref="AD275:AD285" si="48">AC275-AB275-AA275</f>
        <v>14336</v>
      </c>
      <c r="AE275" s="4"/>
      <c r="AF275" s="4"/>
      <c r="AG275" s="242"/>
      <c r="AI275" s="4"/>
      <c r="AJ275" s="4"/>
      <c r="AK275" s="4"/>
      <c r="AL275" s="4"/>
      <c r="AM275" s="4"/>
      <c r="AN275" s="185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</row>
    <row r="276" spans="1:52" hidden="1">
      <c r="A276" s="8"/>
      <c r="B276" s="344"/>
      <c r="C276" s="241" t="s">
        <v>577</v>
      </c>
      <c r="D276" s="29" t="s">
        <v>578</v>
      </c>
      <c r="E276" s="64">
        <f>VLOOKUP(C276,[1]Sheet1!B$1:D$65536,3,0)</f>
        <v>60</v>
      </c>
      <c r="F276" s="81">
        <f>VLOOKUP(C276,[1]Sheet1!B$1:E$65536,4,0)</f>
        <v>0</v>
      </c>
      <c r="G276" s="81">
        <f>VLOOKUP(C276,[1]Sheet1!B$1:F$65536,5,0)</f>
        <v>450</v>
      </c>
      <c r="H276" s="81">
        <f>VLOOKUP($C276,[1]Sheet1!$B$1:$Z$65536,6,0)</f>
        <v>0</v>
      </c>
      <c r="I276" s="81">
        <f>VLOOKUP($C276,[1]Sheet1!$B$1:$Z$65536,7,0)</f>
        <v>0</v>
      </c>
      <c r="J276" s="81">
        <f>VLOOKUP($C276,[1]Sheet1!$B$1:$Z$65536,8,0)</f>
        <v>0</v>
      </c>
      <c r="K276" s="81">
        <f>VLOOKUP($C276,[1]Sheet1!$B$1:$Z$65536,9,0)</f>
        <v>0</v>
      </c>
      <c r="L276" s="81">
        <f>VLOOKUP($C276,[1]Sheet1!$B$1:$Z$65536,10,0)</f>
        <v>0</v>
      </c>
      <c r="M276" s="81">
        <f>VLOOKUP($C276,[1]Sheet1!$B$1:$Z$65536,11,0)</f>
        <v>0</v>
      </c>
      <c r="N276" s="81">
        <f>VLOOKUP($C276,[1]Sheet1!$B$1:$Z$65536,12,0)</f>
        <v>0</v>
      </c>
      <c r="O276" s="81">
        <f>VLOOKUP($C276,[1]Sheet1!$B$1:$Z$65536,13,0)</f>
        <v>0</v>
      </c>
      <c r="P276" s="81">
        <f>VLOOKUP($C276,[1]Sheet1!$B$1:$Z$65536,14,0)</f>
        <v>0</v>
      </c>
      <c r="Q276" s="81">
        <f>VLOOKUP($C276,[1]Sheet1!$B$1:$Z$65536,15,0)</f>
        <v>10600</v>
      </c>
      <c r="R276" s="81">
        <f>VLOOKUP($C276,[1]Sheet1!$B$1:$Z$65536,16,0)</f>
        <v>0</v>
      </c>
      <c r="S276" s="81">
        <f>VLOOKUP($C276,[1]Sheet1!$B$1:$Z$65536,17,0)</f>
        <v>0</v>
      </c>
      <c r="T276" s="81">
        <f>VLOOKUP($C276,[1]Sheet1!$B$1:$Z$65536,18,0)</f>
        <v>0</v>
      </c>
      <c r="U276" s="81">
        <f>VLOOKUP($C276,[1]Sheet1!$B$1:$Z$65536,19,0)</f>
        <v>0</v>
      </c>
      <c r="V276" s="81">
        <f>VLOOKUP($C276,[1]Sheet1!$B$1:$Z$65536,20,0)</f>
        <v>0</v>
      </c>
      <c r="W276" s="81">
        <f>VLOOKUP($C276,[1]Sheet1!$B$1:$Z$65536,21,0)</f>
        <v>0</v>
      </c>
      <c r="X276" s="81">
        <f>VLOOKUP($C276,[1]Sheet1!$B$1:$Z$65536,22,0)</f>
        <v>0</v>
      </c>
      <c r="Y276" s="81">
        <f>VLOOKUP($C276,[1]Sheet1!$B$1:$Z$65536,23,0)</f>
        <v>0</v>
      </c>
      <c r="Z276" s="81">
        <f>VLOOKUP($C276,[1]Sheet1!$B$1:$Z$65536,24,0)</f>
        <v>0</v>
      </c>
      <c r="AA276" s="81">
        <f>VLOOKUP($C276,[1]Sheet1!$B$1:$Z$65536,25,0)</f>
        <v>0</v>
      </c>
      <c r="AB276" s="81">
        <f>VLOOKUP($C276,[1]Sheet1!$B$1:$AA$65536,26,0)</f>
        <v>0</v>
      </c>
      <c r="AC276" s="112">
        <f t="shared" si="45"/>
        <v>11050</v>
      </c>
      <c r="AD276" s="211">
        <f t="shared" si="48"/>
        <v>11050</v>
      </c>
      <c r="AE276" s="4"/>
      <c r="AF276" s="4"/>
      <c r="AG276" s="242"/>
      <c r="AI276" s="4"/>
      <c r="AJ276" s="4"/>
      <c r="AK276" s="4"/>
      <c r="AL276" s="4"/>
      <c r="AM276" s="4"/>
      <c r="AN276" s="185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</row>
    <row r="277" spans="1:52" hidden="1">
      <c r="A277" s="8"/>
      <c r="B277" s="344"/>
      <c r="C277" s="241" t="s">
        <v>579</v>
      </c>
      <c r="D277" s="29" t="s">
        <v>580</v>
      </c>
      <c r="E277" s="64">
        <f>VLOOKUP(C277,[1]Sheet1!B$1:D$65536,3,0)</f>
        <v>60</v>
      </c>
      <c r="F277" s="81">
        <f>VLOOKUP(C277,[1]Sheet1!B$1:E$65536,4,0)</f>
        <v>21800</v>
      </c>
      <c r="G277" s="81">
        <f>VLOOKUP(C277,[1]Sheet1!B$1:F$65536,5,0)</f>
        <v>0</v>
      </c>
      <c r="H277" s="81">
        <f>VLOOKUP($C277,[1]Sheet1!$B$1:$Z$65536,6,0)</f>
        <v>0</v>
      </c>
      <c r="I277" s="81">
        <f>VLOOKUP($C277,[1]Sheet1!$B$1:$Z$65536,7,0)</f>
        <v>0</v>
      </c>
      <c r="J277" s="81">
        <f>VLOOKUP($C277,[1]Sheet1!$B$1:$Z$65536,8,0)</f>
        <v>0</v>
      </c>
      <c r="K277" s="81">
        <f>VLOOKUP($C277,[1]Sheet1!$B$1:$Z$65536,9,0)</f>
        <v>0</v>
      </c>
      <c r="L277" s="81">
        <f>VLOOKUP($C277,[1]Sheet1!$B$1:$Z$65536,10,0)</f>
        <v>0</v>
      </c>
      <c r="M277" s="81">
        <f>VLOOKUP($C277,[1]Sheet1!$B$1:$Z$65536,11,0)</f>
        <v>0</v>
      </c>
      <c r="N277" s="81">
        <f>VLOOKUP($C277,[1]Sheet1!$B$1:$Z$65536,12,0)</f>
        <v>0</v>
      </c>
      <c r="O277" s="81">
        <f>VLOOKUP($C277,[1]Sheet1!$B$1:$Z$65536,13,0)</f>
        <v>0</v>
      </c>
      <c r="P277" s="81">
        <f>VLOOKUP($C277,[1]Sheet1!$B$1:$Z$65536,14,0)</f>
        <v>0</v>
      </c>
      <c r="Q277" s="81">
        <f>VLOOKUP($C277,[1]Sheet1!$B$1:$Z$65536,15,0)</f>
        <v>0</v>
      </c>
      <c r="R277" s="81">
        <f>VLOOKUP($C277,[1]Sheet1!$B$1:$Z$65536,16,0)</f>
        <v>0</v>
      </c>
      <c r="S277" s="81">
        <f>VLOOKUP($C277,[1]Sheet1!$B$1:$Z$65536,17,0)</f>
        <v>0</v>
      </c>
      <c r="T277" s="81">
        <f>VLOOKUP($C277,[1]Sheet1!$B$1:$Z$65536,18,0)</f>
        <v>0</v>
      </c>
      <c r="U277" s="81">
        <f>VLOOKUP($C277,[1]Sheet1!$B$1:$Z$65536,19,0)</f>
        <v>0</v>
      </c>
      <c r="V277" s="81">
        <f>VLOOKUP($C277,[1]Sheet1!$B$1:$Z$65536,20,0)</f>
        <v>0</v>
      </c>
      <c r="W277" s="81">
        <f>VLOOKUP($C277,[1]Sheet1!$B$1:$Z$65536,21,0)</f>
        <v>0</v>
      </c>
      <c r="X277" s="81">
        <f>VLOOKUP($C277,[1]Sheet1!$B$1:$Z$65536,22,0)</f>
        <v>0</v>
      </c>
      <c r="Y277" s="81">
        <f>VLOOKUP($C277,[1]Sheet1!$B$1:$Z$65536,23,0)</f>
        <v>0</v>
      </c>
      <c r="Z277" s="81">
        <f>VLOOKUP($C277,[1]Sheet1!$B$1:$Z$65536,24,0)</f>
        <v>0</v>
      </c>
      <c r="AA277" s="81">
        <f>VLOOKUP($C277,[1]Sheet1!$B$1:$Z$65536,25,0)</f>
        <v>0</v>
      </c>
      <c r="AB277" s="81">
        <f>VLOOKUP($C277,[1]Sheet1!$B$1:$AA$65536,26,0)</f>
        <v>0</v>
      </c>
      <c r="AC277" s="112">
        <f t="shared" si="45"/>
        <v>21800</v>
      </c>
      <c r="AD277" s="211">
        <f t="shared" si="48"/>
        <v>21800</v>
      </c>
      <c r="AE277" s="4"/>
      <c r="AF277" s="4"/>
      <c r="AG277" s="242"/>
      <c r="AI277" s="4"/>
      <c r="AJ277" s="4"/>
      <c r="AK277" s="4"/>
      <c r="AL277" s="4"/>
      <c r="AM277" s="4"/>
      <c r="AN277" s="185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</row>
    <row r="278" spans="1:52" hidden="1">
      <c r="A278" s="8"/>
      <c r="B278" s="344"/>
      <c r="C278" s="241" t="s">
        <v>581</v>
      </c>
      <c r="D278" s="29" t="s">
        <v>582</v>
      </c>
      <c r="E278" s="64">
        <f>VLOOKUP(C278,[1]Sheet1!B$1:D$65536,3,0)</f>
        <v>60</v>
      </c>
      <c r="F278" s="81">
        <f>VLOOKUP(C278,[1]Sheet1!B$1:E$65536,4,0)</f>
        <v>208000</v>
      </c>
      <c r="G278" s="81">
        <f>VLOOKUP(C278,[1]Sheet1!B$1:F$65536,5,0)</f>
        <v>0</v>
      </c>
      <c r="H278" s="81">
        <f>VLOOKUP($C278,[1]Sheet1!$B$1:$Z$65536,6,0)</f>
        <v>0</v>
      </c>
      <c r="I278" s="81">
        <f>VLOOKUP($C278,[1]Sheet1!$B$1:$Z$65536,7,0)</f>
        <v>0</v>
      </c>
      <c r="J278" s="81">
        <f>VLOOKUP($C278,[1]Sheet1!$B$1:$Z$65536,8,0)</f>
        <v>0</v>
      </c>
      <c r="K278" s="81">
        <f>VLOOKUP($C278,[1]Sheet1!$B$1:$Z$65536,9,0)</f>
        <v>0</v>
      </c>
      <c r="L278" s="81">
        <f>VLOOKUP($C278,[1]Sheet1!$B$1:$Z$65536,10,0)</f>
        <v>0</v>
      </c>
      <c r="M278" s="81">
        <f>VLOOKUP($C278,[1]Sheet1!$B$1:$Z$65536,11,0)</f>
        <v>0</v>
      </c>
      <c r="N278" s="81">
        <f>VLOOKUP($C278,[1]Sheet1!$B$1:$Z$65536,12,0)</f>
        <v>0</v>
      </c>
      <c r="O278" s="81">
        <f>VLOOKUP($C278,[1]Sheet1!$B$1:$Z$65536,13,0)</f>
        <v>0</v>
      </c>
      <c r="P278" s="81">
        <f>VLOOKUP($C278,[1]Sheet1!$B$1:$Z$65536,14,0)</f>
        <v>0</v>
      </c>
      <c r="Q278" s="81">
        <f>VLOOKUP($C278,[1]Sheet1!$B$1:$Z$65536,15,0)</f>
        <v>0</v>
      </c>
      <c r="R278" s="81">
        <f>VLOOKUP($C278,[1]Sheet1!$B$1:$Z$65536,16,0)</f>
        <v>0</v>
      </c>
      <c r="S278" s="81">
        <f>VLOOKUP($C278,[1]Sheet1!$B$1:$Z$65536,17,0)</f>
        <v>0</v>
      </c>
      <c r="T278" s="81">
        <f>VLOOKUP($C278,[1]Sheet1!$B$1:$Z$65536,18,0)</f>
        <v>0</v>
      </c>
      <c r="U278" s="81">
        <f>VLOOKUP($C278,[1]Sheet1!$B$1:$Z$65536,19,0)</f>
        <v>0</v>
      </c>
      <c r="V278" s="81">
        <f>VLOOKUP($C278,[1]Sheet1!$B$1:$Z$65536,20,0)</f>
        <v>0</v>
      </c>
      <c r="W278" s="81">
        <f>VLOOKUP($C278,[1]Sheet1!$B$1:$Z$65536,21,0)</f>
        <v>0</v>
      </c>
      <c r="X278" s="81">
        <f>VLOOKUP($C278,[1]Sheet1!$B$1:$Z$65536,22,0)</f>
        <v>0</v>
      </c>
      <c r="Y278" s="81">
        <f>VLOOKUP($C278,[1]Sheet1!$B$1:$Z$65536,23,0)</f>
        <v>0</v>
      </c>
      <c r="Z278" s="81">
        <f>VLOOKUP($C278,[1]Sheet1!$B$1:$Z$65536,24,0)</f>
        <v>0</v>
      </c>
      <c r="AA278" s="81">
        <f>VLOOKUP($C278,[1]Sheet1!$B$1:$Z$65536,25,0)</f>
        <v>0</v>
      </c>
      <c r="AB278" s="81">
        <f>VLOOKUP($C278,[1]Sheet1!$B$1:$AA$65536,26,0)</f>
        <v>0</v>
      </c>
      <c r="AC278" s="112">
        <f t="shared" si="45"/>
        <v>208000</v>
      </c>
      <c r="AD278" s="211">
        <f t="shared" si="48"/>
        <v>208000</v>
      </c>
      <c r="AE278" s="4"/>
      <c r="AF278" s="4"/>
      <c r="AG278" s="242"/>
      <c r="AI278" s="4"/>
      <c r="AJ278" s="4"/>
      <c r="AK278" s="4"/>
      <c r="AL278" s="4"/>
      <c r="AM278" s="4"/>
      <c r="AN278" s="185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</row>
    <row r="279" spans="1:52" hidden="1">
      <c r="A279" s="8"/>
      <c r="B279" s="344"/>
      <c r="C279" s="241" t="s">
        <v>583</v>
      </c>
      <c r="D279" s="29" t="s">
        <v>584</v>
      </c>
      <c r="E279" s="64">
        <f>VLOOKUP(C279,[1]Sheet1!B$1:D$65536,3,0)</f>
        <v>60</v>
      </c>
      <c r="F279" s="81">
        <f>VLOOKUP(C279,[1]Sheet1!B$1:E$65536,4,0)</f>
        <v>526700</v>
      </c>
      <c r="G279" s="81">
        <f>VLOOKUP(C279,[1]Sheet1!B$1:F$65536,5,0)</f>
        <v>0</v>
      </c>
      <c r="H279" s="81">
        <f>VLOOKUP($C279,[1]Sheet1!$B$1:$Z$65536,6,0)</f>
        <v>0</v>
      </c>
      <c r="I279" s="81">
        <f>VLOOKUP($C279,[1]Sheet1!$B$1:$Z$65536,7,0)</f>
        <v>0</v>
      </c>
      <c r="J279" s="81">
        <f>VLOOKUP($C279,[1]Sheet1!$B$1:$Z$65536,8,0)</f>
        <v>0</v>
      </c>
      <c r="K279" s="81">
        <f>VLOOKUP($C279,[1]Sheet1!$B$1:$Z$65536,9,0)</f>
        <v>0</v>
      </c>
      <c r="L279" s="81">
        <f>VLOOKUP($C279,[1]Sheet1!$B$1:$Z$65536,10,0)</f>
        <v>0</v>
      </c>
      <c r="M279" s="81">
        <f>VLOOKUP($C279,[1]Sheet1!$B$1:$Z$65536,11,0)</f>
        <v>0</v>
      </c>
      <c r="N279" s="81">
        <f>VLOOKUP($C279,[1]Sheet1!$B$1:$Z$65536,12,0)</f>
        <v>0</v>
      </c>
      <c r="O279" s="81">
        <f>VLOOKUP($C279,[1]Sheet1!$B$1:$Z$65536,13,0)</f>
        <v>0</v>
      </c>
      <c r="P279" s="81">
        <f>VLOOKUP($C279,[1]Sheet1!$B$1:$Z$65536,14,0)</f>
        <v>0</v>
      </c>
      <c r="Q279" s="81">
        <f>VLOOKUP($C279,[1]Sheet1!$B$1:$Z$65536,15,0)</f>
        <v>0</v>
      </c>
      <c r="R279" s="81">
        <f>VLOOKUP($C279,[1]Sheet1!$B$1:$Z$65536,16,0)</f>
        <v>0</v>
      </c>
      <c r="S279" s="81">
        <f>VLOOKUP($C279,[1]Sheet1!$B$1:$Z$65536,17,0)</f>
        <v>0</v>
      </c>
      <c r="T279" s="81">
        <f>VLOOKUP($C279,[1]Sheet1!$B$1:$Z$65536,18,0)</f>
        <v>0</v>
      </c>
      <c r="U279" s="81">
        <f>VLOOKUP($C279,[1]Sheet1!$B$1:$Z$65536,19,0)</f>
        <v>0</v>
      </c>
      <c r="V279" s="81">
        <f>VLOOKUP($C279,[1]Sheet1!$B$1:$Z$65536,20,0)</f>
        <v>0</v>
      </c>
      <c r="W279" s="81">
        <f>VLOOKUP($C279,[1]Sheet1!$B$1:$Z$65536,21,0)</f>
        <v>0</v>
      </c>
      <c r="X279" s="81">
        <f>VLOOKUP($C279,[1]Sheet1!$B$1:$Z$65536,22,0)</f>
        <v>0</v>
      </c>
      <c r="Y279" s="81">
        <f>VLOOKUP($C279,[1]Sheet1!$B$1:$Z$65536,23,0)</f>
        <v>0</v>
      </c>
      <c r="Z279" s="81">
        <f>VLOOKUP($C279,[1]Sheet1!$B$1:$Z$65536,24,0)</f>
        <v>0</v>
      </c>
      <c r="AA279" s="81">
        <f>VLOOKUP($C279,[1]Sheet1!$B$1:$Z$65536,25,0)</f>
        <v>0</v>
      </c>
      <c r="AB279" s="81">
        <f>VLOOKUP($C279,[1]Sheet1!$B$1:$AA$65536,26,0)</f>
        <v>0</v>
      </c>
      <c r="AC279" s="112">
        <f t="shared" si="45"/>
        <v>526700</v>
      </c>
      <c r="AD279" s="211">
        <f t="shared" si="48"/>
        <v>526700</v>
      </c>
      <c r="AE279" s="4"/>
      <c r="AF279" s="4"/>
      <c r="AG279" s="242"/>
      <c r="AI279" s="4"/>
      <c r="AJ279" s="4"/>
      <c r="AK279" s="4"/>
      <c r="AL279" s="4"/>
      <c r="AM279" s="4"/>
      <c r="AN279" s="185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</row>
    <row r="280" spans="1:52" hidden="1">
      <c r="A280" s="8"/>
      <c r="B280" s="344"/>
      <c r="C280" s="241" t="s">
        <v>585</v>
      </c>
      <c r="D280" s="29" t="s">
        <v>586</v>
      </c>
      <c r="E280" s="64">
        <f>VLOOKUP(C280,[1]Sheet1!B$1:D$65536,3,0)</f>
        <v>60</v>
      </c>
      <c r="F280" s="81">
        <f>VLOOKUP(C280,[1]Sheet1!B$1:E$65536,4,0)</f>
        <v>0</v>
      </c>
      <c r="G280" s="81">
        <f>VLOOKUP(C280,[1]Sheet1!B$1:F$65536,5,0)</f>
        <v>0</v>
      </c>
      <c r="H280" s="81">
        <f>VLOOKUP($C280,[1]Sheet1!$B$1:$Z$65536,6,0)</f>
        <v>0</v>
      </c>
      <c r="I280" s="81">
        <f>VLOOKUP($C280,[1]Sheet1!$B$1:$Z$65536,7,0)</f>
        <v>0</v>
      </c>
      <c r="J280" s="81">
        <f>VLOOKUP($C280,[1]Sheet1!$B$1:$Z$65536,8,0)</f>
        <v>0</v>
      </c>
      <c r="K280" s="81">
        <f>VLOOKUP($C280,[1]Sheet1!$B$1:$Z$65536,9,0)</f>
        <v>0</v>
      </c>
      <c r="L280" s="81">
        <f>VLOOKUP($C280,[1]Sheet1!$B$1:$Z$65536,10,0)</f>
        <v>0</v>
      </c>
      <c r="M280" s="81">
        <f>VLOOKUP($C280,[1]Sheet1!$B$1:$Z$65536,11,0)</f>
        <v>0</v>
      </c>
      <c r="N280" s="81">
        <f>VLOOKUP($C280,[1]Sheet1!$B$1:$Z$65536,12,0)</f>
        <v>162700</v>
      </c>
      <c r="O280" s="81">
        <f>VLOOKUP($C280,[1]Sheet1!$B$1:$Z$65536,13,0)</f>
        <v>0</v>
      </c>
      <c r="P280" s="81">
        <f>VLOOKUP($C280,[1]Sheet1!$B$1:$Z$65536,14,0)</f>
        <v>0</v>
      </c>
      <c r="Q280" s="81">
        <f>VLOOKUP($C280,[1]Sheet1!$B$1:$Z$65536,15,0)</f>
        <v>0</v>
      </c>
      <c r="R280" s="81">
        <f>VLOOKUP($C280,[1]Sheet1!$B$1:$Z$65536,16,0)</f>
        <v>0</v>
      </c>
      <c r="S280" s="81">
        <f>VLOOKUP($C280,[1]Sheet1!$B$1:$Z$65536,17,0)</f>
        <v>0</v>
      </c>
      <c r="T280" s="81">
        <f>VLOOKUP($C280,[1]Sheet1!$B$1:$Z$65536,18,0)</f>
        <v>0</v>
      </c>
      <c r="U280" s="81">
        <f>VLOOKUP($C280,[1]Sheet1!$B$1:$Z$65536,19,0)</f>
        <v>0</v>
      </c>
      <c r="V280" s="81">
        <f>VLOOKUP($C280,[1]Sheet1!$B$1:$Z$65536,20,0)</f>
        <v>0</v>
      </c>
      <c r="W280" s="81">
        <f>VLOOKUP($C280,[1]Sheet1!$B$1:$Z$65536,21,0)</f>
        <v>0</v>
      </c>
      <c r="X280" s="81">
        <f>VLOOKUP($C280,[1]Sheet1!$B$1:$Z$65536,22,0)</f>
        <v>0</v>
      </c>
      <c r="Y280" s="81">
        <f>VLOOKUP($C280,[1]Sheet1!$B$1:$Z$65536,23,0)</f>
        <v>0</v>
      </c>
      <c r="Z280" s="81">
        <f>VLOOKUP($C280,[1]Sheet1!$B$1:$Z$65536,24,0)</f>
        <v>0</v>
      </c>
      <c r="AA280" s="81">
        <f>VLOOKUP($C280,[1]Sheet1!$B$1:$Z$65536,25,0)</f>
        <v>0</v>
      </c>
      <c r="AB280" s="81">
        <f>VLOOKUP($C280,[1]Sheet1!$B$1:$AA$65536,26,0)</f>
        <v>0</v>
      </c>
      <c r="AC280" s="112">
        <f t="shared" si="45"/>
        <v>162700</v>
      </c>
      <c r="AD280" s="211">
        <f t="shared" si="48"/>
        <v>162700</v>
      </c>
      <c r="AE280" s="4"/>
      <c r="AF280" s="4"/>
      <c r="AG280" s="242"/>
      <c r="AI280" s="4"/>
      <c r="AJ280" s="4"/>
      <c r="AK280" s="4"/>
      <c r="AL280" s="4"/>
      <c r="AM280" s="4"/>
      <c r="AN280" s="185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</row>
    <row r="281" spans="1:52" hidden="1">
      <c r="A281" s="8"/>
      <c r="B281" s="344"/>
      <c r="C281" s="241" t="s">
        <v>587</v>
      </c>
      <c r="D281" s="29" t="s">
        <v>588</v>
      </c>
      <c r="E281" s="64">
        <f>VLOOKUP(C281,[1]Sheet1!B$1:D$65536,3,0)</f>
        <v>60</v>
      </c>
      <c r="F281" s="81">
        <f>VLOOKUP(C281,[1]Sheet1!B$1:E$65536,4,0)</f>
        <v>0</v>
      </c>
      <c r="G281" s="81">
        <f>VLOOKUP(C281,[1]Sheet1!B$1:F$65536,5,0)</f>
        <v>0</v>
      </c>
      <c r="H281" s="81">
        <f>VLOOKUP($C281,[1]Sheet1!$B$1:$Z$65536,6,0)</f>
        <v>0</v>
      </c>
      <c r="I281" s="81">
        <f>VLOOKUP($C281,[1]Sheet1!$B$1:$Z$65536,7,0)</f>
        <v>0</v>
      </c>
      <c r="J281" s="81">
        <f>VLOOKUP($C281,[1]Sheet1!$B$1:$Z$65536,8,0)</f>
        <v>0</v>
      </c>
      <c r="K281" s="81">
        <f>VLOOKUP($C281,[1]Sheet1!$B$1:$Z$65536,9,0)</f>
        <v>0</v>
      </c>
      <c r="L281" s="81">
        <f>VLOOKUP($C281,[1]Sheet1!$B$1:$Z$65536,10,0)</f>
        <v>0</v>
      </c>
      <c r="M281" s="81">
        <f>VLOOKUP($C281,[1]Sheet1!$B$1:$Z$65536,11,0)</f>
        <v>0</v>
      </c>
      <c r="N281" s="81">
        <f>VLOOKUP($C281,[1]Sheet1!$B$1:$Z$65536,12,0)</f>
        <v>0</v>
      </c>
      <c r="O281" s="81">
        <f>VLOOKUP($C281,[1]Sheet1!$B$1:$Z$65536,13,0)</f>
        <v>0</v>
      </c>
      <c r="P281" s="81">
        <f>VLOOKUP($C281,[1]Sheet1!$B$1:$Z$65536,14,0)</f>
        <v>0</v>
      </c>
      <c r="Q281" s="81">
        <f>VLOOKUP($C281,[1]Sheet1!$B$1:$Z$65536,15,0)</f>
        <v>0</v>
      </c>
      <c r="R281" s="81">
        <f>VLOOKUP($C281,[1]Sheet1!$B$1:$Z$65536,16,0)</f>
        <v>0</v>
      </c>
      <c r="S281" s="81">
        <f>VLOOKUP($C281,[1]Sheet1!$B$1:$Z$65536,17,0)</f>
        <v>0</v>
      </c>
      <c r="T281" s="81">
        <f>VLOOKUP($C281,[1]Sheet1!$B$1:$Z$65536,18,0)</f>
        <v>0</v>
      </c>
      <c r="U281" s="81">
        <f>VLOOKUP($C281,[1]Sheet1!$B$1:$Z$65536,19,0)</f>
        <v>0</v>
      </c>
      <c r="V281" s="81">
        <f>VLOOKUP($C281,[1]Sheet1!$B$1:$Z$65536,20,0)</f>
        <v>0</v>
      </c>
      <c r="W281" s="81">
        <f>VLOOKUP($C281,[1]Sheet1!$B$1:$Z$65536,21,0)</f>
        <v>0</v>
      </c>
      <c r="X281" s="81">
        <f>VLOOKUP($C281,[1]Sheet1!$B$1:$Z$65536,22,0)</f>
        <v>45192.6</v>
      </c>
      <c r="Y281" s="81">
        <f>VLOOKUP($C281,[1]Sheet1!$B$1:$Z$65536,23,0)</f>
        <v>0</v>
      </c>
      <c r="Z281" s="81">
        <f>VLOOKUP($C281,[1]Sheet1!$B$1:$Z$65536,24,0)</f>
        <v>0</v>
      </c>
      <c r="AA281" s="81">
        <f>VLOOKUP($C281,[1]Sheet1!$B$1:$Z$65536,25,0)</f>
        <v>0</v>
      </c>
      <c r="AB281" s="81">
        <f>VLOOKUP($C281,[1]Sheet1!$B$1:$AA$65536,26,0)</f>
        <v>0</v>
      </c>
      <c r="AC281" s="112">
        <f t="shared" si="45"/>
        <v>45192.6</v>
      </c>
      <c r="AD281" s="211">
        <f t="shared" si="48"/>
        <v>45192.6</v>
      </c>
      <c r="AE281" s="4"/>
      <c r="AF281" s="4"/>
      <c r="AG281" s="242"/>
      <c r="AI281" s="4"/>
      <c r="AJ281" s="4"/>
      <c r="AK281" s="4"/>
      <c r="AL281" s="4"/>
      <c r="AM281" s="4"/>
      <c r="AN281" s="185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</row>
    <row r="282" spans="1:52" hidden="1">
      <c r="A282" s="8"/>
      <c r="B282" s="344"/>
      <c r="C282" s="241" t="s">
        <v>589</v>
      </c>
      <c r="D282" s="29" t="s">
        <v>590</v>
      </c>
      <c r="E282" s="64">
        <f>VLOOKUP(C282,[1]Sheet1!B$1:D$65536,3,0)</f>
        <v>60</v>
      </c>
      <c r="F282" s="81">
        <f>VLOOKUP(C282,[1]Sheet1!B$1:E$65536,4,0)</f>
        <v>0</v>
      </c>
      <c r="G282" s="81">
        <f>VLOOKUP(C282,[1]Sheet1!B$1:F$65536,5,0)</f>
        <v>0</v>
      </c>
      <c r="H282" s="81">
        <f>VLOOKUP($C282,[1]Sheet1!$B$1:$Z$65536,6,0)</f>
        <v>0</v>
      </c>
      <c r="I282" s="81">
        <f>VLOOKUP($C282,[1]Sheet1!$B$1:$Z$65536,7,0)</f>
        <v>0</v>
      </c>
      <c r="J282" s="81">
        <f>VLOOKUP($C282,[1]Sheet1!$B$1:$Z$65536,8,0)</f>
        <v>0</v>
      </c>
      <c r="K282" s="81">
        <f>VLOOKUP($C282,[1]Sheet1!$B$1:$Z$65536,9,0)</f>
        <v>0</v>
      </c>
      <c r="L282" s="81">
        <f>VLOOKUP($C282,[1]Sheet1!$B$1:$Z$65536,10,0)</f>
        <v>0</v>
      </c>
      <c r="M282" s="81">
        <f>VLOOKUP($C282,[1]Sheet1!$B$1:$Z$65536,11,0)</f>
        <v>0</v>
      </c>
      <c r="N282" s="81">
        <f>VLOOKUP($C282,[1]Sheet1!$B$1:$Z$65536,12,0)</f>
        <v>0</v>
      </c>
      <c r="O282" s="81">
        <f>VLOOKUP($C282,[1]Sheet1!$B$1:$Z$65536,13,0)</f>
        <v>0</v>
      </c>
      <c r="P282" s="81">
        <f>VLOOKUP($C282,[1]Sheet1!$B$1:$Z$65536,14,0)</f>
        <v>0</v>
      </c>
      <c r="Q282" s="81">
        <f>VLOOKUP($C282,[1]Sheet1!$B$1:$Z$65536,15,0)</f>
        <v>0</v>
      </c>
      <c r="R282" s="81">
        <f>VLOOKUP($C282,[1]Sheet1!$B$1:$Z$65536,16,0)</f>
        <v>0</v>
      </c>
      <c r="S282" s="81">
        <f>VLOOKUP($C282,[1]Sheet1!$B$1:$Z$65536,17,0)</f>
        <v>0</v>
      </c>
      <c r="T282" s="81">
        <f>VLOOKUP($C282,[1]Sheet1!$B$1:$Z$65536,18,0)</f>
        <v>7064</v>
      </c>
      <c r="U282" s="81">
        <f>VLOOKUP($C282,[1]Sheet1!$B$1:$Z$65536,19,0)</f>
        <v>0</v>
      </c>
      <c r="V282" s="81">
        <f>VLOOKUP($C282,[1]Sheet1!$B$1:$Z$65536,20,0)</f>
        <v>1536</v>
      </c>
      <c r="W282" s="81">
        <f>VLOOKUP($C282,[1]Sheet1!$B$1:$Z$65536,21,0)</f>
        <v>0</v>
      </c>
      <c r="X282" s="81">
        <f>VLOOKUP($C282,[1]Sheet1!$B$1:$Z$65536,22,0)</f>
        <v>0</v>
      </c>
      <c r="Y282" s="81">
        <f>VLOOKUP($C282,[1]Sheet1!$B$1:$Z$65536,23,0)</f>
        <v>0</v>
      </c>
      <c r="Z282" s="81">
        <f>VLOOKUP($C282,[1]Sheet1!$B$1:$Z$65536,24,0)</f>
        <v>0</v>
      </c>
      <c r="AA282" s="81">
        <f>VLOOKUP($C282,[1]Sheet1!$B$1:$Z$65536,25,0)</f>
        <v>0</v>
      </c>
      <c r="AB282" s="81">
        <f>VLOOKUP($C282,[1]Sheet1!$B$1:$AA$65536,26,0)</f>
        <v>0</v>
      </c>
      <c r="AC282" s="112">
        <f t="shared" si="45"/>
        <v>8600</v>
      </c>
      <c r="AD282" s="211">
        <f t="shared" si="48"/>
        <v>8600</v>
      </c>
      <c r="AE282" s="4"/>
      <c r="AF282" s="4"/>
      <c r="AG282" s="242"/>
      <c r="AI282" s="4"/>
      <c r="AJ282" s="4"/>
      <c r="AK282" s="4"/>
      <c r="AL282" s="4"/>
      <c r="AM282" s="4"/>
      <c r="AN282" s="185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</row>
    <row r="283" spans="1:52" hidden="1">
      <c r="A283" s="8"/>
      <c r="B283" s="344"/>
      <c r="C283" s="241" t="s">
        <v>591</v>
      </c>
      <c r="D283" s="29" t="s">
        <v>592</v>
      </c>
      <c r="E283" s="64">
        <f>VLOOKUP(C283,[1]Sheet1!B$1:D$65536,3,0)</f>
        <v>60</v>
      </c>
      <c r="F283" s="81">
        <f>VLOOKUP(C283,[1]Sheet1!B$1:E$65536,4,0)</f>
        <v>0</v>
      </c>
      <c r="G283" s="81">
        <f>VLOOKUP(C283,[1]Sheet1!B$1:F$65536,5,0)</f>
        <v>0</v>
      </c>
      <c r="H283" s="81">
        <f>VLOOKUP($C283,[1]Sheet1!$B$1:$Z$65536,6,0)</f>
        <v>0</v>
      </c>
      <c r="I283" s="81">
        <f>VLOOKUP($C283,[1]Sheet1!$B$1:$Z$65536,7,0)</f>
        <v>0</v>
      </c>
      <c r="J283" s="81">
        <f>VLOOKUP($C283,[1]Sheet1!$B$1:$Z$65536,8,0)</f>
        <v>0</v>
      </c>
      <c r="K283" s="81">
        <f>VLOOKUP($C283,[1]Sheet1!$B$1:$Z$65536,9,0)</f>
        <v>516900</v>
      </c>
      <c r="L283" s="81">
        <f>VLOOKUP($C283,[1]Sheet1!$B$1:$Z$65536,10,0)</f>
        <v>0</v>
      </c>
      <c r="M283" s="81">
        <f>VLOOKUP($C283,[1]Sheet1!$B$1:$Z$65536,11,0)</f>
        <v>0</v>
      </c>
      <c r="N283" s="81">
        <f>VLOOKUP($C283,[1]Sheet1!$B$1:$Z$65536,12,0)</f>
        <v>0</v>
      </c>
      <c r="O283" s="81">
        <f>VLOOKUP($C283,[1]Sheet1!$B$1:$Z$65536,13,0)</f>
        <v>0</v>
      </c>
      <c r="P283" s="81">
        <f>VLOOKUP($C283,[1]Sheet1!$B$1:$Z$65536,14,0)</f>
        <v>0</v>
      </c>
      <c r="Q283" s="81">
        <f>VLOOKUP($C283,[1]Sheet1!$B$1:$Z$65536,15,0)</f>
        <v>0</v>
      </c>
      <c r="R283" s="81">
        <f>VLOOKUP($C283,[1]Sheet1!$B$1:$Z$65536,16,0)</f>
        <v>0</v>
      </c>
      <c r="S283" s="81">
        <f>VLOOKUP($C283,[1]Sheet1!$B$1:$Z$65536,17,0)</f>
        <v>0</v>
      </c>
      <c r="T283" s="81">
        <f>VLOOKUP($C283,[1]Sheet1!$B$1:$Z$65536,18,0)</f>
        <v>0</v>
      </c>
      <c r="U283" s="81">
        <f>VLOOKUP($C283,[1]Sheet1!$B$1:$Z$65536,19,0)</f>
        <v>0</v>
      </c>
      <c r="V283" s="81">
        <f>VLOOKUP($C283,[1]Sheet1!$B$1:$Z$65536,20,0)</f>
        <v>0</v>
      </c>
      <c r="W283" s="81">
        <f>VLOOKUP($C283,[1]Sheet1!$B$1:$Z$65536,21,0)</f>
        <v>0</v>
      </c>
      <c r="X283" s="81">
        <f>VLOOKUP($C283,[1]Sheet1!$B$1:$Z$65536,22,0)</f>
        <v>0</v>
      </c>
      <c r="Y283" s="81">
        <f>VLOOKUP($C283,[1]Sheet1!$B$1:$Z$65536,23,0)</f>
        <v>0</v>
      </c>
      <c r="Z283" s="81">
        <f>VLOOKUP($C283,[1]Sheet1!$B$1:$Z$65536,24,0)</f>
        <v>0</v>
      </c>
      <c r="AA283" s="81">
        <f>VLOOKUP($C283,[1]Sheet1!$B$1:$Z$65536,25,0)</f>
        <v>0</v>
      </c>
      <c r="AB283" s="81">
        <f>VLOOKUP($C283,[1]Sheet1!$B$1:$AA$65536,26,0)</f>
        <v>0</v>
      </c>
      <c r="AC283" s="112">
        <f t="shared" si="45"/>
        <v>516900</v>
      </c>
      <c r="AD283" s="211">
        <f t="shared" si="48"/>
        <v>516900</v>
      </c>
      <c r="AE283" s="4"/>
      <c r="AF283" s="4"/>
      <c r="AG283" s="242"/>
      <c r="AI283" s="4"/>
      <c r="AJ283" s="4"/>
      <c r="AK283" s="4"/>
      <c r="AL283" s="4"/>
      <c r="AM283" s="4"/>
      <c r="AN283" s="185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</row>
    <row r="284" spans="1:52" hidden="1">
      <c r="A284" s="8"/>
      <c r="B284" s="344"/>
      <c r="C284" s="241" t="s">
        <v>593</v>
      </c>
      <c r="D284" s="29" t="s">
        <v>594</v>
      </c>
      <c r="E284" s="64">
        <f>VLOOKUP(C284,[1]Sheet1!B$1:D$65536,3,0)</f>
        <v>60</v>
      </c>
      <c r="F284" s="81">
        <f>VLOOKUP(C284,[1]Sheet1!B$1:E$65536,4,0)</f>
        <v>2000</v>
      </c>
      <c r="G284" s="81">
        <f>VLOOKUP(C284,[1]Sheet1!B$1:F$65536,5,0)</f>
        <v>0</v>
      </c>
      <c r="H284" s="81">
        <f>VLOOKUP($C284,[1]Sheet1!$B$1:$Z$65536,6,0)</f>
        <v>0</v>
      </c>
      <c r="I284" s="81">
        <f>VLOOKUP($C284,[1]Sheet1!$B$1:$Z$65536,7,0)</f>
        <v>0</v>
      </c>
      <c r="J284" s="81">
        <f>VLOOKUP($C284,[1]Sheet1!$B$1:$Z$65536,8,0)</f>
        <v>0</v>
      </c>
      <c r="K284" s="81">
        <f>VLOOKUP($C284,[1]Sheet1!$B$1:$Z$65536,9,0)</f>
        <v>0</v>
      </c>
      <c r="L284" s="81">
        <f>VLOOKUP($C284,[1]Sheet1!$B$1:$Z$65536,10,0)</f>
        <v>0</v>
      </c>
      <c r="M284" s="81">
        <f>VLOOKUP($C284,[1]Sheet1!$B$1:$Z$65536,11,0)</f>
        <v>0</v>
      </c>
      <c r="N284" s="81">
        <f>VLOOKUP($C284,[1]Sheet1!$B$1:$Z$65536,12,0)</f>
        <v>0</v>
      </c>
      <c r="O284" s="81">
        <f>VLOOKUP($C284,[1]Sheet1!$B$1:$Z$65536,13,0)</f>
        <v>0</v>
      </c>
      <c r="P284" s="81">
        <f>VLOOKUP($C284,[1]Sheet1!$B$1:$Z$65536,14,0)</f>
        <v>0</v>
      </c>
      <c r="Q284" s="81">
        <f>VLOOKUP($C284,[1]Sheet1!$B$1:$Z$65536,15,0)</f>
        <v>0</v>
      </c>
      <c r="R284" s="81">
        <f>VLOOKUP($C284,[1]Sheet1!$B$1:$Z$65536,16,0)</f>
        <v>0</v>
      </c>
      <c r="S284" s="81">
        <f>VLOOKUP($C284,[1]Sheet1!$B$1:$Z$65536,17,0)</f>
        <v>0</v>
      </c>
      <c r="T284" s="81">
        <f>VLOOKUP($C284,[1]Sheet1!$B$1:$Z$65536,18,0)</f>
        <v>0</v>
      </c>
      <c r="U284" s="81">
        <f>VLOOKUP($C284,[1]Sheet1!$B$1:$Z$65536,19,0)</f>
        <v>0</v>
      </c>
      <c r="V284" s="81">
        <f>VLOOKUP($C284,[1]Sheet1!$B$1:$Z$65536,20,0)</f>
        <v>0</v>
      </c>
      <c r="W284" s="81">
        <f>VLOOKUP($C284,[1]Sheet1!$B$1:$Z$65536,21,0)</f>
        <v>0</v>
      </c>
      <c r="X284" s="81">
        <f>VLOOKUP($C284,[1]Sheet1!$B$1:$Z$65536,22,0)</f>
        <v>0</v>
      </c>
      <c r="Y284" s="81">
        <f>VLOOKUP($C284,[1]Sheet1!$B$1:$Z$65536,23,0)</f>
        <v>0</v>
      </c>
      <c r="Z284" s="81">
        <f>VLOOKUP($C284,[1]Sheet1!$B$1:$Z$65536,24,0)</f>
        <v>0</v>
      </c>
      <c r="AA284" s="81">
        <f>VLOOKUP($C284,[1]Sheet1!$B$1:$Z$65536,25,0)</f>
        <v>0</v>
      </c>
      <c r="AB284" s="81">
        <f>VLOOKUP($C284,[1]Sheet1!$B$1:$AA$65536,26,0)</f>
        <v>0</v>
      </c>
      <c r="AC284" s="112">
        <f t="shared" si="45"/>
        <v>2000</v>
      </c>
      <c r="AD284" s="211">
        <f t="shared" si="48"/>
        <v>2000</v>
      </c>
      <c r="AE284" s="4"/>
      <c r="AF284" s="4"/>
      <c r="AG284" s="242"/>
      <c r="AI284" s="4"/>
      <c r="AJ284" s="4"/>
      <c r="AK284" s="4"/>
      <c r="AL284" s="4"/>
      <c r="AM284" s="4"/>
      <c r="AN284" s="185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</row>
    <row r="285" spans="1:52" hidden="1">
      <c r="A285" s="8"/>
      <c r="B285" s="344"/>
      <c r="C285" s="241" t="s">
        <v>595</v>
      </c>
      <c r="D285" s="29" t="s">
        <v>596</v>
      </c>
      <c r="E285" s="64">
        <f>VLOOKUP(C285,[1]Sheet1!B$1:D$65536,3,0)</f>
        <v>60</v>
      </c>
      <c r="F285" s="81">
        <f>VLOOKUP(C285,[1]Sheet1!B$1:E$65536,4,0)</f>
        <v>0</v>
      </c>
      <c r="G285" s="81">
        <f>VLOOKUP(C285,[1]Sheet1!B$1:F$65536,5,0)</f>
        <v>0</v>
      </c>
      <c r="H285" s="81">
        <f>VLOOKUP($C285,[1]Sheet1!$B$1:$Z$65536,6,0)</f>
        <v>0</v>
      </c>
      <c r="I285" s="81">
        <f>VLOOKUP($C285,[1]Sheet1!$B$1:$Z$65536,7,0)</f>
        <v>0</v>
      </c>
      <c r="J285" s="81">
        <f>VLOOKUP($C285,[1]Sheet1!$B$1:$Z$65536,8,0)</f>
        <v>0</v>
      </c>
      <c r="K285" s="81">
        <f>VLOOKUP($C285,[1]Sheet1!$B$1:$Z$65536,9,0)</f>
        <v>0</v>
      </c>
      <c r="L285" s="81">
        <f>VLOOKUP($C285,[1]Sheet1!$B$1:$Z$65536,10,0)</f>
        <v>0</v>
      </c>
      <c r="M285" s="81">
        <f>VLOOKUP($C285,[1]Sheet1!$B$1:$Z$65536,11,0)</f>
        <v>0</v>
      </c>
      <c r="N285" s="81">
        <f>VLOOKUP($C285,[1]Sheet1!$B$1:$Z$65536,12,0)</f>
        <v>0</v>
      </c>
      <c r="O285" s="81">
        <f>VLOOKUP($C285,[1]Sheet1!$B$1:$Z$65536,13,0)</f>
        <v>0</v>
      </c>
      <c r="P285" s="81">
        <f>VLOOKUP($C285,[1]Sheet1!$B$1:$Z$65536,14,0)</f>
        <v>0</v>
      </c>
      <c r="Q285" s="81">
        <f>VLOOKUP($C285,[1]Sheet1!$B$1:$Z$65536,15,0)</f>
        <v>0</v>
      </c>
      <c r="R285" s="81">
        <f>VLOOKUP($C285,[1]Sheet1!$B$1:$Z$65536,16,0)</f>
        <v>0</v>
      </c>
      <c r="S285" s="81">
        <f>VLOOKUP($C285,[1]Sheet1!$B$1:$Z$65536,17,0)</f>
        <v>0</v>
      </c>
      <c r="T285" s="81">
        <f>VLOOKUP($C285,[1]Sheet1!$B$1:$Z$65536,18,0)</f>
        <v>0</v>
      </c>
      <c r="U285" s="81">
        <f>VLOOKUP($C285,[1]Sheet1!$B$1:$Z$65536,19,0)</f>
        <v>0</v>
      </c>
      <c r="V285" s="81">
        <f>VLOOKUP($C285,[1]Sheet1!$B$1:$Z$65536,20,0)</f>
        <v>0</v>
      </c>
      <c r="W285" s="81">
        <f>VLOOKUP($C285,[1]Sheet1!$B$1:$Z$65536,21,0)</f>
        <v>0</v>
      </c>
      <c r="X285" s="81">
        <f>VLOOKUP($C285,[1]Sheet1!$B$1:$Z$65536,22,0)</f>
        <v>0</v>
      </c>
      <c r="Y285" s="81">
        <f>VLOOKUP($C285,[1]Sheet1!$B$1:$Z$65536,23,0)</f>
        <v>0</v>
      </c>
      <c r="Z285" s="81">
        <f>VLOOKUP($C285,[1]Sheet1!$B$1:$Z$65536,24,0)</f>
        <v>0</v>
      </c>
      <c r="AA285" s="81">
        <f>VLOOKUP($C285,[1]Sheet1!$B$1:$Z$65536,25,0)</f>
        <v>0</v>
      </c>
      <c r="AB285" s="81">
        <f>VLOOKUP($C285,[1]Sheet1!$B$1:$AA$65536,26,0)</f>
        <v>83000</v>
      </c>
      <c r="AC285" s="112">
        <f t="shared" si="45"/>
        <v>83000</v>
      </c>
      <c r="AD285" s="211">
        <f t="shared" si="48"/>
        <v>0</v>
      </c>
      <c r="AE285" s="4"/>
      <c r="AF285" s="4"/>
      <c r="AG285" s="242"/>
      <c r="AI285" s="4"/>
      <c r="AJ285" s="4"/>
      <c r="AK285" s="4"/>
      <c r="AL285" s="4"/>
      <c r="AM285" s="4"/>
      <c r="AN285" s="185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</row>
    <row r="286" spans="1:52" hidden="1">
      <c r="A286" s="8"/>
      <c r="B286" s="344"/>
      <c r="C286" s="241" t="s">
        <v>597</v>
      </c>
      <c r="D286" s="29" t="s">
        <v>598</v>
      </c>
      <c r="E286" s="64">
        <f>VLOOKUP(C286,[1]Sheet1!B$1:D$65536,3,0)</f>
        <v>30</v>
      </c>
      <c r="F286" s="81">
        <f>VLOOKUP(C286,[1]Sheet1!B$1:E$65536,4,0)</f>
        <v>105800</v>
      </c>
      <c r="G286" s="81">
        <f>VLOOKUP(C286,[1]Sheet1!B$1:F$65536,5,0)</f>
        <v>0</v>
      </c>
      <c r="H286" s="81">
        <f>VLOOKUP($C286,[1]Sheet1!$B$1:$Z$65536,6,0)</f>
        <v>0</v>
      </c>
      <c r="I286" s="81">
        <f>VLOOKUP($C286,[1]Sheet1!$B$1:$Z$65536,7,0)</f>
        <v>0</v>
      </c>
      <c r="J286" s="81">
        <f>VLOOKUP($C286,[1]Sheet1!$B$1:$Z$65536,8,0)</f>
        <v>0</v>
      </c>
      <c r="K286" s="81">
        <f>VLOOKUP($C286,[1]Sheet1!$B$1:$Z$65536,9,0)</f>
        <v>0</v>
      </c>
      <c r="L286" s="81">
        <f>VLOOKUP($C286,[1]Sheet1!$B$1:$Z$65536,10,0)</f>
        <v>0</v>
      </c>
      <c r="M286" s="81">
        <f>VLOOKUP($C286,[1]Sheet1!$B$1:$Z$65536,11,0)</f>
        <v>0</v>
      </c>
      <c r="N286" s="81">
        <f>VLOOKUP($C286,[1]Sheet1!$B$1:$Z$65536,12,0)</f>
        <v>0</v>
      </c>
      <c r="O286" s="81">
        <f>VLOOKUP($C286,[1]Sheet1!$B$1:$Z$65536,13,0)</f>
        <v>0</v>
      </c>
      <c r="P286" s="81">
        <f>VLOOKUP($C286,[1]Sheet1!$B$1:$Z$65536,14,0)</f>
        <v>0</v>
      </c>
      <c r="Q286" s="81">
        <f>VLOOKUP($C286,[1]Sheet1!$B$1:$Z$65536,15,0)</f>
        <v>0</v>
      </c>
      <c r="R286" s="81">
        <f>VLOOKUP($C286,[1]Sheet1!$B$1:$Z$65536,16,0)</f>
        <v>0</v>
      </c>
      <c r="S286" s="81">
        <f>VLOOKUP($C286,[1]Sheet1!$B$1:$Z$65536,17,0)</f>
        <v>0</v>
      </c>
      <c r="T286" s="81">
        <f>VLOOKUP($C286,[1]Sheet1!$B$1:$Z$65536,18,0)</f>
        <v>0</v>
      </c>
      <c r="U286" s="81">
        <f>VLOOKUP($C286,[1]Sheet1!$B$1:$Z$65536,19,0)</f>
        <v>0</v>
      </c>
      <c r="V286" s="81">
        <f>VLOOKUP($C286,[1]Sheet1!$B$1:$Z$65536,20,0)</f>
        <v>0</v>
      </c>
      <c r="W286" s="81">
        <f>VLOOKUP($C286,[1]Sheet1!$B$1:$Z$65536,21,0)</f>
        <v>0</v>
      </c>
      <c r="X286" s="81">
        <f>VLOOKUP($C286,[1]Sheet1!$B$1:$Z$65536,22,0)</f>
        <v>0</v>
      </c>
      <c r="Y286" s="81">
        <f>VLOOKUP($C286,[1]Sheet1!$B$1:$Z$65536,23,0)</f>
        <v>0</v>
      </c>
      <c r="Z286" s="81">
        <f>VLOOKUP($C286,[1]Sheet1!$B$1:$Z$65536,24,0)</f>
        <v>0</v>
      </c>
      <c r="AA286" s="81">
        <f>VLOOKUP($C286,[1]Sheet1!$B$1:$Z$65536,25,0)</f>
        <v>0</v>
      </c>
      <c r="AB286" s="81">
        <f>VLOOKUP($C286,[1]Sheet1!$B$1:$AA$65536,26,0)</f>
        <v>0</v>
      </c>
      <c r="AC286" s="112">
        <f t="shared" si="45"/>
        <v>105800</v>
      </c>
      <c r="AD286" s="211">
        <f>AC286-AB286</f>
        <v>105800</v>
      </c>
      <c r="AE286" s="4"/>
      <c r="AF286" s="4"/>
      <c r="AG286" s="242"/>
      <c r="AI286" s="4"/>
      <c r="AJ286" s="4"/>
      <c r="AK286" s="4"/>
      <c r="AL286" s="4"/>
      <c r="AM286" s="4"/>
      <c r="AN286" s="185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</row>
    <row r="287" spans="1:52" hidden="1">
      <c r="A287" s="8"/>
      <c r="B287" s="344"/>
      <c r="C287" s="241" t="s">
        <v>599</v>
      </c>
      <c r="D287" s="29" t="s">
        <v>600</v>
      </c>
      <c r="E287" s="64">
        <f>VLOOKUP(C287,[1]Sheet1!B$1:D$65536,3,0)</f>
        <v>60</v>
      </c>
      <c r="F287" s="81">
        <f>VLOOKUP(C287,[1]Sheet1!B$1:E$65536,4,0)</f>
        <v>312</v>
      </c>
      <c r="G287" s="81">
        <f>VLOOKUP(C287,[1]Sheet1!B$1:F$65536,5,0)</f>
        <v>0</v>
      </c>
      <c r="H287" s="81">
        <f>VLOOKUP($C287,[1]Sheet1!$B$1:$Z$65536,6,0)</f>
        <v>0</v>
      </c>
      <c r="I287" s="81">
        <f>VLOOKUP($C287,[1]Sheet1!$B$1:$Z$65536,7,0)</f>
        <v>0</v>
      </c>
      <c r="J287" s="81">
        <f>VLOOKUP($C287,[1]Sheet1!$B$1:$Z$65536,8,0)</f>
        <v>0</v>
      </c>
      <c r="K287" s="81">
        <f>VLOOKUP($C287,[1]Sheet1!$B$1:$Z$65536,9,0)</f>
        <v>0</v>
      </c>
      <c r="L287" s="81">
        <f>VLOOKUP($C287,[1]Sheet1!$B$1:$Z$65536,10,0)</f>
        <v>0</v>
      </c>
      <c r="M287" s="81">
        <f>VLOOKUP($C287,[1]Sheet1!$B$1:$Z$65536,11,0)</f>
        <v>0</v>
      </c>
      <c r="N287" s="81">
        <f>VLOOKUP($C287,[1]Sheet1!$B$1:$Z$65536,12,0)</f>
        <v>0</v>
      </c>
      <c r="O287" s="81">
        <f>VLOOKUP($C287,[1]Sheet1!$B$1:$Z$65536,13,0)</f>
        <v>0</v>
      </c>
      <c r="P287" s="81">
        <f>VLOOKUP($C287,[1]Sheet1!$B$1:$Z$65536,14,0)</f>
        <v>0</v>
      </c>
      <c r="Q287" s="81">
        <f>VLOOKUP($C287,[1]Sheet1!$B$1:$Z$65536,15,0)</f>
        <v>0</v>
      </c>
      <c r="R287" s="81">
        <f>VLOOKUP($C287,[1]Sheet1!$B$1:$Z$65536,16,0)</f>
        <v>0</v>
      </c>
      <c r="S287" s="81">
        <f>VLOOKUP($C287,[1]Sheet1!$B$1:$Z$65536,17,0)</f>
        <v>0</v>
      </c>
      <c r="T287" s="81">
        <f>VLOOKUP($C287,[1]Sheet1!$B$1:$Z$65536,18,0)</f>
        <v>0</v>
      </c>
      <c r="U287" s="81">
        <f>VLOOKUP($C287,[1]Sheet1!$B$1:$Z$65536,19,0)</f>
        <v>0</v>
      </c>
      <c r="V287" s="81">
        <f>VLOOKUP($C287,[1]Sheet1!$B$1:$Z$65536,20,0)</f>
        <v>0</v>
      </c>
      <c r="W287" s="81">
        <f>VLOOKUP($C287,[1]Sheet1!$B$1:$Z$65536,21,0)</f>
        <v>0</v>
      </c>
      <c r="X287" s="81">
        <f>VLOOKUP($C287,[1]Sheet1!$B$1:$Z$65536,22,0)</f>
        <v>0</v>
      </c>
      <c r="Y287" s="81">
        <f>VLOOKUP($C287,[1]Sheet1!$B$1:$Z$65536,23,0)</f>
        <v>0</v>
      </c>
      <c r="Z287" s="81">
        <f>VLOOKUP($C287,[1]Sheet1!$B$1:$Z$65536,24,0)</f>
        <v>0</v>
      </c>
      <c r="AA287" s="81">
        <f>VLOOKUP($C287,[1]Sheet1!$B$1:$Z$65536,25,0)</f>
        <v>0</v>
      </c>
      <c r="AB287" s="81">
        <f>VLOOKUP($C287,[1]Sheet1!$B$1:$AA$65536,26,0)</f>
        <v>0</v>
      </c>
      <c r="AC287" s="112">
        <f t="shared" si="45"/>
        <v>312</v>
      </c>
      <c r="AD287" s="211">
        <f t="shared" ref="AD287:AD289" si="49">AC287-AB287-AA287</f>
        <v>312</v>
      </c>
      <c r="AE287" s="4"/>
      <c r="AF287" s="4"/>
      <c r="AG287" s="242"/>
      <c r="AI287" s="4"/>
      <c r="AJ287" s="4"/>
      <c r="AK287" s="4"/>
      <c r="AL287" s="4"/>
      <c r="AM287" s="4"/>
      <c r="AN287" s="185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</row>
    <row r="288" spans="1:52" hidden="1">
      <c r="A288" s="8"/>
      <c r="B288" s="344"/>
      <c r="C288" s="241" t="s">
        <v>601</v>
      </c>
      <c r="D288" s="29" t="s">
        <v>602</v>
      </c>
      <c r="E288" s="64">
        <f>VLOOKUP(C288,[1]Sheet1!B$1:D$65536,3,0)</f>
        <v>60</v>
      </c>
      <c r="F288" s="81">
        <f>VLOOKUP(C288,[1]Sheet1!B$1:E$65536,4,0)</f>
        <v>0</v>
      </c>
      <c r="G288" s="81">
        <f>VLOOKUP(C288,[1]Sheet1!B$1:F$65536,5,0)</f>
        <v>0</v>
      </c>
      <c r="H288" s="81">
        <f>VLOOKUP($C288,[1]Sheet1!$B$1:$Z$65536,6,0)</f>
        <v>0</v>
      </c>
      <c r="I288" s="81">
        <f>VLOOKUP($C288,[1]Sheet1!$B$1:$Z$65536,7,0)</f>
        <v>0</v>
      </c>
      <c r="J288" s="81">
        <f>VLOOKUP($C288,[1]Sheet1!$B$1:$Z$65536,8,0)</f>
        <v>0</v>
      </c>
      <c r="K288" s="81">
        <f>VLOOKUP($C288,[1]Sheet1!$B$1:$Z$65536,9,0)</f>
        <v>0</v>
      </c>
      <c r="L288" s="81">
        <f>VLOOKUP($C288,[1]Sheet1!$B$1:$Z$65536,10,0)</f>
        <v>0</v>
      </c>
      <c r="M288" s="81">
        <f>VLOOKUP($C288,[1]Sheet1!$B$1:$Z$65536,11,0)</f>
        <v>0</v>
      </c>
      <c r="N288" s="81">
        <f>VLOOKUP($C288,[1]Sheet1!$B$1:$Z$65536,12,0)</f>
        <v>0</v>
      </c>
      <c r="O288" s="81">
        <f>VLOOKUP($C288,[1]Sheet1!$B$1:$Z$65536,13,0)</f>
        <v>0</v>
      </c>
      <c r="P288" s="81">
        <f>VLOOKUP($C288,[1]Sheet1!$B$1:$Z$65536,14,0)</f>
        <v>0</v>
      </c>
      <c r="Q288" s="81">
        <f>VLOOKUP($C288,[1]Sheet1!$B$1:$Z$65536,15,0)</f>
        <v>0</v>
      </c>
      <c r="R288" s="81">
        <f>VLOOKUP($C288,[1]Sheet1!$B$1:$Z$65536,16,0)</f>
        <v>0</v>
      </c>
      <c r="S288" s="81">
        <f>VLOOKUP($C288,[1]Sheet1!$B$1:$Z$65536,17,0)</f>
        <v>0</v>
      </c>
      <c r="T288" s="81">
        <f>VLOOKUP($C288,[1]Sheet1!$B$1:$Z$65536,18,0)</f>
        <v>0</v>
      </c>
      <c r="U288" s="81">
        <f>VLOOKUP($C288,[1]Sheet1!$B$1:$Z$65536,19,0)</f>
        <v>0</v>
      </c>
      <c r="V288" s="81">
        <f>VLOOKUP($C288,[1]Sheet1!$B$1:$Z$65536,20,0)</f>
        <v>0</v>
      </c>
      <c r="W288" s="81">
        <f>VLOOKUP($C288,[1]Sheet1!$B$1:$Z$65536,21,0)</f>
        <v>0</v>
      </c>
      <c r="X288" s="81">
        <f>VLOOKUP($C288,[1]Sheet1!$B$1:$Z$65536,22,0)</f>
        <v>63342.170000000006</v>
      </c>
      <c r="Y288" s="81">
        <f>VLOOKUP($C288,[1]Sheet1!$B$1:$Z$65536,23,0)</f>
        <v>0</v>
      </c>
      <c r="Z288" s="81">
        <f>VLOOKUP($C288,[1]Sheet1!$B$1:$Z$65536,24,0)</f>
        <v>0</v>
      </c>
      <c r="AA288" s="81">
        <f>VLOOKUP($C288,[1]Sheet1!$B$1:$Z$65536,25,0)</f>
        <v>20602.11</v>
      </c>
      <c r="AB288" s="81">
        <f>VLOOKUP($C288,[1]Sheet1!$B$1:$AA$65536,26,0)</f>
        <v>0</v>
      </c>
      <c r="AC288" s="112">
        <f t="shared" si="45"/>
        <v>83944.28</v>
      </c>
      <c r="AD288" s="211">
        <f t="shared" si="49"/>
        <v>63342.17</v>
      </c>
      <c r="AE288" s="4"/>
      <c r="AF288" s="4"/>
      <c r="AG288" s="242"/>
      <c r="AI288" s="4"/>
      <c r="AJ288" s="4"/>
      <c r="AK288" s="4"/>
      <c r="AL288" s="4"/>
      <c r="AM288" s="4"/>
      <c r="AN288" s="185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</row>
    <row r="289" spans="1:52" hidden="1">
      <c r="A289" s="8"/>
      <c r="B289" s="344"/>
      <c r="C289" s="241" t="s">
        <v>603</v>
      </c>
      <c r="D289" s="29" t="s">
        <v>604</v>
      </c>
      <c r="E289" s="64">
        <f>VLOOKUP(C289,[1]Sheet1!B$1:D$65536,3,0)</f>
        <v>60</v>
      </c>
      <c r="F289" s="81">
        <f>VLOOKUP(C289,[1]Sheet1!B$1:E$65536,4,0)</f>
        <v>0</v>
      </c>
      <c r="G289" s="81">
        <f>VLOOKUP(C289,[1]Sheet1!B$1:F$65536,5,0)</f>
        <v>0</v>
      </c>
      <c r="H289" s="81">
        <f>VLOOKUP($C289,[1]Sheet1!$B$1:$Z$65536,6,0)</f>
        <v>0</v>
      </c>
      <c r="I289" s="81">
        <f>VLOOKUP($C289,[1]Sheet1!$B$1:$Z$65536,7,0)</f>
        <v>0</v>
      </c>
      <c r="J289" s="81">
        <f>VLOOKUP($C289,[1]Sheet1!$B$1:$Z$65536,8,0)</f>
        <v>0</v>
      </c>
      <c r="K289" s="81">
        <f>VLOOKUP($C289,[1]Sheet1!$B$1:$Z$65536,9,0)</f>
        <v>0</v>
      </c>
      <c r="L289" s="81">
        <f>VLOOKUP($C289,[1]Sheet1!$B$1:$Z$65536,10,0)</f>
        <v>0</v>
      </c>
      <c r="M289" s="81">
        <f>VLOOKUP($C289,[1]Sheet1!$B$1:$Z$65536,11,0)</f>
        <v>0</v>
      </c>
      <c r="N289" s="81">
        <f>VLOOKUP($C289,[1]Sheet1!$B$1:$Z$65536,12,0)</f>
        <v>0</v>
      </c>
      <c r="O289" s="81">
        <f>VLOOKUP($C289,[1]Sheet1!$B$1:$Z$65536,13,0)</f>
        <v>0</v>
      </c>
      <c r="P289" s="81">
        <f>VLOOKUP($C289,[1]Sheet1!$B$1:$Z$65536,14,0)</f>
        <v>0</v>
      </c>
      <c r="Q289" s="81">
        <f>VLOOKUP($C289,[1]Sheet1!$B$1:$Z$65536,15,0)</f>
        <v>0</v>
      </c>
      <c r="R289" s="81">
        <f>VLOOKUP($C289,[1]Sheet1!$B$1:$Z$65536,16,0)</f>
        <v>0</v>
      </c>
      <c r="S289" s="81">
        <f>VLOOKUP($C289,[1]Sheet1!$B$1:$Z$65536,17,0)</f>
        <v>0</v>
      </c>
      <c r="T289" s="81">
        <f>VLOOKUP($C289,[1]Sheet1!$B$1:$Z$65536,18,0)</f>
        <v>0</v>
      </c>
      <c r="U289" s="81">
        <f>VLOOKUP($C289,[1]Sheet1!$B$1:$Z$65536,19,0)</f>
        <v>0</v>
      </c>
      <c r="V289" s="81">
        <f>VLOOKUP($C289,[1]Sheet1!$B$1:$Z$65536,20,0)</f>
        <v>5200</v>
      </c>
      <c r="W289" s="81">
        <f>VLOOKUP($C289,[1]Sheet1!$B$1:$Z$65536,21,0)</f>
        <v>0</v>
      </c>
      <c r="X289" s="81">
        <f>VLOOKUP($C289,[1]Sheet1!$B$1:$Z$65536,22,0)</f>
        <v>10400</v>
      </c>
      <c r="Y289" s="81">
        <f>VLOOKUP($C289,[1]Sheet1!$B$1:$Z$65536,23,0)</f>
        <v>10400</v>
      </c>
      <c r="Z289" s="81">
        <f>VLOOKUP($C289,[1]Sheet1!$B$1:$Z$65536,24,0)</f>
        <v>0</v>
      </c>
      <c r="AA289" s="81">
        <f>VLOOKUP($C289,[1]Sheet1!$B$1:$Z$65536,25,0)</f>
        <v>10400</v>
      </c>
      <c r="AB289" s="81">
        <f>VLOOKUP($C289,[1]Sheet1!$B$1:$AA$65536,26,0)</f>
        <v>10400</v>
      </c>
      <c r="AC289" s="112">
        <f t="shared" si="45"/>
        <v>46800</v>
      </c>
      <c r="AD289" s="211">
        <f t="shared" si="49"/>
        <v>26000</v>
      </c>
      <c r="AE289" s="4"/>
      <c r="AF289" s="4"/>
      <c r="AG289" s="242"/>
      <c r="AI289" s="4"/>
      <c r="AJ289" s="4"/>
      <c r="AK289" s="4"/>
      <c r="AL289" s="4"/>
      <c r="AM289" s="4"/>
      <c r="AN289" s="185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</row>
    <row r="290" spans="1:52" hidden="1">
      <c r="A290" s="8"/>
      <c r="B290" s="344"/>
      <c r="C290" s="241" t="s">
        <v>605</v>
      </c>
      <c r="D290" s="29" t="s">
        <v>606</v>
      </c>
      <c r="E290" s="64">
        <f>VLOOKUP(C290,[1]Sheet1!B$1:D$65536,3,0)</f>
        <v>30</v>
      </c>
      <c r="F290" s="81">
        <f>VLOOKUP(C290,[1]Sheet1!B$1:E$65536,4,0)</f>
        <v>0</v>
      </c>
      <c r="G290" s="81">
        <f>VLOOKUP(C290,[1]Sheet1!B$1:F$65536,5,0)</f>
        <v>0</v>
      </c>
      <c r="H290" s="81">
        <f>VLOOKUP($C290,[1]Sheet1!$B$1:$Z$65536,6,0)</f>
        <v>0</v>
      </c>
      <c r="I290" s="81">
        <f>VLOOKUP($C290,[1]Sheet1!$B$1:$Z$65536,7,0)</f>
        <v>0</v>
      </c>
      <c r="J290" s="81">
        <f>VLOOKUP($C290,[1]Sheet1!$B$1:$Z$65536,8,0)</f>
        <v>0</v>
      </c>
      <c r="K290" s="81">
        <f>VLOOKUP($C290,[1]Sheet1!$B$1:$Z$65536,9,0)</f>
        <v>0</v>
      </c>
      <c r="L290" s="81">
        <f>VLOOKUP($C290,[1]Sheet1!$B$1:$Z$65536,10,0)</f>
        <v>0</v>
      </c>
      <c r="M290" s="81">
        <f>VLOOKUP($C290,[1]Sheet1!$B$1:$Z$65536,11,0)</f>
        <v>0</v>
      </c>
      <c r="N290" s="81">
        <f>VLOOKUP($C290,[1]Sheet1!$B$1:$Z$65536,12,0)</f>
        <v>0</v>
      </c>
      <c r="O290" s="81">
        <f>VLOOKUP($C290,[1]Sheet1!$B$1:$Z$65536,13,0)</f>
        <v>0</v>
      </c>
      <c r="P290" s="81">
        <f>VLOOKUP($C290,[1]Sheet1!$B$1:$Z$65536,14,0)</f>
        <v>0</v>
      </c>
      <c r="Q290" s="81">
        <f>VLOOKUP($C290,[1]Sheet1!$B$1:$Z$65536,15,0)</f>
        <v>0</v>
      </c>
      <c r="R290" s="81">
        <f>VLOOKUP($C290,[1]Sheet1!$B$1:$Z$65536,16,0)</f>
        <v>0</v>
      </c>
      <c r="S290" s="81">
        <f>VLOOKUP($C290,[1]Sheet1!$B$1:$Z$65536,17,0)</f>
        <v>0</v>
      </c>
      <c r="T290" s="81">
        <f>VLOOKUP($C290,[1]Sheet1!$B$1:$Z$65536,18,0)</f>
        <v>0</v>
      </c>
      <c r="U290" s="81">
        <f>VLOOKUP($C290,[1]Sheet1!$B$1:$Z$65536,19,0)</f>
        <v>0</v>
      </c>
      <c r="V290" s="81">
        <f>VLOOKUP($C290,[1]Sheet1!$B$1:$Z$65536,20,0)</f>
        <v>0</v>
      </c>
      <c r="W290" s="81">
        <f>VLOOKUP($C290,[1]Sheet1!$B$1:$Z$65536,21,0)</f>
        <v>0</v>
      </c>
      <c r="X290" s="81">
        <f>VLOOKUP($C290,[1]Sheet1!$B$1:$Z$65536,22,0)</f>
        <v>24892</v>
      </c>
      <c r="Y290" s="81">
        <f>VLOOKUP($C290,[1]Sheet1!$B$1:$Z$65536,23,0)</f>
        <v>0</v>
      </c>
      <c r="Z290" s="81">
        <f>VLOOKUP($C290,[1]Sheet1!$B$1:$Z$65536,24,0)</f>
        <v>0</v>
      </c>
      <c r="AA290" s="81">
        <f>VLOOKUP($C290,[1]Sheet1!$B$1:$Z$65536,25,0)</f>
        <v>0</v>
      </c>
      <c r="AB290" s="81">
        <f>VLOOKUP($C290,[1]Sheet1!$B$1:$AA$65536,26,0)</f>
        <v>0</v>
      </c>
      <c r="AC290" s="112">
        <f t="shared" si="45"/>
        <v>24892</v>
      </c>
      <c r="AD290" s="211">
        <f t="shared" ref="AD290:AD295" si="50">AC290-AB290</f>
        <v>24892</v>
      </c>
      <c r="AE290" s="4"/>
      <c r="AF290" s="4"/>
      <c r="AG290" s="242"/>
      <c r="AI290" s="4"/>
      <c r="AJ290" s="4"/>
      <c r="AK290" s="4"/>
      <c r="AL290" s="4"/>
      <c r="AM290" s="4"/>
      <c r="AN290" s="185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</row>
    <row r="291" spans="1:52" hidden="1">
      <c r="A291" s="8"/>
      <c r="B291" s="344"/>
      <c r="C291" s="241" t="s">
        <v>607</v>
      </c>
      <c r="D291" s="29" t="s">
        <v>608</v>
      </c>
      <c r="E291" s="64">
        <f>VLOOKUP(C291,[1]Sheet1!B$1:D$65536,3,0)</f>
        <v>60</v>
      </c>
      <c r="F291" s="81">
        <f>VLOOKUP(C291,[1]Sheet1!B$1:E$65536,4,0)</f>
        <v>0</v>
      </c>
      <c r="G291" s="81">
        <f>VLOOKUP(C291,[1]Sheet1!B$1:F$65536,5,0)</f>
        <v>0</v>
      </c>
      <c r="H291" s="81">
        <f>VLOOKUP($C291,[1]Sheet1!$B$1:$Z$65536,6,0)</f>
        <v>0</v>
      </c>
      <c r="I291" s="81">
        <f>VLOOKUP($C291,[1]Sheet1!$B$1:$Z$65536,7,0)</f>
        <v>0</v>
      </c>
      <c r="J291" s="81">
        <f>VLOOKUP($C291,[1]Sheet1!$B$1:$Z$65536,8,0)</f>
        <v>0</v>
      </c>
      <c r="K291" s="81">
        <f>VLOOKUP($C291,[1]Sheet1!$B$1:$Z$65536,9,0)</f>
        <v>0</v>
      </c>
      <c r="L291" s="81">
        <f>VLOOKUP($C291,[1]Sheet1!$B$1:$Z$65536,10,0)</f>
        <v>0</v>
      </c>
      <c r="M291" s="81">
        <f>VLOOKUP($C291,[1]Sheet1!$B$1:$Z$65536,11,0)</f>
        <v>0</v>
      </c>
      <c r="N291" s="81">
        <f>VLOOKUP($C291,[1]Sheet1!$B$1:$Z$65536,12,0)</f>
        <v>0</v>
      </c>
      <c r="O291" s="81">
        <f>VLOOKUP($C291,[1]Sheet1!$B$1:$Z$65536,13,0)</f>
        <v>0</v>
      </c>
      <c r="P291" s="81">
        <f>VLOOKUP($C291,[1]Sheet1!$B$1:$Z$65536,14,0)</f>
        <v>0</v>
      </c>
      <c r="Q291" s="81">
        <f>VLOOKUP($C291,[1]Sheet1!$B$1:$Z$65536,15,0)</f>
        <v>0</v>
      </c>
      <c r="R291" s="81">
        <f>VLOOKUP($C291,[1]Sheet1!$B$1:$Z$65536,16,0)</f>
        <v>0</v>
      </c>
      <c r="S291" s="81">
        <f>VLOOKUP($C291,[1]Sheet1!$B$1:$Z$65536,17,0)</f>
        <v>0</v>
      </c>
      <c r="T291" s="81">
        <f>VLOOKUP($C291,[1]Sheet1!$B$1:$Z$65536,18,0)</f>
        <v>0</v>
      </c>
      <c r="U291" s="81">
        <f>VLOOKUP($C291,[1]Sheet1!$B$1:$Z$65536,19,0)</f>
        <v>0</v>
      </c>
      <c r="V291" s="81">
        <f>VLOOKUP($C291,[1]Sheet1!$B$1:$Z$65536,20,0)</f>
        <v>0</v>
      </c>
      <c r="W291" s="81">
        <f>VLOOKUP($C291,[1]Sheet1!$B$1:$Z$65536,21,0)</f>
        <v>0</v>
      </c>
      <c r="X291" s="81">
        <f>VLOOKUP($C291,[1]Sheet1!$B$1:$Z$65536,22,0)</f>
        <v>0</v>
      </c>
      <c r="Y291" s="81">
        <f>VLOOKUP($C291,[1]Sheet1!$B$1:$Z$65536,23,0)</f>
        <v>0</v>
      </c>
      <c r="Z291" s="81">
        <f>VLOOKUP($C291,[1]Sheet1!$B$1:$Z$65536,24,0)</f>
        <v>0</v>
      </c>
      <c r="AA291" s="81">
        <f>VLOOKUP($C291,[1]Sheet1!$B$1:$Z$65536,25,0)</f>
        <v>0</v>
      </c>
      <c r="AB291" s="81">
        <f>VLOOKUP($C291,[1]Sheet1!$B$1:$AA$65536,26,0)</f>
        <v>288975</v>
      </c>
      <c r="AC291" s="112">
        <f t="shared" si="45"/>
        <v>288975</v>
      </c>
      <c r="AD291" s="211">
        <f>AC291-AB291-AA291</f>
        <v>0</v>
      </c>
      <c r="AE291" s="4"/>
      <c r="AF291" s="4"/>
      <c r="AG291" s="242"/>
      <c r="AI291" s="4"/>
      <c r="AJ291" s="4"/>
      <c r="AK291" s="4"/>
      <c r="AL291" s="4"/>
      <c r="AM291" s="4"/>
      <c r="AN291" s="185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</row>
    <row r="292" spans="1:52" hidden="1">
      <c r="A292" s="8"/>
      <c r="B292" s="344"/>
      <c r="C292" s="241" t="s">
        <v>609</v>
      </c>
      <c r="D292" s="29" t="s">
        <v>610</v>
      </c>
      <c r="E292" s="64">
        <f>VLOOKUP(C292,[1]Sheet1!B$1:D$65536,3,0)</f>
        <v>30</v>
      </c>
      <c r="F292" s="81">
        <f>VLOOKUP(C292,[1]Sheet1!B$1:E$65536,4,0)</f>
        <v>0</v>
      </c>
      <c r="G292" s="81">
        <f>VLOOKUP(C292,[1]Sheet1!B$1:F$65536,5,0)</f>
        <v>0</v>
      </c>
      <c r="H292" s="81">
        <f>VLOOKUP($C292,[1]Sheet1!$B$1:$Z$65536,6,0)</f>
        <v>0</v>
      </c>
      <c r="I292" s="81">
        <f>VLOOKUP($C292,[1]Sheet1!$B$1:$Z$65536,7,0)</f>
        <v>0</v>
      </c>
      <c r="J292" s="81">
        <f>VLOOKUP($C292,[1]Sheet1!$B$1:$Z$65536,8,0)</f>
        <v>0</v>
      </c>
      <c r="K292" s="81">
        <f>VLOOKUP($C292,[1]Sheet1!$B$1:$Z$65536,9,0)</f>
        <v>0</v>
      </c>
      <c r="L292" s="81">
        <f>VLOOKUP($C292,[1]Sheet1!$B$1:$Z$65536,10,0)</f>
        <v>0</v>
      </c>
      <c r="M292" s="81">
        <f>VLOOKUP($C292,[1]Sheet1!$B$1:$Z$65536,11,0)</f>
        <v>0</v>
      </c>
      <c r="N292" s="81">
        <f>VLOOKUP($C292,[1]Sheet1!$B$1:$Z$65536,12,0)</f>
        <v>0</v>
      </c>
      <c r="O292" s="81">
        <f>VLOOKUP($C292,[1]Sheet1!$B$1:$Z$65536,13,0)</f>
        <v>0</v>
      </c>
      <c r="P292" s="81">
        <f>VLOOKUP($C292,[1]Sheet1!$B$1:$Z$65536,14,0)</f>
        <v>0</v>
      </c>
      <c r="Q292" s="81">
        <f>VLOOKUP($C292,[1]Sheet1!$B$1:$Z$65536,15,0)</f>
        <v>23000</v>
      </c>
      <c r="R292" s="81">
        <f>VLOOKUP($C292,[1]Sheet1!$B$1:$Z$65536,16,0)</f>
        <v>0</v>
      </c>
      <c r="S292" s="81">
        <f>VLOOKUP($C292,[1]Sheet1!$B$1:$Z$65536,17,0)</f>
        <v>0</v>
      </c>
      <c r="T292" s="81">
        <f>VLOOKUP($C292,[1]Sheet1!$B$1:$Z$65536,18,0)</f>
        <v>0</v>
      </c>
      <c r="U292" s="81">
        <f>VLOOKUP($C292,[1]Sheet1!$B$1:$Z$65536,19,0)</f>
        <v>0</v>
      </c>
      <c r="V292" s="81">
        <f>VLOOKUP($C292,[1]Sheet1!$B$1:$Z$65536,20,0)</f>
        <v>0</v>
      </c>
      <c r="W292" s="81">
        <f>VLOOKUP($C292,[1]Sheet1!$B$1:$Z$65536,21,0)</f>
        <v>0</v>
      </c>
      <c r="X292" s="81">
        <f>VLOOKUP($C292,[1]Sheet1!$B$1:$Z$65536,22,0)</f>
        <v>0</v>
      </c>
      <c r="Y292" s="81">
        <f>VLOOKUP($C292,[1]Sheet1!$B$1:$Z$65536,23,0)</f>
        <v>0</v>
      </c>
      <c r="Z292" s="81">
        <f>VLOOKUP($C292,[1]Sheet1!$B$1:$Z$65536,24,0)</f>
        <v>0</v>
      </c>
      <c r="AA292" s="81">
        <f>VLOOKUP($C292,[1]Sheet1!$B$1:$Z$65536,25,0)</f>
        <v>0</v>
      </c>
      <c r="AB292" s="81">
        <f>VLOOKUP($C292,[1]Sheet1!$B$1:$AA$65536,26,0)</f>
        <v>0</v>
      </c>
      <c r="AC292" s="112">
        <f t="shared" si="45"/>
        <v>23000</v>
      </c>
      <c r="AD292" s="211">
        <f t="shared" si="50"/>
        <v>23000</v>
      </c>
      <c r="AE292" s="4"/>
      <c r="AF292" s="4"/>
      <c r="AG292" s="242"/>
      <c r="AI292" s="4"/>
      <c r="AJ292" s="4"/>
      <c r="AK292" s="4"/>
      <c r="AL292" s="4"/>
      <c r="AM292" s="4"/>
      <c r="AN292" s="185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</row>
    <row r="293" spans="1:52" hidden="1">
      <c r="A293" s="8"/>
      <c r="B293" s="344"/>
      <c r="C293" s="241" t="s">
        <v>611</v>
      </c>
      <c r="D293" s="29" t="s">
        <v>612</v>
      </c>
      <c r="E293" s="64">
        <f>VLOOKUP(C293,[1]Sheet1!B$1:D$65536,3,0)</f>
        <v>60</v>
      </c>
      <c r="F293" s="81">
        <f>VLOOKUP(C293,[1]Sheet1!B$1:E$65536,4,0)</f>
        <v>0</v>
      </c>
      <c r="G293" s="81">
        <f>VLOOKUP(C293,[1]Sheet1!B$1:F$65536,5,0)</f>
        <v>0</v>
      </c>
      <c r="H293" s="81">
        <f>VLOOKUP($C293,[1]Sheet1!$B$1:$Z$65536,6,0)</f>
        <v>0</v>
      </c>
      <c r="I293" s="81">
        <f>VLOOKUP($C293,[1]Sheet1!$B$1:$Z$65536,7,0)</f>
        <v>0</v>
      </c>
      <c r="J293" s="81">
        <f>VLOOKUP($C293,[1]Sheet1!$B$1:$Z$65536,8,0)</f>
        <v>0</v>
      </c>
      <c r="K293" s="81">
        <f>VLOOKUP($C293,[1]Sheet1!$B$1:$Z$65536,9,0)</f>
        <v>0</v>
      </c>
      <c r="L293" s="81">
        <f>VLOOKUP($C293,[1]Sheet1!$B$1:$Z$65536,10,0)</f>
        <v>0</v>
      </c>
      <c r="M293" s="81">
        <f>VLOOKUP($C293,[1]Sheet1!$B$1:$Z$65536,11,0)</f>
        <v>1150.0799999999872</v>
      </c>
      <c r="N293" s="81">
        <f>VLOOKUP($C293,[1]Sheet1!$B$1:$Z$65536,12,0)</f>
        <v>0</v>
      </c>
      <c r="O293" s="81">
        <f>VLOOKUP($C293,[1]Sheet1!$B$1:$Z$65536,13,0)</f>
        <v>0</v>
      </c>
      <c r="P293" s="81">
        <f>VLOOKUP($C293,[1]Sheet1!$B$1:$Z$65536,14,0)</f>
        <v>0</v>
      </c>
      <c r="Q293" s="81">
        <f>VLOOKUP($C293,[1]Sheet1!$B$1:$Z$65536,15,0)</f>
        <v>218849.92000000001</v>
      </c>
      <c r="R293" s="81">
        <f>VLOOKUP($C293,[1]Sheet1!$B$1:$Z$65536,16,0)</f>
        <v>0</v>
      </c>
      <c r="S293" s="81">
        <f>VLOOKUP($C293,[1]Sheet1!$B$1:$Z$65536,17,0)</f>
        <v>0</v>
      </c>
      <c r="T293" s="81">
        <f>VLOOKUP($C293,[1]Sheet1!$B$1:$Z$65536,18,0)</f>
        <v>0</v>
      </c>
      <c r="U293" s="81">
        <f>VLOOKUP($C293,[1]Sheet1!$B$1:$Z$65536,19,0)</f>
        <v>0</v>
      </c>
      <c r="V293" s="81">
        <f>VLOOKUP($C293,[1]Sheet1!$B$1:$Z$65536,20,0)</f>
        <v>0</v>
      </c>
      <c r="W293" s="81">
        <f>VLOOKUP($C293,[1]Sheet1!$B$1:$Z$65536,21,0)</f>
        <v>0</v>
      </c>
      <c r="X293" s="81">
        <f>VLOOKUP($C293,[1]Sheet1!$B$1:$Z$65536,22,0)</f>
        <v>0</v>
      </c>
      <c r="Y293" s="81">
        <f>VLOOKUP($C293,[1]Sheet1!$B$1:$Z$65536,23,0)</f>
        <v>0</v>
      </c>
      <c r="Z293" s="81">
        <f>VLOOKUP($C293,[1]Sheet1!$B$1:$Z$65536,24,0)</f>
        <v>0</v>
      </c>
      <c r="AA293" s="81">
        <f>VLOOKUP($C293,[1]Sheet1!$B$1:$Z$65536,25,0)</f>
        <v>0</v>
      </c>
      <c r="AB293" s="81">
        <f>VLOOKUP($C293,[1]Sheet1!$B$1:$AA$65536,26,0)</f>
        <v>0</v>
      </c>
      <c r="AC293" s="112">
        <f t="shared" si="45"/>
        <v>220000</v>
      </c>
      <c r="AD293" s="211">
        <f>AC293-AB293-AA293</f>
        <v>220000</v>
      </c>
      <c r="AE293" s="4"/>
      <c r="AF293" s="4"/>
      <c r="AG293" s="242"/>
      <c r="AI293" s="4"/>
      <c r="AJ293" s="4"/>
      <c r="AK293" s="4"/>
      <c r="AL293" s="4"/>
      <c r="AM293" s="4"/>
      <c r="AN293" s="185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</row>
    <row r="294" spans="1:52" hidden="1">
      <c r="A294" s="8"/>
      <c r="B294" s="344"/>
      <c r="C294" s="241" t="s">
        <v>613</v>
      </c>
      <c r="D294" s="29" t="s">
        <v>614</v>
      </c>
      <c r="E294" s="64">
        <f>VLOOKUP(C294,[1]Sheet1!B$1:D$65536,3,0)</f>
        <v>30</v>
      </c>
      <c r="F294" s="81">
        <f>VLOOKUP(C294,[1]Sheet1!B$1:E$65536,4,0)</f>
        <v>0</v>
      </c>
      <c r="G294" s="81">
        <f>VLOOKUP(C294,[1]Sheet1!B$1:F$65536,5,0)</f>
        <v>0</v>
      </c>
      <c r="H294" s="81">
        <f>VLOOKUP($C294,[1]Sheet1!$B$1:$Z$65536,6,0)</f>
        <v>0</v>
      </c>
      <c r="I294" s="81">
        <f>VLOOKUP($C294,[1]Sheet1!$B$1:$Z$65536,7,0)</f>
        <v>0</v>
      </c>
      <c r="J294" s="81">
        <f>VLOOKUP($C294,[1]Sheet1!$B$1:$Z$65536,8,0)</f>
        <v>0</v>
      </c>
      <c r="K294" s="81">
        <f>VLOOKUP($C294,[1]Sheet1!$B$1:$Z$65536,9,0)</f>
        <v>0</v>
      </c>
      <c r="L294" s="81">
        <f>VLOOKUP($C294,[1]Sheet1!$B$1:$Z$65536,10,0)</f>
        <v>0</v>
      </c>
      <c r="M294" s="81">
        <f>VLOOKUP($C294,[1]Sheet1!$B$1:$Z$65536,11,0)</f>
        <v>0</v>
      </c>
      <c r="N294" s="81">
        <f>VLOOKUP($C294,[1]Sheet1!$B$1:$Z$65536,12,0)</f>
        <v>58096</v>
      </c>
      <c r="O294" s="81">
        <f>VLOOKUP($C294,[1]Sheet1!$B$1:$Z$65536,13,0)</f>
        <v>0</v>
      </c>
      <c r="P294" s="81">
        <f>VLOOKUP($C294,[1]Sheet1!$B$1:$Z$65536,14,0)</f>
        <v>0</v>
      </c>
      <c r="Q294" s="81">
        <f>VLOOKUP($C294,[1]Sheet1!$B$1:$Z$65536,15,0)</f>
        <v>0</v>
      </c>
      <c r="R294" s="81">
        <f>VLOOKUP($C294,[1]Sheet1!$B$1:$Z$65536,16,0)</f>
        <v>0</v>
      </c>
      <c r="S294" s="81">
        <f>VLOOKUP($C294,[1]Sheet1!$B$1:$Z$65536,17,0)</f>
        <v>0</v>
      </c>
      <c r="T294" s="81">
        <f>VLOOKUP($C294,[1]Sheet1!$B$1:$Z$65536,18,0)</f>
        <v>0</v>
      </c>
      <c r="U294" s="81">
        <f>VLOOKUP($C294,[1]Sheet1!$B$1:$Z$65536,19,0)</f>
        <v>0</v>
      </c>
      <c r="V294" s="81">
        <f>VLOOKUP($C294,[1]Sheet1!$B$1:$Z$65536,20,0)</f>
        <v>0</v>
      </c>
      <c r="W294" s="81">
        <f>VLOOKUP($C294,[1]Sheet1!$B$1:$Z$65536,21,0)</f>
        <v>0</v>
      </c>
      <c r="X294" s="81">
        <f>VLOOKUP($C294,[1]Sheet1!$B$1:$Z$65536,22,0)</f>
        <v>0</v>
      </c>
      <c r="Y294" s="81">
        <f>VLOOKUP($C294,[1]Sheet1!$B$1:$Z$65536,23,0)</f>
        <v>0</v>
      </c>
      <c r="Z294" s="81">
        <f>VLOOKUP($C294,[1]Sheet1!$B$1:$Z$65536,24,0)</f>
        <v>0</v>
      </c>
      <c r="AA294" s="81">
        <f>VLOOKUP($C294,[1]Sheet1!$B$1:$Z$65536,25,0)</f>
        <v>0</v>
      </c>
      <c r="AB294" s="81">
        <f>VLOOKUP($C294,[1]Sheet1!$B$1:$AA$65536,26,0)</f>
        <v>0</v>
      </c>
      <c r="AC294" s="112">
        <f t="shared" si="45"/>
        <v>58096</v>
      </c>
      <c r="AD294" s="211">
        <f t="shared" si="50"/>
        <v>58096</v>
      </c>
      <c r="AE294" s="4"/>
      <c r="AF294" s="4"/>
      <c r="AG294" s="242"/>
      <c r="AI294" s="4"/>
      <c r="AJ294" s="4"/>
      <c r="AK294" s="4"/>
      <c r="AL294" s="4"/>
      <c r="AM294" s="4"/>
      <c r="AN294" s="185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</row>
    <row r="295" spans="1:52" hidden="1">
      <c r="A295" s="8"/>
      <c r="B295" s="344"/>
      <c r="C295" s="241" t="s">
        <v>615</v>
      </c>
      <c r="D295" s="29" t="s">
        <v>616</v>
      </c>
      <c r="E295" s="64">
        <f>VLOOKUP(C295,[1]Sheet1!B$1:D$65536,3,0)</f>
        <v>30</v>
      </c>
      <c r="F295" s="81">
        <f>VLOOKUP(C295,[1]Sheet1!B$1:E$65536,4,0)</f>
        <v>0</v>
      </c>
      <c r="G295" s="81">
        <f>VLOOKUP(C295,[1]Sheet1!B$1:F$65536,5,0)</f>
        <v>0</v>
      </c>
      <c r="H295" s="81">
        <f>VLOOKUP($C295,[1]Sheet1!$B$1:$Z$65536,6,0)</f>
        <v>0</v>
      </c>
      <c r="I295" s="81">
        <f>VLOOKUP($C295,[1]Sheet1!$B$1:$Z$65536,7,0)</f>
        <v>0</v>
      </c>
      <c r="J295" s="81">
        <f>VLOOKUP($C295,[1]Sheet1!$B$1:$Z$65536,8,0)</f>
        <v>0</v>
      </c>
      <c r="K295" s="81">
        <f>VLOOKUP($C295,[1]Sheet1!$B$1:$Z$65536,9,0)</f>
        <v>0</v>
      </c>
      <c r="L295" s="81">
        <f>VLOOKUP($C295,[1]Sheet1!$B$1:$Z$65536,10,0)</f>
        <v>0</v>
      </c>
      <c r="M295" s="81">
        <f>VLOOKUP($C295,[1]Sheet1!$B$1:$Z$65536,11,0)</f>
        <v>0</v>
      </c>
      <c r="N295" s="81">
        <f>VLOOKUP($C295,[1]Sheet1!$B$1:$Z$65536,12,0)</f>
        <v>0</v>
      </c>
      <c r="O295" s="81">
        <f>VLOOKUP($C295,[1]Sheet1!$B$1:$Z$65536,13,0)</f>
        <v>0</v>
      </c>
      <c r="P295" s="81">
        <f>VLOOKUP($C295,[1]Sheet1!$B$1:$Z$65536,14,0)</f>
        <v>29130</v>
      </c>
      <c r="Q295" s="81">
        <f>VLOOKUP($C295,[1]Sheet1!$B$1:$Z$65536,15,0)</f>
        <v>0</v>
      </c>
      <c r="R295" s="81">
        <f>VLOOKUP($C295,[1]Sheet1!$B$1:$Z$65536,16,0)</f>
        <v>33660</v>
      </c>
      <c r="S295" s="81">
        <f>VLOOKUP($C295,[1]Sheet1!$B$1:$Z$65536,17,0)</f>
        <v>0</v>
      </c>
      <c r="T295" s="81">
        <f>VLOOKUP($C295,[1]Sheet1!$B$1:$Z$65536,18,0)</f>
        <v>0</v>
      </c>
      <c r="U295" s="81">
        <f>VLOOKUP($C295,[1]Sheet1!$B$1:$Z$65536,19,0)</f>
        <v>0</v>
      </c>
      <c r="V295" s="81">
        <f>VLOOKUP($C295,[1]Sheet1!$B$1:$Z$65536,20,0)</f>
        <v>0</v>
      </c>
      <c r="W295" s="81">
        <f>VLOOKUP($C295,[1]Sheet1!$B$1:$Z$65536,21,0)</f>
        <v>0</v>
      </c>
      <c r="X295" s="81">
        <f>VLOOKUP($C295,[1]Sheet1!$B$1:$Z$65536,22,0)</f>
        <v>0</v>
      </c>
      <c r="Y295" s="81">
        <f>VLOOKUP($C295,[1]Sheet1!$B$1:$Z$65536,23,0)</f>
        <v>0</v>
      </c>
      <c r="Z295" s="81">
        <f>VLOOKUP($C295,[1]Sheet1!$B$1:$Z$65536,24,0)</f>
        <v>0</v>
      </c>
      <c r="AA295" s="81">
        <f>VLOOKUP($C295,[1]Sheet1!$B$1:$Z$65536,25,0)</f>
        <v>11250</v>
      </c>
      <c r="AB295" s="81">
        <f>VLOOKUP($C295,[1]Sheet1!$B$1:$AA$65536,26,0)</f>
        <v>0</v>
      </c>
      <c r="AC295" s="112">
        <f t="shared" si="45"/>
        <v>74040</v>
      </c>
      <c r="AD295" s="211">
        <f t="shared" si="50"/>
        <v>74040</v>
      </c>
      <c r="AE295" s="4"/>
      <c r="AF295" s="4"/>
      <c r="AG295" s="242"/>
      <c r="AI295" s="4"/>
      <c r="AJ295" s="4"/>
      <c r="AK295" s="4"/>
      <c r="AL295" s="4"/>
      <c r="AM295" s="4"/>
      <c r="AN295" s="185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</row>
    <row r="296" spans="1:52" hidden="1">
      <c r="A296" s="8"/>
      <c r="B296" s="344"/>
      <c r="C296" s="241" t="s">
        <v>617</v>
      </c>
      <c r="D296" s="29" t="s">
        <v>618</v>
      </c>
      <c r="E296" s="64">
        <f>VLOOKUP(C296,[1]Sheet1!B$1:D$65536,3,0)</f>
        <v>0</v>
      </c>
      <c r="F296" s="81">
        <f>VLOOKUP(C296,[1]Sheet1!B$1:E$65536,4,0)</f>
        <v>0</v>
      </c>
      <c r="G296" s="81">
        <f>VLOOKUP(C296,[1]Sheet1!B$1:F$65536,5,0)</f>
        <v>0</v>
      </c>
      <c r="H296" s="81">
        <f>VLOOKUP($C296,[1]Sheet1!$B$1:$Z$65536,6,0)</f>
        <v>0</v>
      </c>
      <c r="I296" s="81">
        <f>VLOOKUP($C296,[1]Sheet1!$B$1:$Z$65536,7,0)</f>
        <v>0</v>
      </c>
      <c r="J296" s="81">
        <f>VLOOKUP($C296,[1]Sheet1!$B$1:$Z$65536,8,0)</f>
        <v>0</v>
      </c>
      <c r="K296" s="81">
        <f>VLOOKUP($C296,[1]Sheet1!$B$1:$Z$65536,9,0)</f>
        <v>0</v>
      </c>
      <c r="L296" s="81">
        <f>VLOOKUP($C296,[1]Sheet1!$B$1:$Z$65536,10,0)</f>
        <v>0</v>
      </c>
      <c r="M296" s="81">
        <f>VLOOKUP($C296,[1]Sheet1!$B$1:$Z$65536,11,0)</f>
        <v>9900</v>
      </c>
      <c r="N296" s="81">
        <f>VLOOKUP($C296,[1]Sheet1!$B$1:$Z$65536,12,0)</f>
        <v>0</v>
      </c>
      <c r="O296" s="81">
        <f>VLOOKUP($C296,[1]Sheet1!$B$1:$Z$65536,13,0)</f>
        <v>0</v>
      </c>
      <c r="P296" s="81">
        <f>VLOOKUP($C296,[1]Sheet1!$B$1:$Z$65536,14,0)</f>
        <v>0</v>
      </c>
      <c r="Q296" s="81">
        <f>VLOOKUP($C296,[1]Sheet1!$B$1:$Z$65536,15,0)</f>
        <v>0</v>
      </c>
      <c r="R296" s="81">
        <f>VLOOKUP($C296,[1]Sheet1!$B$1:$Z$65536,16,0)</f>
        <v>0</v>
      </c>
      <c r="S296" s="81">
        <f>VLOOKUP($C296,[1]Sheet1!$B$1:$Z$65536,17,0)</f>
        <v>0</v>
      </c>
      <c r="T296" s="81">
        <f>VLOOKUP($C296,[1]Sheet1!$B$1:$Z$65536,18,0)</f>
        <v>0</v>
      </c>
      <c r="U296" s="81">
        <f>VLOOKUP($C296,[1]Sheet1!$B$1:$Z$65536,19,0)</f>
        <v>0</v>
      </c>
      <c r="V296" s="81">
        <f>VLOOKUP($C296,[1]Sheet1!$B$1:$Z$65536,20,0)</f>
        <v>0</v>
      </c>
      <c r="W296" s="81">
        <f>VLOOKUP($C296,[1]Sheet1!$B$1:$Z$65536,21,0)</f>
        <v>6500</v>
      </c>
      <c r="X296" s="81">
        <f>VLOOKUP($C296,[1]Sheet1!$B$1:$Z$65536,22,0)</f>
        <v>6500</v>
      </c>
      <c r="Y296" s="81">
        <f>VLOOKUP($C296,[1]Sheet1!$B$1:$Z$65536,23,0)</f>
        <v>1700</v>
      </c>
      <c r="Z296" s="81">
        <f>VLOOKUP($C296,[1]Sheet1!$B$1:$Z$65536,24,0)</f>
        <v>1700</v>
      </c>
      <c r="AA296" s="81">
        <f>VLOOKUP($C296,[1]Sheet1!$B$1:$Z$65536,25,0)</f>
        <v>16100</v>
      </c>
      <c r="AB296" s="81">
        <f>VLOOKUP($C296,[1]Sheet1!$B$1:$AA$65536,26,0)</f>
        <v>6500</v>
      </c>
      <c r="AC296" s="112">
        <f t="shared" si="45"/>
        <v>48900</v>
      </c>
      <c r="AD296" s="211">
        <f>AC296</f>
        <v>48900</v>
      </c>
      <c r="AE296" s="4"/>
      <c r="AF296" s="4"/>
      <c r="AG296" s="242"/>
      <c r="AI296" s="4"/>
      <c r="AJ296" s="4"/>
      <c r="AK296" s="4"/>
      <c r="AL296" s="4"/>
      <c r="AM296" s="4"/>
      <c r="AN296" s="185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</row>
    <row r="297" spans="1:52" hidden="1">
      <c r="A297" s="8"/>
      <c r="B297" s="344"/>
      <c r="C297" s="241" t="s">
        <v>619</v>
      </c>
      <c r="D297" s="29" t="s">
        <v>620</v>
      </c>
      <c r="E297" s="64">
        <f>VLOOKUP(C297,[1]Sheet1!B$1:D$65536,3,0)</f>
        <v>30</v>
      </c>
      <c r="F297" s="81">
        <f>VLOOKUP(C297,[1]Sheet1!B$1:E$65536,4,0)</f>
        <v>0</v>
      </c>
      <c r="G297" s="81">
        <f>VLOOKUP(C297,[1]Sheet1!B$1:F$65536,5,0)</f>
        <v>0</v>
      </c>
      <c r="H297" s="81">
        <f>VLOOKUP($C297,[1]Sheet1!$B$1:$Z$65536,6,0)</f>
        <v>0</v>
      </c>
      <c r="I297" s="81">
        <f>VLOOKUP($C297,[1]Sheet1!$B$1:$Z$65536,7,0)</f>
        <v>0</v>
      </c>
      <c r="J297" s="81">
        <f>VLOOKUP($C297,[1]Sheet1!$B$1:$Z$65536,8,0)</f>
        <v>0</v>
      </c>
      <c r="K297" s="81">
        <f>VLOOKUP($C297,[1]Sheet1!$B$1:$Z$65536,9,0)</f>
        <v>0</v>
      </c>
      <c r="L297" s="81">
        <f>VLOOKUP($C297,[1]Sheet1!$B$1:$Z$65536,10,0)</f>
        <v>0</v>
      </c>
      <c r="M297" s="81">
        <f>VLOOKUP($C297,[1]Sheet1!$B$1:$Z$65536,11,0)</f>
        <v>0</v>
      </c>
      <c r="N297" s="81">
        <f>VLOOKUP($C297,[1]Sheet1!$B$1:$Z$65536,12,0)</f>
        <v>0</v>
      </c>
      <c r="O297" s="81">
        <f>VLOOKUP($C297,[1]Sheet1!$B$1:$Z$65536,13,0)</f>
        <v>0</v>
      </c>
      <c r="P297" s="81">
        <f>VLOOKUP($C297,[1]Sheet1!$B$1:$Z$65536,14,0)</f>
        <v>0</v>
      </c>
      <c r="Q297" s="81">
        <f>VLOOKUP($C297,[1]Sheet1!$B$1:$Z$65536,15,0)</f>
        <v>43930</v>
      </c>
      <c r="R297" s="81">
        <f>VLOOKUP($C297,[1]Sheet1!$B$1:$Z$65536,16,0)</f>
        <v>0</v>
      </c>
      <c r="S297" s="81">
        <f>VLOOKUP($C297,[1]Sheet1!$B$1:$Z$65536,17,0)</f>
        <v>0</v>
      </c>
      <c r="T297" s="81">
        <f>VLOOKUP($C297,[1]Sheet1!$B$1:$Z$65536,18,0)</f>
        <v>0</v>
      </c>
      <c r="U297" s="81">
        <f>VLOOKUP($C297,[1]Sheet1!$B$1:$Z$65536,19,0)</f>
        <v>0</v>
      </c>
      <c r="V297" s="81">
        <f>VLOOKUP($C297,[1]Sheet1!$B$1:$Z$65536,20,0)</f>
        <v>0</v>
      </c>
      <c r="W297" s="81">
        <f>VLOOKUP($C297,[1]Sheet1!$B$1:$Z$65536,21,0)</f>
        <v>0</v>
      </c>
      <c r="X297" s="81">
        <f>VLOOKUP($C297,[1]Sheet1!$B$1:$Z$65536,22,0)</f>
        <v>0</v>
      </c>
      <c r="Y297" s="81">
        <f>VLOOKUP($C297,[1]Sheet1!$B$1:$Z$65536,23,0)</f>
        <v>0</v>
      </c>
      <c r="Z297" s="81">
        <f>VLOOKUP($C297,[1]Sheet1!$B$1:$Z$65536,24,0)</f>
        <v>0</v>
      </c>
      <c r="AA297" s="81">
        <f>VLOOKUP($C297,[1]Sheet1!$B$1:$Z$65536,25,0)</f>
        <v>0</v>
      </c>
      <c r="AB297" s="81">
        <f>VLOOKUP($C297,[1]Sheet1!$B$1:$AA$65536,26,0)</f>
        <v>0</v>
      </c>
      <c r="AC297" s="112">
        <f t="shared" si="45"/>
        <v>43930</v>
      </c>
      <c r="AD297" s="211">
        <f t="shared" ref="AD297:AD319" si="51">AC297-AB297</f>
        <v>43930</v>
      </c>
      <c r="AE297" s="4"/>
      <c r="AF297" s="4"/>
      <c r="AG297" s="242"/>
      <c r="AI297" s="4"/>
      <c r="AJ297" s="4"/>
      <c r="AK297" s="4"/>
      <c r="AL297" s="4"/>
      <c r="AM297" s="4"/>
      <c r="AN297" s="185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</row>
    <row r="298" spans="1:52" hidden="1">
      <c r="A298" s="8"/>
      <c r="B298" s="344"/>
      <c r="C298" s="241" t="s">
        <v>621</v>
      </c>
      <c r="D298" s="29" t="s">
        <v>622</v>
      </c>
      <c r="E298" s="64">
        <f>VLOOKUP(C298,[1]Sheet1!B$1:D$65536,3,0)</f>
        <v>30</v>
      </c>
      <c r="F298" s="81">
        <f>VLOOKUP(C298,[1]Sheet1!B$1:E$65536,4,0)</f>
        <v>0</v>
      </c>
      <c r="G298" s="81">
        <f>VLOOKUP(C298,[1]Sheet1!B$1:F$65536,5,0)</f>
        <v>0</v>
      </c>
      <c r="H298" s="81">
        <f>VLOOKUP($C298,[1]Sheet1!$B$1:$Z$65536,6,0)</f>
        <v>0</v>
      </c>
      <c r="I298" s="81">
        <f>VLOOKUP($C298,[1]Sheet1!$B$1:$Z$65536,7,0)</f>
        <v>0</v>
      </c>
      <c r="J298" s="81">
        <f>VLOOKUP($C298,[1]Sheet1!$B$1:$Z$65536,8,0)</f>
        <v>0</v>
      </c>
      <c r="K298" s="81">
        <f>VLOOKUP($C298,[1]Sheet1!$B$1:$Z$65536,9,0)</f>
        <v>0</v>
      </c>
      <c r="L298" s="81">
        <f>VLOOKUP($C298,[1]Sheet1!$B$1:$Z$65536,10,0)</f>
        <v>0</v>
      </c>
      <c r="M298" s="81">
        <f>VLOOKUP($C298,[1]Sheet1!$B$1:$Z$65536,11,0)</f>
        <v>16499.989999999998</v>
      </c>
      <c r="N298" s="81">
        <f>VLOOKUP($C298,[1]Sheet1!$B$1:$Z$65536,12,0)</f>
        <v>0</v>
      </c>
      <c r="O298" s="81">
        <f>VLOOKUP($C298,[1]Sheet1!$B$1:$Z$65536,13,0)</f>
        <v>0</v>
      </c>
      <c r="P298" s="81">
        <f>VLOOKUP($C298,[1]Sheet1!$B$1:$Z$65536,14,0)</f>
        <v>0</v>
      </c>
      <c r="Q298" s="81">
        <f>VLOOKUP($C298,[1]Sheet1!$B$1:$Z$65536,15,0)</f>
        <v>0</v>
      </c>
      <c r="R298" s="81">
        <f>VLOOKUP($C298,[1]Sheet1!$B$1:$Z$65536,16,0)</f>
        <v>0</v>
      </c>
      <c r="S298" s="81">
        <f>VLOOKUP($C298,[1]Sheet1!$B$1:$Z$65536,17,0)</f>
        <v>0</v>
      </c>
      <c r="T298" s="81">
        <f>VLOOKUP($C298,[1]Sheet1!$B$1:$Z$65536,18,0)</f>
        <v>0</v>
      </c>
      <c r="U298" s="81">
        <f>VLOOKUP($C298,[1]Sheet1!$B$1:$Z$65536,19,0)</f>
        <v>0</v>
      </c>
      <c r="V298" s="81">
        <f>VLOOKUP($C298,[1]Sheet1!$B$1:$Z$65536,20,0)</f>
        <v>0</v>
      </c>
      <c r="W298" s="81">
        <f>VLOOKUP($C298,[1]Sheet1!$B$1:$Z$65536,21,0)</f>
        <v>0</v>
      </c>
      <c r="X298" s="81">
        <f>VLOOKUP($C298,[1]Sheet1!$B$1:$Z$65536,22,0)</f>
        <v>8684.010000000002</v>
      </c>
      <c r="Y298" s="81">
        <f>VLOOKUP($C298,[1]Sheet1!$B$1:$Z$65536,23,0)</f>
        <v>0</v>
      </c>
      <c r="Z298" s="81">
        <f>VLOOKUP($C298,[1]Sheet1!$B$1:$Z$65536,24,0)</f>
        <v>0</v>
      </c>
      <c r="AA298" s="81">
        <f>VLOOKUP($C298,[1]Sheet1!$B$1:$Z$65536,25,0)</f>
        <v>0</v>
      </c>
      <c r="AB298" s="81">
        <f>VLOOKUP($C298,[1]Sheet1!$B$1:$AA$65536,26,0)</f>
        <v>0</v>
      </c>
      <c r="AC298" s="112">
        <f t="shared" si="45"/>
        <v>25184</v>
      </c>
      <c r="AD298" s="211">
        <f t="shared" si="51"/>
        <v>25184</v>
      </c>
      <c r="AE298" s="4"/>
      <c r="AF298" s="4"/>
      <c r="AG298" s="242"/>
      <c r="AI298" s="4"/>
      <c r="AJ298" s="4"/>
      <c r="AK298" s="4"/>
      <c r="AL298" s="4"/>
      <c r="AM298" s="4"/>
      <c r="AN298" s="185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</row>
    <row r="299" spans="1:52" hidden="1">
      <c r="A299" s="8"/>
      <c r="B299" s="344"/>
      <c r="C299" s="241" t="s">
        <v>623</v>
      </c>
      <c r="D299" s="29" t="s">
        <v>624</v>
      </c>
      <c r="E299" s="64">
        <f>VLOOKUP(C299,[1]Sheet1!B$1:D$65536,3,0)</f>
        <v>30</v>
      </c>
      <c r="F299" s="81">
        <f>VLOOKUP(C299,[1]Sheet1!B$1:E$65536,4,0)</f>
        <v>0</v>
      </c>
      <c r="G299" s="81">
        <f>VLOOKUP(C299,[1]Sheet1!B$1:F$65536,5,0)</f>
        <v>0</v>
      </c>
      <c r="H299" s="81">
        <f>VLOOKUP($C299,[1]Sheet1!$B$1:$Z$65536,6,0)</f>
        <v>0</v>
      </c>
      <c r="I299" s="81">
        <f>VLOOKUP($C299,[1]Sheet1!$B$1:$Z$65536,7,0)</f>
        <v>0</v>
      </c>
      <c r="J299" s="81">
        <f>VLOOKUP($C299,[1]Sheet1!$B$1:$Z$65536,8,0)</f>
        <v>0</v>
      </c>
      <c r="K299" s="81">
        <f>VLOOKUP($C299,[1]Sheet1!$B$1:$Z$65536,9,0)</f>
        <v>0</v>
      </c>
      <c r="L299" s="81">
        <f>VLOOKUP($C299,[1]Sheet1!$B$1:$Z$65536,10,0)</f>
        <v>0</v>
      </c>
      <c r="M299" s="81">
        <f>VLOOKUP($C299,[1]Sheet1!$B$1:$Z$65536,11,0)</f>
        <v>0</v>
      </c>
      <c r="N299" s="81">
        <f>VLOOKUP($C299,[1]Sheet1!$B$1:$Z$65536,12,0)</f>
        <v>0</v>
      </c>
      <c r="O299" s="81">
        <f>VLOOKUP($C299,[1]Sheet1!$B$1:$Z$65536,13,0)</f>
        <v>0</v>
      </c>
      <c r="P299" s="81">
        <f>VLOOKUP($C299,[1]Sheet1!$B$1:$Z$65536,14,0)</f>
        <v>0</v>
      </c>
      <c r="Q299" s="81">
        <f>VLOOKUP($C299,[1]Sheet1!$B$1:$Z$65536,15,0)</f>
        <v>10976</v>
      </c>
      <c r="R299" s="81">
        <f>VLOOKUP($C299,[1]Sheet1!$B$1:$Z$65536,16,0)</f>
        <v>0</v>
      </c>
      <c r="S299" s="81">
        <f>VLOOKUP($C299,[1]Sheet1!$B$1:$Z$65536,17,0)</f>
        <v>0</v>
      </c>
      <c r="T299" s="81">
        <f>VLOOKUP($C299,[1]Sheet1!$B$1:$Z$65536,18,0)</f>
        <v>0</v>
      </c>
      <c r="U299" s="81">
        <f>VLOOKUP($C299,[1]Sheet1!$B$1:$Z$65536,19,0)</f>
        <v>0</v>
      </c>
      <c r="V299" s="81">
        <f>VLOOKUP($C299,[1]Sheet1!$B$1:$Z$65536,20,0)</f>
        <v>0</v>
      </c>
      <c r="W299" s="81">
        <f>VLOOKUP($C299,[1]Sheet1!$B$1:$Z$65536,21,0)</f>
        <v>0</v>
      </c>
      <c r="X299" s="81">
        <f>VLOOKUP($C299,[1]Sheet1!$B$1:$Z$65536,22,0)</f>
        <v>0</v>
      </c>
      <c r="Y299" s="81">
        <f>VLOOKUP($C299,[1]Sheet1!$B$1:$Z$65536,23,0)</f>
        <v>0</v>
      </c>
      <c r="Z299" s="81">
        <f>VLOOKUP($C299,[1]Sheet1!$B$1:$Z$65536,24,0)</f>
        <v>0</v>
      </c>
      <c r="AA299" s="81">
        <f>VLOOKUP($C299,[1]Sheet1!$B$1:$Z$65536,25,0)</f>
        <v>0</v>
      </c>
      <c r="AB299" s="81">
        <f>VLOOKUP($C299,[1]Sheet1!$B$1:$AA$65536,26,0)</f>
        <v>0</v>
      </c>
      <c r="AC299" s="112">
        <f t="shared" si="45"/>
        <v>10976</v>
      </c>
      <c r="AD299" s="211">
        <f t="shared" si="51"/>
        <v>10976</v>
      </c>
      <c r="AE299" s="4"/>
      <c r="AF299" s="4"/>
      <c r="AG299" s="242"/>
      <c r="AI299" s="4"/>
      <c r="AJ299" s="4"/>
      <c r="AK299" s="4"/>
      <c r="AL299" s="4"/>
      <c r="AM299" s="4"/>
      <c r="AN299" s="185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</row>
    <row r="300" spans="1:52" hidden="1">
      <c r="A300" s="8"/>
      <c r="B300" s="344"/>
      <c r="C300" s="241" t="s">
        <v>625</v>
      </c>
      <c r="D300" s="29" t="s">
        <v>626</v>
      </c>
      <c r="E300" s="64">
        <f>VLOOKUP(C300,[1]Sheet1!B$1:D$65536,3,0)</f>
        <v>30</v>
      </c>
      <c r="F300" s="81">
        <f>VLOOKUP(C300,[1]Sheet1!B$1:E$65536,4,0)</f>
        <v>0</v>
      </c>
      <c r="G300" s="81">
        <f>VLOOKUP(C300,[1]Sheet1!B$1:F$65536,5,0)</f>
        <v>0</v>
      </c>
      <c r="H300" s="81">
        <f>VLOOKUP($C300,[1]Sheet1!$B$1:$Z$65536,6,0)</f>
        <v>0</v>
      </c>
      <c r="I300" s="81">
        <f>VLOOKUP($C300,[1]Sheet1!$B$1:$Z$65536,7,0)</f>
        <v>0</v>
      </c>
      <c r="J300" s="81">
        <f>VLOOKUP($C300,[1]Sheet1!$B$1:$Z$65536,8,0)</f>
        <v>0</v>
      </c>
      <c r="K300" s="81">
        <f>VLOOKUP($C300,[1]Sheet1!$B$1:$Z$65536,9,0)</f>
        <v>0</v>
      </c>
      <c r="L300" s="81">
        <f>VLOOKUP($C300,[1]Sheet1!$B$1:$Z$65536,10,0)</f>
        <v>0</v>
      </c>
      <c r="M300" s="81">
        <f>VLOOKUP($C300,[1]Sheet1!$B$1:$Z$65536,11,0)</f>
        <v>0</v>
      </c>
      <c r="N300" s="81">
        <f>VLOOKUP($C300,[1]Sheet1!$B$1:$Z$65536,12,0)</f>
        <v>0</v>
      </c>
      <c r="O300" s="81">
        <f>VLOOKUP($C300,[1]Sheet1!$B$1:$Z$65536,13,0)</f>
        <v>0</v>
      </c>
      <c r="P300" s="81">
        <f>VLOOKUP($C300,[1]Sheet1!$B$1:$Z$65536,14,0)</f>
        <v>0</v>
      </c>
      <c r="Q300" s="81">
        <f>VLOOKUP($C300,[1]Sheet1!$B$1:$Z$65536,15,0)</f>
        <v>19500</v>
      </c>
      <c r="R300" s="81">
        <f>VLOOKUP($C300,[1]Sheet1!$B$1:$Z$65536,16,0)</f>
        <v>0</v>
      </c>
      <c r="S300" s="81">
        <f>VLOOKUP($C300,[1]Sheet1!$B$1:$Z$65536,17,0)</f>
        <v>0</v>
      </c>
      <c r="T300" s="81">
        <f>VLOOKUP($C300,[1]Sheet1!$B$1:$Z$65536,18,0)</f>
        <v>0</v>
      </c>
      <c r="U300" s="81">
        <f>VLOOKUP($C300,[1]Sheet1!$B$1:$Z$65536,19,0)</f>
        <v>0</v>
      </c>
      <c r="V300" s="81">
        <f>VLOOKUP($C300,[1]Sheet1!$B$1:$Z$65536,20,0)</f>
        <v>0</v>
      </c>
      <c r="W300" s="81">
        <f>VLOOKUP($C300,[1]Sheet1!$B$1:$Z$65536,21,0)</f>
        <v>0</v>
      </c>
      <c r="X300" s="81">
        <f>VLOOKUP($C300,[1]Sheet1!$B$1:$Z$65536,22,0)</f>
        <v>0</v>
      </c>
      <c r="Y300" s="81">
        <f>VLOOKUP($C300,[1]Sheet1!$B$1:$Z$65536,23,0)</f>
        <v>0</v>
      </c>
      <c r="Z300" s="81">
        <f>VLOOKUP($C300,[1]Sheet1!$B$1:$Z$65536,24,0)</f>
        <v>0</v>
      </c>
      <c r="AA300" s="81">
        <f>VLOOKUP($C300,[1]Sheet1!$B$1:$Z$65536,25,0)</f>
        <v>0</v>
      </c>
      <c r="AB300" s="81">
        <f>VLOOKUP($C300,[1]Sheet1!$B$1:$AA$65536,26,0)</f>
        <v>0</v>
      </c>
      <c r="AC300" s="112">
        <f t="shared" si="45"/>
        <v>19500</v>
      </c>
      <c r="AD300" s="211">
        <f t="shared" si="51"/>
        <v>19500</v>
      </c>
      <c r="AE300" s="4"/>
      <c r="AF300" s="4"/>
      <c r="AG300" s="242"/>
      <c r="AI300" s="4"/>
      <c r="AJ300" s="4"/>
      <c r="AK300" s="4"/>
      <c r="AL300" s="4"/>
      <c r="AM300" s="4"/>
      <c r="AN300" s="185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</row>
    <row r="301" spans="1:52" hidden="1">
      <c r="A301" s="8"/>
      <c r="B301" s="344"/>
      <c r="C301" s="241" t="s">
        <v>627</v>
      </c>
      <c r="D301" s="29" t="s">
        <v>628</v>
      </c>
      <c r="E301" s="64">
        <f>VLOOKUP(C301,[1]Sheet1!B$1:D$65536,3,0)</f>
        <v>30</v>
      </c>
      <c r="F301" s="81">
        <f>VLOOKUP(C301,[1]Sheet1!B$1:E$65536,4,0)</f>
        <v>0</v>
      </c>
      <c r="G301" s="81">
        <f>VLOOKUP(C301,[1]Sheet1!B$1:F$65536,5,0)</f>
        <v>0</v>
      </c>
      <c r="H301" s="81">
        <f>VLOOKUP($C301,[1]Sheet1!$B$1:$Z$65536,6,0)</f>
        <v>0</v>
      </c>
      <c r="I301" s="81">
        <f>VLOOKUP($C301,[1]Sheet1!$B$1:$Z$65536,7,0)</f>
        <v>0</v>
      </c>
      <c r="J301" s="81">
        <f>VLOOKUP($C301,[1]Sheet1!$B$1:$Z$65536,8,0)</f>
        <v>0</v>
      </c>
      <c r="K301" s="81">
        <f>VLOOKUP($C301,[1]Sheet1!$B$1:$Z$65536,9,0)</f>
        <v>0</v>
      </c>
      <c r="L301" s="81">
        <f>VLOOKUP($C301,[1]Sheet1!$B$1:$Z$65536,10,0)</f>
        <v>0</v>
      </c>
      <c r="M301" s="81">
        <f>VLOOKUP($C301,[1]Sheet1!$B$1:$Z$65536,11,0)</f>
        <v>0</v>
      </c>
      <c r="N301" s="81">
        <f>VLOOKUP($C301,[1]Sheet1!$B$1:$Z$65536,12,0)</f>
        <v>0</v>
      </c>
      <c r="O301" s="81">
        <f>VLOOKUP($C301,[1]Sheet1!$B$1:$Z$65536,13,0)</f>
        <v>0</v>
      </c>
      <c r="P301" s="81">
        <f>VLOOKUP($C301,[1]Sheet1!$B$1:$Z$65536,14,0)</f>
        <v>0</v>
      </c>
      <c r="Q301" s="81">
        <f>VLOOKUP($C301,[1]Sheet1!$B$1:$Z$65536,15,0)</f>
        <v>7500</v>
      </c>
      <c r="R301" s="81">
        <f>VLOOKUP($C301,[1]Sheet1!$B$1:$Z$65536,16,0)</f>
        <v>0</v>
      </c>
      <c r="S301" s="81">
        <f>VLOOKUP($C301,[1]Sheet1!$B$1:$Z$65536,17,0)</f>
        <v>0</v>
      </c>
      <c r="T301" s="81">
        <f>VLOOKUP($C301,[1]Sheet1!$B$1:$Z$65536,18,0)</f>
        <v>0</v>
      </c>
      <c r="U301" s="81">
        <f>VLOOKUP($C301,[1]Sheet1!$B$1:$Z$65536,19,0)</f>
        <v>0</v>
      </c>
      <c r="V301" s="81">
        <f>VLOOKUP($C301,[1]Sheet1!$B$1:$Z$65536,20,0)</f>
        <v>0</v>
      </c>
      <c r="W301" s="81">
        <f>VLOOKUP($C301,[1]Sheet1!$B$1:$Z$65536,21,0)</f>
        <v>0</v>
      </c>
      <c r="X301" s="81">
        <f>VLOOKUP($C301,[1]Sheet1!$B$1:$Z$65536,22,0)</f>
        <v>0</v>
      </c>
      <c r="Y301" s="81">
        <f>VLOOKUP($C301,[1]Sheet1!$B$1:$Z$65536,23,0)</f>
        <v>0</v>
      </c>
      <c r="Z301" s="81">
        <f>VLOOKUP($C301,[1]Sheet1!$B$1:$Z$65536,24,0)</f>
        <v>0</v>
      </c>
      <c r="AA301" s="81">
        <f>VLOOKUP($C301,[1]Sheet1!$B$1:$Z$65536,25,0)</f>
        <v>0</v>
      </c>
      <c r="AB301" s="81">
        <f>VLOOKUP($C301,[1]Sheet1!$B$1:$AA$65536,26,0)</f>
        <v>0</v>
      </c>
      <c r="AC301" s="112">
        <f t="shared" si="45"/>
        <v>7500</v>
      </c>
      <c r="AD301" s="211">
        <f t="shared" si="51"/>
        <v>7500</v>
      </c>
      <c r="AE301" s="4"/>
      <c r="AF301" s="4"/>
      <c r="AG301" s="242"/>
      <c r="AI301" s="4"/>
      <c r="AJ301" s="4"/>
      <c r="AK301" s="4"/>
      <c r="AL301" s="4"/>
      <c r="AM301" s="4"/>
      <c r="AN301" s="185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</row>
    <row r="302" spans="1:52" hidden="1">
      <c r="A302" s="8"/>
      <c r="B302" s="344"/>
      <c r="C302" s="241" t="s">
        <v>629</v>
      </c>
      <c r="D302" s="29" t="s">
        <v>630</v>
      </c>
      <c r="E302" s="64">
        <f>VLOOKUP(C302,[1]Sheet1!B$1:D$65536,3,0)</f>
        <v>30</v>
      </c>
      <c r="F302" s="81">
        <f>VLOOKUP(C302,[1]Sheet1!B$1:E$65536,4,0)</f>
        <v>0.5</v>
      </c>
      <c r="G302" s="81">
        <f>VLOOKUP(C302,[1]Sheet1!B$1:F$65536,5,0)</f>
        <v>0</v>
      </c>
      <c r="H302" s="81">
        <f>VLOOKUP($C302,[1]Sheet1!$B$1:$Z$65536,6,0)</f>
        <v>0</v>
      </c>
      <c r="I302" s="81">
        <f>VLOOKUP($C302,[1]Sheet1!$B$1:$Z$65536,7,0)</f>
        <v>0</v>
      </c>
      <c r="J302" s="81">
        <f>VLOOKUP($C302,[1]Sheet1!$B$1:$Z$65536,8,0)</f>
        <v>0</v>
      </c>
      <c r="K302" s="81">
        <f>VLOOKUP($C302,[1]Sheet1!$B$1:$Z$65536,9,0)</f>
        <v>0</v>
      </c>
      <c r="L302" s="81">
        <f>VLOOKUP($C302,[1]Sheet1!$B$1:$Z$65536,10,0)</f>
        <v>0</v>
      </c>
      <c r="M302" s="81">
        <f>VLOOKUP($C302,[1]Sheet1!$B$1:$Z$65536,11,0)</f>
        <v>0</v>
      </c>
      <c r="N302" s="81">
        <f>VLOOKUP($C302,[1]Sheet1!$B$1:$Z$65536,12,0)</f>
        <v>0</v>
      </c>
      <c r="O302" s="81">
        <f>VLOOKUP($C302,[1]Sheet1!$B$1:$Z$65536,13,0)</f>
        <v>0</v>
      </c>
      <c r="P302" s="81">
        <f>VLOOKUP($C302,[1]Sheet1!$B$1:$Z$65536,14,0)</f>
        <v>0</v>
      </c>
      <c r="Q302" s="81">
        <f>VLOOKUP($C302,[1]Sheet1!$B$1:$Z$65536,15,0)</f>
        <v>0</v>
      </c>
      <c r="R302" s="81">
        <f>VLOOKUP($C302,[1]Sheet1!$B$1:$Z$65536,16,0)</f>
        <v>0</v>
      </c>
      <c r="S302" s="81">
        <f>VLOOKUP($C302,[1]Sheet1!$B$1:$Z$65536,17,0)</f>
        <v>0</v>
      </c>
      <c r="T302" s="81">
        <f>VLOOKUP($C302,[1]Sheet1!$B$1:$Z$65536,18,0)</f>
        <v>0</v>
      </c>
      <c r="U302" s="81">
        <f>VLOOKUP($C302,[1]Sheet1!$B$1:$Z$65536,19,0)</f>
        <v>0</v>
      </c>
      <c r="V302" s="81">
        <f>VLOOKUP($C302,[1]Sheet1!$B$1:$Z$65536,20,0)</f>
        <v>0</v>
      </c>
      <c r="W302" s="81">
        <f>VLOOKUP($C302,[1]Sheet1!$B$1:$Z$65536,21,0)</f>
        <v>0</v>
      </c>
      <c r="X302" s="81">
        <f>VLOOKUP($C302,[1]Sheet1!$B$1:$Z$65536,22,0)</f>
        <v>0</v>
      </c>
      <c r="Y302" s="81">
        <f>VLOOKUP($C302,[1]Sheet1!$B$1:$Z$65536,23,0)</f>
        <v>0</v>
      </c>
      <c r="Z302" s="81">
        <f>VLOOKUP($C302,[1]Sheet1!$B$1:$Z$65536,24,0)</f>
        <v>0</v>
      </c>
      <c r="AA302" s="81">
        <f>VLOOKUP($C302,[1]Sheet1!$B$1:$Z$65536,25,0)</f>
        <v>0</v>
      </c>
      <c r="AB302" s="81">
        <f>VLOOKUP($C302,[1]Sheet1!$B$1:$AA$65536,26,0)</f>
        <v>0</v>
      </c>
      <c r="AC302" s="112">
        <f t="shared" si="45"/>
        <v>0.5</v>
      </c>
      <c r="AD302" s="211">
        <f t="shared" si="51"/>
        <v>0.5</v>
      </c>
      <c r="AE302" s="4"/>
      <c r="AF302" s="4"/>
      <c r="AG302" s="242"/>
      <c r="AI302" s="4"/>
      <c r="AJ302" s="4"/>
      <c r="AK302" s="4"/>
      <c r="AL302" s="4"/>
      <c r="AM302" s="4"/>
      <c r="AN302" s="185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</row>
    <row r="303" spans="1:52">
      <c r="A303" s="8"/>
      <c r="B303" s="344"/>
      <c r="C303" s="241" t="s">
        <v>631</v>
      </c>
      <c r="D303" s="29" t="s">
        <v>632</v>
      </c>
      <c r="E303" s="64">
        <f>VLOOKUP(C303,[1]Sheet1!B$1:D$65536,3,0)</f>
        <v>30</v>
      </c>
      <c r="F303" s="81">
        <f>VLOOKUP(C303,[1]Sheet1!B$1:E$65536,4,0)</f>
        <v>0</v>
      </c>
      <c r="G303" s="81">
        <f>VLOOKUP(C303,[1]Sheet1!B$1:F$65536,5,0)</f>
        <v>0</v>
      </c>
      <c r="H303" s="81">
        <f>VLOOKUP($C303,[1]Sheet1!$B$1:$Z$65536,6,0)</f>
        <v>0</v>
      </c>
      <c r="I303" s="81">
        <f>VLOOKUP($C303,[1]Sheet1!$B$1:$Z$65536,7,0)</f>
        <v>0</v>
      </c>
      <c r="J303" s="81">
        <f>VLOOKUP($C303,[1]Sheet1!$B$1:$Z$65536,8,0)</f>
        <v>0</v>
      </c>
      <c r="K303" s="81">
        <f>VLOOKUP($C303,[1]Sheet1!$B$1:$Z$65536,9,0)</f>
        <v>0</v>
      </c>
      <c r="L303" s="81">
        <f>VLOOKUP($C303,[1]Sheet1!$B$1:$Z$65536,10,0)</f>
        <v>0</v>
      </c>
      <c r="M303" s="81">
        <f>VLOOKUP($C303,[1]Sheet1!$B$1:$Z$65536,11,0)</f>
        <v>0</v>
      </c>
      <c r="N303" s="81">
        <f>VLOOKUP($C303,[1]Sheet1!$B$1:$Z$65536,12,0)</f>
        <v>0</v>
      </c>
      <c r="O303" s="81">
        <f>VLOOKUP($C303,[1]Sheet1!$B$1:$Z$65536,13,0)</f>
        <v>0</v>
      </c>
      <c r="P303" s="81">
        <f>VLOOKUP($C303,[1]Sheet1!$B$1:$Z$65536,14,0)</f>
        <v>0</v>
      </c>
      <c r="Q303" s="81">
        <f>VLOOKUP($C303,[1]Sheet1!$B$1:$Z$65536,15,0)</f>
        <v>0</v>
      </c>
      <c r="R303" s="81">
        <f>VLOOKUP($C303,[1]Sheet1!$B$1:$Z$65536,16,0)</f>
        <v>0</v>
      </c>
      <c r="S303" s="81">
        <f>VLOOKUP($C303,[1]Sheet1!$B$1:$Z$65536,17,0)</f>
        <v>0</v>
      </c>
      <c r="T303" s="81">
        <f>VLOOKUP($C303,[1]Sheet1!$B$1:$Z$65536,18,0)</f>
        <v>0</v>
      </c>
      <c r="U303" s="81">
        <f>VLOOKUP($C303,[1]Sheet1!$B$1:$Z$65536,19,0)</f>
        <v>0</v>
      </c>
      <c r="V303" s="81">
        <f>VLOOKUP($C303,[1]Sheet1!$B$1:$Z$65536,20,0)</f>
        <v>104000</v>
      </c>
      <c r="W303" s="81">
        <f>VLOOKUP($C303,[1]Sheet1!$B$1:$Z$65536,21,0)</f>
        <v>0</v>
      </c>
      <c r="X303" s="81">
        <f>VLOOKUP($C303,[1]Sheet1!$B$1:$Z$65536,22,0)</f>
        <v>0</v>
      </c>
      <c r="Y303" s="81">
        <f>VLOOKUP($C303,[1]Sheet1!$B$1:$Z$65536,23,0)</f>
        <v>475700.62</v>
      </c>
      <c r="Z303" s="81">
        <f>VLOOKUP($C303,[1]Sheet1!$B$1:$Z$65536,24,0)</f>
        <v>10226.5</v>
      </c>
      <c r="AA303" s="81">
        <f>VLOOKUP($C303,[1]Sheet1!$B$1:$Z$65536,25,0)</f>
        <v>0</v>
      </c>
      <c r="AB303" s="81">
        <f>VLOOKUP($C303,[1]Sheet1!$B$1:$AA$65536,26,0)</f>
        <v>0</v>
      </c>
      <c r="AC303" s="112">
        <f t="shared" si="45"/>
        <v>589927.12</v>
      </c>
      <c r="AD303" s="211">
        <f t="shared" si="51"/>
        <v>589927.12</v>
      </c>
      <c r="AE303" s="4"/>
      <c r="AF303" s="4"/>
      <c r="AG303" s="243">
        <v>100000</v>
      </c>
      <c r="AH303" s="244">
        <v>100000</v>
      </c>
      <c r="AI303" s="4"/>
      <c r="AJ303" s="4"/>
      <c r="AK303" s="4"/>
      <c r="AL303" s="4"/>
      <c r="AM303" s="4"/>
      <c r="AN303" s="185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</row>
    <row r="304" spans="1:52" hidden="1">
      <c r="A304" s="8"/>
      <c r="B304" s="344"/>
      <c r="C304" s="241" t="s">
        <v>633</v>
      </c>
      <c r="D304" s="29" t="s">
        <v>634</v>
      </c>
      <c r="E304" s="64">
        <f>VLOOKUP(C304,[1]Sheet1!B$1:D$65536,3,0)</f>
        <v>30</v>
      </c>
      <c r="F304" s="81">
        <f>VLOOKUP(C304,[1]Sheet1!B$1:E$65536,4,0)</f>
        <v>0</v>
      </c>
      <c r="G304" s="81">
        <f>VLOOKUP(C304,[1]Sheet1!B$1:F$65536,5,0)</f>
        <v>0</v>
      </c>
      <c r="H304" s="81">
        <f>VLOOKUP($C304,[1]Sheet1!$B$1:$Z$65536,6,0)</f>
        <v>0</v>
      </c>
      <c r="I304" s="81">
        <f>VLOOKUP($C304,[1]Sheet1!$B$1:$Z$65536,7,0)</f>
        <v>0</v>
      </c>
      <c r="J304" s="81">
        <f>VLOOKUP($C304,[1]Sheet1!$B$1:$Z$65536,8,0)</f>
        <v>0</v>
      </c>
      <c r="K304" s="81">
        <f>VLOOKUP($C304,[1]Sheet1!$B$1:$Z$65536,9,0)</f>
        <v>0</v>
      </c>
      <c r="L304" s="81">
        <f>VLOOKUP($C304,[1]Sheet1!$B$1:$Z$65536,10,0)</f>
        <v>0</v>
      </c>
      <c r="M304" s="81">
        <f>VLOOKUP($C304,[1]Sheet1!$B$1:$Z$65536,11,0)</f>
        <v>0</v>
      </c>
      <c r="N304" s="81">
        <f>VLOOKUP($C304,[1]Sheet1!$B$1:$Z$65536,12,0)</f>
        <v>0</v>
      </c>
      <c r="O304" s="81">
        <f>VLOOKUP($C304,[1]Sheet1!$B$1:$Z$65536,13,0)</f>
        <v>0</v>
      </c>
      <c r="P304" s="81">
        <f>VLOOKUP($C304,[1]Sheet1!$B$1:$Z$65536,14,0)</f>
        <v>0</v>
      </c>
      <c r="Q304" s="81">
        <f>VLOOKUP($C304,[1]Sheet1!$B$1:$Z$65536,15,0)</f>
        <v>0</v>
      </c>
      <c r="R304" s="81">
        <f>VLOOKUP($C304,[1]Sheet1!$B$1:$Z$65536,16,0)</f>
        <v>3850</v>
      </c>
      <c r="S304" s="81">
        <f>VLOOKUP($C304,[1]Sheet1!$B$1:$Z$65536,17,0)</f>
        <v>0</v>
      </c>
      <c r="T304" s="81">
        <f>VLOOKUP($C304,[1]Sheet1!$B$1:$Z$65536,18,0)</f>
        <v>0</v>
      </c>
      <c r="U304" s="81">
        <f>VLOOKUP($C304,[1]Sheet1!$B$1:$Z$65536,19,0)</f>
        <v>0</v>
      </c>
      <c r="V304" s="81">
        <f>VLOOKUP($C304,[1]Sheet1!$B$1:$Z$65536,20,0)</f>
        <v>0</v>
      </c>
      <c r="W304" s="81">
        <f>VLOOKUP($C304,[1]Sheet1!$B$1:$Z$65536,21,0)</f>
        <v>0</v>
      </c>
      <c r="X304" s="81">
        <f>VLOOKUP($C304,[1]Sheet1!$B$1:$Z$65536,22,0)</f>
        <v>0</v>
      </c>
      <c r="Y304" s="81">
        <f>VLOOKUP($C304,[1]Sheet1!$B$1:$Z$65536,23,0)</f>
        <v>0</v>
      </c>
      <c r="Z304" s="81">
        <f>VLOOKUP($C304,[1]Sheet1!$B$1:$Z$65536,24,0)</f>
        <v>0</v>
      </c>
      <c r="AA304" s="81">
        <f>VLOOKUP($C304,[1]Sheet1!$B$1:$Z$65536,25,0)</f>
        <v>0</v>
      </c>
      <c r="AB304" s="81">
        <f>VLOOKUP($C304,[1]Sheet1!$B$1:$AA$65536,26,0)</f>
        <v>0</v>
      </c>
      <c r="AC304" s="112">
        <f t="shared" si="45"/>
        <v>3850</v>
      </c>
      <c r="AD304" s="211">
        <f t="shared" si="51"/>
        <v>3850</v>
      </c>
      <c r="AE304" s="4"/>
      <c r="AF304" s="4"/>
      <c r="AG304" s="242"/>
      <c r="AI304" s="4"/>
      <c r="AJ304" s="4"/>
      <c r="AK304" s="4"/>
      <c r="AL304" s="4"/>
      <c r="AM304" s="4"/>
      <c r="AN304" s="185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</row>
    <row r="305" spans="1:52" hidden="1">
      <c r="A305" s="8"/>
      <c r="B305" s="344"/>
      <c r="C305" s="241" t="s">
        <v>635</v>
      </c>
      <c r="D305" s="29" t="s">
        <v>636</v>
      </c>
      <c r="E305" s="64">
        <f>VLOOKUP(C305,[1]Sheet1!B$1:D$65536,3,0)</f>
        <v>30</v>
      </c>
      <c r="F305" s="81">
        <f>VLOOKUP(C305,[1]Sheet1!B$1:E$65536,4,0)</f>
        <v>148132.6</v>
      </c>
      <c r="G305" s="81">
        <f>VLOOKUP(C305,[1]Sheet1!B$1:F$65536,5,0)</f>
        <v>0</v>
      </c>
      <c r="H305" s="81">
        <f>VLOOKUP($C305,[1]Sheet1!$B$1:$Z$65536,6,0)</f>
        <v>0</v>
      </c>
      <c r="I305" s="81">
        <f>VLOOKUP($C305,[1]Sheet1!$B$1:$Z$65536,7,0)</f>
        <v>0</v>
      </c>
      <c r="J305" s="81">
        <f>VLOOKUP($C305,[1]Sheet1!$B$1:$Z$65536,8,0)</f>
        <v>0</v>
      </c>
      <c r="K305" s="81">
        <f>VLOOKUP($C305,[1]Sheet1!$B$1:$Z$65536,9,0)</f>
        <v>0</v>
      </c>
      <c r="L305" s="81">
        <f>VLOOKUP($C305,[1]Sheet1!$B$1:$Z$65536,10,0)</f>
        <v>0</v>
      </c>
      <c r="M305" s="81">
        <f>VLOOKUP($C305,[1]Sheet1!$B$1:$Z$65536,11,0)</f>
        <v>0</v>
      </c>
      <c r="N305" s="81">
        <f>VLOOKUP($C305,[1]Sheet1!$B$1:$Z$65536,12,0)</f>
        <v>0</v>
      </c>
      <c r="O305" s="81">
        <f>VLOOKUP($C305,[1]Sheet1!$B$1:$Z$65536,13,0)</f>
        <v>0</v>
      </c>
      <c r="P305" s="81">
        <f>VLOOKUP($C305,[1]Sheet1!$B$1:$Z$65536,14,0)</f>
        <v>0</v>
      </c>
      <c r="Q305" s="81">
        <f>VLOOKUP($C305,[1]Sheet1!$B$1:$Z$65536,15,0)</f>
        <v>0</v>
      </c>
      <c r="R305" s="81">
        <f>VLOOKUP($C305,[1]Sheet1!$B$1:$Z$65536,16,0)</f>
        <v>0</v>
      </c>
      <c r="S305" s="81">
        <f>VLOOKUP($C305,[1]Sheet1!$B$1:$Z$65536,17,0)</f>
        <v>0</v>
      </c>
      <c r="T305" s="81">
        <f>VLOOKUP($C305,[1]Sheet1!$B$1:$Z$65536,18,0)</f>
        <v>0</v>
      </c>
      <c r="U305" s="81">
        <f>VLOOKUP($C305,[1]Sheet1!$B$1:$Z$65536,19,0)</f>
        <v>0</v>
      </c>
      <c r="V305" s="81">
        <f>VLOOKUP($C305,[1]Sheet1!$B$1:$Z$65536,20,0)</f>
        <v>0</v>
      </c>
      <c r="W305" s="81">
        <f>VLOOKUP($C305,[1]Sheet1!$B$1:$Z$65536,21,0)</f>
        <v>0</v>
      </c>
      <c r="X305" s="81">
        <f>VLOOKUP($C305,[1]Sheet1!$B$1:$Z$65536,22,0)</f>
        <v>0</v>
      </c>
      <c r="Y305" s="81">
        <f>VLOOKUP($C305,[1]Sheet1!$B$1:$Z$65536,23,0)</f>
        <v>0</v>
      </c>
      <c r="Z305" s="81">
        <f>VLOOKUP($C305,[1]Sheet1!$B$1:$Z$65536,24,0)</f>
        <v>0</v>
      </c>
      <c r="AA305" s="81">
        <f>VLOOKUP($C305,[1]Sheet1!$B$1:$Z$65536,25,0)</f>
        <v>0</v>
      </c>
      <c r="AB305" s="81">
        <f>VLOOKUP($C305,[1]Sheet1!$B$1:$AA$65536,26,0)</f>
        <v>0</v>
      </c>
      <c r="AC305" s="112">
        <f t="shared" si="45"/>
        <v>148132.6</v>
      </c>
      <c r="AD305" s="211">
        <f t="shared" si="51"/>
        <v>148132.6</v>
      </c>
      <c r="AE305" s="4"/>
      <c r="AF305" s="4"/>
      <c r="AG305" s="242"/>
      <c r="AI305" s="4"/>
      <c r="AJ305" s="4"/>
      <c r="AK305" s="4"/>
      <c r="AL305" s="4"/>
      <c r="AM305" s="4"/>
      <c r="AN305" s="185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</row>
    <row r="306" spans="1:52" hidden="1">
      <c r="A306" s="8"/>
      <c r="B306" s="344"/>
      <c r="C306" s="241" t="s">
        <v>637</v>
      </c>
      <c r="D306" s="29" t="s">
        <v>638</v>
      </c>
      <c r="E306" s="64">
        <f>VLOOKUP(C306,[1]Sheet1!B$1:D$65536,3,0)</f>
        <v>30</v>
      </c>
      <c r="F306" s="81">
        <f>VLOOKUP(C306,[1]Sheet1!B$1:E$65536,4,0)</f>
        <v>23937.599999999999</v>
      </c>
      <c r="G306" s="81">
        <f>VLOOKUP(C306,[1]Sheet1!B$1:F$65536,5,0)</f>
        <v>0</v>
      </c>
      <c r="H306" s="81">
        <f>VLOOKUP($C306,[1]Sheet1!$B$1:$Z$65536,6,0)</f>
        <v>0</v>
      </c>
      <c r="I306" s="81">
        <f>VLOOKUP($C306,[1]Sheet1!$B$1:$Z$65536,7,0)</f>
        <v>0</v>
      </c>
      <c r="J306" s="81">
        <f>VLOOKUP($C306,[1]Sheet1!$B$1:$Z$65536,8,0)</f>
        <v>0</v>
      </c>
      <c r="K306" s="81">
        <f>VLOOKUP($C306,[1]Sheet1!$B$1:$Z$65536,9,0)</f>
        <v>0</v>
      </c>
      <c r="L306" s="81">
        <f>VLOOKUP($C306,[1]Sheet1!$B$1:$Z$65536,10,0)</f>
        <v>0</v>
      </c>
      <c r="M306" s="81">
        <f>VLOOKUP($C306,[1]Sheet1!$B$1:$Z$65536,11,0)</f>
        <v>0</v>
      </c>
      <c r="N306" s="81">
        <f>VLOOKUP($C306,[1]Sheet1!$B$1:$Z$65536,12,0)</f>
        <v>0</v>
      </c>
      <c r="O306" s="81">
        <f>VLOOKUP($C306,[1]Sheet1!$B$1:$Z$65536,13,0)</f>
        <v>0</v>
      </c>
      <c r="P306" s="81">
        <f>VLOOKUP($C306,[1]Sheet1!$B$1:$Z$65536,14,0)</f>
        <v>0</v>
      </c>
      <c r="Q306" s="81">
        <f>VLOOKUP($C306,[1]Sheet1!$B$1:$Z$65536,15,0)</f>
        <v>0</v>
      </c>
      <c r="R306" s="81">
        <f>VLOOKUP($C306,[1]Sheet1!$B$1:$Z$65536,16,0)</f>
        <v>0</v>
      </c>
      <c r="S306" s="81">
        <f>VLOOKUP($C306,[1]Sheet1!$B$1:$Z$65536,17,0)</f>
        <v>0</v>
      </c>
      <c r="T306" s="81">
        <f>VLOOKUP($C306,[1]Sheet1!$B$1:$Z$65536,18,0)</f>
        <v>0</v>
      </c>
      <c r="U306" s="81">
        <f>VLOOKUP($C306,[1]Sheet1!$B$1:$Z$65536,19,0)</f>
        <v>0</v>
      </c>
      <c r="V306" s="81">
        <f>VLOOKUP($C306,[1]Sheet1!$B$1:$Z$65536,20,0)</f>
        <v>0</v>
      </c>
      <c r="W306" s="81">
        <f>VLOOKUP($C306,[1]Sheet1!$B$1:$Z$65536,21,0)</f>
        <v>0</v>
      </c>
      <c r="X306" s="81">
        <f>VLOOKUP($C306,[1]Sheet1!$B$1:$Z$65536,22,0)</f>
        <v>0</v>
      </c>
      <c r="Y306" s="81">
        <f>VLOOKUP($C306,[1]Sheet1!$B$1:$Z$65536,23,0)</f>
        <v>0</v>
      </c>
      <c r="Z306" s="81">
        <f>VLOOKUP($C306,[1]Sheet1!$B$1:$Z$65536,24,0)</f>
        <v>0</v>
      </c>
      <c r="AA306" s="81">
        <f>VLOOKUP($C306,[1]Sheet1!$B$1:$Z$65536,25,0)</f>
        <v>0</v>
      </c>
      <c r="AB306" s="81">
        <f>VLOOKUP($C306,[1]Sheet1!$B$1:$AA$65536,26,0)</f>
        <v>0</v>
      </c>
      <c r="AC306" s="112">
        <f t="shared" si="45"/>
        <v>23937.599999999999</v>
      </c>
      <c r="AD306" s="211">
        <f t="shared" si="51"/>
        <v>23937.599999999999</v>
      </c>
      <c r="AE306" s="4"/>
      <c r="AF306" s="4"/>
      <c r="AG306" s="242"/>
      <c r="AI306" s="4"/>
      <c r="AJ306" s="4"/>
      <c r="AK306" s="4"/>
      <c r="AL306" s="4"/>
      <c r="AM306" s="4"/>
      <c r="AN306" s="185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</row>
    <row r="307" spans="1:52" hidden="1">
      <c r="A307" s="8"/>
      <c r="B307" s="344"/>
      <c r="C307" s="241" t="s">
        <v>639</v>
      </c>
      <c r="D307" s="29" t="s">
        <v>640</v>
      </c>
      <c r="E307" s="64">
        <f>VLOOKUP(C307,[1]Sheet1!B$1:D$65536,3,0)</f>
        <v>30</v>
      </c>
      <c r="F307" s="81">
        <f>VLOOKUP(C307,[1]Sheet1!B$1:E$65536,4,0)</f>
        <v>16700</v>
      </c>
      <c r="G307" s="81">
        <f>VLOOKUP(C307,[1]Sheet1!B$1:F$65536,5,0)</f>
        <v>0</v>
      </c>
      <c r="H307" s="81">
        <f>VLOOKUP($C307,[1]Sheet1!$B$1:$Z$65536,6,0)</f>
        <v>0</v>
      </c>
      <c r="I307" s="81">
        <f>VLOOKUP($C307,[1]Sheet1!$B$1:$Z$65536,7,0)</f>
        <v>0</v>
      </c>
      <c r="J307" s="81">
        <f>VLOOKUP($C307,[1]Sheet1!$B$1:$Z$65536,8,0)</f>
        <v>0</v>
      </c>
      <c r="K307" s="81">
        <f>VLOOKUP($C307,[1]Sheet1!$B$1:$Z$65536,9,0)</f>
        <v>0</v>
      </c>
      <c r="L307" s="81">
        <f>VLOOKUP($C307,[1]Sheet1!$B$1:$Z$65536,10,0)</f>
        <v>0</v>
      </c>
      <c r="M307" s="81">
        <f>VLOOKUP($C307,[1]Sheet1!$B$1:$Z$65536,11,0)</f>
        <v>0</v>
      </c>
      <c r="N307" s="81">
        <f>VLOOKUP($C307,[1]Sheet1!$B$1:$Z$65536,12,0)</f>
        <v>0</v>
      </c>
      <c r="O307" s="81">
        <f>VLOOKUP($C307,[1]Sheet1!$B$1:$Z$65536,13,0)</f>
        <v>0</v>
      </c>
      <c r="P307" s="81">
        <f>VLOOKUP($C307,[1]Sheet1!$B$1:$Z$65536,14,0)</f>
        <v>0</v>
      </c>
      <c r="Q307" s="81">
        <f>VLOOKUP($C307,[1]Sheet1!$B$1:$Z$65536,15,0)</f>
        <v>0</v>
      </c>
      <c r="R307" s="81">
        <f>VLOOKUP($C307,[1]Sheet1!$B$1:$Z$65536,16,0)</f>
        <v>0</v>
      </c>
      <c r="S307" s="81">
        <f>VLOOKUP($C307,[1]Sheet1!$B$1:$Z$65536,17,0)</f>
        <v>0</v>
      </c>
      <c r="T307" s="81">
        <f>VLOOKUP($C307,[1]Sheet1!$B$1:$Z$65536,18,0)</f>
        <v>0</v>
      </c>
      <c r="U307" s="81">
        <f>VLOOKUP($C307,[1]Sheet1!$B$1:$Z$65536,19,0)</f>
        <v>0</v>
      </c>
      <c r="V307" s="81">
        <f>VLOOKUP($C307,[1]Sheet1!$B$1:$Z$65536,20,0)</f>
        <v>0</v>
      </c>
      <c r="W307" s="81">
        <f>VLOOKUP($C307,[1]Sheet1!$B$1:$Z$65536,21,0)</f>
        <v>0</v>
      </c>
      <c r="X307" s="81">
        <f>VLOOKUP($C307,[1]Sheet1!$B$1:$Z$65536,22,0)</f>
        <v>0</v>
      </c>
      <c r="Y307" s="81">
        <f>VLOOKUP($C307,[1]Sheet1!$B$1:$Z$65536,23,0)</f>
        <v>0</v>
      </c>
      <c r="Z307" s="81">
        <f>VLOOKUP($C307,[1]Sheet1!$B$1:$Z$65536,24,0)</f>
        <v>0</v>
      </c>
      <c r="AA307" s="81">
        <f>VLOOKUP($C307,[1]Sheet1!$B$1:$Z$65536,25,0)</f>
        <v>0</v>
      </c>
      <c r="AB307" s="81">
        <f>VLOOKUP($C307,[1]Sheet1!$B$1:$AA$65536,26,0)</f>
        <v>0</v>
      </c>
      <c r="AC307" s="112">
        <f t="shared" si="45"/>
        <v>16700</v>
      </c>
      <c r="AD307" s="211">
        <f t="shared" si="51"/>
        <v>16700</v>
      </c>
      <c r="AE307" s="4"/>
      <c r="AF307" s="4"/>
      <c r="AG307" s="242"/>
      <c r="AI307" s="4"/>
      <c r="AJ307" s="4"/>
      <c r="AK307" s="4"/>
      <c r="AL307" s="4"/>
      <c r="AM307" s="4"/>
      <c r="AN307" s="185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</row>
    <row r="308" spans="1:52" hidden="1">
      <c r="A308" s="8"/>
      <c r="B308" s="344"/>
      <c r="C308" s="241" t="s">
        <v>641</v>
      </c>
      <c r="D308" s="29" t="s">
        <v>642</v>
      </c>
      <c r="E308" s="64">
        <f>VLOOKUP(C308,[1]Sheet1!B$1:D$65536,3,0)</f>
        <v>30</v>
      </c>
      <c r="F308" s="81">
        <f>VLOOKUP(C308,[1]Sheet1!B$1:E$65536,4,0)</f>
        <v>24291.84</v>
      </c>
      <c r="G308" s="81">
        <f>VLOOKUP(C308,[1]Sheet1!B$1:F$65536,5,0)</f>
        <v>0</v>
      </c>
      <c r="H308" s="81">
        <f>VLOOKUP($C308,[1]Sheet1!$B$1:$Z$65536,6,0)</f>
        <v>0</v>
      </c>
      <c r="I308" s="81">
        <f>VLOOKUP($C308,[1]Sheet1!$B$1:$Z$65536,7,0)</f>
        <v>0</v>
      </c>
      <c r="J308" s="81">
        <f>VLOOKUP($C308,[1]Sheet1!$B$1:$Z$65536,8,0)</f>
        <v>0</v>
      </c>
      <c r="K308" s="81">
        <f>VLOOKUP($C308,[1]Sheet1!$B$1:$Z$65536,9,0)</f>
        <v>0</v>
      </c>
      <c r="L308" s="81">
        <f>VLOOKUP($C308,[1]Sheet1!$B$1:$Z$65536,10,0)</f>
        <v>0</v>
      </c>
      <c r="M308" s="81">
        <f>VLOOKUP($C308,[1]Sheet1!$B$1:$Z$65536,11,0)</f>
        <v>0</v>
      </c>
      <c r="N308" s="81">
        <f>VLOOKUP($C308,[1]Sheet1!$B$1:$Z$65536,12,0)</f>
        <v>0</v>
      </c>
      <c r="O308" s="81">
        <f>VLOOKUP($C308,[1]Sheet1!$B$1:$Z$65536,13,0)</f>
        <v>0</v>
      </c>
      <c r="P308" s="81">
        <f>VLOOKUP($C308,[1]Sheet1!$B$1:$Z$65536,14,0)</f>
        <v>0</v>
      </c>
      <c r="Q308" s="81">
        <f>VLOOKUP($C308,[1]Sheet1!$B$1:$Z$65536,15,0)</f>
        <v>0</v>
      </c>
      <c r="R308" s="81">
        <f>VLOOKUP($C308,[1]Sheet1!$B$1:$Z$65536,16,0)</f>
        <v>0</v>
      </c>
      <c r="S308" s="81">
        <f>VLOOKUP($C308,[1]Sheet1!$B$1:$Z$65536,17,0)</f>
        <v>0</v>
      </c>
      <c r="T308" s="81">
        <f>VLOOKUP($C308,[1]Sheet1!$B$1:$Z$65536,18,0)</f>
        <v>0</v>
      </c>
      <c r="U308" s="81">
        <f>VLOOKUP($C308,[1]Sheet1!$B$1:$Z$65536,19,0)</f>
        <v>0</v>
      </c>
      <c r="V308" s="81">
        <f>VLOOKUP($C308,[1]Sheet1!$B$1:$Z$65536,20,0)</f>
        <v>0</v>
      </c>
      <c r="W308" s="81">
        <f>VLOOKUP($C308,[1]Sheet1!$B$1:$Z$65536,21,0)</f>
        <v>0</v>
      </c>
      <c r="X308" s="81">
        <f>VLOOKUP($C308,[1]Sheet1!$B$1:$Z$65536,22,0)</f>
        <v>0</v>
      </c>
      <c r="Y308" s="81">
        <f>VLOOKUP($C308,[1]Sheet1!$B$1:$Z$65536,23,0)</f>
        <v>0</v>
      </c>
      <c r="Z308" s="81">
        <f>VLOOKUP($C308,[1]Sheet1!$B$1:$Z$65536,24,0)</f>
        <v>0</v>
      </c>
      <c r="AA308" s="81">
        <f>VLOOKUP($C308,[1]Sheet1!$B$1:$Z$65536,25,0)</f>
        <v>0</v>
      </c>
      <c r="AB308" s="81">
        <f>VLOOKUP($C308,[1]Sheet1!$B$1:$AA$65536,26,0)</f>
        <v>0</v>
      </c>
      <c r="AC308" s="112">
        <f t="shared" si="45"/>
        <v>24291.84</v>
      </c>
      <c r="AD308" s="211">
        <f t="shared" si="51"/>
        <v>24291.84</v>
      </c>
      <c r="AE308" s="4"/>
      <c r="AF308" s="4"/>
      <c r="AG308" s="242"/>
      <c r="AI308" s="4"/>
      <c r="AJ308" s="4"/>
      <c r="AK308" s="4"/>
      <c r="AL308" s="4"/>
      <c r="AM308" s="4"/>
      <c r="AN308" s="185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</row>
    <row r="309" spans="1:52">
      <c r="A309" s="8"/>
      <c r="B309" s="344"/>
      <c r="C309" s="241" t="s">
        <v>643</v>
      </c>
      <c r="D309" s="29" t="s">
        <v>644</v>
      </c>
      <c r="E309" s="64">
        <f>VLOOKUP(C309,[1]Sheet1!B$1:D$65536,3,0)</f>
        <v>30</v>
      </c>
      <c r="F309" s="81">
        <f>VLOOKUP(C309,[1]Sheet1!B$1:E$65536,4,0)</f>
        <v>0</v>
      </c>
      <c r="G309" s="81">
        <f>VLOOKUP(C309,[1]Sheet1!B$1:F$65536,5,0)</f>
        <v>0</v>
      </c>
      <c r="H309" s="81">
        <f>VLOOKUP($C309,[1]Sheet1!$B$1:$Z$65536,6,0)</f>
        <v>0</v>
      </c>
      <c r="I309" s="81">
        <f>VLOOKUP($C309,[1]Sheet1!$B$1:$Z$65536,7,0)</f>
        <v>0</v>
      </c>
      <c r="J309" s="81">
        <f>VLOOKUP($C309,[1]Sheet1!$B$1:$Z$65536,8,0)</f>
        <v>0</v>
      </c>
      <c r="K309" s="81">
        <f>VLOOKUP($C309,[1]Sheet1!$B$1:$Z$65536,9,0)</f>
        <v>0</v>
      </c>
      <c r="L309" s="81">
        <f>VLOOKUP($C309,[1]Sheet1!$B$1:$Z$65536,10,0)</f>
        <v>0</v>
      </c>
      <c r="M309" s="81">
        <f>VLOOKUP($C309,[1]Sheet1!$B$1:$Z$65536,11,0)</f>
        <v>0</v>
      </c>
      <c r="N309" s="81">
        <f>VLOOKUP($C309,[1]Sheet1!$B$1:$Z$65536,12,0)</f>
        <v>0</v>
      </c>
      <c r="O309" s="81">
        <f>VLOOKUP($C309,[1]Sheet1!$B$1:$Z$65536,13,0)</f>
        <v>0</v>
      </c>
      <c r="P309" s="81">
        <f>VLOOKUP($C309,[1]Sheet1!$B$1:$Z$65536,14,0)</f>
        <v>0</v>
      </c>
      <c r="Q309" s="81">
        <f>VLOOKUP($C309,[1]Sheet1!$B$1:$Z$65536,15,0)</f>
        <v>0</v>
      </c>
      <c r="R309" s="81">
        <f>VLOOKUP($C309,[1]Sheet1!$B$1:$Z$65536,16,0)</f>
        <v>0</v>
      </c>
      <c r="S309" s="81">
        <f>VLOOKUP($C309,[1]Sheet1!$B$1:$Z$65536,17,0)</f>
        <v>0</v>
      </c>
      <c r="T309" s="81">
        <f>VLOOKUP($C309,[1]Sheet1!$B$1:$Z$65536,18,0)</f>
        <v>0</v>
      </c>
      <c r="U309" s="81">
        <f>VLOOKUP($C309,[1]Sheet1!$B$1:$Z$65536,19,0)</f>
        <v>0</v>
      </c>
      <c r="V309" s="81">
        <f>VLOOKUP($C309,[1]Sheet1!$B$1:$Z$65536,20,0)</f>
        <v>0</v>
      </c>
      <c r="W309" s="81">
        <f>VLOOKUP($C309,[1]Sheet1!$B$1:$Z$65536,21,0)</f>
        <v>0</v>
      </c>
      <c r="X309" s="81">
        <f>VLOOKUP($C309,[1]Sheet1!$B$1:$Z$65536,22,0)</f>
        <v>0</v>
      </c>
      <c r="Y309" s="81">
        <f>VLOOKUP($C309,[1]Sheet1!$B$1:$Z$65536,23,0)</f>
        <v>0</v>
      </c>
      <c r="Z309" s="81">
        <f>VLOOKUP($C309,[1]Sheet1!$B$1:$Z$65536,24,0)</f>
        <v>0</v>
      </c>
      <c r="AA309" s="81">
        <f>VLOOKUP($C309,[1]Sheet1!$B$1:$Z$65536,25,0)</f>
        <v>0</v>
      </c>
      <c r="AB309" s="81">
        <f>VLOOKUP($C309,[1]Sheet1!$B$1:$AA$65536,26,0)</f>
        <v>8006.1</v>
      </c>
      <c r="AC309" s="112">
        <f t="shared" si="45"/>
        <v>8006.1</v>
      </c>
      <c r="AD309" s="211">
        <f t="shared" si="51"/>
        <v>0</v>
      </c>
      <c r="AE309" s="4"/>
      <c r="AF309" s="4"/>
      <c r="AG309" s="242"/>
      <c r="AH309" s="244">
        <v>8006.1</v>
      </c>
      <c r="AI309" s="4"/>
      <c r="AJ309" s="4"/>
      <c r="AK309" s="4"/>
      <c r="AL309" s="4"/>
      <c r="AM309" s="4"/>
      <c r="AN309" s="185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</row>
    <row r="310" spans="1:52" hidden="1">
      <c r="A310" s="8"/>
      <c r="B310" s="344"/>
      <c r="C310" s="241" t="s">
        <v>645</v>
      </c>
      <c r="D310" s="29" t="s">
        <v>646</v>
      </c>
      <c r="E310" s="64">
        <f>VLOOKUP(C310,[1]Sheet1!B$1:D$65536,3,0)</f>
        <v>30</v>
      </c>
      <c r="F310" s="81">
        <f>VLOOKUP(C310,[1]Sheet1!B$1:E$65536,4,0)</f>
        <v>0</v>
      </c>
      <c r="G310" s="81">
        <f>VLOOKUP(C310,[1]Sheet1!B$1:F$65536,5,0)</f>
        <v>0</v>
      </c>
      <c r="H310" s="81">
        <f>VLOOKUP($C310,[1]Sheet1!$B$1:$Z$65536,6,0)</f>
        <v>0</v>
      </c>
      <c r="I310" s="81">
        <f>VLOOKUP($C310,[1]Sheet1!$B$1:$Z$65536,7,0)</f>
        <v>0</v>
      </c>
      <c r="J310" s="81">
        <f>VLOOKUP($C310,[1]Sheet1!$B$1:$Z$65536,8,0)</f>
        <v>0</v>
      </c>
      <c r="K310" s="81">
        <f>VLOOKUP($C310,[1]Sheet1!$B$1:$Z$65536,9,0)</f>
        <v>0</v>
      </c>
      <c r="L310" s="81">
        <f>VLOOKUP($C310,[1]Sheet1!$B$1:$Z$65536,10,0)</f>
        <v>0</v>
      </c>
      <c r="M310" s="81">
        <f>VLOOKUP($C310,[1]Sheet1!$B$1:$Z$65536,11,0)</f>
        <v>0</v>
      </c>
      <c r="N310" s="81">
        <f>VLOOKUP($C310,[1]Sheet1!$B$1:$Z$65536,12,0)</f>
        <v>0</v>
      </c>
      <c r="O310" s="81">
        <f>VLOOKUP($C310,[1]Sheet1!$B$1:$Z$65536,13,0)</f>
        <v>0</v>
      </c>
      <c r="P310" s="81">
        <f>VLOOKUP($C310,[1]Sheet1!$B$1:$Z$65536,14,0)</f>
        <v>0</v>
      </c>
      <c r="Q310" s="81">
        <f>VLOOKUP($C310,[1]Sheet1!$B$1:$Z$65536,15,0)</f>
        <v>0</v>
      </c>
      <c r="R310" s="81">
        <f>VLOOKUP($C310,[1]Sheet1!$B$1:$Z$65536,16,0)</f>
        <v>0</v>
      </c>
      <c r="S310" s="81">
        <f>VLOOKUP($C310,[1]Sheet1!$B$1:$Z$65536,17,0)</f>
        <v>0</v>
      </c>
      <c r="T310" s="81">
        <f>VLOOKUP($C310,[1]Sheet1!$B$1:$Z$65536,18,0)</f>
        <v>3826</v>
      </c>
      <c r="U310" s="81">
        <f>VLOOKUP($C310,[1]Sheet1!$B$1:$Z$65536,19,0)</f>
        <v>0</v>
      </c>
      <c r="V310" s="81">
        <f>VLOOKUP($C310,[1]Sheet1!$B$1:$Z$65536,20,0)</f>
        <v>0</v>
      </c>
      <c r="W310" s="81">
        <f>VLOOKUP($C310,[1]Sheet1!$B$1:$Z$65536,21,0)</f>
        <v>0</v>
      </c>
      <c r="X310" s="81">
        <f>VLOOKUP($C310,[1]Sheet1!$B$1:$Z$65536,22,0)</f>
        <v>0</v>
      </c>
      <c r="Y310" s="81">
        <f>VLOOKUP($C310,[1]Sheet1!$B$1:$Z$65536,23,0)</f>
        <v>0</v>
      </c>
      <c r="Z310" s="81">
        <f>VLOOKUP($C310,[1]Sheet1!$B$1:$Z$65536,24,0)</f>
        <v>0</v>
      </c>
      <c r="AA310" s="81">
        <f>VLOOKUP($C310,[1]Sheet1!$B$1:$Z$65536,25,0)</f>
        <v>0</v>
      </c>
      <c r="AB310" s="81">
        <f>VLOOKUP($C310,[1]Sheet1!$B$1:$AA$65536,26,0)</f>
        <v>0</v>
      </c>
      <c r="AC310" s="112">
        <f t="shared" si="45"/>
        <v>3826</v>
      </c>
      <c r="AD310" s="211">
        <f t="shared" si="51"/>
        <v>3826</v>
      </c>
      <c r="AE310" s="4"/>
      <c r="AF310" s="4"/>
      <c r="AG310" s="242"/>
      <c r="AI310" s="4"/>
      <c r="AJ310" s="4"/>
      <c r="AK310" s="4"/>
      <c r="AL310" s="4"/>
      <c r="AM310" s="4"/>
      <c r="AN310" s="185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</row>
    <row r="311" spans="1:52" hidden="1">
      <c r="A311" s="8"/>
      <c r="B311" s="344"/>
      <c r="C311" s="241" t="s">
        <v>647</v>
      </c>
      <c r="D311" s="29" t="s">
        <v>648</v>
      </c>
      <c r="E311" s="64">
        <f>VLOOKUP(C311,[1]Sheet1!B$1:D$65536,3,0)</f>
        <v>30</v>
      </c>
      <c r="F311" s="81">
        <f>VLOOKUP(C311,[1]Sheet1!B$1:E$65536,4,0)</f>
        <v>123447.86</v>
      </c>
      <c r="G311" s="81">
        <f>VLOOKUP(C311,[1]Sheet1!B$1:F$65536,5,0)</f>
        <v>0</v>
      </c>
      <c r="H311" s="81">
        <f>VLOOKUP($C311,[1]Sheet1!$B$1:$Z$65536,6,0)</f>
        <v>0</v>
      </c>
      <c r="I311" s="81">
        <f>VLOOKUP($C311,[1]Sheet1!$B$1:$Z$65536,7,0)</f>
        <v>0</v>
      </c>
      <c r="J311" s="81">
        <f>VLOOKUP($C311,[1]Sheet1!$B$1:$Z$65536,8,0)</f>
        <v>0</v>
      </c>
      <c r="K311" s="81">
        <f>VLOOKUP($C311,[1]Sheet1!$B$1:$Z$65536,9,0)</f>
        <v>0</v>
      </c>
      <c r="L311" s="81">
        <f>VLOOKUP($C311,[1]Sheet1!$B$1:$Z$65536,10,0)</f>
        <v>0</v>
      </c>
      <c r="M311" s="81">
        <f>VLOOKUP($C311,[1]Sheet1!$B$1:$Z$65536,11,0)</f>
        <v>0</v>
      </c>
      <c r="N311" s="81">
        <f>VLOOKUP($C311,[1]Sheet1!$B$1:$Z$65536,12,0)</f>
        <v>0</v>
      </c>
      <c r="O311" s="81">
        <f>VLOOKUP($C311,[1]Sheet1!$B$1:$Z$65536,13,0)</f>
        <v>0</v>
      </c>
      <c r="P311" s="81">
        <f>VLOOKUP($C311,[1]Sheet1!$B$1:$Z$65536,14,0)</f>
        <v>0</v>
      </c>
      <c r="Q311" s="81">
        <f>VLOOKUP($C311,[1]Sheet1!$B$1:$Z$65536,15,0)</f>
        <v>0</v>
      </c>
      <c r="R311" s="81">
        <f>VLOOKUP($C311,[1]Sheet1!$B$1:$Z$65536,16,0)</f>
        <v>0</v>
      </c>
      <c r="S311" s="81">
        <f>VLOOKUP($C311,[1]Sheet1!$B$1:$Z$65536,17,0)</f>
        <v>0</v>
      </c>
      <c r="T311" s="81">
        <f>VLOOKUP($C311,[1]Sheet1!$B$1:$Z$65536,18,0)</f>
        <v>0</v>
      </c>
      <c r="U311" s="81">
        <f>VLOOKUP($C311,[1]Sheet1!$B$1:$Z$65536,19,0)</f>
        <v>0</v>
      </c>
      <c r="V311" s="81">
        <f>VLOOKUP($C311,[1]Sheet1!$B$1:$Z$65536,20,0)</f>
        <v>0</v>
      </c>
      <c r="W311" s="81">
        <f>VLOOKUP($C311,[1]Sheet1!$B$1:$Z$65536,21,0)</f>
        <v>0</v>
      </c>
      <c r="X311" s="81">
        <f>VLOOKUP($C311,[1]Sheet1!$B$1:$Z$65536,22,0)</f>
        <v>13993.839999999997</v>
      </c>
      <c r="Y311" s="81">
        <f>VLOOKUP($C311,[1]Sheet1!$B$1:$Z$65536,23,0)</f>
        <v>44625.73</v>
      </c>
      <c r="Z311" s="81">
        <f>VLOOKUP($C311,[1]Sheet1!$B$1:$Z$65536,24,0)</f>
        <v>28574.47</v>
      </c>
      <c r="AA311" s="81">
        <f>VLOOKUP($C311,[1]Sheet1!$B$1:$Z$65536,25,0)</f>
        <v>14575.68</v>
      </c>
      <c r="AB311" s="81">
        <f>VLOOKUP($C311,[1]Sheet1!$B$1:$AA$65536,26,0)</f>
        <v>14211.92</v>
      </c>
      <c r="AC311" s="112">
        <f t="shared" si="45"/>
        <v>239429.50000000003</v>
      </c>
      <c r="AD311" s="211">
        <f t="shared" si="51"/>
        <v>225217.58000000002</v>
      </c>
      <c r="AE311" s="4"/>
      <c r="AF311" s="4"/>
      <c r="AG311" s="242"/>
      <c r="AI311" s="4"/>
      <c r="AJ311" s="4"/>
      <c r="AK311" s="4"/>
      <c r="AL311" s="4"/>
      <c r="AM311" s="4"/>
      <c r="AN311" s="185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</row>
    <row r="312" spans="1:52">
      <c r="A312" s="8"/>
      <c r="B312" s="344"/>
      <c r="C312" s="241" t="s">
        <v>649</v>
      </c>
      <c r="D312" s="29" t="s">
        <v>650</v>
      </c>
      <c r="E312" s="64">
        <f>VLOOKUP(C312,[1]Sheet1!B$1:D$65536,3,0)</f>
        <v>30</v>
      </c>
      <c r="F312" s="81">
        <f>VLOOKUP(C312,[1]Sheet1!B$1:E$65536,4,0)</f>
        <v>0</v>
      </c>
      <c r="G312" s="81">
        <f>VLOOKUP(C312,[1]Sheet1!B$1:F$65536,5,0)</f>
        <v>0</v>
      </c>
      <c r="H312" s="81">
        <f>VLOOKUP($C312,[1]Sheet1!$B$1:$Z$65536,6,0)</f>
        <v>0</v>
      </c>
      <c r="I312" s="81">
        <f>VLOOKUP($C312,[1]Sheet1!$B$1:$Z$65536,7,0)</f>
        <v>0</v>
      </c>
      <c r="J312" s="81">
        <f>VLOOKUP($C312,[1]Sheet1!$B$1:$Z$65536,8,0)</f>
        <v>0</v>
      </c>
      <c r="K312" s="81">
        <f>VLOOKUP($C312,[1]Sheet1!$B$1:$Z$65536,9,0)</f>
        <v>0</v>
      </c>
      <c r="L312" s="81">
        <f>VLOOKUP($C312,[1]Sheet1!$B$1:$Z$65536,10,0)</f>
        <v>0</v>
      </c>
      <c r="M312" s="81">
        <f>VLOOKUP($C312,[1]Sheet1!$B$1:$Z$65536,11,0)</f>
        <v>0</v>
      </c>
      <c r="N312" s="81">
        <f>VLOOKUP($C312,[1]Sheet1!$B$1:$Z$65536,12,0)</f>
        <v>0</v>
      </c>
      <c r="O312" s="81">
        <f>VLOOKUP($C312,[1]Sheet1!$B$1:$Z$65536,13,0)</f>
        <v>0</v>
      </c>
      <c r="P312" s="81">
        <f>VLOOKUP($C312,[1]Sheet1!$B$1:$Z$65536,14,0)</f>
        <v>0</v>
      </c>
      <c r="Q312" s="81">
        <f>VLOOKUP($C312,[1]Sheet1!$B$1:$Z$65536,15,0)</f>
        <v>0</v>
      </c>
      <c r="R312" s="81">
        <f>VLOOKUP($C312,[1]Sheet1!$B$1:$Z$65536,16,0)</f>
        <v>0</v>
      </c>
      <c r="S312" s="81">
        <f>VLOOKUP($C312,[1]Sheet1!$B$1:$Z$65536,17,0)</f>
        <v>0</v>
      </c>
      <c r="T312" s="81">
        <f>VLOOKUP($C312,[1]Sheet1!$B$1:$Z$65536,18,0)</f>
        <v>0</v>
      </c>
      <c r="U312" s="81">
        <f>VLOOKUP($C312,[1]Sheet1!$B$1:$Z$65536,19,0)</f>
        <v>0</v>
      </c>
      <c r="V312" s="81">
        <f>VLOOKUP($C312,[1]Sheet1!$B$1:$Z$65536,20,0)</f>
        <v>0</v>
      </c>
      <c r="W312" s="81">
        <f>VLOOKUP($C312,[1]Sheet1!$B$1:$Z$65536,21,0)</f>
        <v>0</v>
      </c>
      <c r="X312" s="81">
        <f>VLOOKUP($C312,[1]Sheet1!$B$1:$Z$65536,22,0)</f>
        <v>0</v>
      </c>
      <c r="Y312" s="81">
        <f>VLOOKUP($C312,[1]Sheet1!$B$1:$Z$65536,23,0)</f>
        <v>132063.76</v>
      </c>
      <c r="Z312" s="81">
        <f>VLOOKUP($C312,[1]Sheet1!$B$1:$Z$65536,24,0)</f>
        <v>113769.25</v>
      </c>
      <c r="AA312" s="81">
        <f>VLOOKUP($C312,[1]Sheet1!$B$1:$Z$65536,25,0)</f>
        <v>69672.240000000005</v>
      </c>
      <c r="AB312" s="81">
        <f>VLOOKUP($C312,[1]Sheet1!$B$1:$AA$65536,26,0)</f>
        <v>72706.23</v>
      </c>
      <c r="AC312" s="112">
        <f t="shared" si="45"/>
        <v>388211.48</v>
      </c>
      <c r="AD312" s="211">
        <f t="shared" si="51"/>
        <v>315505.25</v>
      </c>
      <c r="AE312" s="4"/>
      <c r="AF312" s="4"/>
      <c r="AG312" s="243">
        <v>100000</v>
      </c>
      <c r="AH312" s="244">
        <v>100000</v>
      </c>
      <c r="AI312" s="4"/>
      <c r="AJ312" s="4"/>
      <c r="AK312" s="4"/>
      <c r="AL312" s="4"/>
      <c r="AM312" s="4"/>
      <c r="AN312" s="185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</row>
    <row r="313" spans="1:52">
      <c r="A313" s="8"/>
      <c r="B313" s="344"/>
      <c r="C313" s="241" t="s">
        <v>651</v>
      </c>
      <c r="D313" s="29" t="s">
        <v>652</v>
      </c>
      <c r="E313" s="64">
        <f>VLOOKUP(C313,[1]Sheet1!B$1:D$65536,3,0)</f>
        <v>30</v>
      </c>
      <c r="F313" s="81">
        <f>VLOOKUP(C313,[1]Sheet1!B$1:E$65536,4,0)</f>
        <v>0</v>
      </c>
      <c r="G313" s="81">
        <f>VLOOKUP(C313,[1]Sheet1!B$1:F$65536,5,0)</f>
        <v>0</v>
      </c>
      <c r="H313" s="81">
        <f>VLOOKUP($C313,[1]Sheet1!$B$1:$Z$65536,6,0)</f>
        <v>0</v>
      </c>
      <c r="I313" s="81">
        <f>VLOOKUP($C313,[1]Sheet1!$B$1:$Z$65536,7,0)</f>
        <v>0</v>
      </c>
      <c r="J313" s="81">
        <f>VLOOKUP($C313,[1]Sheet1!$B$1:$Z$65536,8,0)</f>
        <v>0</v>
      </c>
      <c r="K313" s="81">
        <f>VLOOKUP($C313,[1]Sheet1!$B$1:$Z$65536,9,0)</f>
        <v>0</v>
      </c>
      <c r="L313" s="81">
        <f>VLOOKUP($C313,[1]Sheet1!$B$1:$Z$65536,10,0)</f>
        <v>0</v>
      </c>
      <c r="M313" s="81">
        <f>VLOOKUP($C313,[1]Sheet1!$B$1:$Z$65536,11,0)</f>
        <v>0</v>
      </c>
      <c r="N313" s="81">
        <f>VLOOKUP($C313,[1]Sheet1!$B$1:$Z$65536,12,0)</f>
        <v>0</v>
      </c>
      <c r="O313" s="81">
        <f>VLOOKUP($C313,[1]Sheet1!$B$1:$Z$65536,13,0)</f>
        <v>0</v>
      </c>
      <c r="P313" s="81">
        <f>VLOOKUP($C313,[1]Sheet1!$B$1:$Z$65536,14,0)</f>
        <v>0</v>
      </c>
      <c r="Q313" s="81">
        <f>VLOOKUP($C313,[1]Sheet1!$B$1:$Z$65536,15,0)</f>
        <v>0</v>
      </c>
      <c r="R313" s="81">
        <f>VLOOKUP($C313,[1]Sheet1!$B$1:$Z$65536,16,0)</f>
        <v>0</v>
      </c>
      <c r="S313" s="81">
        <f>VLOOKUP($C313,[1]Sheet1!$B$1:$Z$65536,17,0)</f>
        <v>0</v>
      </c>
      <c r="T313" s="81">
        <f>VLOOKUP($C313,[1]Sheet1!$B$1:$Z$65536,18,0)</f>
        <v>0</v>
      </c>
      <c r="U313" s="81">
        <f>VLOOKUP($C313,[1]Sheet1!$B$1:$Z$65536,19,0)</f>
        <v>0</v>
      </c>
      <c r="V313" s="81">
        <f>VLOOKUP($C313,[1]Sheet1!$B$1:$Z$65536,20,0)</f>
        <v>16624</v>
      </c>
      <c r="W313" s="81">
        <f>VLOOKUP($C313,[1]Sheet1!$B$1:$Z$65536,21,0)</f>
        <v>0</v>
      </c>
      <c r="X313" s="81">
        <f>VLOOKUP($C313,[1]Sheet1!$B$1:$Z$65536,22,0)</f>
        <v>0</v>
      </c>
      <c r="Y313" s="81">
        <f>VLOOKUP($C313,[1]Sheet1!$B$1:$Z$65536,23,0)</f>
        <v>0</v>
      </c>
      <c r="Z313" s="81">
        <f>VLOOKUP($C313,[1]Sheet1!$B$1:$Z$65536,24,0)</f>
        <v>0</v>
      </c>
      <c r="AA313" s="81">
        <f>VLOOKUP($C313,[1]Sheet1!$B$1:$Z$65536,25,0)</f>
        <v>0</v>
      </c>
      <c r="AB313" s="81">
        <f>VLOOKUP($C313,[1]Sheet1!$B$1:$AA$65536,26,0)</f>
        <v>108879.32</v>
      </c>
      <c r="AC313" s="112">
        <f t="shared" si="45"/>
        <v>125503.32</v>
      </c>
      <c r="AD313" s="211">
        <f>AC313</f>
        <v>125503.32</v>
      </c>
      <c r="AE313" s="4"/>
      <c r="AF313" s="4"/>
      <c r="AG313" s="242"/>
      <c r="AH313" s="69">
        <v>100000</v>
      </c>
      <c r="AI313" s="4"/>
      <c r="AJ313" s="4"/>
      <c r="AK313" s="4"/>
      <c r="AL313" s="4"/>
      <c r="AM313" s="4"/>
      <c r="AN313" s="185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</row>
    <row r="314" spans="1:52">
      <c r="A314" s="8"/>
      <c r="B314" s="344"/>
      <c r="C314" s="241" t="s">
        <v>653</v>
      </c>
      <c r="D314" s="29" t="s">
        <v>654</v>
      </c>
      <c r="E314" s="64">
        <f>VLOOKUP(C314,[1]Sheet1!B$1:D$65536,3,0)</f>
        <v>30</v>
      </c>
      <c r="F314" s="81">
        <f>VLOOKUP(C314,[1]Sheet1!B$1:E$65536,4,0)</f>
        <v>0</v>
      </c>
      <c r="G314" s="81">
        <f>VLOOKUP(C314,[1]Sheet1!B$1:F$65536,5,0)</f>
        <v>0</v>
      </c>
      <c r="H314" s="81">
        <f>VLOOKUP($C314,[1]Sheet1!$B$1:$Z$65536,6,0)</f>
        <v>0</v>
      </c>
      <c r="I314" s="81">
        <f>VLOOKUP($C314,[1]Sheet1!$B$1:$Z$65536,7,0)</f>
        <v>0</v>
      </c>
      <c r="J314" s="81">
        <f>VLOOKUP($C314,[1]Sheet1!$B$1:$Z$65536,8,0)</f>
        <v>0</v>
      </c>
      <c r="K314" s="81">
        <f>VLOOKUP($C314,[1]Sheet1!$B$1:$Z$65536,9,0)</f>
        <v>0</v>
      </c>
      <c r="L314" s="81">
        <f>VLOOKUP($C314,[1]Sheet1!$B$1:$Z$65536,10,0)</f>
        <v>0</v>
      </c>
      <c r="M314" s="81">
        <f>VLOOKUP($C314,[1]Sheet1!$B$1:$Z$65536,11,0)</f>
        <v>0</v>
      </c>
      <c r="N314" s="81">
        <f>VLOOKUP($C314,[1]Sheet1!$B$1:$Z$65536,12,0)</f>
        <v>0</v>
      </c>
      <c r="O314" s="81">
        <f>VLOOKUP($C314,[1]Sheet1!$B$1:$Z$65536,13,0)</f>
        <v>0</v>
      </c>
      <c r="P314" s="81">
        <f>VLOOKUP($C314,[1]Sheet1!$B$1:$Z$65536,14,0)</f>
        <v>0</v>
      </c>
      <c r="Q314" s="81">
        <f>VLOOKUP($C314,[1]Sheet1!$B$1:$Z$65536,15,0)</f>
        <v>0</v>
      </c>
      <c r="R314" s="81">
        <f>VLOOKUP($C314,[1]Sheet1!$B$1:$Z$65536,16,0)</f>
        <v>0</v>
      </c>
      <c r="S314" s="81">
        <f>VLOOKUP($C314,[1]Sheet1!$B$1:$Z$65536,17,0)</f>
        <v>0</v>
      </c>
      <c r="T314" s="81">
        <f>VLOOKUP($C314,[1]Sheet1!$B$1:$Z$65536,18,0)</f>
        <v>0</v>
      </c>
      <c r="U314" s="81">
        <f>VLOOKUP($C314,[1]Sheet1!$B$1:$Z$65536,19,0)</f>
        <v>0</v>
      </c>
      <c r="V314" s="81">
        <f>VLOOKUP($C314,[1]Sheet1!$B$1:$Z$65536,20,0)</f>
        <v>0</v>
      </c>
      <c r="W314" s="81">
        <f>VLOOKUP($C314,[1]Sheet1!$B$1:$Z$65536,21,0)</f>
        <v>0</v>
      </c>
      <c r="X314" s="81">
        <f>VLOOKUP($C314,[1]Sheet1!$B$1:$Z$65536,22,0)</f>
        <v>0</v>
      </c>
      <c r="Y314" s="81">
        <f>VLOOKUP($C314,[1]Sheet1!$B$1:$Z$65536,23,0)</f>
        <v>0</v>
      </c>
      <c r="Z314" s="81">
        <f>VLOOKUP($C314,[1]Sheet1!$B$1:$Z$65536,24,0)</f>
        <v>115658.4</v>
      </c>
      <c r="AA314" s="81">
        <f>VLOOKUP($C314,[1]Sheet1!$B$1:$Z$65536,25,0)</f>
        <v>0</v>
      </c>
      <c r="AB314" s="81">
        <f>VLOOKUP($C314,[1]Sheet1!$B$1:$AA$65536,26,0)</f>
        <v>0</v>
      </c>
      <c r="AC314" s="112">
        <f t="shared" si="45"/>
        <v>115658.4</v>
      </c>
      <c r="AD314" s="211">
        <f t="shared" si="51"/>
        <v>115658.4</v>
      </c>
      <c r="AE314" s="4"/>
      <c r="AF314" s="4"/>
      <c r="AG314" s="242"/>
      <c r="AH314" s="69">
        <f>AD314</f>
        <v>115658.4</v>
      </c>
      <c r="AI314" s="4"/>
      <c r="AJ314" s="4"/>
      <c r="AK314" s="4"/>
      <c r="AL314" s="4"/>
      <c r="AM314" s="4"/>
      <c r="AN314" s="185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</row>
    <row r="315" spans="1:52">
      <c r="A315" s="8"/>
      <c r="B315" s="344"/>
      <c r="C315" s="241" t="s">
        <v>655</v>
      </c>
      <c r="D315" s="29" t="s">
        <v>656</v>
      </c>
      <c r="E315" s="64">
        <f>VLOOKUP(C315,[1]Sheet1!B$1:D$65536,3,0)</f>
        <v>30</v>
      </c>
      <c r="F315" s="81">
        <f>VLOOKUP(C315,[1]Sheet1!B$1:E$65536,4,0)</f>
        <v>0</v>
      </c>
      <c r="G315" s="81">
        <f>VLOOKUP(C315,[1]Sheet1!B$1:F$65536,5,0)</f>
        <v>0</v>
      </c>
      <c r="H315" s="81">
        <f>VLOOKUP($C315,[1]Sheet1!$B$1:$Z$65536,6,0)</f>
        <v>0</v>
      </c>
      <c r="I315" s="81">
        <f>VLOOKUP($C315,[1]Sheet1!$B$1:$Z$65536,7,0)</f>
        <v>0</v>
      </c>
      <c r="J315" s="81">
        <f>VLOOKUP($C315,[1]Sheet1!$B$1:$Z$65536,8,0)</f>
        <v>0</v>
      </c>
      <c r="K315" s="81">
        <f>VLOOKUP($C315,[1]Sheet1!$B$1:$Z$65536,9,0)</f>
        <v>0</v>
      </c>
      <c r="L315" s="81">
        <f>VLOOKUP($C315,[1]Sheet1!$B$1:$Z$65536,10,0)</f>
        <v>0</v>
      </c>
      <c r="M315" s="81">
        <f>VLOOKUP($C315,[1]Sheet1!$B$1:$Z$65536,11,0)</f>
        <v>0</v>
      </c>
      <c r="N315" s="81">
        <f>VLOOKUP($C315,[1]Sheet1!$B$1:$Z$65536,12,0)</f>
        <v>0</v>
      </c>
      <c r="O315" s="81">
        <f>VLOOKUP($C315,[1]Sheet1!$B$1:$Z$65536,13,0)</f>
        <v>0</v>
      </c>
      <c r="P315" s="81">
        <f>VLOOKUP($C315,[1]Sheet1!$B$1:$Z$65536,14,0)</f>
        <v>0</v>
      </c>
      <c r="Q315" s="81">
        <f>VLOOKUP($C315,[1]Sheet1!$B$1:$Z$65536,15,0)</f>
        <v>0</v>
      </c>
      <c r="R315" s="81">
        <f>VLOOKUP($C315,[1]Sheet1!$B$1:$Z$65536,16,0)</f>
        <v>0</v>
      </c>
      <c r="S315" s="81">
        <f>VLOOKUP($C315,[1]Sheet1!$B$1:$Z$65536,17,0)</f>
        <v>0</v>
      </c>
      <c r="T315" s="81">
        <f>VLOOKUP($C315,[1]Sheet1!$B$1:$Z$65536,18,0)</f>
        <v>0</v>
      </c>
      <c r="U315" s="81">
        <f>VLOOKUP($C315,[1]Sheet1!$B$1:$Z$65536,19,0)</f>
        <v>0</v>
      </c>
      <c r="V315" s="81">
        <f>VLOOKUP($C315,[1]Sheet1!$B$1:$Z$65536,20,0)</f>
        <v>0</v>
      </c>
      <c r="W315" s="81">
        <f>VLOOKUP($C315,[1]Sheet1!$B$1:$Z$65536,21,0)</f>
        <v>0</v>
      </c>
      <c r="X315" s="81">
        <f>VLOOKUP($C315,[1]Sheet1!$B$1:$Z$65536,22,0)</f>
        <v>0</v>
      </c>
      <c r="Y315" s="81">
        <f>VLOOKUP($C315,[1]Sheet1!$B$1:$Z$65536,23,0)</f>
        <v>0</v>
      </c>
      <c r="Z315" s="81">
        <f>VLOOKUP($C315,[1]Sheet1!$B$1:$Z$65536,24,0)</f>
        <v>325374.34999999998</v>
      </c>
      <c r="AA315" s="81">
        <f>VLOOKUP($C315,[1]Sheet1!$B$1:$Z$65536,25,0)</f>
        <v>78876.47</v>
      </c>
      <c r="AB315" s="81">
        <f>VLOOKUP($C315,[1]Sheet1!$B$1:$AA$65536,26,0)</f>
        <v>76974.37</v>
      </c>
      <c r="AC315" s="112">
        <f t="shared" si="45"/>
        <v>481225.18999999994</v>
      </c>
      <c r="AD315" s="211">
        <f t="shared" si="51"/>
        <v>404250.81999999995</v>
      </c>
      <c r="AE315" s="4"/>
      <c r="AF315" s="4"/>
      <c r="AG315" s="242">
        <v>100000</v>
      </c>
      <c r="AH315" s="69">
        <v>100000</v>
      </c>
      <c r="AI315" s="4"/>
      <c r="AJ315" s="4"/>
      <c r="AK315" s="4"/>
      <c r="AL315" s="4"/>
      <c r="AM315" s="4"/>
      <c r="AN315" s="185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</row>
    <row r="316" spans="1:52" hidden="1">
      <c r="A316" s="8"/>
      <c r="B316" s="344"/>
      <c r="C316" s="241" t="s">
        <v>657</v>
      </c>
      <c r="D316" s="29" t="s">
        <v>658</v>
      </c>
      <c r="E316" s="64">
        <f>VLOOKUP(C316,[1]Sheet1!B$1:D$65536,3,0)</f>
        <v>30</v>
      </c>
      <c r="F316" s="81">
        <f>VLOOKUP(C316,[1]Sheet1!B$1:E$65536,4,0)</f>
        <v>0</v>
      </c>
      <c r="G316" s="81">
        <f>VLOOKUP(C316,[1]Sheet1!B$1:F$65536,5,0)</f>
        <v>0</v>
      </c>
      <c r="H316" s="81">
        <f>VLOOKUP($C316,[1]Sheet1!$B$1:$Z$65536,6,0)</f>
        <v>0</v>
      </c>
      <c r="I316" s="81">
        <f>VLOOKUP($C316,[1]Sheet1!$B$1:$Z$65536,7,0)</f>
        <v>0</v>
      </c>
      <c r="J316" s="81">
        <f>VLOOKUP($C316,[1]Sheet1!$B$1:$Z$65536,8,0)</f>
        <v>0</v>
      </c>
      <c r="K316" s="81">
        <f>VLOOKUP($C316,[1]Sheet1!$B$1:$Z$65536,9,0)</f>
        <v>0</v>
      </c>
      <c r="L316" s="81">
        <f>VLOOKUP($C316,[1]Sheet1!$B$1:$Z$65536,10,0)</f>
        <v>0</v>
      </c>
      <c r="M316" s="81">
        <f>VLOOKUP($C316,[1]Sheet1!$B$1:$Z$65536,11,0)</f>
        <v>0</v>
      </c>
      <c r="N316" s="81">
        <f>VLOOKUP($C316,[1]Sheet1!$B$1:$Z$65536,12,0)</f>
        <v>0</v>
      </c>
      <c r="O316" s="81">
        <f>VLOOKUP($C316,[1]Sheet1!$B$1:$Z$65536,13,0)</f>
        <v>0</v>
      </c>
      <c r="P316" s="81">
        <f>VLOOKUP($C316,[1]Sheet1!$B$1:$Z$65536,14,0)</f>
        <v>0</v>
      </c>
      <c r="Q316" s="81">
        <f>VLOOKUP($C316,[1]Sheet1!$B$1:$Z$65536,15,0)</f>
        <v>0</v>
      </c>
      <c r="R316" s="81">
        <f>VLOOKUP($C316,[1]Sheet1!$B$1:$Z$65536,16,0)</f>
        <v>0</v>
      </c>
      <c r="S316" s="81">
        <f>VLOOKUP($C316,[1]Sheet1!$B$1:$Z$65536,17,0)</f>
        <v>0</v>
      </c>
      <c r="T316" s="81">
        <f>VLOOKUP($C316,[1]Sheet1!$B$1:$Z$65536,18,0)</f>
        <v>0</v>
      </c>
      <c r="U316" s="81">
        <f>VLOOKUP($C316,[1]Sheet1!$B$1:$Z$65536,19,0)</f>
        <v>0</v>
      </c>
      <c r="V316" s="81">
        <f>VLOOKUP($C316,[1]Sheet1!$B$1:$Z$65536,20,0)</f>
        <v>0</v>
      </c>
      <c r="W316" s="81">
        <f>VLOOKUP($C316,[1]Sheet1!$B$1:$Z$65536,21,0)</f>
        <v>0</v>
      </c>
      <c r="X316" s="81">
        <f>VLOOKUP($C316,[1]Sheet1!$B$1:$Z$65536,22,0)</f>
        <v>3718</v>
      </c>
      <c r="Y316" s="81">
        <f>VLOOKUP($C316,[1]Sheet1!$B$1:$Z$65536,23,0)</f>
        <v>0</v>
      </c>
      <c r="Z316" s="81">
        <f>VLOOKUP($C316,[1]Sheet1!$B$1:$Z$65536,24,0)</f>
        <v>3998</v>
      </c>
      <c r="AA316" s="81">
        <f>VLOOKUP($C316,[1]Sheet1!$B$1:$Z$65536,25,0)</f>
        <v>0</v>
      </c>
      <c r="AB316" s="81">
        <f>VLOOKUP($C316,[1]Sheet1!$B$1:$AA$65536,26,0)</f>
        <v>0</v>
      </c>
      <c r="AC316" s="112">
        <f t="shared" si="45"/>
        <v>7716</v>
      </c>
      <c r="AD316" s="211">
        <f t="shared" si="51"/>
        <v>7716</v>
      </c>
      <c r="AE316" s="4"/>
      <c r="AF316" s="4"/>
      <c r="AG316" s="242"/>
      <c r="AI316" s="4"/>
      <c r="AJ316" s="4"/>
      <c r="AK316" s="4"/>
      <c r="AL316" s="4"/>
      <c r="AM316" s="4"/>
      <c r="AN316" s="185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</row>
    <row r="317" spans="1:52" hidden="1">
      <c r="A317" s="8"/>
      <c r="B317" s="344"/>
      <c r="C317" s="241" t="s">
        <v>659</v>
      </c>
      <c r="D317" s="29" t="s">
        <v>660</v>
      </c>
      <c r="E317" s="64">
        <f>VLOOKUP(C317,[1]Sheet1!B$1:D$65536,3,0)</f>
        <v>30</v>
      </c>
      <c r="F317" s="81">
        <f>VLOOKUP(C317,[1]Sheet1!B$1:E$65536,4,0)</f>
        <v>0</v>
      </c>
      <c r="G317" s="81">
        <f>VLOOKUP(C317,[1]Sheet1!B$1:F$65536,5,0)</f>
        <v>0</v>
      </c>
      <c r="H317" s="81">
        <f>VLOOKUP($C317,[1]Sheet1!$B$1:$Z$65536,6,0)</f>
        <v>0</v>
      </c>
      <c r="I317" s="81">
        <f>VLOOKUP($C317,[1]Sheet1!$B$1:$Z$65536,7,0)</f>
        <v>0</v>
      </c>
      <c r="J317" s="81">
        <f>VLOOKUP($C317,[1]Sheet1!$B$1:$Z$65536,8,0)</f>
        <v>0</v>
      </c>
      <c r="K317" s="81">
        <f>VLOOKUP($C317,[1]Sheet1!$B$1:$Z$65536,9,0)</f>
        <v>0</v>
      </c>
      <c r="L317" s="81">
        <f>VLOOKUP($C317,[1]Sheet1!$B$1:$Z$65536,10,0)</f>
        <v>0</v>
      </c>
      <c r="M317" s="81">
        <f>VLOOKUP($C317,[1]Sheet1!$B$1:$Z$65536,11,0)</f>
        <v>0</v>
      </c>
      <c r="N317" s="81">
        <f>VLOOKUP($C317,[1]Sheet1!$B$1:$Z$65536,12,0)</f>
        <v>0</v>
      </c>
      <c r="O317" s="81">
        <f>VLOOKUP($C317,[1]Sheet1!$B$1:$Z$65536,13,0)</f>
        <v>0</v>
      </c>
      <c r="P317" s="81">
        <f>VLOOKUP($C317,[1]Sheet1!$B$1:$Z$65536,14,0)</f>
        <v>0</v>
      </c>
      <c r="Q317" s="81">
        <f>VLOOKUP($C317,[1]Sheet1!$B$1:$Z$65536,15,0)</f>
        <v>0</v>
      </c>
      <c r="R317" s="81">
        <f>VLOOKUP($C317,[1]Sheet1!$B$1:$Z$65536,16,0)</f>
        <v>0</v>
      </c>
      <c r="S317" s="81">
        <f>VLOOKUP($C317,[1]Sheet1!$B$1:$Z$65536,17,0)</f>
        <v>0</v>
      </c>
      <c r="T317" s="81">
        <f>VLOOKUP($C317,[1]Sheet1!$B$1:$Z$65536,18,0)</f>
        <v>0</v>
      </c>
      <c r="U317" s="81">
        <f>VLOOKUP($C317,[1]Sheet1!$B$1:$Z$65536,19,0)</f>
        <v>0</v>
      </c>
      <c r="V317" s="81">
        <f>VLOOKUP($C317,[1]Sheet1!$B$1:$Z$65536,20,0)</f>
        <v>0</v>
      </c>
      <c r="W317" s="81">
        <f>VLOOKUP($C317,[1]Sheet1!$B$1:$Z$65536,21,0)</f>
        <v>0</v>
      </c>
      <c r="X317" s="81">
        <f>VLOOKUP($C317,[1]Sheet1!$B$1:$Z$65536,22,0)</f>
        <v>12294.4</v>
      </c>
      <c r="Y317" s="81">
        <f>VLOOKUP($C317,[1]Sheet1!$B$1:$Z$65536,23,0)</f>
        <v>0</v>
      </c>
      <c r="Z317" s="81">
        <f>VLOOKUP($C317,[1]Sheet1!$B$1:$Z$65536,24,0)</f>
        <v>32822.21</v>
      </c>
      <c r="AA317" s="81">
        <f>VLOOKUP($C317,[1]Sheet1!$B$1:$Z$65536,25,0)</f>
        <v>11871.78</v>
      </c>
      <c r="AB317" s="81">
        <f>VLOOKUP($C317,[1]Sheet1!$B$1:$AA$65536,26,0)</f>
        <v>0</v>
      </c>
      <c r="AC317" s="112">
        <f t="shared" si="45"/>
        <v>56988.39</v>
      </c>
      <c r="AD317" s="211">
        <f t="shared" si="51"/>
        <v>56988.39</v>
      </c>
      <c r="AE317" s="4"/>
      <c r="AF317" s="4"/>
      <c r="AG317" s="242"/>
      <c r="AI317" s="4"/>
      <c r="AJ317" s="4"/>
      <c r="AK317" s="4"/>
      <c r="AL317" s="4"/>
      <c r="AM317" s="4"/>
      <c r="AN317" s="185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</row>
    <row r="318" spans="1:52" hidden="1">
      <c r="A318" s="8"/>
      <c r="B318" s="344"/>
      <c r="C318" s="241" t="s">
        <v>661</v>
      </c>
      <c r="D318" s="29" t="s">
        <v>662</v>
      </c>
      <c r="E318" s="64">
        <f>VLOOKUP(C318,[1]Sheet1!B$1:D$65536,3,0)</f>
        <v>30</v>
      </c>
      <c r="F318" s="81">
        <f>VLOOKUP(C318,[1]Sheet1!B$1:E$65536,4,0)</f>
        <v>0</v>
      </c>
      <c r="G318" s="81">
        <f>VLOOKUP(C318,[1]Sheet1!B$1:F$65536,5,0)</f>
        <v>0</v>
      </c>
      <c r="H318" s="81">
        <f>VLOOKUP($C318,[1]Sheet1!$B$1:$Z$65536,6,0)</f>
        <v>0</v>
      </c>
      <c r="I318" s="81">
        <f>VLOOKUP($C318,[1]Sheet1!$B$1:$Z$65536,7,0)</f>
        <v>0</v>
      </c>
      <c r="J318" s="81">
        <f>VLOOKUP($C318,[1]Sheet1!$B$1:$Z$65536,8,0)</f>
        <v>0</v>
      </c>
      <c r="K318" s="81">
        <f>VLOOKUP($C318,[1]Sheet1!$B$1:$Z$65536,9,0)</f>
        <v>0</v>
      </c>
      <c r="L318" s="81">
        <f>VLOOKUP($C318,[1]Sheet1!$B$1:$Z$65536,10,0)</f>
        <v>0</v>
      </c>
      <c r="M318" s="81">
        <f>VLOOKUP($C318,[1]Sheet1!$B$1:$Z$65536,11,0)</f>
        <v>0</v>
      </c>
      <c r="N318" s="81">
        <f>VLOOKUP($C318,[1]Sheet1!$B$1:$Z$65536,12,0)</f>
        <v>0</v>
      </c>
      <c r="O318" s="81">
        <f>VLOOKUP($C318,[1]Sheet1!$B$1:$Z$65536,13,0)</f>
        <v>0</v>
      </c>
      <c r="P318" s="81">
        <f>VLOOKUP($C318,[1]Sheet1!$B$1:$Z$65536,14,0)</f>
        <v>0</v>
      </c>
      <c r="Q318" s="81">
        <f>VLOOKUP($C318,[1]Sheet1!$B$1:$Z$65536,15,0)</f>
        <v>0</v>
      </c>
      <c r="R318" s="81">
        <f>VLOOKUP($C318,[1]Sheet1!$B$1:$Z$65536,16,0)</f>
        <v>0</v>
      </c>
      <c r="S318" s="81">
        <f>VLOOKUP($C318,[1]Sheet1!$B$1:$Z$65536,17,0)</f>
        <v>0</v>
      </c>
      <c r="T318" s="81">
        <f>VLOOKUP($C318,[1]Sheet1!$B$1:$Z$65536,18,0)</f>
        <v>0</v>
      </c>
      <c r="U318" s="81">
        <f>VLOOKUP($C318,[1]Sheet1!$B$1:$Z$65536,19,0)</f>
        <v>0</v>
      </c>
      <c r="V318" s="81">
        <f>VLOOKUP($C318,[1]Sheet1!$B$1:$Z$65536,20,0)</f>
        <v>0</v>
      </c>
      <c r="W318" s="81">
        <f>VLOOKUP($C318,[1]Sheet1!$B$1:$Z$65536,21,0)</f>
        <v>0</v>
      </c>
      <c r="X318" s="81">
        <f>VLOOKUP($C318,[1]Sheet1!$B$1:$Z$65536,22,0)</f>
        <v>0</v>
      </c>
      <c r="Y318" s="81">
        <f>VLOOKUP($C318,[1]Sheet1!$B$1:$Z$65536,23,0)</f>
        <v>0</v>
      </c>
      <c r="Z318" s="81">
        <f>VLOOKUP($C318,[1]Sheet1!$B$1:$Z$65536,24,0)</f>
        <v>0</v>
      </c>
      <c r="AA318" s="81">
        <f>VLOOKUP($C318,[1]Sheet1!$B$1:$Z$65536,25,0)</f>
        <v>0</v>
      </c>
      <c r="AB318" s="81">
        <f>VLOOKUP($C318,[1]Sheet1!$B$1:$AA$65536,26,0)</f>
        <v>0</v>
      </c>
      <c r="AC318" s="112">
        <f t="shared" si="45"/>
        <v>0</v>
      </c>
      <c r="AD318" s="211">
        <f t="shared" si="51"/>
        <v>0</v>
      </c>
      <c r="AE318" s="4"/>
      <c r="AF318" s="4"/>
      <c r="AG318" s="242"/>
      <c r="AI318" s="4"/>
      <c r="AJ318" s="4"/>
      <c r="AK318" s="4"/>
      <c r="AL318" s="4"/>
      <c r="AM318" s="4"/>
      <c r="AN318" s="185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</row>
    <row r="319" spans="1:52" hidden="1">
      <c r="A319" s="8"/>
      <c r="B319" s="344"/>
      <c r="C319" s="241" t="s">
        <v>663</v>
      </c>
      <c r="D319" s="29" t="s">
        <v>664</v>
      </c>
      <c r="E319" s="64">
        <f>VLOOKUP(C319,[1]Sheet1!B$1:D$65536,3,0)</f>
        <v>30</v>
      </c>
      <c r="F319" s="81">
        <f>VLOOKUP(C319,[1]Sheet1!B$1:E$65536,4,0)</f>
        <v>0</v>
      </c>
      <c r="G319" s="81">
        <f>VLOOKUP(C319,[1]Sheet1!B$1:F$65536,5,0)</f>
        <v>0</v>
      </c>
      <c r="H319" s="81">
        <f>VLOOKUP($C319,[1]Sheet1!$B$1:$Z$65536,6,0)</f>
        <v>0</v>
      </c>
      <c r="I319" s="81">
        <f>VLOOKUP($C319,[1]Sheet1!$B$1:$Z$65536,7,0)</f>
        <v>0</v>
      </c>
      <c r="J319" s="81">
        <f>VLOOKUP($C319,[1]Sheet1!$B$1:$Z$65536,8,0)</f>
        <v>0</v>
      </c>
      <c r="K319" s="81">
        <f>VLOOKUP($C319,[1]Sheet1!$B$1:$Z$65536,9,0)</f>
        <v>0</v>
      </c>
      <c r="L319" s="81">
        <f>VLOOKUP($C319,[1]Sheet1!$B$1:$Z$65536,10,0)</f>
        <v>0</v>
      </c>
      <c r="M319" s="81">
        <f>VLOOKUP($C319,[1]Sheet1!$B$1:$Z$65536,11,0)</f>
        <v>0</v>
      </c>
      <c r="N319" s="81">
        <f>VLOOKUP($C319,[1]Sheet1!$B$1:$Z$65536,12,0)</f>
        <v>0</v>
      </c>
      <c r="O319" s="81">
        <f>VLOOKUP($C319,[1]Sheet1!$B$1:$Z$65536,13,0)</f>
        <v>0</v>
      </c>
      <c r="P319" s="81">
        <f>VLOOKUP($C319,[1]Sheet1!$B$1:$Z$65536,14,0)</f>
        <v>0</v>
      </c>
      <c r="Q319" s="81">
        <f>VLOOKUP($C319,[1]Sheet1!$B$1:$Z$65536,15,0)</f>
        <v>0</v>
      </c>
      <c r="R319" s="81">
        <f>VLOOKUP($C319,[1]Sheet1!$B$1:$Z$65536,16,0)</f>
        <v>0</v>
      </c>
      <c r="S319" s="81">
        <f>VLOOKUP($C319,[1]Sheet1!$B$1:$Z$65536,17,0)</f>
        <v>0</v>
      </c>
      <c r="T319" s="81">
        <f>VLOOKUP($C319,[1]Sheet1!$B$1:$Z$65536,18,0)</f>
        <v>0</v>
      </c>
      <c r="U319" s="81">
        <f>VLOOKUP($C319,[1]Sheet1!$B$1:$Z$65536,19,0)</f>
        <v>0</v>
      </c>
      <c r="V319" s="81">
        <f>VLOOKUP($C319,[1]Sheet1!$B$1:$Z$65536,20,0)</f>
        <v>0</v>
      </c>
      <c r="W319" s="81">
        <f>VLOOKUP($C319,[1]Sheet1!$B$1:$Z$65536,21,0)</f>
        <v>0</v>
      </c>
      <c r="X319" s="81">
        <f>VLOOKUP($C319,[1]Sheet1!$B$1:$Z$65536,22,0)</f>
        <v>0</v>
      </c>
      <c r="Y319" s="81">
        <f>VLOOKUP($C319,[1]Sheet1!$B$1:$Z$65536,23,0)</f>
        <v>0</v>
      </c>
      <c r="Z319" s="81">
        <f>VLOOKUP($C319,[1]Sheet1!$B$1:$Z$65536,24,0)</f>
        <v>0</v>
      </c>
      <c r="AA319" s="81">
        <f>VLOOKUP($C319,[1]Sheet1!$B$1:$Z$65536,25,0)</f>
        <v>0</v>
      </c>
      <c r="AB319" s="81">
        <f>VLOOKUP($C319,[1]Sheet1!$B$1:$AA$65536,26,0)</f>
        <v>0</v>
      </c>
      <c r="AC319" s="112">
        <f t="shared" si="45"/>
        <v>0</v>
      </c>
      <c r="AD319" s="211">
        <f t="shared" si="51"/>
        <v>0</v>
      </c>
      <c r="AE319" s="4"/>
      <c r="AF319" s="4"/>
      <c r="AG319" s="242"/>
      <c r="AI319" s="4"/>
      <c r="AJ319" s="4"/>
      <c r="AK319" s="4"/>
      <c r="AL319" s="4"/>
      <c r="AM319" s="4"/>
      <c r="AN319" s="185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</row>
    <row r="320" spans="1:52" hidden="1">
      <c r="C320" s="241" t="s">
        <v>665</v>
      </c>
      <c r="D320" s="29" t="s">
        <v>666</v>
      </c>
      <c r="E320" s="64">
        <f>VLOOKUP(C320,[1]Sheet1!B$1:D$65536,3,0)</f>
        <v>60</v>
      </c>
      <c r="F320" s="81">
        <f>VLOOKUP(C320,[1]Sheet1!B$1:E$65536,4,0)</f>
        <v>0</v>
      </c>
      <c r="G320" s="81">
        <f>VLOOKUP(C320,[1]Sheet1!B$1:F$65536,5,0)</f>
        <v>0</v>
      </c>
      <c r="H320" s="81">
        <f>VLOOKUP($C320,[1]Sheet1!$B$1:$Z$65536,6,0)</f>
        <v>0</v>
      </c>
      <c r="I320" s="81">
        <f>VLOOKUP($C320,[1]Sheet1!$B$1:$Z$65536,7,0)</f>
        <v>0</v>
      </c>
      <c r="J320" s="81">
        <f>VLOOKUP($C320,[1]Sheet1!$B$1:$Z$65536,8,0)</f>
        <v>0</v>
      </c>
      <c r="K320" s="81">
        <f>VLOOKUP($C320,[1]Sheet1!$B$1:$Z$65536,9,0)</f>
        <v>0</v>
      </c>
      <c r="L320" s="81">
        <f>VLOOKUP($C320,[1]Sheet1!$B$1:$Z$65536,10,0)</f>
        <v>0</v>
      </c>
      <c r="M320" s="81">
        <f>VLOOKUP($C320,[1]Sheet1!$B$1:$Z$65536,11,0)</f>
        <v>0</v>
      </c>
      <c r="N320" s="81">
        <f>VLOOKUP($C320,[1]Sheet1!$B$1:$Z$65536,12,0)</f>
        <v>0</v>
      </c>
      <c r="O320" s="81">
        <f>VLOOKUP($C320,[1]Sheet1!$B$1:$Z$65536,13,0)</f>
        <v>0</v>
      </c>
      <c r="P320" s="81">
        <f>VLOOKUP($C320,[1]Sheet1!$B$1:$Z$65536,14,0)</f>
        <v>0</v>
      </c>
      <c r="Q320" s="81">
        <f>VLOOKUP($C320,[1]Sheet1!$B$1:$Z$65536,15,0)</f>
        <v>0</v>
      </c>
      <c r="R320" s="81">
        <f>VLOOKUP($C320,[1]Sheet1!$B$1:$Z$65536,16,0)</f>
        <v>0</v>
      </c>
      <c r="S320" s="81">
        <f>VLOOKUP($C320,[1]Sheet1!$B$1:$Z$65536,17,0)</f>
        <v>0</v>
      </c>
      <c r="T320" s="81">
        <f>VLOOKUP($C320,[1]Sheet1!$B$1:$Z$65536,18,0)</f>
        <v>0</v>
      </c>
      <c r="U320" s="81">
        <f>VLOOKUP($C320,[1]Sheet1!$B$1:$Z$65536,19,0)</f>
        <v>0</v>
      </c>
      <c r="V320" s="81">
        <f>VLOOKUP($C320,[1]Sheet1!$B$1:$Z$65536,20,0)</f>
        <v>0</v>
      </c>
      <c r="W320" s="81">
        <f>VLOOKUP($C320,[1]Sheet1!$B$1:$Z$65536,21,0)</f>
        <v>0</v>
      </c>
      <c r="X320" s="81">
        <f>VLOOKUP($C320,[1]Sheet1!$B$1:$Z$65536,22,0)</f>
        <v>0</v>
      </c>
      <c r="Y320" s="81">
        <f>VLOOKUP($C320,[1]Sheet1!$B$1:$Z$65536,23,0)</f>
        <v>119900</v>
      </c>
      <c r="Z320" s="81">
        <f>VLOOKUP($C320,[1]Sheet1!$B$1:$Z$65536,24,0)</f>
        <v>0</v>
      </c>
      <c r="AA320" s="81">
        <f>VLOOKUP($C320,[1]Sheet1!$B$1:$Z$65536,25,0)</f>
        <v>0</v>
      </c>
      <c r="AB320" s="81">
        <f>VLOOKUP($C320,[1]Sheet1!$B$1:$AA$65536,26,0)</f>
        <v>152400</v>
      </c>
      <c r="AC320" s="112">
        <f t="shared" si="45"/>
        <v>272300</v>
      </c>
      <c r="AD320" s="211">
        <f>AC320-AB320-AA320</f>
        <v>119900</v>
      </c>
      <c r="AE320" s="4"/>
      <c r="AF320" s="4"/>
      <c r="AG320" s="242"/>
      <c r="AI320" s="4"/>
      <c r="AJ320" s="4"/>
      <c r="AK320" s="4"/>
      <c r="AL320" s="4"/>
      <c r="AM320" s="4"/>
      <c r="AN320" s="185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</row>
    <row r="321" spans="3:52" hidden="1">
      <c r="C321" s="241" t="s">
        <v>667</v>
      </c>
      <c r="D321" s="29" t="s">
        <v>668</v>
      </c>
      <c r="E321" s="64">
        <f>VLOOKUP(C321,[1]Sheet1!B$1:D$65536,3,0)</f>
        <v>30</v>
      </c>
      <c r="F321" s="81">
        <f>VLOOKUP(C321,[1]Sheet1!B$1:E$65536,4,0)</f>
        <v>0</v>
      </c>
      <c r="G321" s="81">
        <f>VLOOKUP(C321,[1]Sheet1!B$1:F$65536,5,0)</f>
        <v>0</v>
      </c>
      <c r="H321" s="81">
        <f>VLOOKUP($C321,[1]Sheet1!$B$1:$Z$65536,6,0)</f>
        <v>0</v>
      </c>
      <c r="I321" s="81">
        <f>VLOOKUP($C321,[1]Sheet1!$B$1:$Z$65536,7,0)</f>
        <v>0</v>
      </c>
      <c r="J321" s="81">
        <f>VLOOKUP($C321,[1]Sheet1!$B$1:$Z$65536,8,0)</f>
        <v>0</v>
      </c>
      <c r="K321" s="81">
        <f>VLOOKUP($C321,[1]Sheet1!$B$1:$Z$65536,9,0)</f>
        <v>0</v>
      </c>
      <c r="L321" s="81">
        <f>VLOOKUP($C321,[1]Sheet1!$B$1:$Z$65536,10,0)</f>
        <v>0</v>
      </c>
      <c r="M321" s="81">
        <f>VLOOKUP($C321,[1]Sheet1!$B$1:$Z$65536,11,0)</f>
        <v>0</v>
      </c>
      <c r="N321" s="81">
        <f>VLOOKUP($C321,[1]Sheet1!$B$1:$Z$65536,12,0)</f>
        <v>0</v>
      </c>
      <c r="O321" s="81">
        <f>VLOOKUP($C321,[1]Sheet1!$B$1:$Z$65536,13,0)</f>
        <v>0</v>
      </c>
      <c r="P321" s="81">
        <f>VLOOKUP($C321,[1]Sheet1!$B$1:$Z$65536,14,0)</f>
        <v>0</v>
      </c>
      <c r="Q321" s="81">
        <f>VLOOKUP($C321,[1]Sheet1!$B$1:$Z$65536,15,0)</f>
        <v>0</v>
      </c>
      <c r="R321" s="81">
        <f>VLOOKUP($C321,[1]Sheet1!$B$1:$Z$65536,16,0)</f>
        <v>0</v>
      </c>
      <c r="S321" s="81">
        <f>VLOOKUP($C321,[1]Sheet1!$B$1:$Z$65536,17,0)</f>
        <v>0</v>
      </c>
      <c r="T321" s="81">
        <f>VLOOKUP($C321,[1]Sheet1!$B$1:$Z$65536,18,0)</f>
        <v>0</v>
      </c>
      <c r="U321" s="81">
        <f>VLOOKUP($C321,[1]Sheet1!$B$1:$Z$65536,19,0)</f>
        <v>0</v>
      </c>
      <c r="V321" s="81">
        <f>VLOOKUP($C321,[1]Sheet1!$B$1:$Z$65536,20,0)</f>
        <v>0</v>
      </c>
      <c r="W321" s="81">
        <f>VLOOKUP($C321,[1]Sheet1!$B$1:$Z$65536,21,0)</f>
        <v>0</v>
      </c>
      <c r="X321" s="81">
        <f>VLOOKUP($C321,[1]Sheet1!$B$1:$Z$65536,22,0)</f>
        <v>0</v>
      </c>
      <c r="Y321" s="81">
        <f>VLOOKUP($C321,[1]Sheet1!$B$1:$Z$65536,23,0)</f>
        <v>3319.98</v>
      </c>
      <c r="Z321" s="81">
        <f>VLOOKUP($C321,[1]Sheet1!$B$1:$Z$65536,24,0)</f>
        <v>0</v>
      </c>
      <c r="AA321" s="81">
        <f>VLOOKUP($C321,[1]Sheet1!$B$1:$Z$65536,25,0)</f>
        <v>0</v>
      </c>
      <c r="AB321" s="81">
        <f>VLOOKUP($C321,[1]Sheet1!$B$1:$AA$65536,26,0)</f>
        <v>0</v>
      </c>
      <c r="AC321" s="112">
        <f t="shared" ref="AC321:AC358" si="52">SUM(F321:AB321)</f>
        <v>3319.98</v>
      </c>
      <c r="AD321" s="211">
        <f t="shared" ref="AD321:AD332" si="53">AC321-AB321</f>
        <v>3319.98</v>
      </c>
      <c r="AE321" s="4"/>
      <c r="AF321" s="4"/>
      <c r="AG321" s="242"/>
      <c r="AI321" s="4"/>
      <c r="AJ321" s="4"/>
      <c r="AK321" s="4"/>
      <c r="AL321" s="4"/>
      <c r="AM321" s="4"/>
      <c r="AN321" s="185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</row>
    <row r="322" spans="3:52" hidden="1">
      <c r="C322" s="241" t="s">
        <v>669</v>
      </c>
      <c r="D322" s="29" t="s">
        <v>670</v>
      </c>
      <c r="E322" s="64">
        <f>VLOOKUP(C322,[1]Sheet1!B$1:D$65536,3,0)</f>
        <v>60</v>
      </c>
      <c r="F322" s="81">
        <f>VLOOKUP(C322,[1]Sheet1!B$1:E$65536,4,0)</f>
        <v>0</v>
      </c>
      <c r="G322" s="81">
        <f>VLOOKUP(C322,[1]Sheet1!B$1:F$65536,5,0)</f>
        <v>0</v>
      </c>
      <c r="H322" s="81">
        <f>VLOOKUP($C322,[1]Sheet1!$B$1:$Z$65536,6,0)</f>
        <v>0</v>
      </c>
      <c r="I322" s="81">
        <f>VLOOKUP($C322,[1]Sheet1!$B$1:$Z$65536,7,0)</f>
        <v>0</v>
      </c>
      <c r="J322" s="81">
        <f>VLOOKUP($C322,[1]Sheet1!$B$1:$Z$65536,8,0)</f>
        <v>0</v>
      </c>
      <c r="K322" s="81">
        <f>VLOOKUP($C322,[1]Sheet1!$B$1:$Z$65536,9,0)</f>
        <v>0</v>
      </c>
      <c r="L322" s="81">
        <f>VLOOKUP($C322,[1]Sheet1!$B$1:$Z$65536,10,0)</f>
        <v>0</v>
      </c>
      <c r="M322" s="81">
        <f>VLOOKUP($C322,[1]Sheet1!$B$1:$Z$65536,11,0)</f>
        <v>0</v>
      </c>
      <c r="N322" s="81">
        <f>VLOOKUP($C322,[1]Sheet1!$B$1:$Z$65536,12,0)</f>
        <v>0</v>
      </c>
      <c r="O322" s="81">
        <f>VLOOKUP($C322,[1]Sheet1!$B$1:$Z$65536,13,0)</f>
        <v>0</v>
      </c>
      <c r="P322" s="81">
        <f>VLOOKUP($C322,[1]Sheet1!$B$1:$Z$65536,14,0)</f>
        <v>0</v>
      </c>
      <c r="Q322" s="81">
        <f>VLOOKUP($C322,[1]Sheet1!$B$1:$Z$65536,15,0)</f>
        <v>0</v>
      </c>
      <c r="R322" s="81">
        <f>VLOOKUP($C322,[1]Sheet1!$B$1:$Z$65536,16,0)</f>
        <v>0</v>
      </c>
      <c r="S322" s="81">
        <f>VLOOKUP($C322,[1]Sheet1!$B$1:$Z$65536,17,0)</f>
        <v>0</v>
      </c>
      <c r="T322" s="81">
        <f>VLOOKUP($C322,[1]Sheet1!$B$1:$Z$65536,18,0)</f>
        <v>0</v>
      </c>
      <c r="U322" s="81">
        <f>VLOOKUP($C322,[1]Sheet1!$B$1:$Z$65536,19,0)</f>
        <v>0</v>
      </c>
      <c r="V322" s="81">
        <f>VLOOKUP($C322,[1]Sheet1!$B$1:$Z$65536,20,0)</f>
        <v>0</v>
      </c>
      <c r="W322" s="81">
        <f>VLOOKUP($C322,[1]Sheet1!$B$1:$Z$65536,21,0)</f>
        <v>0</v>
      </c>
      <c r="X322" s="81">
        <f>VLOOKUP($C322,[1]Sheet1!$B$1:$Z$65536,22,0)</f>
        <v>0</v>
      </c>
      <c r="Y322" s="81">
        <f>VLOOKUP($C322,[1]Sheet1!$B$1:$Z$65536,23,0)</f>
        <v>34560</v>
      </c>
      <c r="Z322" s="81">
        <f>VLOOKUP($C322,[1]Sheet1!$B$1:$Z$65536,24,0)</f>
        <v>0</v>
      </c>
      <c r="AA322" s="81">
        <f>VLOOKUP($C322,[1]Sheet1!$B$1:$Z$65536,25,0)</f>
        <v>36450</v>
      </c>
      <c r="AB322" s="81">
        <f>VLOOKUP($C322,[1]Sheet1!$B$1:$AA$65536,26,0)</f>
        <v>0</v>
      </c>
      <c r="AC322" s="112">
        <f t="shared" si="52"/>
        <v>71010</v>
      </c>
      <c r="AD322" s="211">
        <f>AC322-AB322-AA322</f>
        <v>34560</v>
      </c>
      <c r="AE322" s="4"/>
      <c r="AF322" s="4"/>
      <c r="AG322" s="242"/>
      <c r="AI322" s="4"/>
      <c r="AJ322" s="4"/>
      <c r="AK322" s="4"/>
      <c r="AL322" s="4"/>
      <c r="AM322" s="4"/>
      <c r="AN322" s="185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</row>
    <row r="323" spans="3:52" hidden="1">
      <c r="C323" s="241" t="s">
        <v>671</v>
      </c>
      <c r="D323" s="29" t="str">
        <f>VLOOKUP(C323,[2]Sheet1!$B$1:$C$65536,2,0)</f>
        <v>上海坤达五金制品有限公司</v>
      </c>
      <c r="E323" s="64">
        <f>VLOOKUP(C323,[1]Sheet1!B$1:D$65536,3,0)</f>
        <v>30</v>
      </c>
      <c r="F323" s="81">
        <f>VLOOKUP(C323,[1]Sheet1!B$1:E$65536,4,0)</f>
        <v>0</v>
      </c>
      <c r="G323" s="81">
        <f>VLOOKUP(C323,[1]Sheet1!B$1:F$65536,5,0)</f>
        <v>0</v>
      </c>
      <c r="H323" s="81">
        <f>VLOOKUP($C323,[1]Sheet1!$B$1:$Z$65536,6,0)</f>
        <v>0</v>
      </c>
      <c r="I323" s="81">
        <f>VLOOKUP($C323,[1]Sheet1!$B$1:$Z$65536,7,0)</f>
        <v>0</v>
      </c>
      <c r="J323" s="81">
        <f>VLOOKUP($C323,[1]Sheet1!$B$1:$Z$65536,8,0)</f>
        <v>0</v>
      </c>
      <c r="K323" s="81">
        <f>VLOOKUP($C323,[1]Sheet1!$B$1:$Z$65536,9,0)</f>
        <v>0</v>
      </c>
      <c r="L323" s="81">
        <f>VLOOKUP($C323,[1]Sheet1!$B$1:$Z$65536,10,0)</f>
        <v>0</v>
      </c>
      <c r="M323" s="81">
        <f>VLOOKUP($C323,[1]Sheet1!$B$1:$Z$65536,11,0)</f>
        <v>0</v>
      </c>
      <c r="N323" s="81">
        <f>VLOOKUP($C323,[1]Sheet1!$B$1:$Z$65536,12,0)</f>
        <v>0</v>
      </c>
      <c r="O323" s="81">
        <f>VLOOKUP($C323,[1]Sheet1!$B$1:$Z$65536,13,0)</f>
        <v>0</v>
      </c>
      <c r="P323" s="81">
        <f>VLOOKUP($C323,[1]Sheet1!$B$1:$Z$65536,14,0)</f>
        <v>0</v>
      </c>
      <c r="Q323" s="81">
        <f>VLOOKUP($C323,[1]Sheet1!$B$1:$Z$65536,15,0)</f>
        <v>0</v>
      </c>
      <c r="R323" s="81">
        <f>VLOOKUP($C323,[1]Sheet1!$B$1:$Z$65536,16,0)</f>
        <v>0</v>
      </c>
      <c r="S323" s="81">
        <f>VLOOKUP($C323,[1]Sheet1!$B$1:$Z$65536,17,0)</f>
        <v>0</v>
      </c>
      <c r="T323" s="81">
        <f>VLOOKUP($C323,[1]Sheet1!$B$1:$Z$65536,18,0)</f>
        <v>0</v>
      </c>
      <c r="U323" s="81">
        <f>VLOOKUP($C323,[1]Sheet1!$B$1:$Z$65536,19,0)</f>
        <v>0</v>
      </c>
      <c r="V323" s="81">
        <f>VLOOKUP($C323,[1]Sheet1!$B$1:$Z$65536,20,0)</f>
        <v>0</v>
      </c>
      <c r="W323" s="81">
        <f>VLOOKUP($C323,[1]Sheet1!$B$1:$Z$65536,21,0)</f>
        <v>0</v>
      </c>
      <c r="X323" s="81">
        <f>VLOOKUP($C323,[1]Sheet1!$B$1:$Z$65536,22,0)</f>
        <v>0</v>
      </c>
      <c r="Y323" s="81">
        <f>VLOOKUP($C323,[1]Sheet1!$B$1:$Z$65536,23,0)</f>
        <v>0</v>
      </c>
      <c r="Z323" s="81">
        <f>VLOOKUP($C323,[1]Sheet1!$B$1:$Z$65536,24,0)</f>
        <v>3920</v>
      </c>
      <c r="AA323" s="81">
        <f>VLOOKUP($C323,[1]Sheet1!$B$1:$Z$65536,25,0)</f>
        <v>0</v>
      </c>
      <c r="AB323" s="81">
        <f>VLOOKUP($C323,[1]Sheet1!$B$1:$AA$65536,26,0)</f>
        <v>0</v>
      </c>
      <c r="AC323" s="112">
        <f t="shared" si="52"/>
        <v>3920</v>
      </c>
      <c r="AD323" s="211">
        <f t="shared" si="53"/>
        <v>3920</v>
      </c>
      <c r="AE323" s="4"/>
      <c r="AF323" s="4"/>
      <c r="AG323" s="242"/>
      <c r="AI323" s="4"/>
      <c r="AJ323" s="4"/>
      <c r="AK323" s="4"/>
      <c r="AL323" s="4"/>
      <c r="AM323" s="4"/>
      <c r="AN323" s="185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</row>
    <row r="324" spans="3:52" hidden="1">
      <c r="C324" s="241" t="s">
        <v>672</v>
      </c>
      <c r="D324" s="29" t="str">
        <f>VLOOKUP(C324,[2]Sheet1!$B$1:$C$65536,2,0)</f>
        <v>佛山市立久光电科技有限公司</v>
      </c>
      <c r="E324" s="64">
        <f>VLOOKUP(C324,[1]Sheet1!B$1:D$65536,3,0)</f>
        <v>30</v>
      </c>
      <c r="F324" s="81">
        <f>VLOOKUP(C324,[1]Sheet1!B$1:E$65536,4,0)</f>
        <v>0</v>
      </c>
      <c r="G324" s="81">
        <f>VLOOKUP(C324,[1]Sheet1!B$1:F$65536,5,0)</f>
        <v>0</v>
      </c>
      <c r="H324" s="81">
        <f>VLOOKUP($C324,[1]Sheet1!$B$1:$Z$65536,6,0)</f>
        <v>0</v>
      </c>
      <c r="I324" s="81">
        <f>VLOOKUP($C324,[1]Sheet1!$B$1:$Z$65536,7,0)</f>
        <v>0</v>
      </c>
      <c r="J324" s="81">
        <f>VLOOKUP($C324,[1]Sheet1!$B$1:$Z$65536,8,0)</f>
        <v>0</v>
      </c>
      <c r="K324" s="81">
        <f>VLOOKUP($C324,[1]Sheet1!$B$1:$Z$65536,9,0)</f>
        <v>0</v>
      </c>
      <c r="L324" s="81">
        <f>VLOOKUP($C324,[1]Sheet1!$B$1:$Z$65536,10,0)</f>
        <v>0</v>
      </c>
      <c r="M324" s="81">
        <f>VLOOKUP($C324,[1]Sheet1!$B$1:$Z$65536,11,0)</f>
        <v>0</v>
      </c>
      <c r="N324" s="81">
        <f>VLOOKUP($C324,[1]Sheet1!$B$1:$Z$65536,12,0)</f>
        <v>0</v>
      </c>
      <c r="O324" s="81">
        <f>VLOOKUP($C324,[1]Sheet1!$B$1:$Z$65536,13,0)</f>
        <v>0</v>
      </c>
      <c r="P324" s="81">
        <f>VLOOKUP($C324,[1]Sheet1!$B$1:$Z$65536,14,0)</f>
        <v>0</v>
      </c>
      <c r="Q324" s="81">
        <f>VLOOKUP($C324,[1]Sheet1!$B$1:$Z$65536,15,0)</f>
        <v>0</v>
      </c>
      <c r="R324" s="81">
        <f>VLOOKUP($C324,[1]Sheet1!$B$1:$Z$65536,16,0)</f>
        <v>0</v>
      </c>
      <c r="S324" s="81">
        <f>VLOOKUP($C324,[1]Sheet1!$B$1:$Z$65536,17,0)</f>
        <v>0</v>
      </c>
      <c r="T324" s="81">
        <f>VLOOKUP($C324,[1]Sheet1!$B$1:$Z$65536,18,0)</f>
        <v>0</v>
      </c>
      <c r="U324" s="81">
        <f>VLOOKUP($C324,[1]Sheet1!$B$1:$Z$65536,19,0)</f>
        <v>0</v>
      </c>
      <c r="V324" s="81">
        <f>VLOOKUP($C324,[1]Sheet1!$B$1:$Z$65536,20,0)</f>
        <v>0</v>
      </c>
      <c r="W324" s="81">
        <f>VLOOKUP($C324,[1]Sheet1!$B$1:$Z$65536,21,0)</f>
        <v>0</v>
      </c>
      <c r="X324" s="81">
        <f>VLOOKUP($C324,[1]Sheet1!$B$1:$Z$65536,22,0)</f>
        <v>0</v>
      </c>
      <c r="Y324" s="81">
        <f>VLOOKUP($C324,[1]Sheet1!$B$1:$Z$65536,23,0)</f>
        <v>0</v>
      </c>
      <c r="Z324" s="81">
        <f>VLOOKUP($C324,[1]Sheet1!$B$1:$Z$65536,24,0)</f>
        <v>0</v>
      </c>
      <c r="AA324" s="81">
        <f>VLOOKUP($C324,[1]Sheet1!$B$1:$Z$65536,25,0)</f>
        <v>0.8</v>
      </c>
      <c r="AB324" s="81">
        <f>VLOOKUP($C324,[1]Sheet1!$B$1:$AA$65536,26,0)</f>
        <v>0</v>
      </c>
      <c r="AC324" s="112">
        <f t="shared" si="52"/>
        <v>0.8</v>
      </c>
      <c r="AD324" s="211">
        <f t="shared" si="53"/>
        <v>0.8</v>
      </c>
      <c r="AE324" s="4"/>
      <c r="AF324" s="4"/>
      <c r="AG324" s="242"/>
      <c r="AI324" s="4"/>
      <c r="AJ324" s="4"/>
      <c r="AK324" s="4"/>
      <c r="AL324" s="4"/>
      <c r="AM324" s="4"/>
      <c r="AN324" s="185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</row>
    <row r="325" spans="3:52" hidden="1">
      <c r="C325" s="241" t="s">
        <v>673</v>
      </c>
      <c r="D325" s="29" t="str">
        <f>VLOOKUP(C325,[2]Sheet1!$B$1:$C$65536,2,0)</f>
        <v>诸城市仁德物流有限公司</v>
      </c>
      <c r="E325" s="64">
        <f>VLOOKUP(C325,[1]Sheet1!B$1:D$65536,3,0)</f>
        <v>30</v>
      </c>
      <c r="F325" s="81">
        <f>VLOOKUP(C325,[1]Sheet1!B$1:E$65536,4,0)</f>
        <v>0</v>
      </c>
      <c r="G325" s="81">
        <f>VLOOKUP(C325,[1]Sheet1!B$1:F$65536,5,0)</f>
        <v>0</v>
      </c>
      <c r="H325" s="81">
        <f>VLOOKUP($C325,[1]Sheet1!$B$1:$Z$65536,6,0)</f>
        <v>0</v>
      </c>
      <c r="I325" s="81">
        <f>VLOOKUP($C325,[1]Sheet1!$B$1:$Z$65536,7,0)</f>
        <v>0</v>
      </c>
      <c r="J325" s="81">
        <f>VLOOKUP($C325,[1]Sheet1!$B$1:$Z$65536,8,0)</f>
        <v>0</v>
      </c>
      <c r="K325" s="81">
        <f>VLOOKUP($C325,[1]Sheet1!$B$1:$Z$65536,9,0)</f>
        <v>0</v>
      </c>
      <c r="L325" s="81">
        <f>VLOOKUP($C325,[1]Sheet1!$B$1:$Z$65536,10,0)</f>
        <v>0</v>
      </c>
      <c r="M325" s="81">
        <f>VLOOKUP($C325,[1]Sheet1!$B$1:$Z$65536,11,0)</f>
        <v>0</v>
      </c>
      <c r="N325" s="81">
        <f>VLOOKUP($C325,[1]Sheet1!$B$1:$Z$65536,12,0)</f>
        <v>0</v>
      </c>
      <c r="O325" s="81">
        <f>VLOOKUP($C325,[1]Sheet1!$B$1:$Z$65536,13,0)</f>
        <v>0</v>
      </c>
      <c r="P325" s="81">
        <f>VLOOKUP($C325,[1]Sheet1!$B$1:$Z$65536,14,0)</f>
        <v>0</v>
      </c>
      <c r="Q325" s="81">
        <f>VLOOKUP($C325,[1]Sheet1!$B$1:$Z$65536,15,0)</f>
        <v>0</v>
      </c>
      <c r="R325" s="81">
        <f>VLOOKUP($C325,[1]Sheet1!$B$1:$Z$65536,16,0)</f>
        <v>0</v>
      </c>
      <c r="S325" s="81">
        <f>VLOOKUP($C325,[1]Sheet1!$B$1:$Z$65536,17,0)</f>
        <v>0</v>
      </c>
      <c r="T325" s="81">
        <f>VLOOKUP($C325,[1]Sheet1!$B$1:$Z$65536,18,0)</f>
        <v>0</v>
      </c>
      <c r="U325" s="81">
        <f>VLOOKUP($C325,[1]Sheet1!$B$1:$Z$65536,19,0)</f>
        <v>0</v>
      </c>
      <c r="V325" s="81">
        <f>VLOOKUP($C325,[1]Sheet1!$B$1:$Z$65536,20,0)</f>
        <v>0</v>
      </c>
      <c r="W325" s="81">
        <f>VLOOKUP($C325,[1]Sheet1!$B$1:$Z$65536,21,0)</f>
        <v>0</v>
      </c>
      <c r="X325" s="81">
        <f>VLOOKUP($C325,[1]Sheet1!$B$1:$Z$65536,22,0)</f>
        <v>0</v>
      </c>
      <c r="Y325" s="81">
        <f>VLOOKUP($C325,[1]Sheet1!$B$1:$Z$65536,23,0)</f>
        <v>0</v>
      </c>
      <c r="Z325" s="81">
        <f>VLOOKUP($C325,[1]Sheet1!$B$1:$Z$65536,24,0)</f>
        <v>5134</v>
      </c>
      <c r="AA325" s="81">
        <f>VLOOKUP($C325,[1]Sheet1!$B$1:$Z$65536,25,0)</f>
        <v>0</v>
      </c>
      <c r="AB325" s="81">
        <f>VLOOKUP($C325,[1]Sheet1!$B$1:$AA$65536,26,0)</f>
        <v>0</v>
      </c>
      <c r="AC325" s="112">
        <f t="shared" si="52"/>
        <v>5134</v>
      </c>
      <c r="AD325" s="211">
        <f t="shared" si="53"/>
        <v>5134</v>
      </c>
      <c r="AE325" s="4"/>
      <c r="AF325" s="4"/>
      <c r="AG325" s="242"/>
      <c r="AI325" s="4"/>
      <c r="AJ325" s="4"/>
      <c r="AK325" s="4"/>
      <c r="AL325" s="4"/>
      <c r="AM325" s="4"/>
      <c r="AN325" s="185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</row>
    <row r="326" spans="3:52" hidden="1">
      <c r="C326" s="241" t="s">
        <v>674</v>
      </c>
      <c r="D326" s="29" t="str">
        <f>VLOOKUP(C326,[2]Sheet1!$B$1:$C$65536,2,0)</f>
        <v>河北锦泽丰泰国际贸易有限公司</v>
      </c>
      <c r="E326" s="64">
        <f>VLOOKUP(C326,[1]Sheet1!B$1:D$65536,3,0)</f>
        <v>30</v>
      </c>
      <c r="F326" s="81">
        <f>VLOOKUP(C326,[1]Sheet1!B$1:E$65536,4,0)</f>
        <v>0</v>
      </c>
      <c r="G326" s="81">
        <f>VLOOKUP(C326,[1]Sheet1!B$1:F$65536,5,0)</f>
        <v>0</v>
      </c>
      <c r="H326" s="81">
        <f>VLOOKUP($C326,[1]Sheet1!$B$1:$Z$65536,6,0)</f>
        <v>0</v>
      </c>
      <c r="I326" s="81">
        <f>VLOOKUP($C326,[1]Sheet1!$B$1:$Z$65536,7,0)</f>
        <v>0</v>
      </c>
      <c r="J326" s="81">
        <f>VLOOKUP($C326,[1]Sheet1!$B$1:$Z$65536,8,0)</f>
        <v>0</v>
      </c>
      <c r="K326" s="81">
        <f>VLOOKUP($C326,[1]Sheet1!$B$1:$Z$65536,9,0)</f>
        <v>0</v>
      </c>
      <c r="L326" s="81">
        <f>VLOOKUP($C326,[1]Sheet1!$B$1:$Z$65536,10,0)</f>
        <v>0</v>
      </c>
      <c r="M326" s="81">
        <f>VLOOKUP($C326,[1]Sheet1!$B$1:$Z$65536,11,0)</f>
        <v>0</v>
      </c>
      <c r="N326" s="81">
        <f>VLOOKUP($C326,[1]Sheet1!$B$1:$Z$65536,12,0)</f>
        <v>0</v>
      </c>
      <c r="O326" s="81">
        <f>VLOOKUP($C326,[1]Sheet1!$B$1:$Z$65536,13,0)</f>
        <v>0</v>
      </c>
      <c r="P326" s="81">
        <f>VLOOKUP($C326,[1]Sheet1!$B$1:$Z$65536,14,0)</f>
        <v>0</v>
      </c>
      <c r="Q326" s="81">
        <f>VLOOKUP($C326,[1]Sheet1!$B$1:$Z$65536,15,0)</f>
        <v>0</v>
      </c>
      <c r="R326" s="81">
        <f>VLOOKUP($C326,[1]Sheet1!$B$1:$Z$65536,16,0)</f>
        <v>0</v>
      </c>
      <c r="S326" s="81">
        <f>VLOOKUP($C326,[1]Sheet1!$B$1:$Z$65536,17,0)</f>
        <v>0</v>
      </c>
      <c r="T326" s="81">
        <f>VLOOKUP($C326,[1]Sheet1!$B$1:$Z$65536,18,0)</f>
        <v>0</v>
      </c>
      <c r="U326" s="81">
        <f>VLOOKUP($C326,[1]Sheet1!$B$1:$Z$65536,19,0)</f>
        <v>0</v>
      </c>
      <c r="V326" s="81">
        <f>VLOOKUP($C326,[1]Sheet1!$B$1:$Z$65536,20,0)</f>
        <v>0</v>
      </c>
      <c r="W326" s="81">
        <f>VLOOKUP($C326,[1]Sheet1!$B$1:$Z$65536,21,0)</f>
        <v>0</v>
      </c>
      <c r="X326" s="81">
        <f>VLOOKUP($C326,[1]Sheet1!$B$1:$Z$65536,22,0)</f>
        <v>0</v>
      </c>
      <c r="Y326" s="81">
        <f>VLOOKUP($C326,[1]Sheet1!$B$1:$Z$65536,23,0)</f>
        <v>0</v>
      </c>
      <c r="Z326" s="81">
        <f>VLOOKUP($C326,[1]Sheet1!$B$1:$Z$65536,24,0)</f>
        <v>0</v>
      </c>
      <c r="AA326" s="81">
        <f>VLOOKUP($C326,[1]Sheet1!$B$1:$Z$65536,25,0)</f>
        <v>0</v>
      </c>
      <c r="AB326" s="81">
        <f>VLOOKUP($C326,[1]Sheet1!$B$1:$AA$65536,26,0)</f>
        <v>371244.35</v>
      </c>
      <c r="AC326" s="112">
        <f t="shared" si="52"/>
        <v>371244.35</v>
      </c>
      <c r="AD326" s="211">
        <f t="shared" si="53"/>
        <v>0</v>
      </c>
      <c r="AE326" s="4"/>
      <c r="AF326" s="4"/>
      <c r="AG326" s="242"/>
      <c r="AI326" s="4"/>
      <c r="AJ326" s="4"/>
      <c r="AK326" s="4"/>
      <c r="AL326" s="4"/>
      <c r="AM326" s="4"/>
      <c r="AN326" s="185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</row>
    <row r="327" spans="3:52" hidden="1">
      <c r="C327" s="241" t="s">
        <v>675</v>
      </c>
      <c r="D327" s="29" t="str">
        <f>VLOOKUP(C327,[2]Sheet1!$B$1:$C$65536,2,0)</f>
        <v>黄骅市华盛五金机电有限公司</v>
      </c>
      <c r="E327" s="64">
        <f>VLOOKUP(C327,[1]Sheet1!B$1:D$65536,3,0)</f>
        <v>30</v>
      </c>
      <c r="F327" s="81">
        <f>VLOOKUP(C327,[1]Sheet1!B$1:E$65536,4,0)</f>
        <v>0</v>
      </c>
      <c r="G327" s="81">
        <f>VLOOKUP(C327,[1]Sheet1!B$1:F$65536,5,0)</f>
        <v>0</v>
      </c>
      <c r="H327" s="81">
        <f>VLOOKUP($C327,[1]Sheet1!$B$1:$Z$65536,6,0)</f>
        <v>0</v>
      </c>
      <c r="I327" s="81">
        <f>VLOOKUP($C327,[1]Sheet1!$B$1:$Z$65536,7,0)</f>
        <v>0</v>
      </c>
      <c r="J327" s="81">
        <f>VLOOKUP($C327,[1]Sheet1!$B$1:$Z$65536,8,0)</f>
        <v>0</v>
      </c>
      <c r="K327" s="81">
        <f>VLOOKUP($C327,[1]Sheet1!$B$1:$Z$65536,9,0)</f>
        <v>0</v>
      </c>
      <c r="L327" s="81">
        <f>VLOOKUP($C327,[1]Sheet1!$B$1:$Z$65536,10,0)</f>
        <v>0</v>
      </c>
      <c r="M327" s="81">
        <f>VLOOKUP($C327,[1]Sheet1!$B$1:$Z$65536,11,0)</f>
        <v>0</v>
      </c>
      <c r="N327" s="81">
        <f>VLOOKUP($C327,[1]Sheet1!$B$1:$Z$65536,12,0)</f>
        <v>0</v>
      </c>
      <c r="O327" s="81">
        <f>VLOOKUP($C327,[1]Sheet1!$B$1:$Z$65536,13,0)</f>
        <v>0</v>
      </c>
      <c r="P327" s="81">
        <f>VLOOKUP($C327,[1]Sheet1!$B$1:$Z$65536,14,0)</f>
        <v>0</v>
      </c>
      <c r="Q327" s="81">
        <f>VLOOKUP($C327,[1]Sheet1!$B$1:$Z$65536,15,0)</f>
        <v>0</v>
      </c>
      <c r="R327" s="81">
        <f>VLOOKUP($C327,[1]Sheet1!$B$1:$Z$65536,16,0)</f>
        <v>0</v>
      </c>
      <c r="S327" s="81">
        <f>VLOOKUP($C327,[1]Sheet1!$B$1:$Z$65536,17,0)</f>
        <v>0</v>
      </c>
      <c r="T327" s="81">
        <f>VLOOKUP($C327,[1]Sheet1!$B$1:$Z$65536,18,0)</f>
        <v>0</v>
      </c>
      <c r="U327" s="81">
        <f>VLOOKUP($C327,[1]Sheet1!$B$1:$Z$65536,19,0)</f>
        <v>0</v>
      </c>
      <c r="V327" s="81">
        <f>VLOOKUP($C327,[1]Sheet1!$B$1:$Z$65536,20,0)</f>
        <v>0</v>
      </c>
      <c r="W327" s="81">
        <f>VLOOKUP($C327,[1]Sheet1!$B$1:$Z$65536,21,0)</f>
        <v>0</v>
      </c>
      <c r="X327" s="81">
        <f>VLOOKUP($C327,[1]Sheet1!$B$1:$Z$65536,22,0)</f>
        <v>0</v>
      </c>
      <c r="Y327" s="81">
        <f>VLOOKUP($C327,[1]Sheet1!$B$1:$Z$65536,23,0)</f>
        <v>0</v>
      </c>
      <c r="Z327" s="81">
        <f>VLOOKUP($C327,[1]Sheet1!$B$1:$Z$65536,24,0)</f>
        <v>0</v>
      </c>
      <c r="AA327" s="81">
        <f>VLOOKUP($C327,[1]Sheet1!$B$1:$Z$65536,25,0)</f>
        <v>0</v>
      </c>
      <c r="AB327" s="81">
        <f>VLOOKUP($C327,[1]Sheet1!$B$1:$AA$65536,26,0)</f>
        <v>55178</v>
      </c>
      <c r="AC327" s="112">
        <f t="shared" si="52"/>
        <v>55178</v>
      </c>
      <c r="AD327" s="211">
        <f t="shared" si="53"/>
        <v>0</v>
      </c>
      <c r="AE327" s="4"/>
      <c r="AF327" s="4"/>
      <c r="AG327" s="242"/>
      <c r="AI327" s="4"/>
      <c r="AJ327" s="4"/>
      <c r="AK327" s="4"/>
      <c r="AL327" s="4"/>
      <c r="AM327" s="4"/>
      <c r="AN327" s="185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</row>
    <row r="328" spans="3:52" hidden="1">
      <c r="C328" s="241" t="s">
        <v>676</v>
      </c>
      <c r="D328" s="29" t="str">
        <f>VLOOKUP(C328,[2]Sheet1!$B$1:$C$65536,2,0)</f>
        <v>上海桓毅实业发展有限公司</v>
      </c>
      <c r="E328" s="64">
        <f>VLOOKUP(C328,[1]Sheet1!B$1:D$65536,3,0)</f>
        <v>30</v>
      </c>
      <c r="F328" s="81">
        <f>VLOOKUP(C328,[1]Sheet1!B$1:E$65536,4,0)</f>
        <v>0</v>
      </c>
      <c r="G328" s="81">
        <f>VLOOKUP(C328,[1]Sheet1!B$1:F$65536,5,0)</f>
        <v>0</v>
      </c>
      <c r="H328" s="81">
        <f>VLOOKUP($C328,[1]Sheet1!$B$1:$Z$65536,6,0)</f>
        <v>0</v>
      </c>
      <c r="I328" s="81">
        <f>VLOOKUP($C328,[1]Sheet1!$B$1:$Z$65536,7,0)</f>
        <v>0</v>
      </c>
      <c r="J328" s="81">
        <f>VLOOKUP($C328,[1]Sheet1!$B$1:$Z$65536,8,0)</f>
        <v>0</v>
      </c>
      <c r="K328" s="81">
        <f>VLOOKUP($C328,[1]Sheet1!$B$1:$Z$65536,9,0)</f>
        <v>0</v>
      </c>
      <c r="L328" s="81">
        <f>VLOOKUP($C328,[1]Sheet1!$B$1:$Z$65536,10,0)</f>
        <v>0</v>
      </c>
      <c r="M328" s="81">
        <f>VLOOKUP($C328,[1]Sheet1!$B$1:$Z$65536,11,0)</f>
        <v>0</v>
      </c>
      <c r="N328" s="81">
        <f>VLOOKUP($C328,[1]Sheet1!$B$1:$Z$65536,12,0)</f>
        <v>0</v>
      </c>
      <c r="O328" s="81">
        <f>VLOOKUP($C328,[1]Sheet1!$B$1:$Z$65536,13,0)</f>
        <v>0</v>
      </c>
      <c r="P328" s="81">
        <f>VLOOKUP($C328,[1]Sheet1!$B$1:$Z$65536,14,0)</f>
        <v>0</v>
      </c>
      <c r="Q328" s="81">
        <f>VLOOKUP($C328,[1]Sheet1!$B$1:$Z$65536,15,0)</f>
        <v>0</v>
      </c>
      <c r="R328" s="81">
        <f>VLOOKUP($C328,[1]Sheet1!$B$1:$Z$65536,16,0)</f>
        <v>0</v>
      </c>
      <c r="S328" s="81">
        <f>VLOOKUP($C328,[1]Sheet1!$B$1:$Z$65536,17,0)</f>
        <v>0</v>
      </c>
      <c r="T328" s="81">
        <f>VLOOKUP($C328,[1]Sheet1!$B$1:$Z$65536,18,0)</f>
        <v>0</v>
      </c>
      <c r="U328" s="81">
        <f>VLOOKUP($C328,[1]Sheet1!$B$1:$Z$65536,19,0)</f>
        <v>0</v>
      </c>
      <c r="V328" s="81">
        <f>VLOOKUP($C328,[1]Sheet1!$B$1:$Z$65536,20,0)</f>
        <v>0</v>
      </c>
      <c r="W328" s="81">
        <f>VLOOKUP($C328,[1]Sheet1!$B$1:$Z$65536,21,0)</f>
        <v>0</v>
      </c>
      <c r="X328" s="81">
        <f>VLOOKUP($C328,[1]Sheet1!$B$1:$Z$65536,22,0)</f>
        <v>0</v>
      </c>
      <c r="Y328" s="81">
        <f>VLOOKUP($C328,[1]Sheet1!$B$1:$Z$65536,23,0)</f>
        <v>0</v>
      </c>
      <c r="Z328" s="81">
        <f>VLOOKUP($C328,[1]Sheet1!$B$1:$Z$65536,24,0)</f>
        <v>111160.12</v>
      </c>
      <c r="AA328" s="81">
        <f>VLOOKUP($C328,[1]Sheet1!$B$1:$Z$65536,25,0)</f>
        <v>29301.8</v>
      </c>
      <c r="AB328" s="81">
        <f>VLOOKUP($C328,[1]Sheet1!$B$1:$AA$65536,26,0)</f>
        <v>0</v>
      </c>
      <c r="AC328" s="112">
        <f t="shared" si="52"/>
        <v>140461.91999999998</v>
      </c>
      <c r="AD328" s="211">
        <f t="shared" si="53"/>
        <v>140461.91999999998</v>
      </c>
      <c r="AE328" s="4"/>
      <c r="AF328" s="4"/>
      <c r="AG328" s="242"/>
      <c r="AI328" s="4"/>
      <c r="AJ328" s="4"/>
      <c r="AK328" s="4"/>
      <c r="AL328" s="4"/>
      <c r="AM328" s="4"/>
      <c r="AN328" s="185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</row>
    <row r="329" spans="3:52" hidden="1">
      <c r="C329" s="241" t="s">
        <v>677</v>
      </c>
      <c r="D329" s="29" t="str">
        <f>VLOOKUP(C329,[2]Sheet1!$B$1:$C$65536,2,0)</f>
        <v>吴江市拓研电子材料有限公司</v>
      </c>
      <c r="E329" s="64">
        <f>VLOOKUP(C329,[1]Sheet1!B$1:D$65536,3,0)</f>
        <v>30</v>
      </c>
      <c r="F329" s="81">
        <f>VLOOKUP(C329,[1]Sheet1!B$1:E$65536,4,0)</f>
        <v>0</v>
      </c>
      <c r="G329" s="81">
        <f>VLOOKUP(C329,[1]Sheet1!B$1:F$65536,5,0)</f>
        <v>0</v>
      </c>
      <c r="H329" s="81">
        <f>VLOOKUP($C329,[1]Sheet1!$B$1:$Z$65536,6,0)</f>
        <v>0</v>
      </c>
      <c r="I329" s="81">
        <f>VLOOKUP($C329,[1]Sheet1!$B$1:$Z$65536,7,0)</f>
        <v>0</v>
      </c>
      <c r="J329" s="81">
        <f>VLOOKUP($C329,[1]Sheet1!$B$1:$Z$65536,8,0)</f>
        <v>0</v>
      </c>
      <c r="K329" s="81">
        <f>VLOOKUP($C329,[1]Sheet1!$B$1:$Z$65536,9,0)</f>
        <v>0</v>
      </c>
      <c r="L329" s="81">
        <f>VLOOKUP($C329,[1]Sheet1!$B$1:$Z$65536,10,0)</f>
        <v>0</v>
      </c>
      <c r="M329" s="81">
        <f>VLOOKUP($C329,[1]Sheet1!$B$1:$Z$65536,11,0)</f>
        <v>0</v>
      </c>
      <c r="N329" s="81">
        <f>VLOOKUP($C329,[1]Sheet1!$B$1:$Z$65536,12,0)</f>
        <v>0</v>
      </c>
      <c r="O329" s="81">
        <f>VLOOKUP($C329,[1]Sheet1!$B$1:$Z$65536,13,0)</f>
        <v>0</v>
      </c>
      <c r="P329" s="81">
        <f>VLOOKUP($C329,[1]Sheet1!$B$1:$Z$65536,14,0)</f>
        <v>0</v>
      </c>
      <c r="Q329" s="81">
        <f>VLOOKUP($C329,[1]Sheet1!$B$1:$Z$65536,15,0)</f>
        <v>0</v>
      </c>
      <c r="R329" s="81">
        <f>VLOOKUP($C329,[1]Sheet1!$B$1:$Z$65536,16,0)</f>
        <v>0</v>
      </c>
      <c r="S329" s="81">
        <f>VLOOKUP($C329,[1]Sheet1!$B$1:$Z$65536,17,0)</f>
        <v>0</v>
      </c>
      <c r="T329" s="81">
        <f>VLOOKUP($C329,[1]Sheet1!$B$1:$Z$65536,18,0)</f>
        <v>0</v>
      </c>
      <c r="U329" s="81">
        <f>VLOOKUP($C329,[1]Sheet1!$B$1:$Z$65536,19,0)</f>
        <v>0</v>
      </c>
      <c r="V329" s="81">
        <f>VLOOKUP($C329,[1]Sheet1!$B$1:$Z$65536,20,0)</f>
        <v>0</v>
      </c>
      <c r="W329" s="81">
        <f>VLOOKUP($C329,[1]Sheet1!$B$1:$Z$65536,21,0)</f>
        <v>0</v>
      </c>
      <c r="X329" s="81">
        <f>VLOOKUP($C329,[1]Sheet1!$B$1:$Z$65536,22,0)</f>
        <v>0</v>
      </c>
      <c r="Y329" s="81">
        <f>VLOOKUP($C329,[1]Sheet1!$B$1:$Z$65536,23,0)</f>
        <v>0</v>
      </c>
      <c r="Z329" s="81">
        <f>VLOOKUP($C329,[1]Sheet1!$B$1:$Z$65536,24,0)</f>
        <v>2080</v>
      </c>
      <c r="AA329" s="81">
        <f>VLOOKUP($C329,[1]Sheet1!$B$1:$Z$65536,25,0)</f>
        <v>2423</v>
      </c>
      <c r="AB329" s="81">
        <f>VLOOKUP($C329,[1]Sheet1!$B$1:$AA$65536,26,0)</f>
        <v>0</v>
      </c>
      <c r="AC329" s="112">
        <f t="shared" si="52"/>
        <v>4503</v>
      </c>
      <c r="AD329" s="211">
        <f t="shared" si="53"/>
        <v>4503</v>
      </c>
      <c r="AE329" s="4"/>
      <c r="AF329" s="4"/>
      <c r="AG329" s="242"/>
      <c r="AI329" s="4"/>
      <c r="AJ329" s="4"/>
      <c r="AK329" s="4"/>
      <c r="AL329" s="4"/>
      <c r="AM329" s="4"/>
      <c r="AN329" s="185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</row>
    <row r="330" spans="3:52" hidden="1">
      <c r="C330" s="241" t="s">
        <v>678</v>
      </c>
      <c r="D330" s="29" t="str">
        <f>VLOOKUP(C330,[2]Sheet1!$B$1:$C$65536,2,0)</f>
        <v>西安海容塑料制品有限责任公司</v>
      </c>
      <c r="E330" s="64">
        <f>VLOOKUP(C330,[1]Sheet1!B$1:D$65536,3,0)</f>
        <v>30</v>
      </c>
      <c r="F330" s="81">
        <f>VLOOKUP(C330,[1]Sheet1!B$1:E$65536,4,0)</f>
        <v>0</v>
      </c>
      <c r="G330" s="81">
        <f>VLOOKUP(C330,[1]Sheet1!B$1:F$65536,5,0)</f>
        <v>0</v>
      </c>
      <c r="H330" s="81">
        <f>VLOOKUP($C330,[1]Sheet1!$B$1:$Z$65536,6,0)</f>
        <v>0</v>
      </c>
      <c r="I330" s="81">
        <f>VLOOKUP($C330,[1]Sheet1!$B$1:$Z$65536,7,0)</f>
        <v>0</v>
      </c>
      <c r="J330" s="81">
        <f>VLOOKUP($C330,[1]Sheet1!$B$1:$Z$65536,8,0)</f>
        <v>0</v>
      </c>
      <c r="K330" s="81">
        <f>VLOOKUP($C330,[1]Sheet1!$B$1:$Z$65536,9,0)</f>
        <v>0</v>
      </c>
      <c r="L330" s="81">
        <f>VLOOKUP($C330,[1]Sheet1!$B$1:$Z$65536,10,0)</f>
        <v>0</v>
      </c>
      <c r="M330" s="81">
        <f>VLOOKUP($C330,[1]Sheet1!$B$1:$Z$65536,11,0)</f>
        <v>0</v>
      </c>
      <c r="N330" s="81">
        <f>VLOOKUP($C330,[1]Sheet1!$B$1:$Z$65536,12,0)</f>
        <v>0</v>
      </c>
      <c r="O330" s="81">
        <f>VLOOKUP($C330,[1]Sheet1!$B$1:$Z$65536,13,0)</f>
        <v>0</v>
      </c>
      <c r="P330" s="81">
        <f>VLOOKUP($C330,[1]Sheet1!$B$1:$Z$65536,14,0)</f>
        <v>0</v>
      </c>
      <c r="Q330" s="81">
        <f>VLOOKUP($C330,[1]Sheet1!$B$1:$Z$65536,15,0)</f>
        <v>0</v>
      </c>
      <c r="R330" s="81">
        <f>VLOOKUP($C330,[1]Sheet1!$B$1:$Z$65536,16,0)</f>
        <v>0</v>
      </c>
      <c r="S330" s="81">
        <f>VLOOKUP($C330,[1]Sheet1!$B$1:$Z$65536,17,0)</f>
        <v>0</v>
      </c>
      <c r="T330" s="81">
        <f>VLOOKUP($C330,[1]Sheet1!$B$1:$Z$65536,18,0)</f>
        <v>0</v>
      </c>
      <c r="U330" s="81">
        <f>VLOOKUP($C330,[1]Sheet1!$B$1:$Z$65536,19,0)</f>
        <v>0</v>
      </c>
      <c r="V330" s="81">
        <f>VLOOKUP($C330,[1]Sheet1!$B$1:$Z$65536,20,0)</f>
        <v>0</v>
      </c>
      <c r="W330" s="81">
        <f>VLOOKUP($C330,[1]Sheet1!$B$1:$Z$65536,21,0)</f>
        <v>0</v>
      </c>
      <c r="X330" s="81">
        <f>VLOOKUP($C330,[1]Sheet1!$B$1:$Z$65536,22,0)</f>
        <v>0</v>
      </c>
      <c r="Y330" s="81">
        <f>VLOOKUP($C330,[1]Sheet1!$B$1:$Z$65536,23,0)</f>
        <v>0</v>
      </c>
      <c r="Z330" s="81">
        <f>VLOOKUP($C330,[1]Sheet1!$B$1:$Z$65536,24,0)</f>
        <v>9851.2800000000007</v>
      </c>
      <c r="AA330" s="81">
        <f>VLOOKUP($C330,[1]Sheet1!$B$1:$Z$65536,25,0)</f>
        <v>0</v>
      </c>
      <c r="AB330" s="81">
        <f>VLOOKUP($C330,[1]Sheet1!$B$1:$AA$65536,26,0)</f>
        <v>0</v>
      </c>
      <c r="AC330" s="112">
        <f t="shared" si="52"/>
        <v>9851.2800000000007</v>
      </c>
      <c r="AD330" s="211">
        <f t="shared" si="53"/>
        <v>9851.2800000000007</v>
      </c>
      <c r="AE330" s="4"/>
      <c r="AF330" s="4"/>
      <c r="AG330" s="242"/>
      <c r="AI330" s="4"/>
      <c r="AJ330" s="4"/>
      <c r="AK330" s="4"/>
      <c r="AL330" s="4"/>
      <c r="AM330" s="4"/>
      <c r="AN330" s="185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</row>
    <row r="331" spans="3:52" hidden="1">
      <c r="C331" s="241" t="s">
        <v>679</v>
      </c>
      <c r="D331" s="29" t="str">
        <f>VLOOKUP(C331,[2]Sheet1!$B$1:$C$65536,2,0)</f>
        <v>黄骅市宏东电脑经销部</v>
      </c>
      <c r="E331" s="64">
        <f>VLOOKUP(C331,[1]Sheet1!B$1:D$65536,3,0)</f>
        <v>30</v>
      </c>
      <c r="F331" s="81">
        <f>VLOOKUP(C331,[1]Sheet1!B$1:E$65536,4,0)</f>
        <v>0</v>
      </c>
      <c r="G331" s="81">
        <f>VLOOKUP(C331,[1]Sheet1!B$1:F$65536,5,0)</f>
        <v>0</v>
      </c>
      <c r="H331" s="81">
        <f>VLOOKUP($C331,[1]Sheet1!$B$1:$Z$65536,6,0)</f>
        <v>0</v>
      </c>
      <c r="I331" s="81">
        <f>VLOOKUP($C331,[1]Sheet1!$B$1:$Z$65536,7,0)</f>
        <v>0</v>
      </c>
      <c r="J331" s="81">
        <f>VLOOKUP($C331,[1]Sheet1!$B$1:$Z$65536,8,0)</f>
        <v>0</v>
      </c>
      <c r="K331" s="81">
        <f>VLOOKUP($C331,[1]Sheet1!$B$1:$Z$65536,9,0)</f>
        <v>0</v>
      </c>
      <c r="L331" s="81">
        <f>VLOOKUP($C331,[1]Sheet1!$B$1:$Z$65536,10,0)</f>
        <v>0</v>
      </c>
      <c r="M331" s="81">
        <f>VLOOKUP($C331,[1]Sheet1!$B$1:$Z$65536,11,0)</f>
        <v>0</v>
      </c>
      <c r="N331" s="81">
        <f>VLOOKUP($C331,[1]Sheet1!$B$1:$Z$65536,12,0)</f>
        <v>0</v>
      </c>
      <c r="O331" s="81">
        <f>VLOOKUP($C331,[1]Sheet1!$B$1:$Z$65536,13,0)</f>
        <v>0</v>
      </c>
      <c r="P331" s="81">
        <f>VLOOKUP($C331,[1]Sheet1!$B$1:$Z$65536,14,0)</f>
        <v>0</v>
      </c>
      <c r="Q331" s="81">
        <f>VLOOKUP($C331,[1]Sheet1!$B$1:$Z$65536,15,0)</f>
        <v>0</v>
      </c>
      <c r="R331" s="81">
        <f>VLOOKUP($C331,[1]Sheet1!$B$1:$Z$65536,16,0)</f>
        <v>0</v>
      </c>
      <c r="S331" s="81">
        <f>VLOOKUP($C331,[1]Sheet1!$B$1:$Z$65536,17,0)</f>
        <v>0</v>
      </c>
      <c r="T331" s="81">
        <f>VLOOKUP($C331,[1]Sheet1!$B$1:$Z$65536,18,0)</f>
        <v>0</v>
      </c>
      <c r="U331" s="81">
        <f>VLOOKUP($C331,[1]Sheet1!$B$1:$Z$65536,19,0)</f>
        <v>0</v>
      </c>
      <c r="V331" s="81">
        <f>VLOOKUP($C331,[1]Sheet1!$B$1:$Z$65536,20,0)</f>
        <v>0</v>
      </c>
      <c r="W331" s="81">
        <f>VLOOKUP($C331,[1]Sheet1!$B$1:$Z$65536,21,0)</f>
        <v>0</v>
      </c>
      <c r="X331" s="81">
        <f>VLOOKUP($C331,[1]Sheet1!$B$1:$Z$65536,22,0)</f>
        <v>0</v>
      </c>
      <c r="Y331" s="81">
        <f>VLOOKUP($C331,[1]Sheet1!$B$1:$Z$65536,23,0)</f>
        <v>0</v>
      </c>
      <c r="Z331" s="81">
        <f>VLOOKUP($C331,[1]Sheet1!$B$1:$Z$65536,24,0)</f>
        <v>1700</v>
      </c>
      <c r="AA331" s="81">
        <f>VLOOKUP($C331,[1]Sheet1!$B$1:$Z$65536,25,0)</f>
        <v>0</v>
      </c>
      <c r="AB331" s="81">
        <f>VLOOKUP($C331,[1]Sheet1!$B$1:$AA$65536,26,0)</f>
        <v>0</v>
      </c>
      <c r="AC331" s="112">
        <f t="shared" si="52"/>
        <v>1700</v>
      </c>
      <c r="AD331" s="211">
        <f t="shared" si="53"/>
        <v>1700</v>
      </c>
      <c r="AE331" s="4"/>
      <c r="AF331" s="4"/>
      <c r="AG331" s="242"/>
      <c r="AI331" s="4"/>
      <c r="AJ331" s="4"/>
      <c r="AK331" s="4"/>
      <c r="AL331" s="4"/>
      <c r="AM331" s="4"/>
      <c r="AN331" s="185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</row>
    <row r="332" spans="3:52" hidden="1">
      <c r="C332" s="241" t="s">
        <v>680</v>
      </c>
      <c r="D332" s="29" t="str">
        <f>VLOOKUP(C332,[2]Sheet1!$B$1:$C$65536,2,0)</f>
        <v>沧州啸宇模具科技有限公司</v>
      </c>
      <c r="E332" s="64">
        <f>VLOOKUP(C332,[1]Sheet1!B$1:D$65536,3,0)</f>
        <v>30</v>
      </c>
      <c r="F332" s="81">
        <f>VLOOKUP(C332,[1]Sheet1!B$1:E$65536,4,0)</f>
        <v>0</v>
      </c>
      <c r="G332" s="81">
        <f>VLOOKUP(C332,[1]Sheet1!B$1:F$65536,5,0)</f>
        <v>0</v>
      </c>
      <c r="H332" s="81">
        <f>VLOOKUP($C332,[1]Sheet1!$B$1:$Z$65536,6,0)</f>
        <v>0</v>
      </c>
      <c r="I332" s="81">
        <f>VLOOKUP($C332,[1]Sheet1!$B$1:$Z$65536,7,0)</f>
        <v>0</v>
      </c>
      <c r="J332" s="81">
        <f>VLOOKUP($C332,[1]Sheet1!$B$1:$Z$65536,8,0)</f>
        <v>0</v>
      </c>
      <c r="K332" s="81">
        <f>VLOOKUP($C332,[1]Sheet1!$B$1:$Z$65536,9,0)</f>
        <v>0</v>
      </c>
      <c r="L332" s="81">
        <f>VLOOKUP($C332,[1]Sheet1!$B$1:$Z$65536,10,0)</f>
        <v>0</v>
      </c>
      <c r="M332" s="81">
        <f>VLOOKUP($C332,[1]Sheet1!$B$1:$Z$65536,11,0)</f>
        <v>0</v>
      </c>
      <c r="N332" s="81">
        <f>VLOOKUP($C332,[1]Sheet1!$B$1:$Z$65536,12,0)</f>
        <v>0</v>
      </c>
      <c r="O332" s="81">
        <f>VLOOKUP($C332,[1]Sheet1!$B$1:$Z$65536,13,0)</f>
        <v>0</v>
      </c>
      <c r="P332" s="81">
        <f>VLOOKUP($C332,[1]Sheet1!$B$1:$Z$65536,14,0)</f>
        <v>0</v>
      </c>
      <c r="Q332" s="81">
        <f>VLOOKUP($C332,[1]Sheet1!$B$1:$Z$65536,15,0)</f>
        <v>0</v>
      </c>
      <c r="R332" s="81">
        <f>VLOOKUP($C332,[1]Sheet1!$B$1:$Z$65536,16,0)</f>
        <v>0</v>
      </c>
      <c r="S332" s="81">
        <f>VLOOKUP($C332,[1]Sheet1!$B$1:$Z$65536,17,0)</f>
        <v>0</v>
      </c>
      <c r="T332" s="81">
        <f>VLOOKUP($C332,[1]Sheet1!$B$1:$Z$65536,18,0)</f>
        <v>0</v>
      </c>
      <c r="U332" s="81">
        <f>VLOOKUP($C332,[1]Sheet1!$B$1:$Z$65536,19,0)</f>
        <v>0</v>
      </c>
      <c r="V332" s="81">
        <f>VLOOKUP($C332,[1]Sheet1!$B$1:$Z$65536,20,0)</f>
        <v>0</v>
      </c>
      <c r="W332" s="81">
        <f>VLOOKUP($C332,[1]Sheet1!$B$1:$Z$65536,21,0)</f>
        <v>0</v>
      </c>
      <c r="X332" s="81">
        <f>VLOOKUP($C332,[1]Sheet1!$B$1:$Z$65536,22,0)</f>
        <v>0</v>
      </c>
      <c r="Y332" s="81">
        <f>VLOOKUP($C332,[1]Sheet1!$B$1:$Z$65536,23,0)</f>
        <v>0</v>
      </c>
      <c r="Z332" s="81">
        <f>VLOOKUP($C332,[1]Sheet1!$B$1:$Z$65536,24,0)</f>
        <v>57400</v>
      </c>
      <c r="AA332" s="81">
        <f>VLOOKUP($C332,[1]Sheet1!$B$1:$Z$65536,25,0)</f>
        <v>0</v>
      </c>
      <c r="AB332" s="81">
        <f>VLOOKUP($C332,[1]Sheet1!$B$1:$AA$65536,26,0)</f>
        <v>0</v>
      </c>
      <c r="AC332" s="112">
        <f t="shared" si="52"/>
        <v>57400</v>
      </c>
      <c r="AD332" s="211">
        <f t="shared" si="53"/>
        <v>57400</v>
      </c>
      <c r="AE332" s="4"/>
      <c r="AF332" s="4"/>
      <c r="AG332" s="242"/>
      <c r="AI332" s="4"/>
      <c r="AJ332" s="4"/>
      <c r="AK332" s="4"/>
      <c r="AL332" s="4"/>
      <c r="AM332" s="4"/>
      <c r="AN332" s="185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</row>
    <row r="333" spans="3:52" hidden="1">
      <c r="C333" s="241" t="s">
        <v>681</v>
      </c>
      <c r="D333" s="29" t="str">
        <f>VLOOKUP(C333,[1]Sheet1!B$1:C$65536,2,0)</f>
        <v>沧州众智鑫成人力资源服务有限公司</v>
      </c>
      <c r="E333" s="64">
        <f>VLOOKUP(C333,[1]Sheet1!B$1:D$65536,3,0)</f>
        <v>60</v>
      </c>
      <c r="F333" s="81">
        <f>VLOOKUP(C333,[1]Sheet1!B$1:E$65536,4,0)</f>
        <v>0</v>
      </c>
      <c r="G333" s="81">
        <f>VLOOKUP(C333,[1]Sheet1!B$1:F$65536,5,0)</f>
        <v>0</v>
      </c>
      <c r="H333" s="81">
        <f>VLOOKUP($C333,[1]Sheet1!$B$1:$Z$65536,6,0)</f>
        <v>0</v>
      </c>
      <c r="I333" s="81">
        <f>VLOOKUP($C333,[1]Sheet1!$B$1:$Z$65536,7,0)</f>
        <v>0</v>
      </c>
      <c r="J333" s="81">
        <f>VLOOKUP($C333,[1]Sheet1!$B$1:$Z$65536,8,0)</f>
        <v>0</v>
      </c>
      <c r="K333" s="81">
        <f>VLOOKUP($C333,[1]Sheet1!$B$1:$Z$65536,9,0)</f>
        <v>0</v>
      </c>
      <c r="L333" s="81">
        <f>VLOOKUP($C333,[1]Sheet1!$B$1:$Z$65536,10,0)</f>
        <v>0</v>
      </c>
      <c r="M333" s="81">
        <f>VLOOKUP($C333,[1]Sheet1!$B$1:$Z$65536,11,0)</f>
        <v>0</v>
      </c>
      <c r="N333" s="81">
        <f>VLOOKUP($C333,[1]Sheet1!$B$1:$Z$65536,12,0)</f>
        <v>0</v>
      </c>
      <c r="O333" s="81">
        <f>VLOOKUP($C333,[1]Sheet1!$B$1:$Z$65536,13,0)</f>
        <v>0</v>
      </c>
      <c r="P333" s="81">
        <f>VLOOKUP($C333,[1]Sheet1!$B$1:$Z$65536,14,0)</f>
        <v>0</v>
      </c>
      <c r="Q333" s="81">
        <f>VLOOKUP($C333,[1]Sheet1!$B$1:$Z$65536,15,0)</f>
        <v>0</v>
      </c>
      <c r="R333" s="81">
        <f>VLOOKUP($C333,[1]Sheet1!$B$1:$Z$65536,16,0)</f>
        <v>0</v>
      </c>
      <c r="S333" s="81">
        <f>VLOOKUP($C333,[1]Sheet1!$B$1:$Z$65536,17,0)</f>
        <v>0</v>
      </c>
      <c r="T333" s="81">
        <f>VLOOKUP($C333,[1]Sheet1!$B$1:$Z$65536,18,0)</f>
        <v>0</v>
      </c>
      <c r="U333" s="81">
        <f>VLOOKUP($C333,[1]Sheet1!$B$1:$Z$65536,19,0)</f>
        <v>0</v>
      </c>
      <c r="V333" s="81">
        <f>VLOOKUP($C333,[1]Sheet1!$B$1:$Z$65536,20,0)</f>
        <v>0</v>
      </c>
      <c r="W333" s="81">
        <f>VLOOKUP($C333,[1]Sheet1!$B$1:$Z$65536,21,0)</f>
        <v>0</v>
      </c>
      <c r="X333" s="81">
        <f>VLOOKUP($C333,[1]Sheet1!$B$1:$Z$65536,22,0)</f>
        <v>0</v>
      </c>
      <c r="Y333" s="81">
        <f>VLOOKUP($C333,[1]Sheet1!$B$1:$Z$65536,23,0)</f>
        <v>0</v>
      </c>
      <c r="Z333" s="81">
        <f>VLOOKUP($C333,[1]Sheet1!$B$1:$Z$65536,24,0)</f>
        <v>0</v>
      </c>
      <c r="AA333" s="81">
        <f>VLOOKUP($C333,[1]Sheet1!$B$1:$Z$65536,25,0)</f>
        <v>0.05</v>
      </c>
      <c r="AB333" s="81">
        <f>VLOOKUP($C333,[1]Sheet1!$B$1:$AA$65536,26,0)</f>
        <v>0</v>
      </c>
      <c r="AC333" s="112">
        <f t="shared" si="52"/>
        <v>0.05</v>
      </c>
      <c r="AD333" s="211">
        <f>AC333-AB333-AA333</f>
        <v>0</v>
      </c>
      <c r="AE333" s="4"/>
      <c r="AF333" s="4"/>
      <c r="AG333" s="242"/>
      <c r="AI333" s="4"/>
      <c r="AJ333" s="4"/>
      <c r="AK333" s="4"/>
      <c r="AL333" s="4"/>
      <c r="AM333" s="4"/>
      <c r="AN333" s="185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</row>
    <row r="334" spans="3:52" hidden="1">
      <c r="C334" s="241" t="s">
        <v>682</v>
      </c>
      <c r="D334" s="29" t="str">
        <f>VLOOKUP(C334,[1]Sheet1!B$1:C$65536,2,0)</f>
        <v>江阴宝曼电子科技有限公司</v>
      </c>
      <c r="E334" s="64">
        <f>VLOOKUP(C334,[1]Sheet1!B$1:D$65536,3,0)</f>
        <v>60</v>
      </c>
      <c r="F334" s="81">
        <f>VLOOKUP(C334,[1]Sheet1!B$1:E$65536,4,0)</f>
        <v>0</v>
      </c>
      <c r="G334" s="81">
        <f>VLOOKUP(C334,[1]Sheet1!B$1:F$65536,5,0)</f>
        <v>0</v>
      </c>
      <c r="H334" s="81">
        <f>VLOOKUP($C334,[1]Sheet1!$B$1:$Z$65536,6,0)</f>
        <v>0</v>
      </c>
      <c r="I334" s="81">
        <f>VLOOKUP($C334,[1]Sheet1!$B$1:$Z$65536,7,0)</f>
        <v>0</v>
      </c>
      <c r="J334" s="81">
        <f>VLOOKUP($C334,[1]Sheet1!$B$1:$Z$65536,8,0)</f>
        <v>0</v>
      </c>
      <c r="K334" s="81">
        <f>VLOOKUP($C334,[1]Sheet1!$B$1:$Z$65536,9,0)</f>
        <v>0</v>
      </c>
      <c r="L334" s="81">
        <f>VLOOKUP($C334,[1]Sheet1!$B$1:$Z$65536,10,0)</f>
        <v>0</v>
      </c>
      <c r="M334" s="81">
        <f>VLOOKUP($C334,[1]Sheet1!$B$1:$Z$65536,11,0)</f>
        <v>0</v>
      </c>
      <c r="N334" s="81">
        <f>VLOOKUP($C334,[1]Sheet1!$B$1:$Z$65536,12,0)</f>
        <v>0</v>
      </c>
      <c r="O334" s="81">
        <f>VLOOKUP($C334,[1]Sheet1!$B$1:$Z$65536,13,0)</f>
        <v>0</v>
      </c>
      <c r="P334" s="81">
        <f>VLOOKUP($C334,[1]Sheet1!$B$1:$Z$65536,14,0)</f>
        <v>0</v>
      </c>
      <c r="Q334" s="81">
        <f>VLOOKUP($C334,[1]Sheet1!$B$1:$Z$65536,15,0)</f>
        <v>0</v>
      </c>
      <c r="R334" s="81">
        <f>VLOOKUP($C334,[1]Sheet1!$B$1:$Z$65536,16,0)</f>
        <v>0</v>
      </c>
      <c r="S334" s="81">
        <f>VLOOKUP($C334,[1]Sheet1!$B$1:$Z$65536,17,0)</f>
        <v>0</v>
      </c>
      <c r="T334" s="81">
        <f>VLOOKUP($C334,[1]Sheet1!$B$1:$Z$65536,18,0)</f>
        <v>0</v>
      </c>
      <c r="U334" s="81">
        <f>VLOOKUP($C334,[1]Sheet1!$B$1:$Z$65536,19,0)</f>
        <v>0</v>
      </c>
      <c r="V334" s="81">
        <f>VLOOKUP($C334,[1]Sheet1!$B$1:$Z$65536,20,0)</f>
        <v>0</v>
      </c>
      <c r="W334" s="81">
        <f>VLOOKUP($C334,[1]Sheet1!$B$1:$Z$65536,21,0)</f>
        <v>0</v>
      </c>
      <c r="X334" s="81">
        <f>VLOOKUP($C334,[1]Sheet1!$B$1:$Z$65536,22,0)</f>
        <v>0</v>
      </c>
      <c r="Y334" s="81">
        <f>VLOOKUP($C334,[1]Sheet1!$B$1:$Z$65536,23,0)</f>
        <v>0</v>
      </c>
      <c r="Z334" s="81">
        <f>VLOOKUP($C334,[1]Sheet1!$B$1:$Z$65536,24,0)</f>
        <v>0</v>
      </c>
      <c r="AA334" s="81">
        <f>VLOOKUP($C334,[1]Sheet1!$B$1:$Z$65536,25,0)</f>
        <v>16215.5</v>
      </c>
      <c r="AB334" s="81">
        <f>VLOOKUP($C334,[1]Sheet1!$B$1:$AA$65536,26,0)</f>
        <v>0</v>
      </c>
      <c r="AC334" s="112">
        <f t="shared" si="52"/>
        <v>16215.5</v>
      </c>
      <c r="AD334" s="211">
        <f>AC334-AB334-AA334</f>
        <v>0</v>
      </c>
      <c r="AE334" s="4"/>
      <c r="AF334" s="4"/>
      <c r="AG334" s="242"/>
      <c r="AI334" s="4"/>
      <c r="AJ334" s="4"/>
      <c r="AK334" s="4"/>
      <c r="AL334" s="4"/>
      <c r="AM334" s="4"/>
      <c r="AN334" s="185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</row>
    <row r="335" spans="3:52" hidden="1">
      <c r="C335" s="241" t="s">
        <v>683</v>
      </c>
      <c r="D335" s="29" t="str">
        <f>VLOOKUP(C335,[1]Sheet1!B$1:C$65536,2,0)</f>
        <v>山东昊松新材料科技有限公司</v>
      </c>
      <c r="E335" s="64">
        <f>VLOOKUP(C335,[1]Sheet1!B$1:D$65536,3,0)</f>
        <v>30</v>
      </c>
      <c r="F335" s="81">
        <f>VLOOKUP(C335,[1]Sheet1!B$1:E$65536,4,0)</f>
        <v>0</v>
      </c>
      <c r="G335" s="81">
        <f>VLOOKUP(C335,[1]Sheet1!B$1:F$65536,5,0)</f>
        <v>0</v>
      </c>
      <c r="H335" s="81">
        <f>VLOOKUP($C335,[1]Sheet1!$B$1:$Z$65536,6,0)</f>
        <v>0</v>
      </c>
      <c r="I335" s="81">
        <f>VLOOKUP($C335,[1]Sheet1!$B$1:$Z$65536,7,0)</f>
        <v>0</v>
      </c>
      <c r="J335" s="81">
        <f>VLOOKUP($C335,[1]Sheet1!$B$1:$Z$65536,8,0)</f>
        <v>0</v>
      </c>
      <c r="K335" s="81">
        <f>VLOOKUP($C335,[1]Sheet1!$B$1:$Z$65536,9,0)</f>
        <v>0</v>
      </c>
      <c r="L335" s="81">
        <f>VLOOKUP($C335,[1]Sheet1!$B$1:$Z$65536,10,0)</f>
        <v>0</v>
      </c>
      <c r="M335" s="81">
        <f>VLOOKUP($C335,[1]Sheet1!$B$1:$Z$65536,11,0)</f>
        <v>0</v>
      </c>
      <c r="N335" s="81">
        <f>VLOOKUP($C335,[1]Sheet1!$B$1:$Z$65536,12,0)</f>
        <v>0</v>
      </c>
      <c r="O335" s="81">
        <f>VLOOKUP($C335,[1]Sheet1!$B$1:$Z$65536,13,0)</f>
        <v>0</v>
      </c>
      <c r="P335" s="81">
        <f>VLOOKUP($C335,[1]Sheet1!$B$1:$Z$65536,14,0)</f>
        <v>0</v>
      </c>
      <c r="Q335" s="81">
        <f>VLOOKUP($C335,[1]Sheet1!$B$1:$Z$65536,15,0)</f>
        <v>0</v>
      </c>
      <c r="R335" s="81">
        <f>VLOOKUP($C335,[1]Sheet1!$B$1:$Z$65536,16,0)</f>
        <v>0</v>
      </c>
      <c r="S335" s="81">
        <f>VLOOKUP($C335,[1]Sheet1!$B$1:$Z$65536,17,0)</f>
        <v>0</v>
      </c>
      <c r="T335" s="81">
        <f>VLOOKUP($C335,[1]Sheet1!$B$1:$Z$65536,18,0)</f>
        <v>0</v>
      </c>
      <c r="U335" s="81">
        <f>VLOOKUP($C335,[1]Sheet1!$B$1:$Z$65536,19,0)</f>
        <v>0</v>
      </c>
      <c r="V335" s="81">
        <f>VLOOKUP($C335,[1]Sheet1!$B$1:$Z$65536,20,0)</f>
        <v>0</v>
      </c>
      <c r="W335" s="81">
        <f>VLOOKUP($C335,[1]Sheet1!$B$1:$Z$65536,21,0)</f>
        <v>0</v>
      </c>
      <c r="X335" s="81">
        <f>VLOOKUP($C335,[1]Sheet1!$B$1:$Z$65536,22,0)</f>
        <v>0</v>
      </c>
      <c r="Y335" s="81">
        <f>VLOOKUP($C335,[1]Sheet1!$B$1:$Z$65536,23,0)</f>
        <v>0</v>
      </c>
      <c r="Z335" s="81">
        <f>VLOOKUP($C335,[1]Sheet1!$B$1:$Z$65536,24,0)</f>
        <v>0</v>
      </c>
      <c r="AA335" s="81">
        <f>VLOOKUP($C335,[1]Sheet1!$B$1:$Z$65536,25,0)</f>
        <v>16310</v>
      </c>
      <c r="AB335" s="81">
        <f>VLOOKUP($C335,[1]Sheet1!$B$1:$AA$65536,26,0)</f>
        <v>0</v>
      </c>
      <c r="AC335" s="112">
        <f t="shared" si="52"/>
        <v>16310</v>
      </c>
      <c r="AD335" s="211">
        <f t="shared" ref="AD335:AD341" si="54">AC335-AB335</f>
        <v>16310</v>
      </c>
      <c r="AE335" s="4"/>
      <c r="AF335" s="4"/>
      <c r="AG335" s="242"/>
      <c r="AI335" s="4"/>
      <c r="AJ335" s="4"/>
      <c r="AK335" s="4"/>
      <c r="AL335" s="4"/>
      <c r="AM335" s="4"/>
      <c r="AN335" s="185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</row>
    <row r="336" spans="3:52" hidden="1">
      <c r="C336" s="241" t="s">
        <v>684</v>
      </c>
      <c r="D336" s="29" t="str">
        <f>VLOOKUP(C336,[1]Sheet1!B$1:C$65536,2,0)</f>
        <v>杭州阳晨聚氨酯制品有限公司</v>
      </c>
      <c r="E336" s="64">
        <f>VLOOKUP(C336,[1]Sheet1!B$1:D$65536,3,0)</f>
        <v>30</v>
      </c>
      <c r="F336" s="81">
        <f>VLOOKUP(C336,[1]Sheet1!B$1:E$65536,4,0)</f>
        <v>0</v>
      </c>
      <c r="G336" s="81">
        <f>VLOOKUP(C336,[1]Sheet1!B$1:F$65536,5,0)</f>
        <v>0</v>
      </c>
      <c r="H336" s="81">
        <f>VLOOKUP($C336,[1]Sheet1!$B$1:$Z$65536,6,0)</f>
        <v>0</v>
      </c>
      <c r="I336" s="81">
        <f>VLOOKUP($C336,[1]Sheet1!$B$1:$Z$65536,7,0)</f>
        <v>0</v>
      </c>
      <c r="J336" s="81">
        <f>VLOOKUP($C336,[1]Sheet1!$B$1:$Z$65536,8,0)</f>
        <v>0</v>
      </c>
      <c r="K336" s="81">
        <f>VLOOKUP($C336,[1]Sheet1!$B$1:$Z$65536,9,0)</f>
        <v>0</v>
      </c>
      <c r="L336" s="81">
        <f>VLOOKUP($C336,[1]Sheet1!$B$1:$Z$65536,10,0)</f>
        <v>0</v>
      </c>
      <c r="M336" s="81">
        <f>VLOOKUP($C336,[1]Sheet1!$B$1:$Z$65536,11,0)</f>
        <v>0</v>
      </c>
      <c r="N336" s="81">
        <f>VLOOKUP($C336,[1]Sheet1!$B$1:$Z$65536,12,0)</f>
        <v>0</v>
      </c>
      <c r="O336" s="81">
        <f>VLOOKUP($C336,[1]Sheet1!$B$1:$Z$65536,13,0)</f>
        <v>0</v>
      </c>
      <c r="P336" s="81">
        <f>VLOOKUP($C336,[1]Sheet1!$B$1:$Z$65536,14,0)</f>
        <v>0</v>
      </c>
      <c r="Q336" s="81">
        <f>VLOOKUP($C336,[1]Sheet1!$B$1:$Z$65536,15,0)</f>
        <v>0</v>
      </c>
      <c r="R336" s="81">
        <f>VLOOKUP($C336,[1]Sheet1!$B$1:$Z$65536,16,0)</f>
        <v>0</v>
      </c>
      <c r="S336" s="81">
        <f>VLOOKUP($C336,[1]Sheet1!$B$1:$Z$65536,17,0)</f>
        <v>0</v>
      </c>
      <c r="T336" s="81">
        <f>VLOOKUP($C336,[1]Sheet1!$B$1:$Z$65536,18,0)</f>
        <v>0</v>
      </c>
      <c r="U336" s="81">
        <f>VLOOKUP($C336,[1]Sheet1!$B$1:$Z$65536,19,0)</f>
        <v>0</v>
      </c>
      <c r="V336" s="81">
        <f>VLOOKUP($C336,[1]Sheet1!$B$1:$Z$65536,20,0)</f>
        <v>0</v>
      </c>
      <c r="W336" s="81">
        <f>VLOOKUP($C336,[1]Sheet1!$B$1:$Z$65536,21,0)</f>
        <v>0</v>
      </c>
      <c r="X336" s="81">
        <f>VLOOKUP($C336,[1]Sheet1!$B$1:$Z$65536,22,0)</f>
        <v>0</v>
      </c>
      <c r="Y336" s="81">
        <f>VLOOKUP($C336,[1]Sheet1!$B$1:$Z$65536,23,0)</f>
        <v>0</v>
      </c>
      <c r="Z336" s="81">
        <f>VLOOKUP($C336,[1]Sheet1!$B$1:$Z$65536,24,0)</f>
        <v>0</v>
      </c>
      <c r="AA336" s="81">
        <f>VLOOKUP($C336,[1]Sheet1!$B$1:$Z$65536,25,0)</f>
        <v>55500.24</v>
      </c>
      <c r="AB336" s="81">
        <f>VLOOKUP($C336,[1]Sheet1!$B$1:$AA$65536,26,0)</f>
        <v>0</v>
      </c>
      <c r="AC336" s="112">
        <f t="shared" si="52"/>
        <v>55500.24</v>
      </c>
      <c r="AD336" s="211">
        <f t="shared" si="54"/>
        <v>55500.24</v>
      </c>
      <c r="AE336" s="4"/>
      <c r="AF336" s="4"/>
      <c r="AG336" s="242"/>
      <c r="AI336" s="4"/>
      <c r="AJ336" s="4"/>
      <c r="AK336" s="4"/>
      <c r="AL336" s="4"/>
      <c r="AM336" s="4"/>
      <c r="AN336" s="185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</row>
    <row r="337" spans="3:52" hidden="1">
      <c r="C337" s="241" t="s">
        <v>685</v>
      </c>
      <c r="D337" s="29" t="str">
        <f>VLOOKUP(C337,[1]Sheet1!B$1:C$65536,2,0)</f>
        <v>青岛中新华美塑料有限公司</v>
      </c>
      <c r="E337" s="64">
        <f>VLOOKUP(C337,[1]Sheet1!B$1:D$65536,3,0)</f>
        <v>30</v>
      </c>
      <c r="F337" s="81">
        <f>VLOOKUP(C337,[1]Sheet1!B$1:E$65536,4,0)</f>
        <v>0</v>
      </c>
      <c r="G337" s="81">
        <f>VLOOKUP(C337,[1]Sheet1!B$1:F$65536,5,0)</f>
        <v>0</v>
      </c>
      <c r="H337" s="81">
        <f>VLOOKUP($C337,[1]Sheet1!$B$1:$Z$65536,6,0)</f>
        <v>0</v>
      </c>
      <c r="I337" s="81">
        <f>VLOOKUP($C337,[1]Sheet1!$B$1:$Z$65536,7,0)</f>
        <v>0</v>
      </c>
      <c r="J337" s="81">
        <f>VLOOKUP($C337,[1]Sheet1!$B$1:$Z$65536,8,0)</f>
        <v>0</v>
      </c>
      <c r="K337" s="81">
        <f>VLOOKUP($C337,[1]Sheet1!$B$1:$Z$65536,9,0)</f>
        <v>0</v>
      </c>
      <c r="L337" s="81">
        <f>VLOOKUP($C337,[1]Sheet1!$B$1:$Z$65536,10,0)</f>
        <v>0</v>
      </c>
      <c r="M337" s="81">
        <f>VLOOKUP($C337,[1]Sheet1!$B$1:$Z$65536,11,0)</f>
        <v>0</v>
      </c>
      <c r="N337" s="81">
        <f>VLOOKUP($C337,[1]Sheet1!$B$1:$Z$65536,12,0)</f>
        <v>0</v>
      </c>
      <c r="O337" s="81">
        <f>VLOOKUP($C337,[1]Sheet1!$B$1:$Z$65536,13,0)</f>
        <v>0</v>
      </c>
      <c r="P337" s="81">
        <f>VLOOKUP($C337,[1]Sheet1!$B$1:$Z$65536,14,0)</f>
        <v>0</v>
      </c>
      <c r="Q337" s="81">
        <f>VLOOKUP($C337,[1]Sheet1!$B$1:$Z$65536,15,0)</f>
        <v>0</v>
      </c>
      <c r="R337" s="81">
        <f>VLOOKUP($C337,[1]Sheet1!$B$1:$Z$65536,16,0)</f>
        <v>0</v>
      </c>
      <c r="S337" s="81">
        <f>VLOOKUP($C337,[1]Sheet1!$B$1:$Z$65536,17,0)</f>
        <v>0</v>
      </c>
      <c r="T337" s="81">
        <f>VLOOKUP($C337,[1]Sheet1!$B$1:$Z$65536,18,0)</f>
        <v>0</v>
      </c>
      <c r="U337" s="81">
        <f>VLOOKUP($C337,[1]Sheet1!$B$1:$Z$65536,19,0)</f>
        <v>0</v>
      </c>
      <c r="V337" s="81">
        <f>VLOOKUP($C337,[1]Sheet1!$B$1:$Z$65536,20,0)</f>
        <v>0</v>
      </c>
      <c r="W337" s="81">
        <f>VLOOKUP($C337,[1]Sheet1!$B$1:$Z$65536,21,0)</f>
        <v>0</v>
      </c>
      <c r="X337" s="81">
        <f>VLOOKUP($C337,[1]Sheet1!$B$1:$Z$65536,22,0)</f>
        <v>0</v>
      </c>
      <c r="Y337" s="81">
        <f>VLOOKUP($C337,[1]Sheet1!$B$1:$Z$65536,23,0)</f>
        <v>0</v>
      </c>
      <c r="Z337" s="81">
        <f>VLOOKUP($C337,[1]Sheet1!$B$1:$Z$65536,24,0)</f>
        <v>0</v>
      </c>
      <c r="AA337" s="81">
        <f>VLOOKUP($C337,[1]Sheet1!$B$1:$Z$65536,25,0)</f>
        <v>0</v>
      </c>
      <c r="AB337" s="81">
        <f>VLOOKUP($C337,[1]Sheet1!$B$1:$AA$65536,26,0)</f>
        <v>0</v>
      </c>
      <c r="AC337" s="112">
        <f t="shared" si="52"/>
        <v>0</v>
      </c>
      <c r="AD337" s="211">
        <f t="shared" si="54"/>
        <v>0</v>
      </c>
      <c r="AE337" s="4"/>
      <c r="AF337" s="4"/>
      <c r="AG337" s="242"/>
      <c r="AI337" s="4"/>
      <c r="AJ337" s="4"/>
      <c r="AK337" s="4"/>
      <c r="AL337" s="4"/>
      <c r="AM337" s="4"/>
      <c r="AN337" s="185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</row>
    <row r="338" spans="3:52" hidden="1">
      <c r="C338" s="241" t="s">
        <v>686</v>
      </c>
      <c r="D338" s="29" t="str">
        <f>VLOOKUP(C338,[1]Sheet1!B$1:C$65536,2,0)</f>
        <v>文安县众盛塑料制品厂</v>
      </c>
      <c r="E338" s="64">
        <f>VLOOKUP(C338,[1]Sheet1!B$1:D$65536,3,0)</f>
        <v>30</v>
      </c>
      <c r="F338" s="81">
        <f>VLOOKUP(C338,[1]Sheet1!B$1:E$65536,4,0)</f>
        <v>0</v>
      </c>
      <c r="G338" s="81">
        <f>VLOOKUP(C338,[1]Sheet1!B$1:F$65536,5,0)</f>
        <v>0</v>
      </c>
      <c r="H338" s="81">
        <f>VLOOKUP($C338,[1]Sheet1!$B$1:$Z$65536,6,0)</f>
        <v>0</v>
      </c>
      <c r="I338" s="81">
        <f>VLOOKUP($C338,[1]Sheet1!$B$1:$Z$65536,7,0)</f>
        <v>0</v>
      </c>
      <c r="J338" s="81">
        <f>VLOOKUP($C338,[1]Sheet1!$B$1:$Z$65536,8,0)</f>
        <v>0</v>
      </c>
      <c r="K338" s="81">
        <f>VLOOKUP($C338,[1]Sheet1!$B$1:$Z$65536,9,0)</f>
        <v>0</v>
      </c>
      <c r="L338" s="81">
        <f>VLOOKUP($C338,[1]Sheet1!$B$1:$Z$65536,10,0)</f>
        <v>0</v>
      </c>
      <c r="M338" s="81">
        <f>VLOOKUP($C338,[1]Sheet1!$B$1:$Z$65536,11,0)</f>
        <v>0</v>
      </c>
      <c r="N338" s="81">
        <f>VLOOKUP($C338,[1]Sheet1!$B$1:$Z$65536,12,0)</f>
        <v>0</v>
      </c>
      <c r="O338" s="81">
        <f>VLOOKUP($C338,[1]Sheet1!$B$1:$Z$65536,13,0)</f>
        <v>0</v>
      </c>
      <c r="P338" s="81">
        <f>VLOOKUP($C338,[1]Sheet1!$B$1:$Z$65536,14,0)</f>
        <v>0</v>
      </c>
      <c r="Q338" s="81">
        <f>VLOOKUP($C338,[1]Sheet1!$B$1:$Z$65536,15,0)</f>
        <v>0</v>
      </c>
      <c r="R338" s="81">
        <f>VLOOKUP($C338,[1]Sheet1!$B$1:$Z$65536,16,0)</f>
        <v>0</v>
      </c>
      <c r="S338" s="81">
        <f>VLOOKUP($C338,[1]Sheet1!$B$1:$Z$65536,17,0)</f>
        <v>0</v>
      </c>
      <c r="T338" s="81">
        <f>VLOOKUP($C338,[1]Sheet1!$B$1:$Z$65536,18,0)</f>
        <v>0</v>
      </c>
      <c r="U338" s="81">
        <f>VLOOKUP($C338,[1]Sheet1!$B$1:$Z$65536,19,0)</f>
        <v>0</v>
      </c>
      <c r="V338" s="81">
        <f>VLOOKUP($C338,[1]Sheet1!$B$1:$Z$65536,20,0)</f>
        <v>0</v>
      </c>
      <c r="W338" s="81">
        <f>VLOOKUP($C338,[1]Sheet1!$B$1:$Z$65536,21,0)</f>
        <v>0</v>
      </c>
      <c r="X338" s="81">
        <f>VLOOKUP($C338,[1]Sheet1!$B$1:$Z$65536,22,0)</f>
        <v>0</v>
      </c>
      <c r="Y338" s="81">
        <f>VLOOKUP($C338,[1]Sheet1!$B$1:$Z$65536,23,0)</f>
        <v>0</v>
      </c>
      <c r="Z338" s="81">
        <f>VLOOKUP($C338,[1]Sheet1!$B$1:$Z$65536,24,0)</f>
        <v>0</v>
      </c>
      <c r="AA338" s="81">
        <f>VLOOKUP($C338,[1]Sheet1!$B$1:$Z$65536,25,0)</f>
        <v>5500</v>
      </c>
      <c r="AB338" s="81">
        <f>VLOOKUP($C338,[1]Sheet1!$B$1:$AA$65536,26,0)</f>
        <v>0</v>
      </c>
      <c r="AC338" s="112">
        <f t="shared" si="52"/>
        <v>5500</v>
      </c>
      <c r="AD338" s="211">
        <f t="shared" si="54"/>
        <v>5500</v>
      </c>
      <c r="AE338" s="4"/>
      <c r="AF338" s="4"/>
      <c r="AG338" s="242"/>
      <c r="AI338" s="4"/>
      <c r="AJ338" s="4"/>
      <c r="AK338" s="4"/>
      <c r="AL338" s="4"/>
      <c r="AM338" s="4"/>
      <c r="AN338" s="185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</row>
    <row r="339" spans="3:52" hidden="1">
      <c r="C339" s="241" t="s">
        <v>687</v>
      </c>
      <c r="D339" s="29" t="str">
        <f>VLOOKUP(C339,[1]Sheet1!B$1:C$65536,2,0)</f>
        <v>诸城市弘和源商贸有限公司</v>
      </c>
      <c r="E339" s="64">
        <f>VLOOKUP(C339,[1]Sheet1!B$1:D$65536,3,0)</f>
        <v>30</v>
      </c>
      <c r="F339" s="81">
        <f>VLOOKUP(C339,[1]Sheet1!B$1:E$65536,4,0)</f>
        <v>0</v>
      </c>
      <c r="G339" s="81">
        <f>VLOOKUP(C339,[1]Sheet1!B$1:F$65536,5,0)</f>
        <v>0</v>
      </c>
      <c r="H339" s="81">
        <f>VLOOKUP($C339,[1]Sheet1!$B$1:$Z$65536,6,0)</f>
        <v>0</v>
      </c>
      <c r="I339" s="81">
        <f>VLOOKUP($C339,[1]Sheet1!$B$1:$Z$65536,7,0)</f>
        <v>0</v>
      </c>
      <c r="J339" s="81">
        <f>VLOOKUP($C339,[1]Sheet1!$B$1:$Z$65536,8,0)</f>
        <v>0</v>
      </c>
      <c r="K339" s="81">
        <f>VLOOKUP($C339,[1]Sheet1!$B$1:$Z$65536,9,0)</f>
        <v>0</v>
      </c>
      <c r="L339" s="81">
        <f>VLOOKUP($C339,[1]Sheet1!$B$1:$Z$65536,10,0)</f>
        <v>0</v>
      </c>
      <c r="M339" s="81">
        <f>VLOOKUP($C339,[1]Sheet1!$B$1:$Z$65536,11,0)</f>
        <v>0</v>
      </c>
      <c r="N339" s="81">
        <f>VLOOKUP($C339,[1]Sheet1!$B$1:$Z$65536,12,0)</f>
        <v>0</v>
      </c>
      <c r="O339" s="81">
        <f>VLOOKUP($C339,[1]Sheet1!$B$1:$Z$65536,13,0)</f>
        <v>0</v>
      </c>
      <c r="P339" s="81">
        <f>VLOOKUP($C339,[1]Sheet1!$B$1:$Z$65536,14,0)</f>
        <v>0</v>
      </c>
      <c r="Q339" s="81">
        <f>VLOOKUP($C339,[1]Sheet1!$B$1:$Z$65536,15,0)</f>
        <v>0</v>
      </c>
      <c r="R339" s="81">
        <f>VLOOKUP($C339,[1]Sheet1!$B$1:$Z$65536,16,0)</f>
        <v>0</v>
      </c>
      <c r="S339" s="81">
        <f>VLOOKUP($C339,[1]Sheet1!$B$1:$Z$65536,17,0)</f>
        <v>0</v>
      </c>
      <c r="T339" s="81">
        <f>VLOOKUP($C339,[1]Sheet1!$B$1:$Z$65536,18,0)</f>
        <v>0</v>
      </c>
      <c r="U339" s="81">
        <f>VLOOKUP($C339,[1]Sheet1!$B$1:$Z$65536,19,0)</f>
        <v>0</v>
      </c>
      <c r="V339" s="81">
        <f>VLOOKUP($C339,[1]Sheet1!$B$1:$Z$65536,20,0)</f>
        <v>0</v>
      </c>
      <c r="W339" s="81">
        <f>VLOOKUP($C339,[1]Sheet1!$B$1:$Z$65536,21,0)</f>
        <v>0</v>
      </c>
      <c r="X339" s="81">
        <f>VLOOKUP($C339,[1]Sheet1!$B$1:$Z$65536,22,0)</f>
        <v>0</v>
      </c>
      <c r="Y339" s="81">
        <f>VLOOKUP($C339,[1]Sheet1!$B$1:$Z$65536,23,0)</f>
        <v>0</v>
      </c>
      <c r="Z339" s="81">
        <f>VLOOKUP($C339,[1]Sheet1!$B$1:$Z$65536,24,0)</f>
        <v>0</v>
      </c>
      <c r="AA339" s="81">
        <f>VLOOKUP($C339,[1]Sheet1!$B$1:$Z$65536,25,0)</f>
        <v>0.23</v>
      </c>
      <c r="AB339" s="81">
        <f>VLOOKUP($C339,[1]Sheet1!$B$1:$AA$65536,26,0)</f>
        <v>0</v>
      </c>
      <c r="AC339" s="112">
        <f t="shared" si="52"/>
        <v>0.23</v>
      </c>
      <c r="AD339" s="211">
        <f t="shared" si="54"/>
        <v>0.23</v>
      </c>
      <c r="AE339" s="4"/>
      <c r="AF339" s="4"/>
      <c r="AG339" s="242"/>
      <c r="AI339" s="4"/>
      <c r="AJ339" s="4"/>
      <c r="AK339" s="4"/>
      <c r="AL339" s="4"/>
      <c r="AM339" s="4"/>
      <c r="AN339" s="185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</row>
    <row r="340" spans="3:52" hidden="1">
      <c r="C340" s="241" t="s">
        <v>688</v>
      </c>
      <c r="D340" s="29" t="str">
        <f>VLOOKUP(C340,[1]Sheet1!B$1:C$65536,2,0)</f>
        <v>衡阳县标准件厂株洲销售处</v>
      </c>
      <c r="E340" s="64">
        <f>VLOOKUP(C340,[1]Sheet1!B$1:D$65536,3,0)</f>
        <v>30</v>
      </c>
      <c r="F340" s="81">
        <f>VLOOKUP(C340,[1]Sheet1!B$1:E$65536,4,0)</f>
        <v>0</v>
      </c>
      <c r="G340" s="81">
        <f>VLOOKUP(C340,[1]Sheet1!B$1:F$65536,5,0)</f>
        <v>0</v>
      </c>
      <c r="H340" s="81">
        <f>VLOOKUP($C340,[1]Sheet1!$B$1:$Z$65536,6,0)</f>
        <v>0</v>
      </c>
      <c r="I340" s="81">
        <f>VLOOKUP($C340,[1]Sheet1!$B$1:$Z$65536,7,0)</f>
        <v>0</v>
      </c>
      <c r="J340" s="81">
        <f>VLOOKUP($C340,[1]Sheet1!$B$1:$Z$65536,8,0)</f>
        <v>0</v>
      </c>
      <c r="K340" s="81">
        <f>VLOOKUP($C340,[1]Sheet1!$B$1:$Z$65536,9,0)</f>
        <v>0</v>
      </c>
      <c r="L340" s="81">
        <f>VLOOKUP($C340,[1]Sheet1!$B$1:$Z$65536,10,0)</f>
        <v>0</v>
      </c>
      <c r="M340" s="81">
        <f>VLOOKUP($C340,[1]Sheet1!$B$1:$Z$65536,11,0)</f>
        <v>0</v>
      </c>
      <c r="N340" s="81">
        <f>VLOOKUP($C340,[1]Sheet1!$B$1:$Z$65536,12,0)</f>
        <v>0</v>
      </c>
      <c r="O340" s="81">
        <f>VLOOKUP($C340,[1]Sheet1!$B$1:$Z$65536,13,0)</f>
        <v>0</v>
      </c>
      <c r="P340" s="81">
        <f>VLOOKUP($C340,[1]Sheet1!$B$1:$Z$65536,14,0)</f>
        <v>0</v>
      </c>
      <c r="Q340" s="81">
        <f>VLOOKUP($C340,[1]Sheet1!$B$1:$Z$65536,15,0)</f>
        <v>0</v>
      </c>
      <c r="R340" s="81">
        <f>VLOOKUP($C340,[1]Sheet1!$B$1:$Z$65536,16,0)</f>
        <v>0</v>
      </c>
      <c r="S340" s="81">
        <f>VLOOKUP($C340,[1]Sheet1!$B$1:$Z$65536,17,0)</f>
        <v>0</v>
      </c>
      <c r="T340" s="81">
        <f>VLOOKUP($C340,[1]Sheet1!$B$1:$Z$65536,18,0)</f>
        <v>0</v>
      </c>
      <c r="U340" s="81">
        <f>VLOOKUP($C340,[1]Sheet1!$B$1:$Z$65536,19,0)</f>
        <v>0</v>
      </c>
      <c r="V340" s="81">
        <f>VLOOKUP($C340,[1]Sheet1!$B$1:$Z$65536,20,0)</f>
        <v>0</v>
      </c>
      <c r="W340" s="81">
        <f>VLOOKUP($C340,[1]Sheet1!$B$1:$Z$65536,21,0)</f>
        <v>0</v>
      </c>
      <c r="X340" s="81">
        <f>VLOOKUP($C340,[1]Sheet1!$B$1:$Z$65536,22,0)</f>
        <v>0</v>
      </c>
      <c r="Y340" s="81">
        <f>VLOOKUP($C340,[1]Sheet1!$B$1:$Z$65536,23,0)</f>
        <v>0</v>
      </c>
      <c r="Z340" s="81">
        <f>VLOOKUP($C340,[1]Sheet1!$B$1:$Z$65536,24,0)</f>
        <v>0</v>
      </c>
      <c r="AA340" s="81">
        <f>VLOOKUP($C340,[1]Sheet1!$B$1:$Z$65536,25,0)</f>
        <v>11390.4</v>
      </c>
      <c r="AB340" s="81">
        <f>VLOOKUP($C340,[1]Sheet1!$B$1:$AA$65536,26,0)</f>
        <v>0</v>
      </c>
      <c r="AC340" s="112">
        <f t="shared" si="52"/>
        <v>11390.4</v>
      </c>
      <c r="AD340" s="211">
        <f t="shared" si="54"/>
        <v>11390.4</v>
      </c>
      <c r="AE340" s="4"/>
      <c r="AF340" s="4"/>
      <c r="AG340" s="242"/>
      <c r="AI340" s="4"/>
      <c r="AJ340" s="4"/>
      <c r="AK340" s="4"/>
      <c r="AL340" s="4"/>
      <c r="AM340" s="4"/>
      <c r="AN340" s="185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</row>
    <row r="341" spans="3:52" hidden="1">
      <c r="C341" s="241" t="s">
        <v>689</v>
      </c>
      <c r="D341" s="29" t="str">
        <f>VLOOKUP(C341,[1]Sheet1!B$1:C$65536,2,0)</f>
        <v>黄骅市金盾保安服务有限公司</v>
      </c>
      <c r="E341" s="64">
        <f>VLOOKUP(C341,[1]Sheet1!B$1:D$65536,3,0)</f>
        <v>30</v>
      </c>
      <c r="F341" s="81">
        <f>VLOOKUP(C341,[1]Sheet1!B$1:E$65536,4,0)</f>
        <v>0</v>
      </c>
      <c r="G341" s="81">
        <f>VLOOKUP(C341,[1]Sheet1!B$1:F$65536,5,0)</f>
        <v>0</v>
      </c>
      <c r="H341" s="81">
        <f>VLOOKUP($C341,[1]Sheet1!$B$1:$Z$65536,6,0)</f>
        <v>0</v>
      </c>
      <c r="I341" s="81">
        <f>VLOOKUP($C341,[1]Sheet1!$B$1:$Z$65536,7,0)</f>
        <v>0</v>
      </c>
      <c r="J341" s="81">
        <f>VLOOKUP($C341,[1]Sheet1!$B$1:$Z$65536,8,0)</f>
        <v>0</v>
      </c>
      <c r="K341" s="81">
        <f>VLOOKUP($C341,[1]Sheet1!$B$1:$Z$65536,9,0)</f>
        <v>0</v>
      </c>
      <c r="L341" s="81">
        <f>VLOOKUP($C341,[1]Sheet1!$B$1:$Z$65536,10,0)</f>
        <v>0</v>
      </c>
      <c r="M341" s="81">
        <f>VLOOKUP($C341,[1]Sheet1!$B$1:$Z$65536,11,0)</f>
        <v>0</v>
      </c>
      <c r="N341" s="81">
        <f>VLOOKUP($C341,[1]Sheet1!$B$1:$Z$65536,12,0)</f>
        <v>0</v>
      </c>
      <c r="O341" s="81">
        <f>VLOOKUP($C341,[1]Sheet1!$B$1:$Z$65536,13,0)</f>
        <v>0</v>
      </c>
      <c r="P341" s="81">
        <f>VLOOKUP($C341,[1]Sheet1!$B$1:$Z$65536,14,0)</f>
        <v>0</v>
      </c>
      <c r="Q341" s="81">
        <f>VLOOKUP($C341,[1]Sheet1!$B$1:$Z$65536,15,0)</f>
        <v>0</v>
      </c>
      <c r="R341" s="81">
        <f>VLOOKUP($C341,[1]Sheet1!$B$1:$Z$65536,16,0)</f>
        <v>0</v>
      </c>
      <c r="S341" s="81">
        <f>VLOOKUP($C341,[1]Sheet1!$B$1:$Z$65536,17,0)</f>
        <v>0</v>
      </c>
      <c r="T341" s="81">
        <f>VLOOKUP($C341,[1]Sheet1!$B$1:$Z$65536,18,0)</f>
        <v>0</v>
      </c>
      <c r="U341" s="81">
        <f>VLOOKUP($C341,[1]Sheet1!$B$1:$Z$65536,19,0)</f>
        <v>0</v>
      </c>
      <c r="V341" s="81">
        <f>VLOOKUP($C341,[1]Sheet1!$B$1:$Z$65536,20,0)</f>
        <v>0</v>
      </c>
      <c r="W341" s="81">
        <f>VLOOKUP($C341,[1]Sheet1!$B$1:$Z$65536,21,0)</f>
        <v>0</v>
      </c>
      <c r="X341" s="81">
        <f>VLOOKUP($C341,[1]Sheet1!$B$1:$Z$65536,22,0)</f>
        <v>0</v>
      </c>
      <c r="Y341" s="81">
        <f>VLOOKUP($C341,[1]Sheet1!$B$1:$Z$65536,23,0)</f>
        <v>0</v>
      </c>
      <c r="Z341" s="81">
        <f>VLOOKUP($C341,[1]Sheet1!$B$1:$Z$65536,24,0)</f>
        <v>15100</v>
      </c>
      <c r="AA341" s="81">
        <f>VLOOKUP($C341,[1]Sheet1!$B$1:$Z$65536,25,0)</f>
        <v>0</v>
      </c>
      <c r="AB341" s="81">
        <f>VLOOKUP($C341,[1]Sheet1!$B$1:$AA$65536,26,0)</f>
        <v>15100</v>
      </c>
      <c r="AC341" s="112">
        <f t="shared" si="52"/>
        <v>30200</v>
      </c>
      <c r="AD341" s="211">
        <f t="shared" si="54"/>
        <v>15100</v>
      </c>
      <c r="AE341" s="4"/>
      <c r="AF341" s="4"/>
      <c r="AG341" s="242"/>
      <c r="AI341" s="4"/>
      <c r="AJ341" s="4"/>
      <c r="AK341" s="4"/>
      <c r="AL341" s="4"/>
      <c r="AM341" s="4"/>
      <c r="AN341" s="185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</row>
    <row r="342" spans="3:52" hidden="1">
      <c r="C342" s="241" t="s">
        <v>690</v>
      </c>
      <c r="D342" s="29" t="str">
        <f>VLOOKUP(C342,[1]Sheet1!B$1:C$65536,2,0)</f>
        <v>荣昌一次性供应商</v>
      </c>
      <c r="E342" s="64">
        <v>0</v>
      </c>
      <c r="F342" s="81">
        <f>VLOOKUP(C342,[1]Sheet1!B$1:E$65536,4,0)</f>
        <v>215008.44</v>
      </c>
      <c r="G342" s="81">
        <f>VLOOKUP(C342,[1]Sheet1!B$1:F$65536,5,0)</f>
        <v>0</v>
      </c>
      <c r="H342" s="81">
        <f>VLOOKUP($C342,[1]Sheet1!$B$1:$Z$65536,6,0)</f>
        <v>0</v>
      </c>
      <c r="I342" s="81">
        <f>VLOOKUP($C342,[1]Sheet1!$B$1:$Z$65536,7,0)</f>
        <v>0</v>
      </c>
      <c r="J342" s="81">
        <f>VLOOKUP($C342,[1]Sheet1!$B$1:$Z$65536,8,0)</f>
        <v>0</v>
      </c>
      <c r="K342" s="81">
        <f>VLOOKUP($C342,[1]Sheet1!$B$1:$Z$65536,9,0)</f>
        <v>0</v>
      </c>
      <c r="L342" s="81">
        <f>VLOOKUP($C342,[1]Sheet1!$B$1:$Z$65536,10,0)</f>
        <v>0</v>
      </c>
      <c r="M342" s="81">
        <f>VLOOKUP($C342,[1]Sheet1!$B$1:$Z$65536,11,0)</f>
        <v>0</v>
      </c>
      <c r="N342" s="81">
        <f>VLOOKUP($C342,[1]Sheet1!$B$1:$Z$65536,12,0)</f>
        <v>0</v>
      </c>
      <c r="O342" s="81">
        <f>VLOOKUP($C342,[1]Sheet1!$B$1:$Z$65536,13,0)</f>
        <v>0</v>
      </c>
      <c r="P342" s="81">
        <f>VLOOKUP($C342,[1]Sheet1!$B$1:$Z$65536,14,0)</f>
        <v>0</v>
      </c>
      <c r="Q342" s="81">
        <f>VLOOKUP($C342,[1]Sheet1!$B$1:$Z$65536,15,0)</f>
        <v>0</v>
      </c>
      <c r="R342" s="81">
        <f>VLOOKUP($C342,[1]Sheet1!$B$1:$Z$65536,16,0)</f>
        <v>0</v>
      </c>
      <c r="S342" s="81">
        <f>VLOOKUP($C342,[1]Sheet1!$B$1:$Z$65536,17,0)</f>
        <v>0</v>
      </c>
      <c r="T342" s="81">
        <f>VLOOKUP($C342,[1]Sheet1!$B$1:$Z$65536,18,0)</f>
        <v>0</v>
      </c>
      <c r="U342" s="81">
        <f>VLOOKUP($C342,[1]Sheet1!$B$1:$Z$65536,19,0)</f>
        <v>0</v>
      </c>
      <c r="V342" s="81">
        <f>VLOOKUP($C342,[1]Sheet1!$B$1:$Z$65536,20,0)</f>
        <v>0</v>
      </c>
      <c r="W342" s="81">
        <f>VLOOKUP($C342,[1]Sheet1!$B$1:$Z$65536,21,0)</f>
        <v>0</v>
      </c>
      <c r="X342" s="81">
        <f>VLOOKUP($C342,[1]Sheet1!$B$1:$Z$65536,22,0)</f>
        <v>0</v>
      </c>
      <c r="Y342" s="81">
        <f>VLOOKUP($C342,[1]Sheet1!$B$1:$Z$65536,23,0)</f>
        <v>0</v>
      </c>
      <c r="Z342" s="81">
        <f>VLOOKUP($C342,[1]Sheet1!$B$1:$Z$65536,24,0)</f>
        <v>0</v>
      </c>
      <c r="AA342" s="81">
        <f>VLOOKUP($C342,[1]Sheet1!$B$1:$Z$65536,25,0)</f>
        <v>0</v>
      </c>
      <c r="AB342" s="81">
        <f>VLOOKUP($C342,[1]Sheet1!$B$1:$AA$65536,26,0)</f>
        <v>0</v>
      </c>
      <c r="AC342" s="112">
        <f t="shared" si="52"/>
        <v>215008.44</v>
      </c>
      <c r="AD342" s="211">
        <f t="shared" ref="AD342:AD350" si="55">AC342</f>
        <v>215008.44</v>
      </c>
      <c r="AE342" s="4"/>
      <c r="AF342" s="4"/>
      <c r="AG342" s="242"/>
      <c r="AI342" s="4"/>
      <c r="AJ342" s="4"/>
      <c r="AK342" s="4"/>
      <c r="AL342" s="4"/>
      <c r="AM342" s="4"/>
      <c r="AN342" s="185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</row>
    <row r="343" spans="3:52" hidden="1">
      <c r="C343" s="241" t="s">
        <v>691</v>
      </c>
      <c r="D343" s="29" t="str">
        <f>VLOOKUP(C343,[1]Sheet1!B$1:C$65536,2,0)</f>
        <v>青岛宸屹信息科技有限公司</v>
      </c>
      <c r="E343" s="64">
        <v>0</v>
      </c>
      <c r="F343" s="81">
        <f>VLOOKUP(C343,[1]Sheet1!B$1:E$65536,4,0)</f>
        <v>0</v>
      </c>
      <c r="G343" s="81">
        <f>VLOOKUP(C343,[1]Sheet1!B$1:F$65536,5,0)</f>
        <v>0</v>
      </c>
      <c r="H343" s="81">
        <f>VLOOKUP($C343,[1]Sheet1!$B$1:$Z$65536,6,0)</f>
        <v>0</v>
      </c>
      <c r="I343" s="81">
        <f>VLOOKUP($C343,[1]Sheet1!$B$1:$Z$65536,7,0)</f>
        <v>0</v>
      </c>
      <c r="J343" s="81">
        <f>VLOOKUP($C343,[1]Sheet1!$B$1:$Z$65536,8,0)</f>
        <v>0</v>
      </c>
      <c r="K343" s="81">
        <f>VLOOKUP($C343,[1]Sheet1!$B$1:$Z$65536,9,0)</f>
        <v>0</v>
      </c>
      <c r="L343" s="81">
        <f>VLOOKUP($C343,[1]Sheet1!$B$1:$Z$65536,10,0)</f>
        <v>0</v>
      </c>
      <c r="M343" s="81">
        <f>VLOOKUP($C343,[1]Sheet1!$B$1:$Z$65536,11,0)</f>
        <v>0</v>
      </c>
      <c r="N343" s="81">
        <f>VLOOKUP($C343,[1]Sheet1!$B$1:$Z$65536,12,0)</f>
        <v>0</v>
      </c>
      <c r="O343" s="81">
        <f>VLOOKUP($C343,[1]Sheet1!$B$1:$Z$65536,13,0)</f>
        <v>0</v>
      </c>
      <c r="P343" s="81">
        <f>VLOOKUP($C343,[1]Sheet1!$B$1:$Z$65536,14,0)</f>
        <v>0</v>
      </c>
      <c r="Q343" s="81">
        <f>VLOOKUP($C343,[1]Sheet1!$B$1:$Z$65536,15,0)</f>
        <v>0</v>
      </c>
      <c r="R343" s="81">
        <f>VLOOKUP($C343,[1]Sheet1!$B$1:$Z$65536,16,0)</f>
        <v>0</v>
      </c>
      <c r="S343" s="81">
        <f>VLOOKUP($C343,[1]Sheet1!$B$1:$Z$65536,17,0)</f>
        <v>0</v>
      </c>
      <c r="T343" s="81">
        <f>VLOOKUP($C343,[1]Sheet1!$B$1:$Z$65536,18,0)</f>
        <v>0</v>
      </c>
      <c r="U343" s="81">
        <f>VLOOKUP($C343,[1]Sheet1!$B$1:$Z$65536,19,0)</f>
        <v>0</v>
      </c>
      <c r="V343" s="81">
        <f>VLOOKUP($C343,[1]Sheet1!$B$1:$Z$65536,20,0)</f>
        <v>0</v>
      </c>
      <c r="W343" s="81">
        <f>VLOOKUP($C343,[1]Sheet1!$B$1:$Z$65536,21,0)</f>
        <v>0</v>
      </c>
      <c r="X343" s="81">
        <f>VLOOKUP($C343,[1]Sheet1!$B$1:$Z$65536,22,0)</f>
        <v>0</v>
      </c>
      <c r="Y343" s="81">
        <f>VLOOKUP($C343,[1]Sheet1!$B$1:$Z$65536,23,0)</f>
        <v>0</v>
      </c>
      <c r="Z343" s="81">
        <f>VLOOKUP($C343,[1]Sheet1!$B$1:$Z$65536,24,0)</f>
        <v>0</v>
      </c>
      <c r="AA343" s="81">
        <f>VLOOKUP($C343,[1]Sheet1!$B$1:$Z$65536,25,0)</f>
        <v>0</v>
      </c>
      <c r="AB343" s="81">
        <f>VLOOKUP($C343,[1]Sheet1!$B$1:$AA$65536,26,0)</f>
        <v>0.2</v>
      </c>
      <c r="AC343" s="112">
        <f t="shared" si="52"/>
        <v>0.2</v>
      </c>
      <c r="AD343" s="211">
        <f t="shared" si="55"/>
        <v>0.2</v>
      </c>
      <c r="AE343" s="4"/>
      <c r="AF343" s="4"/>
      <c r="AG343" s="242"/>
      <c r="AI343" s="4"/>
      <c r="AJ343" s="4"/>
      <c r="AK343" s="4"/>
      <c r="AL343" s="4"/>
      <c r="AM343" s="4"/>
      <c r="AN343" s="185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</row>
    <row r="344" spans="3:52" hidden="1">
      <c r="C344" s="241" t="s">
        <v>692</v>
      </c>
      <c r="D344" s="29" t="str">
        <f>VLOOKUP(C344,[1]Sheet1!B$1:C$65536,2,0)</f>
        <v>沈阳机床集团中捷机床厂</v>
      </c>
      <c r="E344" s="64">
        <f>VLOOKUP(C344,[1]Sheet1!B$1:D$65536,3,0)</f>
        <v>0</v>
      </c>
      <c r="F344" s="81">
        <f>VLOOKUP(C344,[1]Sheet1!B$1:E$65536,4,0)</f>
        <v>0</v>
      </c>
      <c r="G344" s="81">
        <f>VLOOKUP(C344,[1]Sheet1!B$1:F$65536,5,0)</f>
        <v>0</v>
      </c>
      <c r="H344" s="81">
        <f>VLOOKUP($C344,[1]Sheet1!$B$1:$Z$65536,6,0)</f>
        <v>0</v>
      </c>
      <c r="I344" s="81">
        <f>VLOOKUP($C344,[1]Sheet1!$B$1:$Z$65536,7,0)</f>
        <v>0</v>
      </c>
      <c r="J344" s="81">
        <f>VLOOKUP($C344,[1]Sheet1!$B$1:$Z$65536,8,0)</f>
        <v>0</v>
      </c>
      <c r="K344" s="81">
        <f>VLOOKUP($C344,[1]Sheet1!$B$1:$Z$65536,9,0)</f>
        <v>0</v>
      </c>
      <c r="L344" s="81">
        <f>VLOOKUP($C344,[1]Sheet1!$B$1:$Z$65536,10,0)</f>
        <v>0</v>
      </c>
      <c r="M344" s="81">
        <f>VLOOKUP($C344,[1]Sheet1!$B$1:$Z$65536,11,0)</f>
        <v>0</v>
      </c>
      <c r="N344" s="81">
        <f>VLOOKUP($C344,[1]Sheet1!$B$1:$Z$65536,12,0)</f>
        <v>0</v>
      </c>
      <c r="O344" s="81">
        <f>VLOOKUP($C344,[1]Sheet1!$B$1:$Z$65536,13,0)</f>
        <v>0</v>
      </c>
      <c r="P344" s="81">
        <f>VLOOKUP($C344,[1]Sheet1!$B$1:$Z$65536,14,0)</f>
        <v>0</v>
      </c>
      <c r="Q344" s="81">
        <f>VLOOKUP($C344,[1]Sheet1!$B$1:$Z$65536,15,0)</f>
        <v>0</v>
      </c>
      <c r="R344" s="81">
        <f>VLOOKUP($C344,[1]Sheet1!$B$1:$Z$65536,16,0)</f>
        <v>0</v>
      </c>
      <c r="S344" s="81">
        <f>VLOOKUP($C344,[1]Sheet1!$B$1:$Z$65536,17,0)</f>
        <v>0</v>
      </c>
      <c r="T344" s="81">
        <f>VLOOKUP($C344,[1]Sheet1!$B$1:$Z$65536,18,0)</f>
        <v>0</v>
      </c>
      <c r="U344" s="81">
        <f>VLOOKUP($C344,[1]Sheet1!$B$1:$Z$65536,19,0)</f>
        <v>0</v>
      </c>
      <c r="V344" s="81">
        <f>VLOOKUP($C344,[1]Sheet1!$B$1:$Z$65536,20,0)</f>
        <v>0</v>
      </c>
      <c r="W344" s="81">
        <f>VLOOKUP($C344,[1]Sheet1!$B$1:$Z$65536,21,0)</f>
        <v>0</v>
      </c>
      <c r="X344" s="81">
        <f>VLOOKUP($C344,[1]Sheet1!$B$1:$Z$65536,22,0)</f>
        <v>0</v>
      </c>
      <c r="Y344" s="81">
        <f>VLOOKUP($C344,[1]Sheet1!$B$1:$Z$65536,23,0)</f>
        <v>0</v>
      </c>
      <c r="Z344" s="81">
        <f>VLOOKUP($C344,[1]Sheet1!$B$1:$Z$65536,24,0)</f>
        <v>0</v>
      </c>
      <c r="AA344" s="81">
        <f>VLOOKUP($C344,[1]Sheet1!$B$1:$Z$65536,25,0)</f>
        <v>5000</v>
      </c>
      <c r="AB344" s="81">
        <f>VLOOKUP($C344,[1]Sheet1!$B$1:$AA$65536,26,0)</f>
        <v>0</v>
      </c>
      <c r="AC344" s="112">
        <f t="shared" si="52"/>
        <v>5000</v>
      </c>
      <c r="AD344" s="211">
        <f t="shared" si="55"/>
        <v>5000</v>
      </c>
      <c r="AE344" s="4"/>
      <c r="AF344" s="4"/>
      <c r="AG344" s="242"/>
      <c r="AI344" s="4"/>
      <c r="AJ344" s="4"/>
      <c r="AK344" s="4"/>
      <c r="AL344" s="4"/>
      <c r="AM344" s="4"/>
      <c r="AN344" s="185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</row>
    <row r="345" spans="3:52" hidden="1">
      <c r="C345" s="241" t="s">
        <v>693</v>
      </c>
      <c r="D345" s="29" t="s">
        <v>694</v>
      </c>
      <c r="E345" s="64">
        <v>0</v>
      </c>
      <c r="F345" s="81"/>
      <c r="G345" s="81"/>
      <c r="H345" s="81"/>
      <c r="I345" s="81"/>
      <c r="J345" s="81"/>
      <c r="K345" s="81"/>
      <c r="L345" s="81"/>
      <c r="M345" s="81"/>
      <c r="N345" s="81"/>
      <c r="O345" s="81"/>
      <c r="P345" s="81"/>
      <c r="Q345" s="81"/>
      <c r="R345" s="81"/>
      <c r="S345" s="81"/>
      <c r="T345" s="81"/>
      <c r="U345" s="81"/>
      <c r="V345" s="81"/>
      <c r="W345" s="81"/>
      <c r="X345" s="81"/>
      <c r="Y345" s="81"/>
      <c r="Z345" s="81"/>
      <c r="AA345" s="81"/>
      <c r="AB345" s="81">
        <f>VLOOKUP($C345,[1]Sheet1!$B$1:$AA$65536,26,0)</f>
        <v>8875</v>
      </c>
      <c r="AC345" s="112">
        <f t="shared" si="52"/>
        <v>8875</v>
      </c>
      <c r="AD345" s="211">
        <f t="shared" si="55"/>
        <v>8875</v>
      </c>
    </row>
    <row r="346" spans="3:52" hidden="1">
      <c r="C346" s="241" t="s">
        <v>695</v>
      </c>
      <c r="D346" s="29" t="s">
        <v>696</v>
      </c>
      <c r="E346" s="64">
        <f>VLOOKUP(C346,[1]Sheet1!B$1:D$65536,3,0)</f>
        <v>0</v>
      </c>
      <c r="F346" s="81"/>
      <c r="G346" s="81"/>
      <c r="H346" s="81"/>
      <c r="I346" s="81"/>
      <c r="J346" s="81"/>
      <c r="K346" s="81"/>
      <c r="L346" s="81"/>
      <c r="M346" s="81"/>
      <c r="N346" s="81"/>
      <c r="O346" s="81"/>
      <c r="P346" s="81"/>
      <c r="Q346" s="81"/>
      <c r="R346" s="81"/>
      <c r="S346" s="81"/>
      <c r="T346" s="81"/>
      <c r="U346" s="81"/>
      <c r="V346" s="81"/>
      <c r="W346" s="81"/>
      <c r="X346" s="81"/>
      <c r="Y346" s="81"/>
      <c r="Z346" s="81"/>
      <c r="AA346" s="81"/>
      <c r="AB346" s="81">
        <f>VLOOKUP($C346,[1]Sheet1!$B$1:$AA$65536,26,0)</f>
        <v>23102.3</v>
      </c>
      <c r="AC346" s="112">
        <f t="shared" si="52"/>
        <v>23102.3</v>
      </c>
      <c r="AD346" s="211">
        <f t="shared" si="55"/>
        <v>23102.3</v>
      </c>
    </row>
    <row r="347" spans="3:52" hidden="1">
      <c r="C347" s="241" t="s">
        <v>697</v>
      </c>
      <c r="D347" s="29" t="s">
        <v>698</v>
      </c>
      <c r="E347" s="64">
        <f>VLOOKUP(C347,[1]Sheet1!B$1:D$65536,3,0)</f>
        <v>0</v>
      </c>
      <c r="F347" s="81"/>
      <c r="G347" s="81"/>
      <c r="H347" s="81"/>
      <c r="I347" s="81"/>
      <c r="J347" s="81"/>
      <c r="K347" s="81"/>
      <c r="L347" s="81"/>
      <c r="M347" s="81"/>
      <c r="N347" s="81"/>
      <c r="O347" s="81"/>
      <c r="P347" s="81"/>
      <c r="Q347" s="81"/>
      <c r="R347" s="81"/>
      <c r="S347" s="81"/>
      <c r="T347" s="81"/>
      <c r="U347" s="81"/>
      <c r="V347" s="81"/>
      <c r="W347" s="81"/>
      <c r="X347" s="81"/>
      <c r="Y347" s="81"/>
      <c r="Z347" s="81"/>
      <c r="AA347" s="81"/>
      <c r="AB347" s="81">
        <f>VLOOKUP($C347,[1]Sheet1!$B$1:$AA$65536,26,0)</f>
        <v>6000</v>
      </c>
      <c r="AC347" s="112">
        <f t="shared" si="52"/>
        <v>6000</v>
      </c>
      <c r="AD347" s="211">
        <f t="shared" si="55"/>
        <v>6000</v>
      </c>
    </row>
    <row r="348" spans="3:52" hidden="1">
      <c r="C348" s="241" t="s">
        <v>699</v>
      </c>
      <c r="D348" s="29" t="s">
        <v>700</v>
      </c>
      <c r="E348" s="64">
        <f>VLOOKUP(C348,[1]Sheet1!B$1:D$65536,3,0)</f>
        <v>0</v>
      </c>
      <c r="F348" s="81"/>
      <c r="G348" s="81"/>
      <c r="H348" s="81"/>
      <c r="I348" s="81"/>
      <c r="J348" s="81"/>
      <c r="K348" s="81"/>
      <c r="L348" s="81"/>
      <c r="M348" s="81"/>
      <c r="N348" s="81"/>
      <c r="O348" s="81"/>
      <c r="P348" s="81"/>
      <c r="Q348" s="81"/>
      <c r="R348" s="81"/>
      <c r="S348" s="81"/>
      <c r="T348" s="81"/>
      <c r="U348" s="81"/>
      <c r="V348" s="81"/>
      <c r="W348" s="81"/>
      <c r="X348" s="81"/>
      <c r="Y348" s="81"/>
      <c r="Z348" s="81"/>
      <c r="AA348" s="81"/>
      <c r="AB348" s="81">
        <f>VLOOKUP($C348,[1]Sheet1!$B$1:$AA$65536,26,0)</f>
        <v>159250</v>
      </c>
      <c r="AC348" s="112">
        <f t="shared" si="52"/>
        <v>159250</v>
      </c>
      <c r="AD348" s="211">
        <f t="shared" si="55"/>
        <v>159250</v>
      </c>
    </row>
    <row r="349" spans="3:52" hidden="1">
      <c r="C349" s="241" t="s">
        <v>701</v>
      </c>
      <c r="D349" s="29" t="s">
        <v>702</v>
      </c>
      <c r="E349" s="64">
        <f>VLOOKUP(C349,[1]Sheet1!B$1:D$65536,3,0)</f>
        <v>0</v>
      </c>
      <c r="F349" s="81"/>
      <c r="G349" s="81"/>
      <c r="H349" s="81"/>
      <c r="I349" s="81"/>
      <c r="J349" s="81"/>
      <c r="K349" s="81"/>
      <c r="L349" s="81"/>
      <c r="M349" s="81"/>
      <c r="N349" s="81"/>
      <c r="O349" s="81"/>
      <c r="P349" s="81"/>
      <c r="Q349" s="81"/>
      <c r="R349" s="81"/>
      <c r="S349" s="81"/>
      <c r="T349" s="81"/>
      <c r="U349" s="81"/>
      <c r="V349" s="81"/>
      <c r="W349" s="81"/>
      <c r="X349" s="81"/>
      <c r="Y349" s="81"/>
      <c r="Z349" s="81"/>
      <c r="AA349" s="81"/>
      <c r="AB349" s="81">
        <f>VLOOKUP($C349,[1]Sheet1!$B$1:$AA$65536,26,0)</f>
        <v>54960</v>
      </c>
      <c r="AC349" s="112">
        <f t="shared" si="52"/>
        <v>54960</v>
      </c>
      <c r="AD349" s="211">
        <f t="shared" si="55"/>
        <v>54960</v>
      </c>
    </row>
    <row r="350" spans="3:52" hidden="1">
      <c r="C350" s="241" t="s">
        <v>703</v>
      </c>
      <c r="D350" s="29" t="s">
        <v>704</v>
      </c>
      <c r="E350" s="64">
        <f>VLOOKUP(C350,[1]Sheet1!B$1:D$65536,3,0)</f>
        <v>0</v>
      </c>
      <c r="F350" s="81"/>
      <c r="G350" s="81"/>
      <c r="H350" s="81"/>
      <c r="I350" s="81"/>
      <c r="J350" s="81"/>
      <c r="K350" s="81"/>
      <c r="L350" s="81"/>
      <c r="M350" s="81"/>
      <c r="N350" s="81"/>
      <c r="O350" s="81"/>
      <c r="P350" s="81"/>
      <c r="Q350" s="81"/>
      <c r="R350" s="81"/>
      <c r="S350" s="81"/>
      <c r="T350" s="81"/>
      <c r="U350" s="81"/>
      <c r="V350" s="81"/>
      <c r="W350" s="81"/>
      <c r="X350" s="81"/>
      <c r="Y350" s="81"/>
      <c r="Z350" s="81"/>
      <c r="AA350" s="81"/>
      <c r="AB350" s="81">
        <f>VLOOKUP($C350,[1]Sheet1!$B$1:$AA$65536,26,0)</f>
        <v>5147.1000000000004</v>
      </c>
      <c r="AC350" s="112">
        <f t="shared" si="52"/>
        <v>5147.1000000000004</v>
      </c>
      <c r="AD350" s="211">
        <f t="shared" si="55"/>
        <v>5147.1000000000004</v>
      </c>
    </row>
    <row r="351" spans="3:52" hidden="1">
      <c r="C351" s="241" t="s">
        <v>705</v>
      </c>
      <c r="D351" s="29" t="s">
        <v>706</v>
      </c>
      <c r="E351" s="64">
        <f>VLOOKUP(C351,[1]Sheet1!B$1:D$65536,3,0)</f>
        <v>60</v>
      </c>
      <c r="F351" s="81"/>
      <c r="G351" s="81"/>
      <c r="H351" s="81"/>
      <c r="I351" s="81"/>
      <c r="J351" s="81"/>
      <c r="K351" s="81"/>
      <c r="L351" s="81"/>
      <c r="M351" s="81"/>
      <c r="N351" s="81"/>
      <c r="O351" s="81"/>
      <c r="P351" s="81"/>
      <c r="Q351" s="81"/>
      <c r="R351" s="81"/>
      <c r="S351" s="81"/>
      <c r="T351" s="81"/>
      <c r="U351" s="81"/>
      <c r="V351" s="81"/>
      <c r="W351" s="81"/>
      <c r="X351" s="81"/>
      <c r="Y351" s="81"/>
      <c r="Z351" s="81"/>
      <c r="AA351" s="81"/>
      <c r="AB351" s="81">
        <f>VLOOKUP($C351,[1]Sheet1!$B$1:$AA$65536,26,0)</f>
        <v>17245</v>
      </c>
      <c r="AC351" s="112">
        <f t="shared" si="52"/>
        <v>17245</v>
      </c>
      <c r="AD351" s="211">
        <f>AC351-AB351-AA351</f>
        <v>0</v>
      </c>
    </row>
    <row r="352" spans="3:52" hidden="1">
      <c r="C352" s="241" t="s">
        <v>707</v>
      </c>
      <c r="D352" s="29" t="s">
        <v>708</v>
      </c>
      <c r="E352" s="64">
        <f>VLOOKUP(C352,[1]Sheet1!B$1:D$65536,3,0)</f>
        <v>60</v>
      </c>
      <c r="F352" s="81"/>
      <c r="G352" s="81"/>
      <c r="H352" s="81"/>
      <c r="I352" s="81"/>
      <c r="J352" s="81"/>
      <c r="K352" s="81"/>
      <c r="L352" s="81"/>
      <c r="M352" s="81"/>
      <c r="N352" s="81"/>
      <c r="O352" s="81"/>
      <c r="P352" s="81"/>
      <c r="Q352" s="81"/>
      <c r="R352" s="81"/>
      <c r="S352" s="81"/>
      <c r="T352" s="81"/>
      <c r="U352" s="81"/>
      <c r="V352" s="81"/>
      <c r="W352" s="81"/>
      <c r="X352" s="81"/>
      <c r="Y352" s="81"/>
      <c r="Z352" s="81"/>
      <c r="AA352" s="81"/>
      <c r="AB352" s="81">
        <f>VLOOKUP($C352,[1]Sheet1!$B$1:$AA$65536,26,0)</f>
        <v>22500</v>
      </c>
      <c r="AC352" s="112">
        <f t="shared" si="52"/>
        <v>22500</v>
      </c>
      <c r="AD352" s="211">
        <f>AC352-AB352-AA352</f>
        <v>0</v>
      </c>
    </row>
    <row r="353" spans="3:33" hidden="1">
      <c r="C353" s="241" t="s">
        <v>709</v>
      </c>
      <c r="D353" s="29" t="s">
        <v>710</v>
      </c>
      <c r="E353" s="64">
        <f>VLOOKUP(C353,[1]Sheet1!B$1:D$65536,3,0)</f>
        <v>30</v>
      </c>
      <c r="F353" s="81"/>
      <c r="G353" s="81"/>
      <c r="H353" s="81"/>
      <c r="I353" s="81"/>
      <c r="J353" s="81"/>
      <c r="K353" s="81"/>
      <c r="L353" s="81"/>
      <c r="M353" s="81"/>
      <c r="N353" s="81"/>
      <c r="O353" s="81"/>
      <c r="P353" s="81"/>
      <c r="Q353" s="81"/>
      <c r="R353" s="81"/>
      <c r="S353" s="81"/>
      <c r="T353" s="81"/>
      <c r="U353" s="81"/>
      <c r="V353" s="81"/>
      <c r="W353" s="81"/>
      <c r="X353" s="81"/>
      <c r="Y353" s="81"/>
      <c r="Z353" s="81"/>
      <c r="AA353" s="81"/>
      <c r="AB353" s="81">
        <f>VLOOKUP($C353,[1]Sheet1!$B$1:$AA$65536,26,0)</f>
        <v>10145.200000000001</v>
      </c>
      <c r="AC353" s="112">
        <f t="shared" si="52"/>
        <v>10145.200000000001</v>
      </c>
      <c r="AD353" s="211">
        <f t="shared" ref="AD353:AD356" si="56">AC353-AB353</f>
        <v>0</v>
      </c>
    </row>
    <row r="354" spans="3:33" hidden="1">
      <c r="C354" s="241" t="s">
        <v>711</v>
      </c>
      <c r="D354" s="29" t="s">
        <v>712</v>
      </c>
      <c r="E354" s="64">
        <f>VLOOKUP(C354,[1]Sheet1!B$1:D$65536,3,0)</f>
        <v>30</v>
      </c>
      <c r="F354" s="81"/>
      <c r="G354" s="81"/>
      <c r="H354" s="81"/>
      <c r="I354" s="81"/>
      <c r="J354" s="81"/>
      <c r="K354" s="81"/>
      <c r="L354" s="81"/>
      <c r="M354" s="81"/>
      <c r="N354" s="81"/>
      <c r="O354" s="81"/>
      <c r="P354" s="81"/>
      <c r="Q354" s="81"/>
      <c r="R354" s="81"/>
      <c r="S354" s="81"/>
      <c r="T354" s="81"/>
      <c r="U354" s="81"/>
      <c r="V354" s="81"/>
      <c r="W354" s="81"/>
      <c r="X354" s="81"/>
      <c r="Y354" s="81"/>
      <c r="Z354" s="81"/>
      <c r="AA354" s="81"/>
      <c r="AB354" s="81">
        <f>VLOOKUP($C354,[1]Sheet1!$B$1:$AA$65536,26,0)</f>
        <v>1</v>
      </c>
      <c r="AC354" s="112">
        <f t="shared" si="52"/>
        <v>1</v>
      </c>
      <c r="AD354" s="211">
        <f t="shared" si="56"/>
        <v>0</v>
      </c>
    </row>
    <row r="355" spans="3:33" hidden="1">
      <c r="C355" s="241" t="s">
        <v>713</v>
      </c>
      <c r="D355" s="245" t="s">
        <v>714</v>
      </c>
      <c r="E355" s="64">
        <f>VLOOKUP(C355,[1]Sheet1!B$1:D$65536,3,0)</f>
        <v>30</v>
      </c>
      <c r="F355" s="81"/>
      <c r="G355" s="81"/>
      <c r="H355" s="81"/>
      <c r="I355" s="81"/>
      <c r="J355" s="81"/>
      <c r="K355" s="81"/>
      <c r="L355" s="81"/>
      <c r="M355" s="81"/>
      <c r="N355" s="81"/>
      <c r="O355" s="81"/>
      <c r="P355" s="81"/>
      <c r="Q355" s="81"/>
      <c r="R355" s="81"/>
      <c r="S355" s="81"/>
      <c r="T355" s="81"/>
      <c r="U355" s="81"/>
      <c r="V355" s="81"/>
      <c r="W355" s="81"/>
      <c r="X355" s="81"/>
      <c r="Y355" s="81"/>
      <c r="Z355" s="81"/>
      <c r="AA355" s="81"/>
      <c r="AB355" s="81">
        <f>VLOOKUP($C355,[1]Sheet1!$B$1:$AA$65536,26,0)</f>
        <v>74802.8</v>
      </c>
      <c r="AC355" s="112">
        <f t="shared" si="52"/>
        <v>74802.8</v>
      </c>
      <c r="AD355" s="211">
        <f t="shared" si="56"/>
        <v>0</v>
      </c>
      <c r="AG355" s="68">
        <f>AC355</f>
        <v>74802.8</v>
      </c>
    </row>
    <row r="356" spans="3:33" hidden="1">
      <c r="C356" s="241" t="s">
        <v>715</v>
      </c>
      <c r="D356" s="29" t="s">
        <v>716</v>
      </c>
      <c r="E356" s="64">
        <f>VLOOKUP(C356,[1]Sheet1!B$1:D$65536,3,0)</f>
        <v>30</v>
      </c>
      <c r="F356" s="81"/>
      <c r="G356" s="81"/>
      <c r="H356" s="81"/>
      <c r="I356" s="81"/>
      <c r="J356" s="81"/>
      <c r="K356" s="81"/>
      <c r="L356" s="81"/>
      <c r="M356" s="81"/>
      <c r="N356" s="81"/>
      <c r="O356" s="81"/>
      <c r="P356" s="81"/>
      <c r="Q356" s="81"/>
      <c r="R356" s="81"/>
      <c r="S356" s="81"/>
      <c r="T356" s="81"/>
      <c r="U356" s="81"/>
      <c r="V356" s="81"/>
      <c r="W356" s="81"/>
      <c r="X356" s="81"/>
      <c r="Y356" s="81"/>
      <c r="Z356" s="81"/>
      <c r="AA356" s="81"/>
      <c r="AB356" s="81">
        <f>VLOOKUP($C356,[1]Sheet1!$B$1:$AA$65536,26,0)</f>
        <v>17012</v>
      </c>
      <c r="AC356" s="112">
        <f t="shared" si="52"/>
        <v>17012</v>
      </c>
      <c r="AD356" s="211">
        <f t="shared" si="56"/>
        <v>0</v>
      </c>
    </row>
    <row r="357" spans="3:33" hidden="1">
      <c r="C357" s="241" t="s">
        <v>717</v>
      </c>
      <c r="D357" s="29" t="s">
        <v>718</v>
      </c>
      <c r="E357" s="64">
        <v>0</v>
      </c>
      <c r="F357" s="81"/>
      <c r="G357" s="81"/>
      <c r="H357" s="81"/>
      <c r="I357" s="81"/>
      <c r="J357" s="81"/>
      <c r="K357" s="81"/>
      <c r="L357" s="81"/>
      <c r="M357" s="81"/>
      <c r="N357" s="81"/>
      <c r="O357" s="81"/>
      <c r="P357" s="81"/>
      <c r="Q357" s="81"/>
      <c r="R357" s="81"/>
      <c r="S357" s="81"/>
      <c r="T357" s="81"/>
      <c r="U357" s="81"/>
      <c r="V357" s="81"/>
      <c r="W357" s="81"/>
      <c r="X357" s="81"/>
      <c r="Y357" s="81"/>
      <c r="Z357" s="81"/>
      <c r="AA357" s="81"/>
      <c r="AB357" s="81">
        <f>VLOOKUP($C357,[1]Sheet1!$B$1:$AA$65536,26,0)</f>
        <v>54069.85</v>
      </c>
      <c r="AC357" s="112">
        <f t="shared" si="52"/>
        <v>54069.85</v>
      </c>
      <c r="AD357" s="211">
        <f>AC357</f>
        <v>54069.85</v>
      </c>
    </row>
    <row r="358" spans="3:33" hidden="1">
      <c r="C358" s="241" t="s">
        <v>719</v>
      </c>
      <c r="D358" s="29" t="s">
        <v>720</v>
      </c>
      <c r="E358" s="64">
        <v>0</v>
      </c>
      <c r="F358" s="81"/>
      <c r="G358" s="81"/>
      <c r="H358" s="81"/>
      <c r="I358" s="81"/>
      <c r="J358" s="81"/>
      <c r="K358" s="81"/>
      <c r="L358" s="81"/>
      <c r="M358" s="81"/>
      <c r="N358" s="81"/>
      <c r="O358" s="81"/>
      <c r="P358" s="81"/>
      <c r="Q358" s="81"/>
      <c r="R358" s="81"/>
      <c r="S358" s="81"/>
      <c r="T358" s="81"/>
      <c r="U358" s="81"/>
      <c r="V358" s="81"/>
      <c r="W358" s="81"/>
      <c r="X358" s="81"/>
      <c r="Y358" s="81"/>
      <c r="Z358" s="81"/>
      <c r="AA358" s="81"/>
      <c r="AB358" s="81">
        <f>VLOOKUP($C358,[1]Sheet1!$B$1:$AA$65536,26,0)</f>
        <v>249010</v>
      </c>
      <c r="AC358" s="112">
        <f t="shared" si="52"/>
        <v>249010</v>
      </c>
      <c r="AD358" s="211">
        <f>AC358</f>
        <v>249010</v>
      </c>
    </row>
  </sheetData>
  <mergeCells count="26">
    <mergeCell ref="A1:AM1"/>
    <mergeCell ref="F3:V3"/>
    <mergeCell ref="C239:D239"/>
    <mergeCell ref="C251:D251"/>
    <mergeCell ref="B252:D252"/>
    <mergeCell ref="B3:B4"/>
    <mergeCell ref="B5:B176"/>
    <mergeCell ref="B178:B216"/>
    <mergeCell ref="B218:B239"/>
    <mergeCell ref="B241:B251"/>
    <mergeCell ref="AD3:AD4"/>
    <mergeCell ref="AE3:AE4"/>
    <mergeCell ref="AF3:AF4"/>
    <mergeCell ref="AG3:AG4"/>
    <mergeCell ref="AH3:AH4"/>
    <mergeCell ref="AI3:AI4"/>
    <mergeCell ref="B257:B319"/>
    <mergeCell ref="C3:C4"/>
    <mergeCell ref="D3:D4"/>
    <mergeCell ref="E3:E4"/>
    <mergeCell ref="AC3:AC4"/>
    <mergeCell ref="AJ3:AJ4"/>
    <mergeCell ref="AK3:AK4"/>
    <mergeCell ref="AL3:AL4"/>
    <mergeCell ref="AM3:AM4"/>
    <mergeCell ref="AN3:AN4"/>
  </mergeCells>
  <phoneticPr fontId="47" type="noConversion"/>
  <conditionalFormatting sqref="AE30">
    <cfRule type="duplicateValues" dxfId="72" priority="24"/>
    <cfRule type="duplicateValues" dxfId="71" priority="25"/>
  </conditionalFormatting>
  <conditionalFormatting sqref="AE54">
    <cfRule type="duplicateValues" dxfId="70" priority="19"/>
    <cfRule type="duplicateValues" dxfId="69" priority="20"/>
  </conditionalFormatting>
  <conditionalFormatting sqref="AD74:AE74">
    <cfRule type="duplicateValues" dxfId="68" priority="17"/>
    <cfRule type="duplicateValues" dxfId="67" priority="18"/>
  </conditionalFormatting>
  <conditionalFormatting sqref="AE109">
    <cfRule type="duplicateValues" dxfId="66" priority="15"/>
    <cfRule type="duplicateValues" dxfId="65" priority="16"/>
  </conditionalFormatting>
  <conditionalFormatting sqref="AE142">
    <cfRule type="duplicateValues" dxfId="64" priority="13"/>
    <cfRule type="duplicateValues" dxfId="63" priority="14"/>
  </conditionalFormatting>
  <conditionalFormatting sqref="AE177">
    <cfRule type="duplicateValues" dxfId="62" priority="11"/>
    <cfRule type="duplicateValues" dxfId="61" priority="12"/>
  </conditionalFormatting>
  <conditionalFormatting sqref="AE217">
    <cfRule type="duplicateValues" dxfId="60" priority="9"/>
    <cfRule type="duplicateValues" dxfId="59" priority="10"/>
  </conditionalFormatting>
  <conditionalFormatting sqref="AE240">
    <cfRule type="duplicateValues" dxfId="58" priority="5"/>
    <cfRule type="duplicateValues" dxfId="57" priority="6"/>
  </conditionalFormatting>
  <conditionalFormatting sqref="E243">
    <cfRule type="duplicateValues" dxfId="56" priority="21"/>
    <cfRule type="duplicateValues" dxfId="55" priority="22"/>
    <cfRule type="duplicateValues" dxfId="54" priority="23"/>
  </conditionalFormatting>
  <conditionalFormatting sqref="AE255">
    <cfRule type="duplicateValues" dxfId="53" priority="7"/>
    <cfRule type="duplicateValues" dxfId="52" priority="8"/>
  </conditionalFormatting>
  <conditionalFormatting sqref="C358">
    <cfRule type="duplicateValues" dxfId="51" priority="1"/>
  </conditionalFormatting>
  <conditionalFormatting sqref="D358">
    <cfRule type="duplicateValues" dxfId="50" priority="2"/>
  </conditionalFormatting>
  <conditionalFormatting sqref="C1:C4">
    <cfRule type="duplicateValues" dxfId="49" priority="26"/>
    <cfRule type="duplicateValues" dxfId="48" priority="29"/>
  </conditionalFormatting>
  <conditionalFormatting sqref="C351:C357">
    <cfRule type="duplicateValues" dxfId="47" priority="3"/>
  </conditionalFormatting>
  <conditionalFormatting sqref="D1:D4">
    <cfRule type="duplicateValues" dxfId="46" priority="28"/>
  </conditionalFormatting>
  <conditionalFormatting sqref="D351:D357">
    <cfRule type="duplicateValues" dxfId="45" priority="4"/>
  </conditionalFormatting>
  <conditionalFormatting sqref="C1:D4">
    <cfRule type="duplicateValues" dxfId="44" priority="27"/>
  </conditionalFormatting>
  <conditionalFormatting sqref="B5:D5 B177:D350 C6:D176">
    <cfRule type="duplicateValues" dxfId="43" priority="30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WR226"/>
  <sheetViews>
    <sheetView tabSelected="1" view="pageBreakPreview" topLeftCell="A170" zoomScale="70" zoomScaleNormal="60" zoomScaleSheetLayoutView="70" workbookViewId="0">
      <selection activeCell="AI222" sqref="AI222"/>
    </sheetView>
  </sheetViews>
  <sheetFormatPr defaultColWidth="10" defaultRowHeight="20.399999999999999"/>
  <cols>
    <col min="1" max="1" width="2.21875" style="4" customWidth="1"/>
    <col min="2" max="2" width="5.44140625" style="4" customWidth="1"/>
    <col min="3" max="3" width="10.5546875" style="63" customWidth="1"/>
    <col min="4" max="4" width="29.88671875" style="4" customWidth="1"/>
    <col min="5" max="5" width="4.88671875" style="64" customWidth="1"/>
    <col min="6" max="6" width="16.77734375" style="4" hidden="1" customWidth="1"/>
    <col min="7" max="7" width="16.5546875" style="4" hidden="1" customWidth="1"/>
    <col min="8" max="8" width="18" style="4" hidden="1" customWidth="1"/>
    <col min="9" max="9" width="19.44140625" style="6" hidden="1" customWidth="1"/>
    <col min="10" max="10" width="16.88671875" style="7" hidden="1" customWidth="1"/>
    <col min="11" max="11" width="17.44140625" style="4" hidden="1" customWidth="1"/>
    <col min="12" max="12" width="11.77734375" style="4" hidden="1" customWidth="1"/>
    <col min="13" max="13" width="15.109375" style="4" hidden="1" customWidth="1"/>
    <col min="14" max="14" width="14.88671875" style="4" hidden="1" customWidth="1"/>
    <col min="15" max="15" width="13.5546875" style="4" hidden="1" customWidth="1"/>
    <col min="16" max="16" width="13.88671875" style="4" hidden="1" customWidth="1"/>
    <col min="17" max="17" width="13.21875" style="8" hidden="1" customWidth="1"/>
    <col min="18" max="18" width="14.6640625" style="8" hidden="1" customWidth="1"/>
    <col min="19" max="19" width="14.33203125" style="8" hidden="1" customWidth="1"/>
    <col min="20" max="20" width="12.44140625" style="8" hidden="1" customWidth="1"/>
    <col min="21" max="21" width="14.21875" style="8" hidden="1" customWidth="1"/>
    <col min="22" max="22" width="14.88671875" style="9" hidden="1" customWidth="1"/>
    <col min="23" max="23" width="15.6640625" style="65" customWidth="1"/>
    <col min="24" max="27" width="16.109375" style="65" customWidth="1"/>
    <col min="28" max="28" width="16.109375" style="312" customWidth="1"/>
    <col min="29" max="29" width="18.21875" style="66" customWidth="1"/>
    <col min="30" max="30" width="17.21875" style="67" customWidth="1"/>
    <col min="31" max="31" width="15.44140625" style="66" customWidth="1"/>
    <col min="32" max="32" width="15.5546875" style="68" customWidth="1"/>
    <col min="33" max="33" width="16.5546875" style="68" customWidth="1"/>
    <col min="34" max="35" width="16" style="69" customWidth="1"/>
    <col min="36" max="36" width="14.21875" style="8" customWidth="1"/>
    <col min="37" max="39" width="5.33203125" style="8" customWidth="1"/>
    <col min="40" max="40" width="8.21875" style="13" customWidth="1"/>
    <col min="41" max="41" width="21.77734375" style="70" customWidth="1"/>
    <col min="42" max="53" width="10" style="13"/>
    <col min="54" max="257" width="10" style="4"/>
    <col min="258" max="258" width="2.21875" style="4" customWidth="1"/>
    <col min="259" max="259" width="5.44140625" style="4" customWidth="1"/>
    <col min="260" max="260" width="10.5546875" style="4" customWidth="1"/>
    <col min="261" max="261" width="37.21875" style="4" customWidth="1"/>
    <col min="262" max="262" width="4.88671875" style="4" customWidth="1"/>
    <col min="263" max="263" width="16.77734375" style="4" customWidth="1"/>
    <col min="264" max="264" width="16.5546875" style="4" customWidth="1"/>
    <col min="265" max="265" width="18" style="4" customWidth="1"/>
    <col min="266" max="266" width="19.44140625" style="4" customWidth="1"/>
    <col min="267" max="267" width="16.88671875" style="4" customWidth="1"/>
    <col min="268" max="268" width="17.44140625" style="4" customWidth="1"/>
    <col min="269" max="269" width="11.77734375" style="4" customWidth="1"/>
    <col min="270" max="270" width="15.109375" style="4" customWidth="1"/>
    <col min="271" max="271" width="14.88671875" style="4" customWidth="1"/>
    <col min="272" max="272" width="13.5546875" style="4" customWidth="1"/>
    <col min="273" max="273" width="13.88671875" style="4" customWidth="1"/>
    <col min="274" max="274" width="13.21875" style="4" customWidth="1"/>
    <col min="275" max="275" width="14.6640625" style="4" customWidth="1"/>
    <col min="276" max="276" width="14.33203125" style="4" customWidth="1"/>
    <col min="277" max="277" width="12.44140625" style="4" customWidth="1"/>
    <col min="278" max="278" width="14.21875" style="4" customWidth="1"/>
    <col min="279" max="279" width="14.88671875" style="4" customWidth="1"/>
    <col min="280" max="280" width="15.6640625" style="4" customWidth="1"/>
    <col min="281" max="285" width="16.109375" style="4" customWidth="1"/>
    <col min="286" max="286" width="18.21875" style="4" customWidth="1"/>
    <col min="287" max="287" width="15.6640625" style="4" customWidth="1"/>
    <col min="288" max="288" width="15.44140625" style="4" customWidth="1"/>
    <col min="289" max="289" width="14.109375" style="4" customWidth="1"/>
    <col min="290" max="290" width="19.88671875" style="4" customWidth="1"/>
    <col min="291" max="291" width="17.88671875" style="4" customWidth="1"/>
    <col min="292" max="292" width="10" style="4" hidden="1" customWidth="1"/>
    <col min="293" max="295" width="5.109375" style="4" customWidth="1"/>
    <col min="296" max="296" width="13.5546875" style="4" customWidth="1"/>
    <col min="297" max="297" width="21.77734375" style="4" customWidth="1"/>
    <col min="298" max="513" width="10" style="4"/>
    <col min="514" max="514" width="2.21875" style="4" customWidth="1"/>
    <col min="515" max="515" width="5.44140625" style="4" customWidth="1"/>
    <col min="516" max="516" width="10.5546875" style="4" customWidth="1"/>
    <col min="517" max="517" width="37.21875" style="4" customWidth="1"/>
    <col min="518" max="518" width="4.88671875" style="4" customWidth="1"/>
    <col min="519" max="519" width="16.77734375" style="4" customWidth="1"/>
    <col min="520" max="520" width="16.5546875" style="4" customWidth="1"/>
    <col min="521" max="521" width="18" style="4" customWidth="1"/>
    <col min="522" max="522" width="19.44140625" style="4" customWidth="1"/>
    <col min="523" max="523" width="16.88671875" style="4" customWidth="1"/>
    <col min="524" max="524" width="17.44140625" style="4" customWidth="1"/>
    <col min="525" max="525" width="11.77734375" style="4" customWidth="1"/>
    <col min="526" max="526" width="15.109375" style="4" customWidth="1"/>
    <col min="527" max="527" width="14.88671875" style="4" customWidth="1"/>
    <col min="528" max="528" width="13.5546875" style="4" customWidth="1"/>
    <col min="529" max="529" width="13.88671875" style="4" customWidth="1"/>
    <col min="530" max="530" width="13.21875" style="4" customWidth="1"/>
    <col min="531" max="531" width="14.6640625" style="4" customWidth="1"/>
    <col min="532" max="532" width="14.33203125" style="4" customWidth="1"/>
    <col min="533" max="533" width="12.44140625" style="4" customWidth="1"/>
    <col min="534" max="534" width="14.21875" style="4" customWidth="1"/>
    <col min="535" max="535" width="14.88671875" style="4" customWidth="1"/>
    <col min="536" max="536" width="15.6640625" style="4" customWidth="1"/>
    <col min="537" max="541" width="16.109375" style="4" customWidth="1"/>
    <col min="542" max="542" width="18.21875" style="4" customWidth="1"/>
    <col min="543" max="543" width="15.6640625" style="4" customWidth="1"/>
    <col min="544" max="544" width="15.44140625" style="4" customWidth="1"/>
    <col min="545" max="545" width="14.109375" style="4" customWidth="1"/>
    <col min="546" max="546" width="19.88671875" style="4" customWidth="1"/>
    <col min="547" max="547" width="17.88671875" style="4" customWidth="1"/>
    <col min="548" max="548" width="10" style="4" hidden="1" customWidth="1"/>
    <col min="549" max="551" width="5.109375" style="4" customWidth="1"/>
    <col min="552" max="552" width="13.5546875" style="4" customWidth="1"/>
    <col min="553" max="553" width="21.77734375" style="4" customWidth="1"/>
    <col min="554" max="769" width="10" style="4"/>
    <col min="770" max="770" width="2.21875" style="4" customWidth="1"/>
    <col min="771" max="771" width="5.44140625" style="4" customWidth="1"/>
    <col min="772" max="772" width="10.5546875" style="4" customWidth="1"/>
    <col min="773" max="773" width="37.21875" style="4" customWidth="1"/>
    <col min="774" max="774" width="4.88671875" style="4" customWidth="1"/>
    <col min="775" max="775" width="16.77734375" style="4" customWidth="1"/>
    <col min="776" max="776" width="16.5546875" style="4" customWidth="1"/>
    <col min="777" max="777" width="18" style="4" customWidth="1"/>
    <col min="778" max="778" width="19.44140625" style="4" customWidth="1"/>
    <col min="779" max="779" width="16.88671875" style="4" customWidth="1"/>
    <col min="780" max="780" width="17.44140625" style="4" customWidth="1"/>
    <col min="781" max="781" width="11.77734375" style="4" customWidth="1"/>
    <col min="782" max="782" width="15.109375" style="4" customWidth="1"/>
    <col min="783" max="783" width="14.88671875" style="4" customWidth="1"/>
    <col min="784" max="784" width="13.5546875" style="4" customWidth="1"/>
    <col min="785" max="785" width="13.88671875" style="4" customWidth="1"/>
    <col min="786" max="786" width="13.21875" style="4" customWidth="1"/>
    <col min="787" max="787" width="14.6640625" style="4" customWidth="1"/>
    <col min="788" max="788" width="14.33203125" style="4" customWidth="1"/>
    <col min="789" max="789" width="12.44140625" style="4" customWidth="1"/>
    <col min="790" max="790" width="14.21875" style="4" customWidth="1"/>
    <col min="791" max="791" width="14.88671875" style="4" customWidth="1"/>
    <col min="792" max="792" width="15.6640625" style="4" customWidth="1"/>
    <col min="793" max="797" width="16.109375" style="4" customWidth="1"/>
    <col min="798" max="798" width="18.21875" style="4" customWidth="1"/>
    <col min="799" max="799" width="15.6640625" style="4" customWidth="1"/>
    <col min="800" max="800" width="15.44140625" style="4" customWidth="1"/>
    <col min="801" max="801" width="14.109375" style="4" customWidth="1"/>
    <col min="802" max="802" width="19.88671875" style="4" customWidth="1"/>
    <col min="803" max="803" width="17.88671875" style="4" customWidth="1"/>
    <col min="804" max="804" width="10" style="4" hidden="1" customWidth="1"/>
    <col min="805" max="807" width="5.109375" style="4" customWidth="1"/>
    <col min="808" max="808" width="13.5546875" style="4" customWidth="1"/>
    <col min="809" max="809" width="21.77734375" style="4" customWidth="1"/>
    <col min="810" max="1025" width="10" style="4"/>
    <col min="1026" max="1026" width="2.21875" style="4" customWidth="1"/>
    <col min="1027" max="1027" width="5.44140625" style="4" customWidth="1"/>
    <col min="1028" max="1028" width="10.5546875" style="4" customWidth="1"/>
    <col min="1029" max="1029" width="37.21875" style="4" customWidth="1"/>
    <col min="1030" max="1030" width="4.88671875" style="4" customWidth="1"/>
    <col min="1031" max="1031" width="16.77734375" style="4" customWidth="1"/>
    <col min="1032" max="1032" width="16.5546875" style="4" customWidth="1"/>
    <col min="1033" max="1033" width="18" style="4" customWidth="1"/>
    <col min="1034" max="1034" width="19.44140625" style="4" customWidth="1"/>
    <col min="1035" max="1035" width="16.88671875" style="4" customWidth="1"/>
    <col min="1036" max="1036" width="17.44140625" style="4" customWidth="1"/>
    <col min="1037" max="1037" width="11.77734375" style="4" customWidth="1"/>
    <col min="1038" max="1038" width="15.109375" style="4" customWidth="1"/>
    <col min="1039" max="1039" width="14.88671875" style="4" customWidth="1"/>
    <col min="1040" max="1040" width="13.5546875" style="4" customWidth="1"/>
    <col min="1041" max="1041" width="13.88671875" style="4" customWidth="1"/>
    <col min="1042" max="1042" width="13.21875" style="4" customWidth="1"/>
    <col min="1043" max="1043" width="14.6640625" style="4" customWidth="1"/>
    <col min="1044" max="1044" width="14.33203125" style="4" customWidth="1"/>
    <col min="1045" max="1045" width="12.44140625" style="4" customWidth="1"/>
    <col min="1046" max="1046" width="14.21875" style="4" customWidth="1"/>
    <col min="1047" max="1047" width="14.88671875" style="4" customWidth="1"/>
    <col min="1048" max="1048" width="15.6640625" style="4" customWidth="1"/>
    <col min="1049" max="1053" width="16.109375" style="4" customWidth="1"/>
    <col min="1054" max="1054" width="18.21875" style="4" customWidth="1"/>
    <col min="1055" max="1055" width="15.6640625" style="4" customWidth="1"/>
    <col min="1056" max="1056" width="15.44140625" style="4" customWidth="1"/>
    <col min="1057" max="1057" width="14.109375" style="4" customWidth="1"/>
    <col min="1058" max="1058" width="19.88671875" style="4" customWidth="1"/>
    <col min="1059" max="1059" width="17.88671875" style="4" customWidth="1"/>
    <col min="1060" max="1060" width="10" style="4" hidden="1" customWidth="1"/>
    <col min="1061" max="1063" width="5.109375" style="4" customWidth="1"/>
    <col min="1064" max="1064" width="13.5546875" style="4" customWidth="1"/>
    <col min="1065" max="1065" width="21.77734375" style="4" customWidth="1"/>
    <col min="1066" max="1281" width="10" style="4"/>
    <col min="1282" max="1282" width="2.21875" style="4" customWidth="1"/>
    <col min="1283" max="1283" width="5.44140625" style="4" customWidth="1"/>
    <col min="1284" max="1284" width="10.5546875" style="4" customWidth="1"/>
    <col min="1285" max="1285" width="37.21875" style="4" customWidth="1"/>
    <col min="1286" max="1286" width="4.88671875" style="4" customWidth="1"/>
    <col min="1287" max="1287" width="16.77734375" style="4" customWidth="1"/>
    <col min="1288" max="1288" width="16.5546875" style="4" customWidth="1"/>
    <col min="1289" max="1289" width="18" style="4" customWidth="1"/>
    <col min="1290" max="1290" width="19.44140625" style="4" customWidth="1"/>
    <col min="1291" max="1291" width="16.88671875" style="4" customWidth="1"/>
    <col min="1292" max="1292" width="17.44140625" style="4" customWidth="1"/>
    <col min="1293" max="1293" width="11.77734375" style="4" customWidth="1"/>
    <col min="1294" max="1294" width="15.109375" style="4" customWidth="1"/>
    <col min="1295" max="1295" width="14.88671875" style="4" customWidth="1"/>
    <col min="1296" max="1296" width="13.5546875" style="4" customWidth="1"/>
    <col min="1297" max="1297" width="13.88671875" style="4" customWidth="1"/>
    <col min="1298" max="1298" width="13.21875" style="4" customWidth="1"/>
    <col min="1299" max="1299" width="14.6640625" style="4" customWidth="1"/>
    <col min="1300" max="1300" width="14.33203125" style="4" customWidth="1"/>
    <col min="1301" max="1301" width="12.44140625" style="4" customWidth="1"/>
    <col min="1302" max="1302" width="14.21875" style="4" customWidth="1"/>
    <col min="1303" max="1303" width="14.88671875" style="4" customWidth="1"/>
    <col min="1304" max="1304" width="15.6640625" style="4" customWidth="1"/>
    <col min="1305" max="1309" width="16.109375" style="4" customWidth="1"/>
    <col min="1310" max="1310" width="18.21875" style="4" customWidth="1"/>
    <col min="1311" max="1311" width="15.6640625" style="4" customWidth="1"/>
    <col min="1312" max="1312" width="15.44140625" style="4" customWidth="1"/>
    <col min="1313" max="1313" width="14.109375" style="4" customWidth="1"/>
    <col min="1314" max="1314" width="19.88671875" style="4" customWidth="1"/>
    <col min="1315" max="1315" width="17.88671875" style="4" customWidth="1"/>
    <col min="1316" max="1316" width="10" style="4" hidden="1" customWidth="1"/>
    <col min="1317" max="1319" width="5.109375" style="4" customWidth="1"/>
    <col min="1320" max="1320" width="13.5546875" style="4" customWidth="1"/>
    <col min="1321" max="1321" width="21.77734375" style="4" customWidth="1"/>
    <col min="1322" max="1537" width="10" style="4"/>
    <col min="1538" max="1538" width="2.21875" style="4" customWidth="1"/>
    <col min="1539" max="1539" width="5.44140625" style="4" customWidth="1"/>
    <col min="1540" max="1540" width="10.5546875" style="4" customWidth="1"/>
    <col min="1541" max="1541" width="37.21875" style="4" customWidth="1"/>
    <col min="1542" max="1542" width="4.88671875" style="4" customWidth="1"/>
    <col min="1543" max="1543" width="16.77734375" style="4" customWidth="1"/>
    <col min="1544" max="1544" width="16.5546875" style="4" customWidth="1"/>
    <col min="1545" max="1545" width="18" style="4" customWidth="1"/>
    <col min="1546" max="1546" width="19.44140625" style="4" customWidth="1"/>
    <col min="1547" max="1547" width="16.88671875" style="4" customWidth="1"/>
    <col min="1548" max="1548" width="17.44140625" style="4" customWidth="1"/>
    <col min="1549" max="1549" width="11.77734375" style="4" customWidth="1"/>
    <col min="1550" max="1550" width="15.109375" style="4" customWidth="1"/>
    <col min="1551" max="1551" width="14.88671875" style="4" customWidth="1"/>
    <col min="1552" max="1552" width="13.5546875" style="4" customWidth="1"/>
    <col min="1553" max="1553" width="13.88671875" style="4" customWidth="1"/>
    <col min="1554" max="1554" width="13.21875" style="4" customWidth="1"/>
    <col min="1555" max="1555" width="14.6640625" style="4" customWidth="1"/>
    <col min="1556" max="1556" width="14.33203125" style="4" customWidth="1"/>
    <col min="1557" max="1557" width="12.44140625" style="4" customWidth="1"/>
    <col min="1558" max="1558" width="14.21875" style="4" customWidth="1"/>
    <col min="1559" max="1559" width="14.88671875" style="4" customWidth="1"/>
    <col min="1560" max="1560" width="15.6640625" style="4" customWidth="1"/>
    <col min="1561" max="1565" width="16.109375" style="4" customWidth="1"/>
    <col min="1566" max="1566" width="18.21875" style="4" customWidth="1"/>
    <col min="1567" max="1567" width="15.6640625" style="4" customWidth="1"/>
    <col min="1568" max="1568" width="15.44140625" style="4" customWidth="1"/>
    <col min="1569" max="1569" width="14.109375" style="4" customWidth="1"/>
    <col min="1570" max="1570" width="19.88671875" style="4" customWidth="1"/>
    <col min="1571" max="1571" width="17.88671875" style="4" customWidth="1"/>
    <col min="1572" max="1572" width="10" style="4" hidden="1" customWidth="1"/>
    <col min="1573" max="1575" width="5.109375" style="4" customWidth="1"/>
    <col min="1576" max="1576" width="13.5546875" style="4" customWidth="1"/>
    <col min="1577" max="1577" width="21.77734375" style="4" customWidth="1"/>
    <col min="1578" max="1793" width="10" style="4"/>
    <col min="1794" max="1794" width="2.21875" style="4" customWidth="1"/>
    <col min="1795" max="1795" width="5.44140625" style="4" customWidth="1"/>
    <col min="1796" max="1796" width="10.5546875" style="4" customWidth="1"/>
    <col min="1797" max="1797" width="37.21875" style="4" customWidth="1"/>
    <col min="1798" max="1798" width="4.88671875" style="4" customWidth="1"/>
    <col min="1799" max="1799" width="16.77734375" style="4" customWidth="1"/>
    <col min="1800" max="1800" width="16.5546875" style="4" customWidth="1"/>
    <col min="1801" max="1801" width="18" style="4" customWidth="1"/>
    <col min="1802" max="1802" width="19.44140625" style="4" customWidth="1"/>
    <col min="1803" max="1803" width="16.88671875" style="4" customWidth="1"/>
    <col min="1804" max="1804" width="17.44140625" style="4" customWidth="1"/>
    <col min="1805" max="1805" width="11.77734375" style="4" customWidth="1"/>
    <col min="1806" max="1806" width="15.109375" style="4" customWidth="1"/>
    <col min="1807" max="1807" width="14.88671875" style="4" customWidth="1"/>
    <col min="1808" max="1808" width="13.5546875" style="4" customWidth="1"/>
    <col min="1809" max="1809" width="13.88671875" style="4" customWidth="1"/>
    <col min="1810" max="1810" width="13.21875" style="4" customWidth="1"/>
    <col min="1811" max="1811" width="14.6640625" style="4" customWidth="1"/>
    <col min="1812" max="1812" width="14.33203125" style="4" customWidth="1"/>
    <col min="1813" max="1813" width="12.44140625" style="4" customWidth="1"/>
    <col min="1814" max="1814" width="14.21875" style="4" customWidth="1"/>
    <col min="1815" max="1815" width="14.88671875" style="4" customWidth="1"/>
    <col min="1816" max="1816" width="15.6640625" style="4" customWidth="1"/>
    <col min="1817" max="1821" width="16.109375" style="4" customWidth="1"/>
    <col min="1822" max="1822" width="18.21875" style="4" customWidth="1"/>
    <col min="1823" max="1823" width="15.6640625" style="4" customWidth="1"/>
    <col min="1824" max="1824" width="15.44140625" style="4" customWidth="1"/>
    <col min="1825" max="1825" width="14.109375" style="4" customWidth="1"/>
    <col min="1826" max="1826" width="19.88671875" style="4" customWidth="1"/>
    <col min="1827" max="1827" width="17.88671875" style="4" customWidth="1"/>
    <col min="1828" max="1828" width="10" style="4" hidden="1" customWidth="1"/>
    <col min="1829" max="1831" width="5.109375" style="4" customWidth="1"/>
    <col min="1832" max="1832" width="13.5546875" style="4" customWidth="1"/>
    <col min="1833" max="1833" width="21.77734375" style="4" customWidth="1"/>
    <col min="1834" max="2049" width="10" style="4"/>
    <col min="2050" max="2050" width="2.21875" style="4" customWidth="1"/>
    <col min="2051" max="2051" width="5.44140625" style="4" customWidth="1"/>
    <col min="2052" max="2052" width="10.5546875" style="4" customWidth="1"/>
    <col min="2053" max="2053" width="37.21875" style="4" customWidth="1"/>
    <col min="2054" max="2054" width="4.88671875" style="4" customWidth="1"/>
    <col min="2055" max="2055" width="16.77734375" style="4" customWidth="1"/>
    <col min="2056" max="2056" width="16.5546875" style="4" customWidth="1"/>
    <col min="2057" max="2057" width="18" style="4" customWidth="1"/>
    <col min="2058" max="2058" width="19.44140625" style="4" customWidth="1"/>
    <col min="2059" max="2059" width="16.88671875" style="4" customWidth="1"/>
    <col min="2060" max="2060" width="17.44140625" style="4" customWidth="1"/>
    <col min="2061" max="2061" width="11.77734375" style="4" customWidth="1"/>
    <col min="2062" max="2062" width="15.109375" style="4" customWidth="1"/>
    <col min="2063" max="2063" width="14.88671875" style="4" customWidth="1"/>
    <col min="2064" max="2064" width="13.5546875" style="4" customWidth="1"/>
    <col min="2065" max="2065" width="13.88671875" style="4" customWidth="1"/>
    <col min="2066" max="2066" width="13.21875" style="4" customWidth="1"/>
    <col min="2067" max="2067" width="14.6640625" style="4" customWidth="1"/>
    <col min="2068" max="2068" width="14.33203125" style="4" customWidth="1"/>
    <col min="2069" max="2069" width="12.44140625" style="4" customWidth="1"/>
    <col min="2070" max="2070" width="14.21875" style="4" customWidth="1"/>
    <col min="2071" max="2071" width="14.88671875" style="4" customWidth="1"/>
    <col min="2072" max="2072" width="15.6640625" style="4" customWidth="1"/>
    <col min="2073" max="2077" width="16.109375" style="4" customWidth="1"/>
    <col min="2078" max="2078" width="18.21875" style="4" customWidth="1"/>
    <col min="2079" max="2079" width="15.6640625" style="4" customWidth="1"/>
    <col min="2080" max="2080" width="15.44140625" style="4" customWidth="1"/>
    <col min="2081" max="2081" width="14.109375" style="4" customWidth="1"/>
    <col min="2082" max="2082" width="19.88671875" style="4" customWidth="1"/>
    <col min="2083" max="2083" width="17.88671875" style="4" customWidth="1"/>
    <col min="2084" max="2084" width="10" style="4" hidden="1" customWidth="1"/>
    <col min="2085" max="2087" width="5.109375" style="4" customWidth="1"/>
    <col min="2088" max="2088" width="13.5546875" style="4" customWidth="1"/>
    <col min="2089" max="2089" width="21.77734375" style="4" customWidth="1"/>
    <col min="2090" max="2305" width="10" style="4"/>
    <col min="2306" max="2306" width="2.21875" style="4" customWidth="1"/>
    <col min="2307" max="2307" width="5.44140625" style="4" customWidth="1"/>
    <col min="2308" max="2308" width="10.5546875" style="4" customWidth="1"/>
    <col min="2309" max="2309" width="37.21875" style="4" customWidth="1"/>
    <col min="2310" max="2310" width="4.88671875" style="4" customWidth="1"/>
    <col min="2311" max="2311" width="16.77734375" style="4" customWidth="1"/>
    <col min="2312" max="2312" width="16.5546875" style="4" customWidth="1"/>
    <col min="2313" max="2313" width="18" style="4" customWidth="1"/>
    <col min="2314" max="2314" width="19.44140625" style="4" customWidth="1"/>
    <col min="2315" max="2315" width="16.88671875" style="4" customWidth="1"/>
    <col min="2316" max="2316" width="17.44140625" style="4" customWidth="1"/>
    <col min="2317" max="2317" width="11.77734375" style="4" customWidth="1"/>
    <col min="2318" max="2318" width="15.109375" style="4" customWidth="1"/>
    <col min="2319" max="2319" width="14.88671875" style="4" customWidth="1"/>
    <col min="2320" max="2320" width="13.5546875" style="4" customWidth="1"/>
    <col min="2321" max="2321" width="13.88671875" style="4" customWidth="1"/>
    <col min="2322" max="2322" width="13.21875" style="4" customWidth="1"/>
    <col min="2323" max="2323" width="14.6640625" style="4" customWidth="1"/>
    <col min="2324" max="2324" width="14.33203125" style="4" customWidth="1"/>
    <col min="2325" max="2325" width="12.44140625" style="4" customWidth="1"/>
    <col min="2326" max="2326" width="14.21875" style="4" customWidth="1"/>
    <col min="2327" max="2327" width="14.88671875" style="4" customWidth="1"/>
    <col min="2328" max="2328" width="15.6640625" style="4" customWidth="1"/>
    <col min="2329" max="2333" width="16.109375" style="4" customWidth="1"/>
    <col min="2334" max="2334" width="18.21875" style="4" customWidth="1"/>
    <col min="2335" max="2335" width="15.6640625" style="4" customWidth="1"/>
    <col min="2336" max="2336" width="15.44140625" style="4" customWidth="1"/>
    <col min="2337" max="2337" width="14.109375" style="4" customWidth="1"/>
    <col min="2338" max="2338" width="19.88671875" style="4" customWidth="1"/>
    <col min="2339" max="2339" width="17.88671875" style="4" customWidth="1"/>
    <col min="2340" max="2340" width="10" style="4" hidden="1" customWidth="1"/>
    <col min="2341" max="2343" width="5.109375" style="4" customWidth="1"/>
    <col min="2344" max="2344" width="13.5546875" style="4" customWidth="1"/>
    <col min="2345" max="2345" width="21.77734375" style="4" customWidth="1"/>
    <col min="2346" max="2561" width="10" style="4"/>
    <col min="2562" max="2562" width="2.21875" style="4" customWidth="1"/>
    <col min="2563" max="2563" width="5.44140625" style="4" customWidth="1"/>
    <col min="2564" max="2564" width="10.5546875" style="4" customWidth="1"/>
    <col min="2565" max="2565" width="37.21875" style="4" customWidth="1"/>
    <col min="2566" max="2566" width="4.88671875" style="4" customWidth="1"/>
    <col min="2567" max="2567" width="16.77734375" style="4" customWidth="1"/>
    <col min="2568" max="2568" width="16.5546875" style="4" customWidth="1"/>
    <col min="2569" max="2569" width="18" style="4" customWidth="1"/>
    <col min="2570" max="2570" width="19.44140625" style="4" customWidth="1"/>
    <col min="2571" max="2571" width="16.88671875" style="4" customWidth="1"/>
    <col min="2572" max="2572" width="17.44140625" style="4" customWidth="1"/>
    <col min="2573" max="2573" width="11.77734375" style="4" customWidth="1"/>
    <col min="2574" max="2574" width="15.109375" style="4" customWidth="1"/>
    <col min="2575" max="2575" width="14.88671875" style="4" customWidth="1"/>
    <col min="2576" max="2576" width="13.5546875" style="4" customWidth="1"/>
    <col min="2577" max="2577" width="13.88671875" style="4" customWidth="1"/>
    <col min="2578" max="2578" width="13.21875" style="4" customWidth="1"/>
    <col min="2579" max="2579" width="14.6640625" style="4" customWidth="1"/>
    <col min="2580" max="2580" width="14.33203125" style="4" customWidth="1"/>
    <col min="2581" max="2581" width="12.44140625" style="4" customWidth="1"/>
    <col min="2582" max="2582" width="14.21875" style="4" customWidth="1"/>
    <col min="2583" max="2583" width="14.88671875" style="4" customWidth="1"/>
    <col min="2584" max="2584" width="15.6640625" style="4" customWidth="1"/>
    <col min="2585" max="2589" width="16.109375" style="4" customWidth="1"/>
    <col min="2590" max="2590" width="18.21875" style="4" customWidth="1"/>
    <col min="2591" max="2591" width="15.6640625" style="4" customWidth="1"/>
    <col min="2592" max="2592" width="15.44140625" style="4" customWidth="1"/>
    <col min="2593" max="2593" width="14.109375" style="4" customWidth="1"/>
    <col min="2594" max="2594" width="19.88671875" style="4" customWidth="1"/>
    <col min="2595" max="2595" width="17.88671875" style="4" customWidth="1"/>
    <col min="2596" max="2596" width="10" style="4" hidden="1" customWidth="1"/>
    <col min="2597" max="2599" width="5.109375" style="4" customWidth="1"/>
    <col min="2600" max="2600" width="13.5546875" style="4" customWidth="1"/>
    <col min="2601" max="2601" width="21.77734375" style="4" customWidth="1"/>
    <col min="2602" max="2817" width="10" style="4"/>
    <col min="2818" max="2818" width="2.21875" style="4" customWidth="1"/>
    <col min="2819" max="2819" width="5.44140625" style="4" customWidth="1"/>
    <col min="2820" max="2820" width="10.5546875" style="4" customWidth="1"/>
    <col min="2821" max="2821" width="37.21875" style="4" customWidth="1"/>
    <col min="2822" max="2822" width="4.88671875" style="4" customWidth="1"/>
    <col min="2823" max="2823" width="16.77734375" style="4" customWidth="1"/>
    <col min="2824" max="2824" width="16.5546875" style="4" customWidth="1"/>
    <col min="2825" max="2825" width="18" style="4" customWidth="1"/>
    <col min="2826" max="2826" width="19.44140625" style="4" customWidth="1"/>
    <col min="2827" max="2827" width="16.88671875" style="4" customWidth="1"/>
    <col min="2828" max="2828" width="17.44140625" style="4" customWidth="1"/>
    <col min="2829" max="2829" width="11.77734375" style="4" customWidth="1"/>
    <col min="2830" max="2830" width="15.109375" style="4" customWidth="1"/>
    <col min="2831" max="2831" width="14.88671875" style="4" customWidth="1"/>
    <col min="2832" max="2832" width="13.5546875" style="4" customWidth="1"/>
    <col min="2833" max="2833" width="13.88671875" style="4" customWidth="1"/>
    <col min="2834" max="2834" width="13.21875" style="4" customWidth="1"/>
    <col min="2835" max="2835" width="14.6640625" style="4" customWidth="1"/>
    <col min="2836" max="2836" width="14.33203125" style="4" customWidth="1"/>
    <col min="2837" max="2837" width="12.44140625" style="4" customWidth="1"/>
    <col min="2838" max="2838" width="14.21875" style="4" customWidth="1"/>
    <col min="2839" max="2839" width="14.88671875" style="4" customWidth="1"/>
    <col min="2840" max="2840" width="15.6640625" style="4" customWidth="1"/>
    <col min="2841" max="2845" width="16.109375" style="4" customWidth="1"/>
    <col min="2846" max="2846" width="18.21875" style="4" customWidth="1"/>
    <col min="2847" max="2847" width="15.6640625" style="4" customWidth="1"/>
    <col min="2848" max="2848" width="15.44140625" style="4" customWidth="1"/>
    <col min="2849" max="2849" width="14.109375" style="4" customWidth="1"/>
    <col min="2850" max="2850" width="19.88671875" style="4" customWidth="1"/>
    <col min="2851" max="2851" width="17.88671875" style="4" customWidth="1"/>
    <col min="2852" max="2852" width="10" style="4" hidden="1" customWidth="1"/>
    <col min="2853" max="2855" width="5.109375" style="4" customWidth="1"/>
    <col min="2856" max="2856" width="13.5546875" style="4" customWidth="1"/>
    <col min="2857" max="2857" width="21.77734375" style="4" customWidth="1"/>
    <col min="2858" max="3073" width="10" style="4"/>
    <col min="3074" max="3074" width="2.21875" style="4" customWidth="1"/>
    <col min="3075" max="3075" width="5.44140625" style="4" customWidth="1"/>
    <col min="3076" max="3076" width="10.5546875" style="4" customWidth="1"/>
    <col min="3077" max="3077" width="37.21875" style="4" customWidth="1"/>
    <col min="3078" max="3078" width="4.88671875" style="4" customWidth="1"/>
    <col min="3079" max="3079" width="16.77734375" style="4" customWidth="1"/>
    <col min="3080" max="3080" width="16.5546875" style="4" customWidth="1"/>
    <col min="3081" max="3081" width="18" style="4" customWidth="1"/>
    <col min="3082" max="3082" width="19.44140625" style="4" customWidth="1"/>
    <col min="3083" max="3083" width="16.88671875" style="4" customWidth="1"/>
    <col min="3084" max="3084" width="17.44140625" style="4" customWidth="1"/>
    <col min="3085" max="3085" width="11.77734375" style="4" customWidth="1"/>
    <col min="3086" max="3086" width="15.109375" style="4" customWidth="1"/>
    <col min="3087" max="3087" width="14.88671875" style="4" customWidth="1"/>
    <col min="3088" max="3088" width="13.5546875" style="4" customWidth="1"/>
    <col min="3089" max="3089" width="13.88671875" style="4" customWidth="1"/>
    <col min="3090" max="3090" width="13.21875" style="4" customWidth="1"/>
    <col min="3091" max="3091" width="14.6640625" style="4" customWidth="1"/>
    <col min="3092" max="3092" width="14.33203125" style="4" customWidth="1"/>
    <col min="3093" max="3093" width="12.44140625" style="4" customWidth="1"/>
    <col min="3094" max="3094" width="14.21875" style="4" customWidth="1"/>
    <col min="3095" max="3095" width="14.88671875" style="4" customWidth="1"/>
    <col min="3096" max="3096" width="15.6640625" style="4" customWidth="1"/>
    <col min="3097" max="3101" width="16.109375" style="4" customWidth="1"/>
    <col min="3102" max="3102" width="18.21875" style="4" customWidth="1"/>
    <col min="3103" max="3103" width="15.6640625" style="4" customWidth="1"/>
    <col min="3104" max="3104" width="15.44140625" style="4" customWidth="1"/>
    <col min="3105" max="3105" width="14.109375" style="4" customWidth="1"/>
    <col min="3106" max="3106" width="19.88671875" style="4" customWidth="1"/>
    <col min="3107" max="3107" width="17.88671875" style="4" customWidth="1"/>
    <col min="3108" max="3108" width="10" style="4" hidden="1" customWidth="1"/>
    <col min="3109" max="3111" width="5.109375" style="4" customWidth="1"/>
    <col min="3112" max="3112" width="13.5546875" style="4" customWidth="1"/>
    <col min="3113" max="3113" width="21.77734375" style="4" customWidth="1"/>
    <col min="3114" max="3329" width="10" style="4"/>
    <col min="3330" max="3330" width="2.21875" style="4" customWidth="1"/>
    <col min="3331" max="3331" width="5.44140625" style="4" customWidth="1"/>
    <col min="3332" max="3332" width="10.5546875" style="4" customWidth="1"/>
    <col min="3333" max="3333" width="37.21875" style="4" customWidth="1"/>
    <col min="3334" max="3334" width="4.88671875" style="4" customWidth="1"/>
    <col min="3335" max="3335" width="16.77734375" style="4" customWidth="1"/>
    <col min="3336" max="3336" width="16.5546875" style="4" customWidth="1"/>
    <col min="3337" max="3337" width="18" style="4" customWidth="1"/>
    <col min="3338" max="3338" width="19.44140625" style="4" customWidth="1"/>
    <col min="3339" max="3339" width="16.88671875" style="4" customWidth="1"/>
    <col min="3340" max="3340" width="17.44140625" style="4" customWidth="1"/>
    <col min="3341" max="3341" width="11.77734375" style="4" customWidth="1"/>
    <col min="3342" max="3342" width="15.109375" style="4" customWidth="1"/>
    <col min="3343" max="3343" width="14.88671875" style="4" customWidth="1"/>
    <col min="3344" max="3344" width="13.5546875" style="4" customWidth="1"/>
    <col min="3345" max="3345" width="13.88671875" style="4" customWidth="1"/>
    <col min="3346" max="3346" width="13.21875" style="4" customWidth="1"/>
    <col min="3347" max="3347" width="14.6640625" style="4" customWidth="1"/>
    <col min="3348" max="3348" width="14.33203125" style="4" customWidth="1"/>
    <col min="3349" max="3349" width="12.44140625" style="4" customWidth="1"/>
    <col min="3350" max="3350" width="14.21875" style="4" customWidth="1"/>
    <col min="3351" max="3351" width="14.88671875" style="4" customWidth="1"/>
    <col min="3352" max="3352" width="15.6640625" style="4" customWidth="1"/>
    <col min="3353" max="3357" width="16.109375" style="4" customWidth="1"/>
    <col min="3358" max="3358" width="18.21875" style="4" customWidth="1"/>
    <col min="3359" max="3359" width="15.6640625" style="4" customWidth="1"/>
    <col min="3360" max="3360" width="15.44140625" style="4" customWidth="1"/>
    <col min="3361" max="3361" width="14.109375" style="4" customWidth="1"/>
    <col min="3362" max="3362" width="19.88671875" style="4" customWidth="1"/>
    <col min="3363" max="3363" width="17.88671875" style="4" customWidth="1"/>
    <col min="3364" max="3364" width="10" style="4" hidden="1" customWidth="1"/>
    <col min="3365" max="3367" width="5.109375" style="4" customWidth="1"/>
    <col min="3368" max="3368" width="13.5546875" style="4" customWidth="1"/>
    <col min="3369" max="3369" width="21.77734375" style="4" customWidth="1"/>
    <col min="3370" max="3585" width="10" style="4"/>
    <col min="3586" max="3586" width="2.21875" style="4" customWidth="1"/>
    <col min="3587" max="3587" width="5.44140625" style="4" customWidth="1"/>
    <col min="3588" max="3588" width="10.5546875" style="4" customWidth="1"/>
    <col min="3589" max="3589" width="37.21875" style="4" customWidth="1"/>
    <col min="3590" max="3590" width="4.88671875" style="4" customWidth="1"/>
    <col min="3591" max="3591" width="16.77734375" style="4" customWidth="1"/>
    <col min="3592" max="3592" width="16.5546875" style="4" customWidth="1"/>
    <col min="3593" max="3593" width="18" style="4" customWidth="1"/>
    <col min="3594" max="3594" width="19.44140625" style="4" customWidth="1"/>
    <col min="3595" max="3595" width="16.88671875" style="4" customWidth="1"/>
    <col min="3596" max="3596" width="17.44140625" style="4" customWidth="1"/>
    <col min="3597" max="3597" width="11.77734375" style="4" customWidth="1"/>
    <col min="3598" max="3598" width="15.109375" style="4" customWidth="1"/>
    <col min="3599" max="3599" width="14.88671875" style="4" customWidth="1"/>
    <col min="3600" max="3600" width="13.5546875" style="4" customWidth="1"/>
    <col min="3601" max="3601" width="13.88671875" style="4" customWidth="1"/>
    <col min="3602" max="3602" width="13.21875" style="4" customWidth="1"/>
    <col min="3603" max="3603" width="14.6640625" style="4" customWidth="1"/>
    <col min="3604" max="3604" width="14.33203125" style="4" customWidth="1"/>
    <col min="3605" max="3605" width="12.44140625" style="4" customWidth="1"/>
    <col min="3606" max="3606" width="14.21875" style="4" customWidth="1"/>
    <col min="3607" max="3607" width="14.88671875" style="4" customWidth="1"/>
    <col min="3608" max="3608" width="15.6640625" style="4" customWidth="1"/>
    <col min="3609" max="3613" width="16.109375" style="4" customWidth="1"/>
    <col min="3614" max="3614" width="18.21875" style="4" customWidth="1"/>
    <col min="3615" max="3615" width="15.6640625" style="4" customWidth="1"/>
    <col min="3616" max="3616" width="15.44140625" style="4" customWidth="1"/>
    <col min="3617" max="3617" width="14.109375" style="4" customWidth="1"/>
    <col min="3618" max="3618" width="19.88671875" style="4" customWidth="1"/>
    <col min="3619" max="3619" width="17.88671875" style="4" customWidth="1"/>
    <col min="3620" max="3620" width="10" style="4" hidden="1" customWidth="1"/>
    <col min="3621" max="3623" width="5.109375" style="4" customWidth="1"/>
    <col min="3624" max="3624" width="13.5546875" style="4" customWidth="1"/>
    <col min="3625" max="3625" width="21.77734375" style="4" customWidth="1"/>
    <col min="3626" max="3841" width="10" style="4"/>
    <col min="3842" max="3842" width="2.21875" style="4" customWidth="1"/>
    <col min="3843" max="3843" width="5.44140625" style="4" customWidth="1"/>
    <col min="3844" max="3844" width="10.5546875" style="4" customWidth="1"/>
    <col min="3845" max="3845" width="37.21875" style="4" customWidth="1"/>
    <col min="3846" max="3846" width="4.88671875" style="4" customWidth="1"/>
    <col min="3847" max="3847" width="16.77734375" style="4" customWidth="1"/>
    <col min="3848" max="3848" width="16.5546875" style="4" customWidth="1"/>
    <col min="3849" max="3849" width="18" style="4" customWidth="1"/>
    <col min="3850" max="3850" width="19.44140625" style="4" customWidth="1"/>
    <col min="3851" max="3851" width="16.88671875" style="4" customWidth="1"/>
    <col min="3852" max="3852" width="17.44140625" style="4" customWidth="1"/>
    <col min="3853" max="3853" width="11.77734375" style="4" customWidth="1"/>
    <col min="3854" max="3854" width="15.109375" style="4" customWidth="1"/>
    <col min="3855" max="3855" width="14.88671875" style="4" customWidth="1"/>
    <col min="3856" max="3856" width="13.5546875" style="4" customWidth="1"/>
    <col min="3857" max="3857" width="13.88671875" style="4" customWidth="1"/>
    <col min="3858" max="3858" width="13.21875" style="4" customWidth="1"/>
    <col min="3859" max="3859" width="14.6640625" style="4" customWidth="1"/>
    <col min="3860" max="3860" width="14.33203125" style="4" customWidth="1"/>
    <col min="3861" max="3861" width="12.44140625" style="4" customWidth="1"/>
    <col min="3862" max="3862" width="14.21875" style="4" customWidth="1"/>
    <col min="3863" max="3863" width="14.88671875" style="4" customWidth="1"/>
    <col min="3864" max="3864" width="15.6640625" style="4" customWidth="1"/>
    <col min="3865" max="3869" width="16.109375" style="4" customWidth="1"/>
    <col min="3870" max="3870" width="18.21875" style="4" customWidth="1"/>
    <col min="3871" max="3871" width="15.6640625" style="4" customWidth="1"/>
    <col min="3872" max="3872" width="15.44140625" style="4" customWidth="1"/>
    <col min="3873" max="3873" width="14.109375" style="4" customWidth="1"/>
    <col min="3874" max="3874" width="19.88671875" style="4" customWidth="1"/>
    <col min="3875" max="3875" width="17.88671875" style="4" customWidth="1"/>
    <col min="3876" max="3876" width="10" style="4" hidden="1" customWidth="1"/>
    <col min="3877" max="3879" width="5.109375" style="4" customWidth="1"/>
    <col min="3880" max="3880" width="13.5546875" style="4" customWidth="1"/>
    <col min="3881" max="3881" width="21.77734375" style="4" customWidth="1"/>
    <col min="3882" max="4097" width="10" style="4"/>
    <col min="4098" max="4098" width="2.21875" style="4" customWidth="1"/>
    <col min="4099" max="4099" width="5.44140625" style="4" customWidth="1"/>
    <col min="4100" max="4100" width="10.5546875" style="4" customWidth="1"/>
    <col min="4101" max="4101" width="37.21875" style="4" customWidth="1"/>
    <col min="4102" max="4102" width="4.88671875" style="4" customWidth="1"/>
    <col min="4103" max="4103" width="16.77734375" style="4" customWidth="1"/>
    <col min="4104" max="4104" width="16.5546875" style="4" customWidth="1"/>
    <col min="4105" max="4105" width="18" style="4" customWidth="1"/>
    <col min="4106" max="4106" width="19.44140625" style="4" customWidth="1"/>
    <col min="4107" max="4107" width="16.88671875" style="4" customWidth="1"/>
    <col min="4108" max="4108" width="17.44140625" style="4" customWidth="1"/>
    <col min="4109" max="4109" width="11.77734375" style="4" customWidth="1"/>
    <col min="4110" max="4110" width="15.109375" style="4" customWidth="1"/>
    <col min="4111" max="4111" width="14.88671875" style="4" customWidth="1"/>
    <col min="4112" max="4112" width="13.5546875" style="4" customWidth="1"/>
    <col min="4113" max="4113" width="13.88671875" style="4" customWidth="1"/>
    <col min="4114" max="4114" width="13.21875" style="4" customWidth="1"/>
    <col min="4115" max="4115" width="14.6640625" style="4" customWidth="1"/>
    <col min="4116" max="4116" width="14.33203125" style="4" customWidth="1"/>
    <col min="4117" max="4117" width="12.44140625" style="4" customWidth="1"/>
    <col min="4118" max="4118" width="14.21875" style="4" customWidth="1"/>
    <col min="4119" max="4119" width="14.88671875" style="4" customWidth="1"/>
    <col min="4120" max="4120" width="15.6640625" style="4" customWidth="1"/>
    <col min="4121" max="4125" width="16.109375" style="4" customWidth="1"/>
    <col min="4126" max="4126" width="18.21875" style="4" customWidth="1"/>
    <col min="4127" max="4127" width="15.6640625" style="4" customWidth="1"/>
    <col min="4128" max="4128" width="15.44140625" style="4" customWidth="1"/>
    <col min="4129" max="4129" width="14.109375" style="4" customWidth="1"/>
    <col min="4130" max="4130" width="19.88671875" style="4" customWidth="1"/>
    <col min="4131" max="4131" width="17.88671875" style="4" customWidth="1"/>
    <col min="4132" max="4132" width="10" style="4" hidden="1" customWidth="1"/>
    <col min="4133" max="4135" width="5.109375" style="4" customWidth="1"/>
    <col min="4136" max="4136" width="13.5546875" style="4" customWidth="1"/>
    <col min="4137" max="4137" width="21.77734375" style="4" customWidth="1"/>
    <col min="4138" max="4353" width="10" style="4"/>
    <col min="4354" max="4354" width="2.21875" style="4" customWidth="1"/>
    <col min="4355" max="4355" width="5.44140625" style="4" customWidth="1"/>
    <col min="4356" max="4356" width="10.5546875" style="4" customWidth="1"/>
    <col min="4357" max="4357" width="37.21875" style="4" customWidth="1"/>
    <col min="4358" max="4358" width="4.88671875" style="4" customWidth="1"/>
    <col min="4359" max="4359" width="16.77734375" style="4" customWidth="1"/>
    <col min="4360" max="4360" width="16.5546875" style="4" customWidth="1"/>
    <col min="4361" max="4361" width="18" style="4" customWidth="1"/>
    <col min="4362" max="4362" width="19.44140625" style="4" customWidth="1"/>
    <col min="4363" max="4363" width="16.88671875" style="4" customWidth="1"/>
    <col min="4364" max="4364" width="17.44140625" style="4" customWidth="1"/>
    <col min="4365" max="4365" width="11.77734375" style="4" customWidth="1"/>
    <col min="4366" max="4366" width="15.109375" style="4" customWidth="1"/>
    <col min="4367" max="4367" width="14.88671875" style="4" customWidth="1"/>
    <col min="4368" max="4368" width="13.5546875" style="4" customWidth="1"/>
    <col min="4369" max="4369" width="13.88671875" style="4" customWidth="1"/>
    <col min="4370" max="4370" width="13.21875" style="4" customWidth="1"/>
    <col min="4371" max="4371" width="14.6640625" style="4" customWidth="1"/>
    <col min="4372" max="4372" width="14.33203125" style="4" customWidth="1"/>
    <col min="4373" max="4373" width="12.44140625" style="4" customWidth="1"/>
    <col min="4374" max="4374" width="14.21875" style="4" customWidth="1"/>
    <col min="4375" max="4375" width="14.88671875" style="4" customWidth="1"/>
    <col min="4376" max="4376" width="15.6640625" style="4" customWidth="1"/>
    <col min="4377" max="4381" width="16.109375" style="4" customWidth="1"/>
    <col min="4382" max="4382" width="18.21875" style="4" customWidth="1"/>
    <col min="4383" max="4383" width="15.6640625" style="4" customWidth="1"/>
    <col min="4384" max="4384" width="15.44140625" style="4" customWidth="1"/>
    <col min="4385" max="4385" width="14.109375" style="4" customWidth="1"/>
    <col min="4386" max="4386" width="19.88671875" style="4" customWidth="1"/>
    <col min="4387" max="4387" width="17.88671875" style="4" customWidth="1"/>
    <col min="4388" max="4388" width="10" style="4" hidden="1" customWidth="1"/>
    <col min="4389" max="4391" width="5.109375" style="4" customWidth="1"/>
    <col min="4392" max="4392" width="13.5546875" style="4" customWidth="1"/>
    <col min="4393" max="4393" width="21.77734375" style="4" customWidth="1"/>
    <col min="4394" max="4609" width="10" style="4"/>
    <col min="4610" max="4610" width="2.21875" style="4" customWidth="1"/>
    <col min="4611" max="4611" width="5.44140625" style="4" customWidth="1"/>
    <col min="4612" max="4612" width="10.5546875" style="4" customWidth="1"/>
    <col min="4613" max="4613" width="37.21875" style="4" customWidth="1"/>
    <col min="4614" max="4614" width="4.88671875" style="4" customWidth="1"/>
    <col min="4615" max="4615" width="16.77734375" style="4" customWidth="1"/>
    <col min="4616" max="4616" width="16.5546875" style="4" customWidth="1"/>
    <col min="4617" max="4617" width="18" style="4" customWidth="1"/>
    <col min="4618" max="4618" width="19.44140625" style="4" customWidth="1"/>
    <col min="4619" max="4619" width="16.88671875" style="4" customWidth="1"/>
    <col min="4620" max="4620" width="17.44140625" style="4" customWidth="1"/>
    <col min="4621" max="4621" width="11.77734375" style="4" customWidth="1"/>
    <col min="4622" max="4622" width="15.109375" style="4" customWidth="1"/>
    <col min="4623" max="4623" width="14.88671875" style="4" customWidth="1"/>
    <col min="4624" max="4624" width="13.5546875" style="4" customWidth="1"/>
    <col min="4625" max="4625" width="13.88671875" style="4" customWidth="1"/>
    <col min="4626" max="4626" width="13.21875" style="4" customWidth="1"/>
    <col min="4627" max="4627" width="14.6640625" style="4" customWidth="1"/>
    <col min="4628" max="4628" width="14.33203125" style="4" customWidth="1"/>
    <col min="4629" max="4629" width="12.44140625" style="4" customWidth="1"/>
    <col min="4630" max="4630" width="14.21875" style="4" customWidth="1"/>
    <col min="4631" max="4631" width="14.88671875" style="4" customWidth="1"/>
    <col min="4632" max="4632" width="15.6640625" style="4" customWidth="1"/>
    <col min="4633" max="4637" width="16.109375" style="4" customWidth="1"/>
    <col min="4638" max="4638" width="18.21875" style="4" customWidth="1"/>
    <col min="4639" max="4639" width="15.6640625" style="4" customWidth="1"/>
    <col min="4640" max="4640" width="15.44140625" style="4" customWidth="1"/>
    <col min="4641" max="4641" width="14.109375" style="4" customWidth="1"/>
    <col min="4642" max="4642" width="19.88671875" style="4" customWidth="1"/>
    <col min="4643" max="4643" width="17.88671875" style="4" customWidth="1"/>
    <col min="4644" max="4644" width="10" style="4" hidden="1" customWidth="1"/>
    <col min="4645" max="4647" width="5.109375" style="4" customWidth="1"/>
    <col min="4648" max="4648" width="13.5546875" style="4" customWidth="1"/>
    <col min="4649" max="4649" width="21.77734375" style="4" customWidth="1"/>
    <col min="4650" max="4865" width="10" style="4"/>
    <col min="4866" max="4866" width="2.21875" style="4" customWidth="1"/>
    <col min="4867" max="4867" width="5.44140625" style="4" customWidth="1"/>
    <col min="4868" max="4868" width="10.5546875" style="4" customWidth="1"/>
    <col min="4869" max="4869" width="37.21875" style="4" customWidth="1"/>
    <col min="4870" max="4870" width="4.88671875" style="4" customWidth="1"/>
    <col min="4871" max="4871" width="16.77734375" style="4" customWidth="1"/>
    <col min="4872" max="4872" width="16.5546875" style="4" customWidth="1"/>
    <col min="4873" max="4873" width="18" style="4" customWidth="1"/>
    <col min="4874" max="4874" width="19.44140625" style="4" customWidth="1"/>
    <col min="4875" max="4875" width="16.88671875" style="4" customWidth="1"/>
    <col min="4876" max="4876" width="17.44140625" style="4" customWidth="1"/>
    <col min="4877" max="4877" width="11.77734375" style="4" customWidth="1"/>
    <col min="4878" max="4878" width="15.109375" style="4" customWidth="1"/>
    <col min="4879" max="4879" width="14.88671875" style="4" customWidth="1"/>
    <col min="4880" max="4880" width="13.5546875" style="4" customWidth="1"/>
    <col min="4881" max="4881" width="13.88671875" style="4" customWidth="1"/>
    <col min="4882" max="4882" width="13.21875" style="4" customWidth="1"/>
    <col min="4883" max="4883" width="14.6640625" style="4" customWidth="1"/>
    <col min="4884" max="4884" width="14.33203125" style="4" customWidth="1"/>
    <col min="4885" max="4885" width="12.44140625" style="4" customWidth="1"/>
    <col min="4886" max="4886" width="14.21875" style="4" customWidth="1"/>
    <col min="4887" max="4887" width="14.88671875" style="4" customWidth="1"/>
    <col min="4888" max="4888" width="15.6640625" style="4" customWidth="1"/>
    <col min="4889" max="4893" width="16.109375" style="4" customWidth="1"/>
    <col min="4894" max="4894" width="18.21875" style="4" customWidth="1"/>
    <col min="4895" max="4895" width="15.6640625" style="4" customWidth="1"/>
    <col min="4896" max="4896" width="15.44140625" style="4" customWidth="1"/>
    <col min="4897" max="4897" width="14.109375" style="4" customWidth="1"/>
    <col min="4898" max="4898" width="19.88671875" style="4" customWidth="1"/>
    <col min="4899" max="4899" width="17.88671875" style="4" customWidth="1"/>
    <col min="4900" max="4900" width="10" style="4" hidden="1" customWidth="1"/>
    <col min="4901" max="4903" width="5.109375" style="4" customWidth="1"/>
    <col min="4904" max="4904" width="13.5546875" style="4" customWidth="1"/>
    <col min="4905" max="4905" width="21.77734375" style="4" customWidth="1"/>
    <col min="4906" max="5121" width="10" style="4"/>
    <col min="5122" max="5122" width="2.21875" style="4" customWidth="1"/>
    <col min="5123" max="5123" width="5.44140625" style="4" customWidth="1"/>
    <col min="5124" max="5124" width="10.5546875" style="4" customWidth="1"/>
    <col min="5125" max="5125" width="37.21875" style="4" customWidth="1"/>
    <col min="5126" max="5126" width="4.88671875" style="4" customWidth="1"/>
    <col min="5127" max="5127" width="16.77734375" style="4" customWidth="1"/>
    <col min="5128" max="5128" width="16.5546875" style="4" customWidth="1"/>
    <col min="5129" max="5129" width="18" style="4" customWidth="1"/>
    <col min="5130" max="5130" width="19.44140625" style="4" customWidth="1"/>
    <col min="5131" max="5131" width="16.88671875" style="4" customWidth="1"/>
    <col min="5132" max="5132" width="17.44140625" style="4" customWidth="1"/>
    <col min="5133" max="5133" width="11.77734375" style="4" customWidth="1"/>
    <col min="5134" max="5134" width="15.109375" style="4" customWidth="1"/>
    <col min="5135" max="5135" width="14.88671875" style="4" customWidth="1"/>
    <col min="5136" max="5136" width="13.5546875" style="4" customWidth="1"/>
    <col min="5137" max="5137" width="13.88671875" style="4" customWidth="1"/>
    <col min="5138" max="5138" width="13.21875" style="4" customWidth="1"/>
    <col min="5139" max="5139" width="14.6640625" style="4" customWidth="1"/>
    <col min="5140" max="5140" width="14.33203125" style="4" customWidth="1"/>
    <col min="5141" max="5141" width="12.44140625" style="4" customWidth="1"/>
    <col min="5142" max="5142" width="14.21875" style="4" customWidth="1"/>
    <col min="5143" max="5143" width="14.88671875" style="4" customWidth="1"/>
    <col min="5144" max="5144" width="15.6640625" style="4" customWidth="1"/>
    <col min="5145" max="5149" width="16.109375" style="4" customWidth="1"/>
    <col min="5150" max="5150" width="18.21875" style="4" customWidth="1"/>
    <col min="5151" max="5151" width="15.6640625" style="4" customWidth="1"/>
    <col min="5152" max="5152" width="15.44140625" style="4" customWidth="1"/>
    <col min="5153" max="5153" width="14.109375" style="4" customWidth="1"/>
    <col min="5154" max="5154" width="19.88671875" style="4" customWidth="1"/>
    <col min="5155" max="5155" width="17.88671875" style="4" customWidth="1"/>
    <col min="5156" max="5156" width="10" style="4" hidden="1" customWidth="1"/>
    <col min="5157" max="5159" width="5.109375" style="4" customWidth="1"/>
    <col min="5160" max="5160" width="13.5546875" style="4" customWidth="1"/>
    <col min="5161" max="5161" width="21.77734375" style="4" customWidth="1"/>
    <col min="5162" max="5377" width="10" style="4"/>
    <col min="5378" max="5378" width="2.21875" style="4" customWidth="1"/>
    <col min="5379" max="5379" width="5.44140625" style="4" customWidth="1"/>
    <col min="5380" max="5380" width="10.5546875" style="4" customWidth="1"/>
    <col min="5381" max="5381" width="37.21875" style="4" customWidth="1"/>
    <col min="5382" max="5382" width="4.88671875" style="4" customWidth="1"/>
    <col min="5383" max="5383" width="16.77734375" style="4" customWidth="1"/>
    <col min="5384" max="5384" width="16.5546875" style="4" customWidth="1"/>
    <col min="5385" max="5385" width="18" style="4" customWidth="1"/>
    <col min="5386" max="5386" width="19.44140625" style="4" customWidth="1"/>
    <col min="5387" max="5387" width="16.88671875" style="4" customWidth="1"/>
    <col min="5388" max="5388" width="17.44140625" style="4" customWidth="1"/>
    <col min="5389" max="5389" width="11.77734375" style="4" customWidth="1"/>
    <col min="5390" max="5390" width="15.109375" style="4" customWidth="1"/>
    <col min="5391" max="5391" width="14.88671875" style="4" customWidth="1"/>
    <col min="5392" max="5392" width="13.5546875" style="4" customWidth="1"/>
    <col min="5393" max="5393" width="13.88671875" style="4" customWidth="1"/>
    <col min="5394" max="5394" width="13.21875" style="4" customWidth="1"/>
    <col min="5395" max="5395" width="14.6640625" style="4" customWidth="1"/>
    <col min="5396" max="5396" width="14.33203125" style="4" customWidth="1"/>
    <col min="5397" max="5397" width="12.44140625" style="4" customWidth="1"/>
    <col min="5398" max="5398" width="14.21875" style="4" customWidth="1"/>
    <col min="5399" max="5399" width="14.88671875" style="4" customWidth="1"/>
    <col min="5400" max="5400" width="15.6640625" style="4" customWidth="1"/>
    <col min="5401" max="5405" width="16.109375" style="4" customWidth="1"/>
    <col min="5406" max="5406" width="18.21875" style="4" customWidth="1"/>
    <col min="5407" max="5407" width="15.6640625" style="4" customWidth="1"/>
    <col min="5408" max="5408" width="15.44140625" style="4" customWidth="1"/>
    <col min="5409" max="5409" width="14.109375" style="4" customWidth="1"/>
    <col min="5410" max="5410" width="19.88671875" style="4" customWidth="1"/>
    <col min="5411" max="5411" width="17.88671875" style="4" customWidth="1"/>
    <col min="5412" max="5412" width="10" style="4" hidden="1" customWidth="1"/>
    <col min="5413" max="5415" width="5.109375" style="4" customWidth="1"/>
    <col min="5416" max="5416" width="13.5546875" style="4" customWidth="1"/>
    <col min="5417" max="5417" width="21.77734375" style="4" customWidth="1"/>
    <col min="5418" max="5633" width="10" style="4"/>
    <col min="5634" max="5634" width="2.21875" style="4" customWidth="1"/>
    <col min="5635" max="5635" width="5.44140625" style="4" customWidth="1"/>
    <col min="5636" max="5636" width="10.5546875" style="4" customWidth="1"/>
    <col min="5637" max="5637" width="37.21875" style="4" customWidth="1"/>
    <col min="5638" max="5638" width="4.88671875" style="4" customWidth="1"/>
    <col min="5639" max="5639" width="16.77734375" style="4" customWidth="1"/>
    <col min="5640" max="5640" width="16.5546875" style="4" customWidth="1"/>
    <col min="5641" max="5641" width="18" style="4" customWidth="1"/>
    <col min="5642" max="5642" width="19.44140625" style="4" customWidth="1"/>
    <col min="5643" max="5643" width="16.88671875" style="4" customWidth="1"/>
    <col min="5644" max="5644" width="17.44140625" style="4" customWidth="1"/>
    <col min="5645" max="5645" width="11.77734375" style="4" customWidth="1"/>
    <col min="5646" max="5646" width="15.109375" style="4" customWidth="1"/>
    <col min="5647" max="5647" width="14.88671875" style="4" customWidth="1"/>
    <col min="5648" max="5648" width="13.5546875" style="4" customWidth="1"/>
    <col min="5649" max="5649" width="13.88671875" style="4" customWidth="1"/>
    <col min="5650" max="5650" width="13.21875" style="4" customWidth="1"/>
    <col min="5651" max="5651" width="14.6640625" style="4" customWidth="1"/>
    <col min="5652" max="5652" width="14.33203125" style="4" customWidth="1"/>
    <col min="5653" max="5653" width="12.44140625" style="4" customWidth="1"/>
    <col min="5654" max="5654" width="14.21875" style="4" customWidth="1"/>
    <col min="5655" max="5655" width="14.88671875" style="4" customWidth="1"/>
    <col min="5656" max="5656" width="15.6640625" style="4" customWidth="1"/>
    <col min="5657" max="5661" width="16.109375" style="4" customWidth="1"/>
    <col min="5662" max="5662" width="18.21875" style="4" customWidth="1"/>
    <col min="5663" max="5663" width="15.6640625" style="4" customWidth="1"/>
    <col min="5664" max="5664" width="15.44140625" style="4" customWidth="1"/>
    <col min="5665" max="5665" width="14.109375" style="4" customWidth="1"/>
    <col min="5666" max="5666" width="19.88671875" style="4" customWidth="1"/>
    <col min="5667" max="5667" width="17.88671875" style="4" customWidth="1"/>
    <col min="5668" max="5668" width="10" style="4" hidden="1" customWidth="1"/>
    <col min="5669" max="5671" width="5.109375" style="4" customWidth="1"/>
    <col min="5672" max="5672" width="13.5546875" style="4" customWidth="1"/>
    <col min="5673" max="5673" width="21.77734375" style="4" customWidth="1"/>
    <col min="5674" max="5889" width="10" style="4"/>
    <col min="5890" max="5890" width="2.21875" style="4" customWidth="1"/>
    <col min="5891" max="5891" width="5.44140625" style="4" customWidth="1"/>
    <col min="5892" max="5892" width="10.5546875" style="4" customWidth="1"/>
    <col min="5893" max="5893" width="37.21875" style="4" customWidth="1"/>
    <col min="5894" max="5894" width="4.88671875" style="4" customWidth="1"/>
    <col min="5895" max="5895" width="16.77734375" style="4" customWidth="1"/>
    <col min="5896" max="5896" width="16.5546875" style="4" customWidth="1"/>
    <col min="5897" max="5897" width="18" style="4" customWidth="1"/>
    <col min="5898" max="5898" width="19.44140625" style="4" customWidth="1"/>
    <col min="5899" max="5899" width="16.88671875" style="4" customWidth="1"/>
    <col min="5900" max="5900" width="17.44140625" style="4" customWidth="1"/>
    <col min="5901" max="5901" width="11.77734375" style="4" customWidth="1"/>
    <col min="5902" max="5902" width="15.109375" style="4" customWidth="1"/>
    <col min="5903" max="5903" width="14.88671875" style="4" customWidth="1"/>
    <col min="5904" max="5904" width="13.5546875" style="4" customWidth="1"/>
    <col min="5905" max="5905" width="13.88671875" style="4" customWidth="1"/>
    <col min="5906" max="5906" width="13.21875" style="4" customWidth="1"/>
    <col min="5907" max="5907" width="14.6640625" style="4" customWidth="1"/>
    <col min="5908" max="5908" width="14.33203125" style="4" customWidth="1"/>
    <col min="5909" max="5909" width="12.44140625" style="4" customWidth="1"/>
    <col min="5910" max="5910" width="14.21875" style="4" customWidth="1"/>
    <col min="5911" max="5911" width="14.88671875" style="4" customWidth="1"/>
    <col min="5912" max="5912" width="15.6640625" style="4" customWidth="1"/>
    <col min="5913" max="5917" width="16.109375" style="4" customWidth="1"/>
    <col min="5918" max="5918" width="18.21875" style="4" customWidth="1"/>
    <col min="5919" max="5919" width="15.6640625" style="4" customWidth="1"/>
    <col min="5920" max="5920" width="15.44140625" style="4" customWidth="1"/>
    <col min="5921" max="5921" width="14.109375" style="4" customWidth="1"/>
    <col min="5922" max="5922" width="19.88671875" style="4" customWidth="1"/>
    <col min="5923" max="5923" width="17.88671875" style="4" customWidth="1"/>
    <col min="5924" max="5924" width="10" style="4" hidden="1" customWidth="1"/>
    <col min="5925" max="5927" width="5.109375" style="4" customWidth="1"/>
    <col min="5928" max="5928" width="13.5546875" style="4" customWidth="1"/>
    <col min="5929" max="5929" width="21.77734375" style="4" customWidth="1"/>
    <col min="5930" max="6145" width="10" style="4"/>
    <col min="6146" max="6146" width="2.21875" style="4" customWidth="1"/>
    <col min="6147" max="6147" width="5.44140625" style="4" customWidth="1"/>
    <col min="6148" max="6148" width="10.5546875" style="4" customWidth="1"/>
    <col min="6149" max="6149" width="37.21875" style="4" customWidth="1"/>
    <col min="6150" max="6150" width="4.88671875" style="4" customWidth="1"/>
    <col min="6151" max="6151" width="16.77734375" style="4" customWidth="1"/>
    <col min="6152" max="6152" width="16.5546875" style="4" customWidth="1"/>
    <col min="6153" max="6153" width="18" style="4" customWidth="1"/>
    <col min="6154" max="6154" width="19.44140625" style="4" customWidth="1"/>
    <col min="6155" max="6155" width="16.88671875" style="4" customWidth="1"/>
    <col min="6156" max="6156" width="17.44140625" style="4" customWidth="1"/>
    <col min="6157" max="6157" width="11.77734375" style="4" customWidth="1"/>
    <col min="6158" max="6158" width="15.109375" style="4" customWidth="1"/>
    <col min="6159" max="6159" width="14.88671875" style="4" customWidth="1"/>
    <col min="6160" max="6160" width="13.5546875" style="4" customWidth="1"/>
    <col min="6161" max="6161" width="13.88671875" style="4" customWidth="1"/>
    <col min="6162" max="6162" width="13.21875" style="4" customWidth="1"/>
    <col min="6163" max="6163" width="14.6640625" style="4" customWidth="1"/>
    <col min="6164" max="6164" width="14.33203125" style="4" customWidth="1"/>
    <col min="6165" max="6165" width="12.44140625" style="4" customWidth="1"/>
    <col min="6166" max="6166" width="14.21875" style="4" customWidth="1"/>
    <col min="6167" max="6167" width="14.88671875" style="4" customWidth="1"/>
    <col min="6168" max="6168" width="15.6640625" style="4" customWidth="1"/>
    <col min="6169" max="6173" width="16.109375" style="4" customWidth="1"/>
    <col min="6174" max="6174" width="18.21875" style="4" customWidth="1"/>
    <col min="6175" max="6175" width="15.6640625" style="4" customWidth="1"/>
    <col min="6176" max="6176" width="15.44140625" style="4" customWidth="1"/>
    <col min="6177" max="6177" width="14.109375" style="4" customWidth="1"/>
    <col min="6178" max="6178" width="19.88671875" style="4" customWidth="1"/>
    <col min="6179" max="6179" width="17.88671875" style="4" customWidth="1"/>
    <col min="6180" max="6180" width="10" style="4" hidden="1" customWidth="1"/>
    <col min="6181" max="6183" width="5.109375" style="4" customWidth="1"/>
    <col min="6184" max="6184" width="13.5546875" style="4" customWidth="1"/>
    <col min="6185" max="6185" width="21.77734375" style="4" customWidth="1"/>
    <col min="6186" max="6401" width="10" style="4"/>
    <col min="6402" max="6402" width="2.21875" style="4" customWidth="1"/>
    <col min="6403" max="6403" width="5.44140625" style="4" customWidth="1"/>
    <col min="6404" max="6404" width="10.5546875" style="4" customWidth="1"/>
    <col min="6405" max="6405" width="37.21875" style="4" customWidth="1"/>
    <col min="6406" max="6406" width="4.88671875" style="4" customWidth="1"/>
    <col min="6407" max="6407" width="16.77734375" style="4" customWidth="1"/>
    <col min="6408" max="6408" width="16.5546875" style="4" customWidth="1"/>
    <col min="6409" max="6409" width="18" style="4" customWidth="1"/>
    <col min="6410" max="6410" width="19.44140625" style="4" customWidth="1"/>
    <col min="6411" max="6411" width="16.88671875" style="4" customWidth="1"/>
    <col min="6412" max="6412" width="17.44140625" style="4" customWidth="1"/>
    <col min="6413" max="6413" width="11.77734375" style="4" customWidth="1"/>
    <col min="6414" max="6414" width="15.109375" style="4" customWidth="1"/>
    <col min="6415" max="6415" width="14.88671875" style="4" customWidth="1"/>
    <col min="6416" max="6416" width="13.5546875" style="4" customWidth="1"/>
    <col min="6417" max="6417" width="13.88671875" style="4" customWidth="1"/>
    <col min="6418" max="6418" width="13.21875" style="4" customWidth="1"/>
    <col min="6419" max="6419" width="14.6640625" style="4" customWidth="1"/>
    <col min="6420" max="6420" width="14.33203125" style="4" customWidth="1"/>
    <col min="6421" max="6421" width="12.44140625" style="4" customWidth="1"/>
    <col min="6422" max="6422" width="14.21875" style="4" customWidth="1"/>
    <col min="6423" max="6423" width="14.88671875" style="4" customWidth="1"/>
    <col min="6424" max="6424" width="15.6640625" style="4" customWidth="1"/>
    <col min="6425" max="6429" width="16.109375" style="4" customWidth="1"/>
    <col min="6430" max="6430" width="18.21875" style="4" customWidth="1"/>
    <col min="6431" max="6431" width="15.6640625" style="4" customWidth="1"/>
    <col min="6432" max="6432" width="15.44140625" style="4" customWidth="1"/>
    <col min="6433" max="6433" width="14.109375" style="4" customWidth="1"/>
    <col min="6434" max="6434" width="19.88671875" style="4" customWidth="1"/>
    <col min="6435" max="6435" width="17.88671875" style="4" customWidth="1"/>
    <col min="6436" max="6436" width="10" style="4" hidden="1" customWidth="1"/>
    <col min="6437" max="6439" width="5.109375" style="4" customWidth="1"/>
    <col min="6440" max="6440" width="13.5546875" style="4" customWidth="1"/>
    <col min="6441" max="6441" width="21.77734375" style="4" customWidth="1"/>
    <col min="6442" max="6657" width="10" style="4"/>
    <col min="6658" max="6658" width="2.21875" style="4" customWidth="1"/>
    <col min="6659" max="6659" width="5.44140625" style="4" customWidth="1"/>
    <col min="6660" max="6660" width="10.5546875" style="4" customWidth="1"/>
    <col min="6661" max="6661" width="37.21875" style="4" customWidth="1"/>
    <col min="6662" max="6662" width="4.88671875" style="4" customWidth="1"/>
    <col min="6663" max="6663" width="16.77734375" style="4" customWidth="1"/>
    <col min="6664" max="6664" width="16.5546875" style="4" customWidth="1"/>
    <col min="6665" max="6665" width="18" style="4" customWidth="1"/>
    <col min="6666" max="6666" width="19.44140625" style="4" customWidth="1"/>
    <col min="6667" max="6667" width="16.88671875" style="4" customWidth="1"/>
    <col min="6668" max="6668" width="17.44140625" style="4" customWidth="1"/>
    <col min="6669" max="6669" width="11.77734375" style="4" customWidth="1"/>
    <col min="6670" max="6670" width="15.109375" style="4" customWidth="1"/>
    <col min="6671" max="6671" width="14.88671875" style="4" customWidth="1"/>
    <col min="6672" max="6672" width="13.5546875" style="4" customWidth="1"/>
    <col min="6673" max="6673" width="13.88671875" style="4" customWidth="1"/>
    <col min="6674" max="6674" width="13.21875" style="4" customWidth="1"/>
    <col min="6675" max="6675" width="14.6640625" style="4" customWidth="1"/>
    <col min="6676" max="6676" width="14.33203125" style="4" customWidth="1"/>
    <col min="6677" max="6677" width="12.44140625" style="4" customWidth="1"/>
    <col min="6678" max="6678" width="14.21875" style="4" customWidth="1"/>
    <col min="6679" max="6679" width="14.88671875" style="4" customWidth="1"/>
    <col min="6680" max="6680" width="15.6640625" style="4" customWidth="1"/>
    <col min="6681" max="6685" width="16.109375" style="4" customWidth="1"/>
    <col min="6686" max="6686" width="18.21875" style="4" customWidth="1"/>
    <col min="6687" max="6687" width="15.6640625" style="4" customWidth="1"/>
    <col min="6688" max="6688" width="15.44140625" style="4" customWidth="1"/>
    <col min="6689" max="6689" width="14.109375" style="4" customWidth="1"/>
    <col min="6690" max="6690" width="19.88671875" style="4" customWidth="1"/>
    <col min="6691" max="6691" width="17.88671875" style="4" customWidth="1"/>
    <col min="6692" max="6692" width="10" style="4" hidden="1" customWidth="1"/>
    <col min="6693" max="6695" width="5.109375" style="4" customWidth="1"/>
    <col min="6696" max="6696" width="13.5546875" style="4" customWidth="1"/>
    <col min="6697" max="6697" width="21.77734375" style="4" customWidth="1"/>
    <col min="6698" max="6913" width="10" style="4"/>
    <col min="6914" max="6914" width="2.21875" style="4" customWidth="1"/>
    <col min="6915" max="6915" width="5.44140625" style="4" customWidth="1"/>
    <col min="6916" max="6916" width="10.5546875" style="4" customWidth="1"/>
    <col min="6917" max="6917" width="37.21875" style="4" customWidth="1"/>
    <col min="6918" max="6918" width="4.88671875" style="4" customWidth="1"/>
    <col min="6919" max="6919" width="16.77734375" style="4" customWidth="1"/>
    <col min="6920" max="6920" width="16.5546875" style="4" customWidth="1"/>
    <col min="6921" max="6921" width="18" style="4" customWidth="1"/>
    <col min="6922" max="6922" width="19.44140625" style="4" customWidth="1"/>
    <col min="6923" max="6923" width="16.88671875" style="4" customWidth="1"/>
    <col min="6924" max="6924" width="17.44140625" style="4" customWidth="1"/>
    <col min="6925" max="6925" width="11.77734375" style="4" customWidth="1"/>
    <col min="6926" max="6926" width="15.109375" style="4" customWidth="1"/>
    <col min="6927" max="6927" width="14.88671875" style="4" customWidth="1"/>
    <col min="6928" max="6928" width="13.5546875" style="4" customWidth="1"/>
    <col min="6929" max="6929" width="13.88671875" style="4" customWidth="1"/>
    <col min="6930" max="6930" width="13.21875" style="4" customWidth="1"/>
    <col min="6931" max="6931" width="14.6640625" style="4" customWidth="1"/>
    <col min="6932" max="6932" width="14.33203125" style="4" customWidth="1"/>
    <col min="6933" max="6933" width="12.44140625" style="4" customWidth="1"/>
    <col min="6934" max="6934" width="14.21875" style="4" customWidth="1"/>
    <col min="6935" max="6935" width="14.88671875" style="4" customWidth="1"/>
    <col min="6936" max="6936" width="15.6640625" style="4" customWidth="1"/>
    <col min="6937" max="6941" width="16.109375" style="4" customWidth="1"/>
    <col min="6942" max="6942" width="18.21875" style="4" customWidth="1"/>
    <col min="6943" max="6943" width="15.6640625" style="4" customWidth="1"/>
    <col min="6944" max="6944" width="15.44140625" style="4" customWidth="1"/>
    <col min="6945" max="6945" width="14.109375" style="4" customWidth="1"/>
    <col min="6946" max="6946" width="19.88671875" style="4" customWidth="1"/>
    <col min="6947" max="6947" width="17.88671875" style="4" customWidth="1"/>
    <col min="6948" max="6948" width="10" style="4" hidden="1" customWidth="1"/>
    <col min="6949" max="6951" width="5.109375" style="4" customWidth="1"/>
    <col min="6952" max="6952" width="13.5546875" style="4" customWidth="1"/>
    <col min="6953" max="6953" width="21.77734375" style="4" customWidth="1"/>
    <col min="6954" max="7169" width="10" style="4"/>
    <col min="7170" max="7170" width="2.21875" style="4" customWidth="1"/>
    <col min="7171" max="7171" width="5.44140625" style="4" customWidth="1"/>
    <col min="7172" max="7172" width="10.5546875" style="4" customWidth="1"/>
    <col min="7173" max="7173" width="37.21875" style="4" customWidth="1"/>
    <col min="7174" max="7174" width="4.88671875" style="4" customWidth="1"/>
    <col min="7175" max="7175" width="16.77734375" style="4" customWidth="1"/>
    <col min="7176" max="7176" width="16.5546875" style="4" customWidth="1"/>
    <col min="7177" max="7177" width="18" style="4" customWidth="1"/>
    <col min="7178" max="7178" width="19.44140625" style="4" customWidth="1"/>
    <col min="7179" max="7179" width="16.88671875" style="4" customWidth="1"/>
    <col min="7180" max="7180" width="17.44140625" style="4" customWidth="1"/>
    <col min="7181" max="7181" width="11.77734375" style="4" customWidth="1"/>
    <col min="7182" max="7182" width="15.109375" style="4" customWidth="1"/>
    <col min="7183" max="7183" width="14.88671875" style="4" customWidth="1"/>
    <col min="7184" max="7184" width="13.5546875" style="4" customWidth="1"/>
    <col min="7185" max="7185" width="13.88671875" style="4" customWidth="1"/>
    <col min="7186" max="7186" width="13.21875" style="4" customWidth="1"/>
    <col min="7187" max="7187" width="14.6640625" style="4" customWidth="1"/>
    <col min="7188" max="7188" width="14.33203125" style="4" customWidth="1"/>
    <col min="7189" max="7189" width="12.44140625" style="4" customWidth="1"/>
    <col min="7190" max="7190" width="14.21875" style="4" customWidth="1"/>
    <col min="7191" max="7191" width="14.88671875" style="4" customWidth="1"/>
    <col min="7192" max="7192" width="15.6640625" style="4" customWidth="1"/>
    <col min="7193" max="7197" width="16.109375" style="4" customWidth="1"/>
    <col min="7198" max="7198" width="18.21875" style="4" customWidth="1"/>
    <col min="7199" max="7199" width="15.6640625" style="4" customWidth="1"/>
    <col min="7200" max="7200" width="15.44140625" style="4" customWidth="1"/>
    <col min="7201" max="7201" width="14.109375" style="4" customWidth="1"/>
    <col min="7202" max="7202" width="19.88671875" style="4" customWidth="1"/>
    <col min="7203" max="7203" width="17.88671875" style="4" customWidth="1"/>
    <col min="7204" max="7204" width="10" style="4" hidden="1" customWidth="1"/>
    <col min="7205" max="7207" width="5.109375" style="4" customWidth="1"/>
    <col min="7208" max="7208" width="13.5546875" style="4" customWidth="1"/>
    <col min="7209" max="7209" width="21.77734375" style="4" customWidth="1"/>
    <col min="7210" max="7425" width="10" style="4"/>
    <col min="7426" max="7426" width="2.21875" style="4" customWidth="1"/>
    <col min="7427" max="7427" width="5.44140625" style="4" customWidth="1"/>
    <col min="7428" max="7428" width="10.5546875" style="4" customWidth="1"/>
    <col min="7429" max="7429" width="37.21875" style="4" customWidth="1"/>
    <col min="7430" max="7430" width="4.88671875" style="4" customWidth="1"/>
    <col min="7431" max="7431" width="16.77734375" style="4" customWidth="1"/>
    <col min="7432" max="7432" width="16.5546875" style="4" customWidth="1"/>
    <col min="7433" max="7433" width="18" style="4" customWidth="1"/>
    <col min="7434" max="7434" width="19.44140625" style="4" customWidth="1"/>
    <col min="7435" max="7435" width="16.88671875" style="4" customWidth="1"/>
    <col min="7436" max="7436" width="17.44140625" style="4" customWidth="1"/>
    <col min="7437" max="7437" width="11.77734375" style="4" customWidth="1"/>
    <col min="7438" max="7438" width="15.109375" style="4" customWidth="1"/>
    <col min="7439" max="7439" width="14.88671875" style="4" customWidth="1"/>
    <col min="7440" max="7440" width="13.5546875" style="4" customWidth="1"/>
    <col min="7441" max="7441" width="13.88671875" style="4" customWidth="1"/>
    <col min="7442" max="7442" width="13.21875" style="4" customWidth="1"/>
    <col min="7443" max="7443" width="14.6640625" style="4" customWidth="1"/>
    <col min="7444" max="7444" width="14.33203125" style="4" customWidth="1"/>
    <col min="7445" max="7445" width="12.44140625" style="4" customWidth="1"/>
    <col min="7446" max="7446" width="14.21875" style="4" customWidth="1"/>
    <col min="7447" max="7447" width="14.88671875" style="4" customWidth="1"/>
    <col min="7448" max="7448" width="15.6640625" style="4" customWidth="1"/>
    <col min="7449" max="7453" width="16.109375" style="4" customWidth="1"/>
    <col min="7454" max="7454" width="18.21875" style="4" customWidth="1"/>
    <col min="7455" max="7455" width="15.6640625" style="4" customWidth="1"/>
    <col min="7456" max="7456" width="15.44140625" style="4" customWidth="1"/>
    <col min="7457" max="7457" width="14.109375" style="4" customWidth="1"/>
    <col min="7458" max="7458" width="19.88671875" style="4" customWidth="1"/>
    <col min="7459" max="7459" width="17.88671875" style="4" customWidth="1"/>
    <col min="7460" max="7460" width="10" style="4" hidden="1" customWidth="1"/>
    <col min="7461" max="7463" width="5.109375" style="4" customWidth="1"/>
    <col min="7464" max="7464" width="13.5546875" style="4" customWidth="1"/>
    <col min="7465" max="7465" width="21.77734375" style="4" customWidth="1"/>
    <col min="7466" max="7681" width="10" style="4"/>
    <col min="7682" max="7682" width="2.21875" style="4" customWidth="1"/>
    <col min="7683" max="7683" width="5.44140625" style="4" customWidth="1"/>
    <col min="7684" max="7684" width="10.5546875" style="4" customWidth="1"/>
    <col min="7685" max="7685" width="37.21875" style="4" customWidth="1"/>
    <col min="7686" max="7686" width="4.88671875" style="4" customWidth="1"/>
    <col min="7687" max="7687" width="16.77734375" style="4" customWidth="1"/>
    <col min="7688" max="7688" width="16.5546875" style="4" customWidth="1"/>
    <col min="7689" max="7689" width="18" style="4" customWidth="1"/>
    <col min="7690" max="7690" width="19.44140625" style="4" customWidth="1"/>
    <col min="7691" max="7691" width="16.88671875" style="4" customWidth="1"/>
    <col min="7692" max="7692" width="17.44140625" style="4" customWidth="1"/>
    <col min="7693" max="7693" width="11.77734375" style="4" customWidth="1"/>
    <col min="7694" max="7694" width="15.109375" style="4" customWidth="1"/>
    <col min="7695" max="7695" width="14.88671875" style="4" customWidth="1"/>
    <col min="7696" max="7696" width="13.5546875" style="4" customWidth="1"/>
    <col min="7697" max="7697" width="13.88671875" style="4" customWidth="1"/>
    <col min="7698" max="7698" width="13.21875" style="4" customWidth="1"/>
    <col min="7699" max="7699" width="14.6640625" style="4" customWidth="1"/>
    <col min="7700" max="7700" width="14.33203125" style="4" customWidth="1"/>
    <col min="7701" max="7701" width="12.44140625" style="4" customWidth="1"/>
    <col min="7702" max="7702" width="14.21875" style="4" customWidth="1"/>
    <col min="7703" max="7703" width="14.88671875" style="4" customWidth="1"/>
    <col min="7704" max="7704" width="15.6640625" style="4" customWidth="1"/>
    <col min="7705" max="7709" width="16.109375" style="4" customWidth="1"/>
    <col min="7710" max="7710" width="18.21875" style="4" customWidth="1"/>
    <col min="7711" max="7711" width="15.6640625" style="4" customWidth="1"/>
    <col min="7712" max="7712" width="15.44140625" style="4" customWidth="1"/>
    <col min="7713" max="7713" width="14.109375" style="4" customWidth="1"/>
    <col min="7714" max="7714" width="19.88671875" style="4" customWidth="1"/>
    <col min="7715" max="7715" width="17.88671875" style="4" customWidth="1"/>
    <col min="7716" max="7716" width="10" style="4" hidden="1" customWidth="1"/>
    <col min="7717" max="7719" width="5.109375" style="4" customWidth="1"/>
    <col min="7720" max="7720" width="13.5546875" style="4" customWidth="1"/>
    <col min="7721" max="7721" width="21.77734375" style="4" customWidth="1"/>
    <col min="7722" max="7937" width="10" style="4"/>
    <col min="7938" max="7938" width="2.21875" style="4" customWidth="1"/>
    <col min="7939" max="7939" width="5.44140625" style="4" customWidth="1"/>
    <col min="7940" max="7940" width="10.5546875" style="4" customWidth="1"/>
    <col min="7941" max="7941" width="37.21875" style="4" customWidth="1"/>
    <col min="7942" max="7942" width="4.88671875" style="4" customWidth="1"/>
    <col min="7943" max="7943" width="16.77734375" style="4" customWidth="1"/>
    <col min="7944" max="7944" width="16.5546875" style="4" customWidth="1"/>
    <col min="7945" max="7945" width="18" style="4" customWidth="1"/>
    <col min="7946" max="7946" width="19.44140625" style="4" customWidth="1"/>
    <col min="7947" max="7947" width="16.88671875" style="4" customWidth="1"/>
    <col min="7948" max="7948" width="17.44140625" style="4" customWidth="1"/>
    <col min="7949" max="7949" width="11.77734375" style="4" customWidth="1"/>
    <col min="7950" max="7950" width="15.109375" style="4" customWidth="1"/>
    <col min="7951" max="7951" width="14.88671875" style="4" customWidth="1"/>
    <col min="7952" max="7952" width="13.5546875" style="4" customWidth="1"/>
    <col min="7953" max="7953" width="13.88671875" style="4" customWidth="1"/>
    <col min="7954" max="7954" width="13.21875" style="4" customWidth="1"/>
    <col min="7955" max="7955" width="14.6640625" style="4" customWidth="1"/>
    <col min="7956" max="7956" width="14.33203125" style="4" customWidth="1"/>
    <col min="7957" max="7957" width="12.44140625" style="4" customWidth="1"/>
    <col min="7958" max="7958" width="14.21875" style="4" customWidth="1"/>
    <col min="7959" max="7959" width="14.88671875" style="4" customWidth="1"/>
    <col min="7960" max="7960" width="15.6640625" style="4" customWidth="1"/>
    <col min="7961" max="7965" width="16.109375" style="4" customWidth="1"/>
    <col min="7966" max="7966" width="18.21875" style="4" customWidth="1"/>
    <col min="7967" max="7967" width="15.6640625" style="4" customWidth="1"/>
    <col min="7968" max="7968" width="15.44140625" style="4" customWidth="1"/>
    <col min="7969" max="7969" width="14.109375" style="4" customWidth="1"/>
    <col min="7970" max="7970" width="19.88671875" style="4" customWidth="1"/>
    <col min="7971" max="7971" width="17.88671875" style="4" customWidth="1"/>
    <col min="7972" max="7972" width="10" style="4" hidden="1" customWidth="1"/>
    <col min="7973" max="7975" width="5.109375" style="4" customWidth="1"/>
    <col min="7976" max="7976" width="13.5546875" style="4" customWidth="1"/>
    <col min="7977" max="7977" width="21.77734375" style="4" customWidth="1"/>
    <col min="7978" max="8193" width="10" style="4"/>
    <col min="8194" max="8194" width="2.21875" style="4" customWidth="1"/>
    <col min="8195" max="8195" width="5.44140625" style="4" customWidth="1"/>
    <col min="8196" max="8196" width="10.5546875" style="4" customWidth="1"/>
    <col min="8197" max="8197" width="37.21875" style="4" customWidth="1"/>
    <col min="8198" max="8198" width="4.88671875" style="4" customWidth="1"/>
    <col min="8199" max="8199" width="16.77734375" style="4" customWidth="1"/>
    <col min="8200" max="8200" width="16.5546875" style="4" customWidth="1"/>
    <col min="8201" max="8201" width="18" style="4" customWidth="1"/>
    <col min="8202" max="8202" width="19.44140625" style="4" customWidth="1"/>
    <col min="8203" max="8203" width="16.88671875" style="4" customWidth="1"/>
    <col min="8204" max="8204" width="17.44140625" style="4" customWidth="1"/>
    <col min="8205" max="8205" width="11.77734375" style="4" customWidth="1"/>
    <col min="8206" max="8206" width="15.109375" style="4" customWidth="1"/>
    <col min="8207" max="8207" width="14.88671875" style="4" customWidth="1"/>
    <col min="8208" max="8208" width="13.5546875" style="4" customWidth="1"/>
    <col min="8209" max="8209" width="13.88671875" style="4" customWidth="1"/>
    <col min="8210" max="8210" width="13.21875" style="4" customWidth="1"/>
    <col min="8211" max="8211" width="14.6640625" style="4" customWidth="1"/>
    <col min="8212" max="8212" width="14.33203125" style="4" customWidth="1"/>
    <col min="8213" max="8213" width="12.44140625" style="4" customWidth="1"/>
    <col min="8214" max="8214" width="14.21875" style="4" customWidth="1"/>
    <col min="8215" max="8215" width="14.88671875" style="4" customWidth="1"/>
    <col min="8216" max="8216" width="15.6640625" style="4" customWidth="1"/>
    <col min="8217" max="8221" width="16.109375" style="4" customWidth="1"/>
    <col min="8222" max="8222" width="18.21875" style="4" customWidth="1"/>
    <col min="8223" max="8223" width="15.6640625" style="4" customWidth="1"/>
    <col min="8224" max="8224" width="15.44140625" style="4" customWidth="1"/>
    <col min="8225" max="8225" width="14.109375" style="4" customWidth="1"/>
    <col min="8226" max="8226" width="19.88671875" style="4" customWidth="1"/>
    <col min="8227" max="8227" width="17.88671875" style="4" customWidth="1"/>
    <col min="8228" max="8228" width="10" style="4" hidden="1" customWidth="1"/>
    <col min="8229" max="8231" width="5.109375" style="4" customWidth="1"/>
    <col min="8232" max="8232" width="13.5546875" style="4" customWidth="1"/>
    <col min="8233" max="8233" width="21.77734375" style="4" customWidth="1"/>
    <col min="8234" max="8449" width="10" style="4"/>
    <col min="8450" max="8450" width="2.21875" style="4" customWidth="1"/>
    <col min="8451" max="8451" width="5.44140625" style="4" customWidth="1"/>
    <col min="8452" max="8452" width="10.5546875" style="4" customWidth="1"/>
    <col min="8453" max="8453" width="37.21875" style="4" customWidth="1"/>
    <col min="8454" max="8454" width="4.88671875" style="4" customWidth="1"/>
    <col min="8455" max="8455" width="16.77734375" style="4" customWidth="1"/>
    <col min="8456" max="8456" width="16.5546875" style="4" customWidth="1"/>
    <col min="8457" max="8457" width="18" style="4" customWidth="1"/>
    <col min="8458" max="8458" width="19.44140625" style="4" customWidth="1"/>
    <col min="8459" max="8459" width="16.88671875" style="4" customWidth="1"/>
    <col min="8460" max="8460" width="17.44140625" style="4" customWidth="1"/>
    <col min="8461" max="8461" width="11.77734375" style="4" customWidth="1"/>
    <col min="8462" max="8462" width="15.109375" style="4" customWidth="1"/>
    <col min="8463" max="8463" width="14.88671875" style="4" customWidth="1"/>
    <col min="8464" max="8464" width="13.5546875" style="4" customWidth="1"/>
    <col min="8465" max="8465" width="13.88671875" style="4" customWidth="1"/>
    <col min="8466" max="8466" width="13.21875" style="4" customWidth="1"/>
    <col min="8467" max="8467" width="14.6640625" style="4" customWidth="1"/>
    <col min="8468" max="8468" width="14.33203125" style="4" customWidth="1"/>
    <col min="8469" max="8469" width="12.44140625" style="4" customWidth="1"/>
    <col min="8470" max="8470" width="14.21875" style="4" customWidth="1"/>
    <col min="8471" max="8471" width="14.88671875" style="4" customWidth="1"/>
    <col min="8472" max="8472" width="15.6640625" style="4" customWidth="1"/>
    <col min="8473" max="8477" width="16.109375" style="4" customWidth="1"/>
    <col min="8478" max="8478" width="18.21875" style="4" customWidth="1"/>
    <col min="8479" max="8479" width="15.6640625" style="4" customWidth="1"/>
    <col min="8480" max="8480" width="15.44140625" style="4" customWidth="1"/>
    <col min="8481" max="8481" width="14.109375" style="4" customWidth="1"/>
    <col min="8482" max="8482" width="19.88671875" style="4" customWidth="1"/>
    <col min="8483" max="8483" width="17.88671875" style="4" customWidth="1"/>
    <col min="8484" max="8484" width="10" style="4" hidden="1" customWidth="1"/>
    <col min="8485" max="8487" width="5.109375" style="4" customWidth="1"/>
    <col min="8488" max="8488" width="13.5546875" style="4" customWidth="1"/>
    <col min="8489" max="8489" width="21.77734375" style="4" customWidth="1"/>
    <col min="8490" max="8705" width="10" style="4"/>
    <col min="8706" max="8706" width="2.21875" style="4" customWidth="1"/>
    <col min="8707" max="8707" width="5.44140625" style="4" customWidth="1"/>
    <col min="8708" max="8708" width="10.5546875" style="4" customWidth="1"/>
    <col min="8709" max="8709" width="37.21875" style="4" customWidth="1"/>
    <col min="8710" max="8710" width="4.88671875" style="4" customWidth="1"/>
    <col min="8711" max="8711" width="16.77734375" style="4" customWidth="1"/>
    <col min="8712" max="8712" width="16.5546875" style="4" customWidth="1"/>
    <col min="8713" max="8713" width="18" style="4" customWidth="1"/>
    <col min="8714" max="8714" width="19.44140625" style="4" customWidth="1"/>
    <col min="8715" max="8715" width="16.88671875" style="4" customWidth="1"/>
    <col min="8716" max="8716" width="17.44140625" style="4" customWidth="1"/>
    <col min="8717" max="8717" width="11.77734375" style="4" customWidth="1"/>
    <col min="8718" max="8718" width="15.109375" style="4" customWidth="1"/>
    <col min="8719" max="8719" width="14.88671875" style="4" customWidth="1"/>
    <col min="8720" max="8720" width="13.5546875" style="4" customWidth="1"/>
    <col min="8721" max="8721" width="13.88671875" style="4" customWidth="1"/>
    <col min="8722" max="8722" width="13.21875" style="4" customWidth="1"/>
    <col min="8723" max="8723" width="14.6640625" style="4" customWidth="1"/>
    <col min="8724" max="8724" width="14.33203125" style="4" customWidth="1"/>
    <col min="8725" max="8725" width="12.44140625" style="4" customWidth="1"/>
    <col min="8726" max="8726" width="14.21875" style="4" customWidth="1"/>
    <col min="8727" max="8727" width="14.88671875" style="4" customWidth="1"/>
    <col min="8728" max="8728" width="15.6640625" style="4" customWidth="1"/>
    <col min="8729" max="8733" width="16.109375" style="4" customWidth="1"/>
    <col min="8734" max="8734" width="18.21875" style="4" customWidth="1"/>
    <col min="8735" max="8735" width="15.6640625" style="4" customWidth="1"/>
    <col min="8736" max="8736" width="15.44140625" style="4" customWidth="1"/>
    <col min="8737" max="8737" width="14.109375" style="4" customWidth="1"/>
    <col min="8738" max="8738" width="19.88671875" style="4" customWidth="1"/>
    <col min="8739" max="8739" width="17.88671875" style="4" customWidth="1"/>
    <col min="8740" max="8740" width="10" style="4" hidden="1" customWidth="1"/>
    <col min="8741" max="8743" width="5.109375" style="4" customWidth="1"/>
    <col min="8744" max="8744" width="13.5546875" style="4" customWidth="1"/>
    <col min="8745" max="8745" width="21.77734375" style="4" customWidth="1"/>
    <col min="8746" max="8961" width="10" style="4"/>
    <col min="8962" max="8962" width="2.21875" style="4" customWidth="1"/>
    <col min="8963" max="8963" width="5.44140625" style="4" customWidth="1"/>
    <col min="8964" max="8964" width="10.5546875" style="4" customWidth="1"/>
    <col min="8965" max="8965" width="37.21875" style="4" customWidth="1"/>
    <col min="8966" max="8966" width="4.88671875" style="4" customWidth="1"/>
    <col min="8967" max="8967" width="16.77734375" style="4" customWidth="1"/>
    <col min="8968" max="8968" width="16.5546875" style="4" customWidth="1"/>
    <col min="8969" max="8969" width="18" style="4" customWidth="1"/>
    <col min="8970" max="8970" width="19.44140625" style="4" customWidth="1"/>
    <col min="8971" max="8971" width="16.88671875" style="4" customWidth="1"/>
    <col min="8972" max="8972" width="17.44140625" style="4" customWidth="1"/>
    <col min="8973" max="8973" width="11.77734375" style="4" customWidth="1"/>
    <col min="8974" max="8974" width="15.109375" style="4" customWidth="1"/>
    <col min="8975" max="8975" width="14.88671875" style="4" customWidth="1"/>
    <col min="8976" max="8976" width="13.5546875" style="4" customWidth="1"/>
    <col min="8977" max="8977" width="13.88671875" style="4" customWidth="1"/>
    <col min="8978" max="8978" width="13.21875" style="4" customWidth="1"/>
    <col min="8979" max="8979" width="14.6640625" style="4" customWidth="1"/>
    <col min="8980" max="8980" width="14.33203125" style="4" customWidth="1"/>
    <col min="8981" max="8981" width="12.44140625" style="4" customWidth="1"/>
    <col min="8982" max="8982" width="14.21875" style="4" customWidth="1"/>
    <col min="8983" max="8983" width="14.88671875" style="4" customWidth="1"/>
    <col min="8984" max="8984" width="15.6640625" style="4" customWidth="1"/>
    <col min="8985" max="8989" width="16.109375" style="4" customWidth="1"/>
    <col min="8990" max="8990" width="18.21875" style="4" customWidth="1"/>
    <col min="8991" max="8991" width="15.6640625" style="4" customWidth="1"/>
    <col min="8992" max="8992" width="15.44140625" style="4" customWidth="1"/>
    <col min="8993" max="8993" width="14.109375" style="4" customWidth="1"/>
    <col min="8994" max="8994" width="19.88671875" style="4" customWidth="1"/>
    <col min="8995" max="8995" width="17.88671875" style="4" customWidth="1"/>
    <col min="8996" max="8996" width="10" style="4" hidden="1" customWidth="1"/>
    <col min="8997" max="8999" width="5.109375" style="4" customWidth="1"/>
    <col min="9000" max="9000" width="13.5546875" style="4" customWidth="1"/>
    <col min="9001" max="9001" width="21.77734375" style="4" customWidth="1"/>
    <col min="9002" max="9217" width="10" style="4"/>
    <col min="9218" max="9218" width="2.21875" style="4" customWidth="1"/>
    <col min="9219" max="9219" width="5.44140625" style="4" customWidth="1"/>
    <col min="9220" max="9220" width="10.5546875" style="4" customWidth="1"/>
    <col min="9221" max="9221" width="37.21875" style="4" customWidth="1"/>
    <col min="9222" max="9222" width="4.88671875" style="4" customWidth="1"/>
    <col min="9223" max="9223" width="16.77734375" style="4" customWidth="1"/>
    <col min="9224" max="9224" width="16.5546875" style="4" customWidth="1"/>
    <col min="9225" max="9225" width="18" style="4" customWidth="1"/>
    <col min="9226" max="9226" width="19.44140625" style="4" customWidth="1"/>
    <col min="9227" max="9227" width="16.88671875" style="4" customWidth="1"/>
    <col min="9228" max="9228" width="17.44140625" style="4" customWidth="1"/>
    <col min="9229" max="9229" width="11.77734375" style="4" customWidth="1"/>
    <col min="9230" max="9230" width="15.109375" style="4" customWidth="1"/>
    <col min="9231" max="9231" width="14.88671875" style="4" customWidth="1"/>
    <col min="9232" max="9232" width="13.5546875" style="4" customWidth="1"/>
    <col min="9233" max="9233" width="13.88671875" style="4" customWidth="1"/>
    <col min="9234" max="9234" width="13.21875" style="4" customWidth="1"/>
    <col min="9235" max="9235" width="14.6640625" style="4" customWidth="1"/>
    <col min="9236" max="9236" width="14.33203125" style="4" customWidth="1"/>
    <col min="9237" max="9237" width="12.44140625" style="4" customWidth="1"/>
    <col min="9238" max="9238" width="14.21875" style="4" customWidth="1"/>
    <col min="9239" max="9239" width="14.88671875" style="4" customWidth="1"/>
    <col min="9240" max="9240" width="15.6640625" style="4" customWidth="1"/>
    <col min="9241" max="9245" width="16.109375" style="4" customWidth="1"/>
    <col min="9246" max="9246" width="18.21875" style="4" customWidth="1"/>
    <col min="9247" max="9247" width="15.6640625" style="4" customWidth="1"/>
    <col min="9248" max="9248" width="15.44140625" style="4" customWidth="1"/>
    <col min="9249" max="9249" width="14.109375" style="4" customWidth="1"/>
    <col min="9250" max="9250" width="19.88671875" style="4" customWidth="1"/>
    <col min="9251" max="9251" width="17.88671875" style="4" customWidth="1"/>
    <col min="9252" max="9252" width="10" style="4" hidden="1" customWidth="1"/>
    <col min="9253" max="9255" width="5.109375" style="4" customWidth="1"/>
    <col min="9256" max="9256" width="13.5546875" style="4" customWidth="1"/>
    <col min="9257" max="9257" width="21.77734375" style="4" customWidth="1"/>
    <col min="9258" max="9473" width="10" style="4"/>
    <col min="9474" max="9474" width="2.21875" style="4" customWidth="1"/>
    <col min="9475" max="9475" width="5.44140625" style="4" customWidth="1"/>
    <col min="9476" max="9476" width="10.5546875" style="4" customWidth="1"/>
    <col min="9477" max="9477" width="37.21875" style="4" customWidth="1"/>
    <col min="9478" max="9478" width="4.88671875" style="4" customWidth="1"/>
    <col min="9479" max="9479" width="16.77734375" style="4" customWidth="1"/>
    <col min="9480" max="9480" width="16.5546875" style="4" customWidth="1"/>
    <col min="9481" max="9481" width="18" style="4" customWidth="1"/>
    <col min="9482" max="9482" width="19.44140625" style="4" customWidth="1"/>
    <col min="9483" max="9483" width="16.88671875" style="4" customWidth="1"/>
    <col min="9484" max="9484" width="17.44140625" style="4" customWidth="1"/>
    <col min="9485" max="9485" width="11.77734375" style="4" customWidth="1"/>
    <col min="9486" max="9486" width="15.109375" style="4" customWidth="1"/>
    <col min="9487" max="9487" width="14.88671875" style="4" customWidth="1"/>
    <col min="9488" max="9488" width="13.5546875" style="4" customWidth="1"/>
    <col min="9489" max="9489" width="13.88671875" style="4" customWidth="1"/>
    <col min="9490" max="9490" width="13.21875" style="4" customWidth="1"/>
    <col min="9491" max="9491" width="14.6640625" style="4" customWidth="1"/>
    <col min="9492" max="9492" width="14.33203125" style="4" customWidth="1"/>
    <col min="9493" max="9493" width="12.44140625" style="4" customWidth="1"/>
    <col min="9494" max="9494" width="14.21875" style="4" customWidth="1"/>
    <col min="9495" max="9495" width="14.88671875" style="4" customWidth="1"/>
    <col min="9496" max="9496" width="15.6640625" style="4" customWidth="1"/>
    <col min="9497" max="9501" width="16.109375" style="4" customWidth="1"/>
    <col min="9502" max="9502" width="18.21875" style="4" customWidth="1"/>
    <col min="9503" max="9503" width="15.6640625" style="4" customWidth="1"/>
    <col min="9504" max="9504" width="15.44140625" style="4" customWidth="1"/>
    <col min="9505" max="9505" width="14.109375" style="4" customWidth="1"/>
    <col min="9506" max="9506" width="19.88671875" style="4" customWidth="1"/>
    <col min="9507" max="9507" width="17.88671875" style="4" customWidth="1"/>
    <col min="9508" max="9508" width="10" style="4" hidden="1" customWidth="1"/>
    <col min="9509" max="9511" width="5.109375" style="4" customWidth="1"/>
    <col min="9512" max="9512" width="13.5546875" style="4" customWidth="1"/>
    <col min="9513" max="9513" width="21.77734375" style="4" customWidth="1"/>
    <col min="9514" max="9729" width="10" style="4"/>
    <col min="9730" max="9730" width="2.21875" style="4" customWidth="1"/>
    <col min="9731" max="9731" width="5.44140625" style="4" customWidth="1"/>
    <col min="9732" max="9732" width="10.5546875" style="4" customWidth="1"/>
    <col min="9733" max="9733" width="37.21875" style="4" customWidth="1"/>
    <col min="9734" max="9734" width="4.88671875" style="4" customWidth="1"/>
    <col min="9735" max="9735" width="16.77734375" style="4" customWidth="1"/>
    <col min="9736" max="9736" width="16.5546875" style="4" customWidth="1"/>
    <col min="9737" max="9737" width="18" style="4" customWidth="1"/>
    <col min="9738" max="9738" width="19.44140625" style="4" customWidth="1"/>
    <col min="9739" max="9739" width="16.88671875" style="4" customWidth="1"/>
    <col min="9740" max="9740" width="17.44140625" style="4" customWidth="1"/>
    <col min="9741" max="9741" width="11.77734375" style="4" customWidth="1"/>
    <col min="9742" max="9742" width="15.109375" style="4" customWidth="1"/>
    <col min="9743" max="9743" width="14.88671875" style="4" customWidth="1"/>
    <col min="9744" max="9744" width="13.5546875" style="4" customWidth="1"/>
    <col min="9745" max="9745" width="13.88671875" style="4" customWidth="1"/>
    <col min="9746" max="9746" width="13.21875" style="4" customWidth="1"/>
    <col min="9747" max="9747" width="14.6640625" style="4" customWidth="1"/>
    <col min="9748" max="9748" width="14.33203125" style="4" customWidth="1"/>
    <col min="9749" max="9749" width="12.44140625" style="4" customWidth="1"/>
    <col min="9750" max="9750" width="14.21875" style="4" customWidth="1"/>
    <col min="9751" max="9751" width="14.88671875" style="4" customWidth="1"/>
    <col min="9752" max="9752" width="15.6640625" style="4" customWidth="1"/>
    <col min="9753" max="9757" width="16.109375" style="4" customWidth="1"/>
    <col min="9758" max="9758" width="18.21875" style="4" customWidth="1"/>
    <col min="9759" max="9759" width="15.6640625" style="4" customWidth="1"/>
    <col min="9760" max="9760" width="15.44140625" style="4" customWidth="1"/>
    <col min="9761" max="9761" width="14.109375" style="4" customWidth="1"/>
    <col min="9762" max="9762" width="19.88671875" style="4" customWidth="1"/>
    <col min="9763" max="9763" width="17.88671875" style="4" customWidth="1"/>
    <col min="9764" max="9764" width="10" style="4" hidden="1" customWidth="1"/>
    <col min="9765" max="9767" width="5.109375" style="4" customWidth="1"/>
    <col min="9768" max="9768" width="13.5546875" style="4" customWidth="1"/>
    <col min="9769" max="9769" width="21.77734375" style="4" customWidth="1"/>
    <col min="9770" max="9985" width="10" style="4"/>
    <col min="9986" max="9986" width="2.21875" style="4" customWidth="1"/>
    <col min="9987" max="9987" width="5.44140625" style="4" customWidth="1"/>
    <col min="9988" max="9988" width="10.5546875" style="4" customWidth="1"/>
    <col min="9989" max="9989" width="37.21875" style="4" customWidth="1"/>
    <col min="9990" max="9990" width="4.88671875" style="4" customWidth="1"/>
    <col min="9991" max="9991" width="16.77734375" style="4" customWidth="1"/>
    <col min="9992" max="9992" width="16.5546875" style="4" customWidth="1"/>
    <col min="9993" max="9993" width="18" style="4" customWidth="1"/>
    <col min="9994" max="9994" width="19.44140625" style="4" customWidth="1"/>
    <col min="9995" max="9995" width="16.88671875" style="4" customWidth="1"/>
    <col min="9996" max="9996" width="17.44140625" style="4" customWidth="1"/>
    <col min="9997" max="9997" width="11.77734375" style="4" customWidth="1"/>
    <col min="9998" max="9998" width="15.109375" style="4" customWidth="1"/>
    <col min="9999" max="9999" width="14.88671875" style="4" customWidth="1"/>
    <col min="10000" max="10000" width="13.5546875" style="4" customWidth="1"/>
    <col min="10001" max="10001" width="13.88671875" style="4" customWidth="1"/>
    <col min="10002" max="10002" width="13.21875" style="4" customWidth="1"/>
    <col min="10003" max="10003" width="14.6640625" style="4" customWidth="1"/>
    <col min="10004" max="10004" width="14.33203125" style="4" customWidth="1"/>
    <col min="10005" max="10005" width="12.44140625" style="4" customWidth="1"/>
    <col min="10006" max="10006" width="14.21875" style="4" customWidth="1"/>
    <col min="10007" max="10007" width="14.88671875" style="4" customWidth="1"/>
    <col min="10008" max="10008" width="15.6640625" style="4" customWidth="1"/>
    <col min="10009" max="10013" width="16.109375" style="4" customWidth="1"/>
    <col min="10014" max="10014" width="18.21875" style="4" customWidth="1"/>
    <col min="10015" max="10015" width="15.6640625" style="4" customWidth="1"/>
    <col min="10016" max="10016" width="15.44140625" style="4" customWidth="1"/>
    <col min="10017" max="10017" width="14.109375" style="4" customWidth="1"/>
    <col min="10018" max="10018" width="19.88671875" style="4" customWidth="1"/>
    <col min="10019" max="10019" width="17.88671875" style="4" customWidth="1"/>
    <col min="10020" max="10020" width="10" style="4" hidden="1" customWidth="1"/>
    <col min="10021" max="10023" width="5.109375" style="4" customWidth="1"/>
    <col min="10024" max="10024" width="13.5546875" style="4" customWidth="1"/>
    <col min="10025" max="10025" width="21.77734375" style="4" customWidth="1"/>
    <col min="10026" max="10241" width="10" style="4"/>
    <col min="10242" max="10242" width="2.21875" style="4" customWidth="1"/>
    <col min="10243" max="10243" width="5.44140625" style="4" customWidth="1"/>
    <col min="10244" max="10244" width="10.5546875" style="4" customWidth="1"/>
    <col min="10245" max="10245" width="37.21875" style="4" customWidth="1"/>
    <col min="10246" max="10246" width="4.88671875" style="4" customWidth="1"/>
    <col min="10247" max="10247" width="16.77734375" style="4" customWidth="1"/>
    <col min="10248" max="10248" width="16.5546875" style="4" customWidth="1"/>
    <col min="10249" max="10249" width="18" style="4" customWidth="1"/>
    <col min="10250" max="10250" width="19.44140625" style="4" customWidth="1"/>
    <col min="10251" max="10251" width="16.88671875" style="4" customWidth="1"/>
    <col min="10252" max="10252" width="17.44140625" style="4" customWidth="1"/>
    <col min="10253" max="10253" width="11.77734375" style="4" customWidth="1"/>
    <col min="10254" max="10254" width="15.109375" style="4" customWidth="1"/>
    <col min="10255" max="10255" width="14.88671875" style="4" customWidth="1"/>
    <col min="10256" max="10256" width="13.5546875" style="4" customWidth="1"/>
    <col min="10257" max="10257" width="13.88671875" style="4" customWidth="1"/>
    <col min="10258" max="10258" width="13.21875" style="4" customWidth="1"/>
    <col min="10259" max="10259" width="14.6640625" style="4" customWidth="1"/>
    <col min="10260" max="10260" width="14.33203125" style="4" customWidth="1"/>
    <col min="10261" max="10261" width="12.44140625" style="4" customWidth="1"/>
    <col min="10262" max="10262" width="14.21875" style="4" customWidth="1"/>
    <col min="10263" max="10263" width="14.88671875" style="4" customWidth="1"/>
    <col min="10264" max="10264" width="15.6640625" style="4" customWidth="1"/>
    <col min="10265" max="10269" width="16.109375" style="4" customWidth="1"/>
    <col min="10270" max="10270" width="18.21875" style="4" customWidth="1"/>
    <col min="10271" max="10271" width="15.6640625" style="4" customWidth="1"/>
    <col min="10272" max="10272" width="15.44140625" style="4" customWidth="1"/>
    <col min="10273" max="10273" width="14.109375" style="4" customWidth="1"/>
    <col min="10274" max="10274" width="19.88671875" style="4" customWidth="1"/>
    <col min="10275" max="10275" width="17.88671875" style="4" customWidth="1"/>
    <col min="10276" max="10276" width="10" style="4" hidden="1" customWidth="1"/>
    <col min="10277" max="10279" width="5.109375" style="4" customWidth="1"/>
    <col min="10280" max="10280" width="13.5546875" style="4" customWidth="1"/>
    <col min="10281" max="10281" width="21.77734375" style="4" customWidth="1"/>
    <col min="10282" max="10497" width="10" style="4"/>
    <col min="10498" max="10498" width="2.21875" style="4" customWidth="1"/>
    <col min="10499" max="10499" width="5.44140625" style="4" customWidth="1"/>
    <col min="10500" max="10500" width="10.5546875" style="4" customWidth="1"/>
    <col min="10501" max="10501" width="37.21875" style="4" customWidth="1"/>
    <col min="10502" max="10502" width="4.88671875" style="4" customWidth="1"/>
    <col min="10503" max="10503" width="16.77734375" style="4" customWidth="1"/>
    <col min="10504" max="10504" width="16.5546875" style="4" customWidth="1"/>
    <col min="10505" max="10505" width="18" style="4" customWidth="1"/>
    <col min="10506" max="10506" width="19.44140625" style="4" customWidth="1"/>
    <col min="10507" max="10507" width="16.88671875" style="4" customWidth="1"/>
    <col min="10508" max="10508" width="17.44140625" style="4" customWidth="1"/>
    <col min="10509" max="10509" width="11.77734375" style="4" customWidth="1"/>
    <col min="10510" max="10510" width="15.109375" style="4" customWidth="1"/>
    <col min="10511" max="10511" width="14.88671875" style="4" customWidth="1"/>
    <col min="10512" max="10512" width="13.5546875" style="4" customWidth="1"/>
    <col min="10513" max="10513" width="13.88671875" style="4" customWidth="1"/>
    <col min="10514" max="10514" width="13.21875" style="4" customWidth="1"/>
    <col min="10515" max="10515" width="14.6640625" style="4" customWidth="1"/>
    <col min="10516" max="10516" width="14.33203125" style="4" customWidth="1"/>
    <col min="10517" max="10517" width="12.44140625" style="4" customWidth="1"/>
    <col min="10518" max="10518" width="14.21875" style="4" customWidth="1"/>
    <col min="10519" max="10519" width="14.88671875" style="4" customWidth="1"/>
    <col min="10520" max="10520" width="15.6640625" style="4" customWidth="1"/>
    <col min="10521" max="10525" width="16.109375" style="4" customWidth="1"/>
    <col min="10526" max="10526" width="18.21875" style="4" customWidth="1"/>
    <col min="10527" max="10527" width="15.6640625" style="4" customWidth="1"/>
    <col min="10528" max="10528" width="15.44140625" style="4" customWidth="1"/>
    <col min="10529" max="10529" width="14.109375" style="4" customWidth="1"/>
    <col min="10530" max="10530" width="19.88671875" style="4" customWidth="1"/>
    <col min="10531" max="10531" width="17.88671875" style="4" customWidth="1"/>
    <col min="10532" max="10532" width="10" style="4" hidden="1" customWidth="1"/>
    <col min="10533" max="10535" width="5.109375" style="4" customWidth="1"/>
    <col min="10536" max="10536" width="13.5546875" style="4" customWidth="1"/>
    <col min="10537" max="10537" width="21.77734375" style="4" customWidth="1"/>
    <col min="10538" max="10753" width="10" style="4"/>
    <col min="10754" max="10754" width="2.21875" style="4" customWidth="1"/>
    <col min="10755" max="10755" width="5.44140625" style="4" customWidth="1"/>
    <col min="10756" max="10756" width="10.5546875" style="4" customWidth="1"/>
    <col min="10757" max="10757" width="37.21875" style="4" customWidth="1"/>
    <col min="10758" max="10758" width="4.88671875" style="4" customWidth="1"/>
    <col min="10759" max="10759" width="16.77734375" style="4" customWidth="1"/>
    <col min="10760" max="10760" width="16.5546875" style="4" customWidth="1"/>
    <col min="10761" max="10761" width="18" style="4" customWidth="1"/>
    <col min="10762" max="10762" width="19.44140625" style="4" customWidth="1"/>
    <col min="10763" max="10763" width="16.88671875" style="4" customWidth="1"/>
    <col min="10764" max="10764" width="17.44140625" style="4" customWidth="1"/>
    <col min="10765" max="10765" width="11.77734375" style="4" customWidth="1"/>
    <col min="10766" max="10766" width="15.109375" style="4" customWidth="1"/>
    <col min="10767" max="10767" width="14.88671875" style="4" customWidth="1"/>
    <col min="10768" max="10768" width="13.5546875" style="4" customWidth="1"/>
    <col min="10769" max="10769" width="13.88671875" style="4" customWidth="1"/>
    <col min="10770" max="10770" width="13.21875" style="4" customWidth="1"/>
    <col min="10771" max="10771" width="14.6640625" style="4" customWidth="1"/>
    <col min="10772" max="10772" width="14.33203125" style="4" customWidth="1"/>
    <col min="10773" max="10773" width="12.44140625" style="4" customWidth="1"/>
    <col min="10774" max="10774" width="14.21875" style="4" customWidth="1"/>
    <col min="10775" max="10775" width="14.88671875" style="4" customWidth="1"/>
    <col min="10776" max="10776" width="15.6640625" style="4" customWidth="1"/>
    <col min="10777" max="10781" width="16.109375" style="4" customWidth="1"/>
    <col min="10782" max="10782" width="18.21875" style="4" customWidth="1"/>
    <col min="10783" max="10783" width="15.6640625" style="4" customWidth="1"/>
    <col min="10784" max="10784" width="15.44140625" style="4" customWidth="1"/>
    <col min="10785" max="10785" width="14.109375" style="4" customWidth="1"/>
    <col min="10786" max="10786" width="19.88671875" style="4" customWidth="1"/>
    <col min="10787" max="10787" width="17.88671875" style="4" customWidth="1"/>
    <col min="10788" max="10788" width="10" style="4" hidden="1" customWidth="1"/>
    <col min="10789" max="10791" width="5.109375" style="4" customWidth="1"/>
    <col min="10792" max="10792" width="13.5546875" style="4" customWidth="1"/>
    <col min="10793" max="10793" width="21.77734375" style="4" customWidth="1"/>
    <col min="10794" max="11009" width="10" style="4"/>
    <col min="11010" max="11010" width="2.21875" style="4" customWidth="1"/>
    <col min="11011" max="11011" width="5.44140625" style="4" customWidth="1"/>
    <col min="11012" max="11012" width="10.5546875" style="4" customWidth="1"/>
    <col min="11013" max="11013" width="37.21875" style="4" customWidth="1"/>
    <col min="11014" max="11014" width="4.88671875" style="4" customWidth="1"/>
    <col min="11015" max="11015" width="16.77734375" style="4" customWidth="1"/>
    <col min="11016" max="11016" width="16.5546875" style="4" customWidth="1"/>
    <col min="11017" max="11017" width="18" style="4" customWidth="1"/>
    <col min="11018" max="11018" width="19.44140625" style="4" customWidth="1"/>
    <col min="11019" max="11019" width="16.88671875" style="4" customWidth="1"/>
    <col min="11020" max="11020" width="17.44140625" style="4" customWidth="1"/>
    <col min="11021" max="11021" width="11.77734375" style="4" customWidth="1"/>
    <col min="11022" max="11022" width="15.109375" style="4" customWidth="1"/>
    <col min="11023" max="11023" width="14.88671875" style="4" customWidth="1"/>
    <col min="11024" max="11024" width="13.5546875" style="4" customWidth="1"/>
    <col min="11025" max="11025" width="13.88671875" style="4" customWidth="1"/>
    <col min="11026" max="11026" width="13.21875" style="4" customWidth="1"/>
    <col min="11027" max="11027" width="14.6640625" style="4" customWidth="1"/>
    <col min="11028" max="11028" width="14.33203125" style="4" customWidth="1"/>
    <col min="11029" max="11029" width="12.44140625" style="4" customWidth="1"/>
    <col min="11030" max="11030" width="14.21875" style="4" customWidth="1"/>
    <col min="11031" max="11031" width="14.88671875" style="4" customWidth="1"/>
    <col min="11032" max="11032" width="15.6640625" style="4" customWidth="1"/>
    <col min="11033" max="11037" width="16.109375" style="4" customWidth="1"/>
    <col min="11038" max="11038" width="18.21875" style="4" customWidth="1"/>
    <col min="11039" max="11039" width="15.6640625" style="4" customWidth="1"/>
    <col min="11040" max="11040" width="15.44140625" style="4" customWidth="1"/>
    <col min="11041" max="11041" width="14.109375" style="4" customWidth="1"/>
    <col min="11042" max="11042" width="19.88671875" style="4" customWidth="1"/>
    <col min="11043" max="11043" width="17.88671875" style="4" customWidth="1"/>
    <col min="11044" max="11044" width="10" style="4" hidden="1" customWidth="1"/>
    <col min="11045" max="11047" width="5.109375" style="4" customWidth="1"/>
    <col min="11048" max="11048" width="13.5546875" style="4" customWidth="1"/>
    <col min="11049" max="11049" width="21.77734375" style="4" customWidth="1"/>
    <col min="11050" max="11265" width="10" style="4"/>
    <col min="11266" max="11266" width="2.21875" style="4" customWidth="1"/>
    <col min="11267" max="11267" width="5.44140625" style="4" customWidth="1"/>
    <col min="11268" max="11268" width="10.5546875" style="4" customWidth="1"/>
    <col min="11269" max="11269" width="37.21875" style="4" customWidth="1"/>
    <col min="11270" max="11270" width="4.88671875" style="4" customWidth="1"/>
    <col min="11271" max="11271" width="16.77734375" style="4" customWidth="1"/>
    <col min="11272" max="11272" width="16.5546875" style="4" customWidth="1"/>
    <col min="11273" max="11273" width="18" style="4" customWidth="1"/>
    <col min="11274" max="11274" width="19.44140625" style="4" customWidth="1"/>
    <col min="11275" max="11275" width="16.88671875" style="4" customWidth="1"/>
    <col min="11276" max="11276" width="17.44140625" style="4" customWidth="1"/>
    <col min="11277" max="11277" width="11.77734375" style="4" customWidth="1"/>
    <col min="11278" max="11278" width="15.109375" style="4" customWidth="1"/>
    <col min="11279" max="11279" width="14.88671875" style="4" customWidth="1"/>
    <col min="11280" max="11280" width="13.5546875" style="4" customWidth="1"/>
    <col min="11281" max="11281" width="13.88671875" style="4" customWidth="1"/>
    <col min="11282" max="11282" width="13.21875" style="4" customWidth="1"/>
    <col min="11283" max="11283" width="14.6640625" style="4" customWidth="1"/>
    <col min="11284" max="11284" width="14.33203125" style="4" customWidth="1"/>
    <col min="11285" max="11285" width="12.44140625" style="4" customWidth="1"/>
    <col min="11286" max="11286" width="14.21875" style="4" customWidth="1"/>
    <col min="11287" max="11287" width="14.88671875" style="4" customWidth="1"/>
    <col min="11288" max="11288" width="15.6640625" style="4" customWidth="1"/>
    <col min="11289" max="11293" width="16.109375" style="4" customWidth="1"/>
    <col min="11294" max="11294" width="18.21875" style="4" customWidth="1"/>
    <col min="11295" max="11295" width="15.6640625" style="4" customWidth="1"/>
    <col min="11296" max="11296" width="15.44140625" style="4" customWidth="1"/>
    <col min="11297" max="11297" width="14.109375" style="4" customWidth="1"/>
    <col min="11298" max="11298" width="19.88671875" style="4" customWidth="1"/>
    <col min="11299" max="11299" width="17.88671875" style="4" customWidth="1"/>
    <col min="11300" max="11300" width="10" style="4" hidden="1" customWidth="1"/>
    <col min="11301" max="11303" width="5.109375" style="4" customWidth="1"/>
    <col min="11304" max="11304" width="13.5546875" style="4" customWidth="1"/>
    <col min="11305" max="11305" width="21.77734375" style="4" customWidth="1"/>
    <col min="11306" max="11521" width="10" style="4"/>
    <col min="11522" max="11522" width="2.21875" style="4" customWidth="1"/>
    <col min="11523" max="11523" width="5.44140625" style="4" customWidth="1"/>
    <col min="11524" max="11524" width="10.5546875" style="4" customWidth="1"/>
    <col min="11525" max="11525" width="37.21875" style="4" customWidth="1"/>
    <col min="11526" max="11526" width="4.88671875" style="4" customWidth="1"/>
    <col min="11527" max="11527" width="16.77734375" style="4" customWidth="1"/>
    <col min="11528" max="11528" width="16.5546875" style="4" customWidth="1"/>
    <col min="11529" max="11529" width="18" style="4" customWidth="1"/>
    <col min="11530" max="11530" width="19.44140625" style="4" customWidth="1"/>
    <col min="11531" max="11531" width="16.88671875" style="4" customWidth="1"/>
    <col min="11532" max="11532" width="17.44140625" style="4" customWidth="1"/>
    <col min="11533" max="11533" width="11.77734375" style="4" customWidth="1"/>
    <col min="11534" max="11534" width="15.109375" style="4" customWidth="1"/>
    <col min="11535" max="11535" width="14.88671875" style="4" customWidth="1"/>
    <col min="11536" max="11536" width="13.5546875" style="4" customWidth="1"/>
    <col min="11537" max="11537" width="13.88671875" style="4" customWidth="1"/>
    <col min="11538" max="11538" width="13.21875" style="4" customWidth="1"/>
    <col min="11539" max="11539" width="14.6640625" style="4" customWidth="1"/>
    <col min="11540" max="11540" width="14.33203125" style="4" customWidth="1"/>
    <col min="11541" max="11541" width="12.44140625" style="4" customWidth="1"/>
    <col min="11542" max="11542" width="14.21875" style="4" customWidth="1"/>
    <col min="11543" max="11543" width="14.88671875" style="4" customWidth="1"/>
    <col min="11544" max="11544" width="15.6640625" style="4" customWidth="1"/>
    <col min="11545" max="11549" width="16.109375" style="4" customWidth="1"/>
    <col min="11550" max="11550" width="18.21875" style="4" customWidth="1"/>
    <col min="11551" max="11551" width="15.6640625" style="4" customWidth="1"/>
    <col min="11552" max="11552" width="15.44140625" style="4" customWidth="1"/>
    <col min="11553" max="11553" width="14.109375" style="4" customWidth="1"/>
    <col min="11554" max="11554" width="19.88671875" style="4" customWidth="1"/>
    <col min="11555" max="11555" width="17.88671875" style="4" customWidth="1"/>
    <col min="11556" max="11556" width="10" style="4" hidden="1" customWidth="1"/>
    <col min="11557" max="11559" width="5.109375" style="4" customWidth="1"/>
    <col min="11560" max="11560" width="13.5546875" style="4" customWidth="1"/>
    <col min="11561" max="11561" width="21.77734375" style="4" customWidth="1"/>
    <col min="11562" max="11777" width="10" style="4"/>
    <col min="11778" max="11778" width="2.21875" style="4" customWidth="1"/>
    <col min="11779" max="11779" width="5.44140625" style="4" customWidth="1"/>
    <col min="11780" max="11780" width="10.5546875" style="4" customWidth="1"/>
    <col min="11781" max="11781" width="37.21875" style="4" customWidth="1"/>
    <col min="11782" max="11782" width="4.88671875" style="4" customWidth="1"/>
    <col min="11783" max="11783" width="16.77734375" style="4" customWidth="1"/>
    <col min="11784" max="11784" width="16.5546875" style="4" customWidth="1"/>
    <col min="11785" max="11785" width="18" style="4" customWidth="1"/>
    <col min="11786" max="11786" width="19.44140625" style="4" customWidth="1"/>
    <col min="11787" max="11787" width="16.88671875" style="4" customWidth="1"/>
    <col min="11788" max="11788" width="17.44140625" style="4" customWidth="1"/>
    <col min="11789" max="11789" width="11.77734375" style="4" customWidth="1"/>
    <col min="11790" max="11790" width="15.109375" style="4" customWidth="1"/>
    <col min="11791" max="11791" width="14.88671875" style="4" customWidth="1"/>
    <col min="11792" max="11792" width="13.5546875" style="4" customWidth="1"/>
    <col min="11793" max="11793" width="13.88671875" style="4" customWidth="1"/>
    <col min="11794" max="11794" width="13.21875" style="4" customWidth="1"/>
    <col min="11795" max="11795" width="14.6640625" style="4" customWidth="1"/>
    <col min="11796" max="11796" width="14.33203125" style="4" customWidth="1"/>
    <col min="11797" max="11797" width="12.44140625" style="4" customWidth="1"/>
    <col min="11798" max="11798" width="14.21875" style="4" customWidth="1"/>
    <col min="11799" max="11799" width="14.88671875" style="4" customWidth="1"/>
    <col min="11800" max="11800" width="15.6640625" style="4" customWidth="1"/>
    <col min="11801" max="11805" width="16.109375" style="4" customWidth="1"/>
    <col min="11806" max="11806" width="18.21875" style="4" customWidth="1"/>
    <col min="11807" max="11807" width="15.6640625" style="4" customWidth="1"/>
    <col min="11808" max="11808" width="15.44140625" style="4" customWidth="1"/>
    <col min="11809" max="11809" width="14.109375" style="4" customWidth="1"/>
    <col min="11810" max="11810" width="19.88671875" style="4" customWidth="1"/>
    <col min="11811" max="11811" width="17.88671875" style="4" customWidth="1"/>
    <col min="11812" max="11812" width="10" style="4" hidden="1" customWidth="1"/>
    <col min="11813" max="11815" width="5.109375" style="4" customWidth="1"/>
    <col min="11816" max="11816" width="13.5546875" style="4" customWidth="1"/>
    <col min="11817" max="11817" width="21.77734375" style="4" customWidth="1"/>
    <col min="11818" max="12033" width="10" style="4"/>
    <col min="12034" max="12034" width="2.21875" style="4" customWidth="1"/>
    <col min="12035" max="12035" width="5.44140625" style="4" customWidth="1"/>
    <col min="12036" max="12036" width="10.5546875" style="4" customWidth="1"/>
    <col min="12037" max="12037" width="37.21875" style="4" customWidth="1"/>
    <col min="12038" max="12038" width="4.88671875" style="4" customWidth="1"/>
    <col min="12039" max="12039" width="16.77734375" style="4" customWidth="1"/>
    <col min="12040" max="12040" width="16.5546875" style="4" customWidth="1"/>
    <col min="12041" max="12041" width="18" style="4" customWidth="1"/>
    <col min="12042" max="12042" width="19.44140625" style="4" customWidth="1"/>
    <col min="12043" max="12043" width="16.88671875" style="4" customWidth="1"/>
    <col min="12044" max="12044" width="17.44140625" style="4" customWidth="1"/>
    <col min="12045" max="12045" width="11.77734375" style="4" customWidth="1"/>
    <col min="12046" max="12046" width="15.109375" style="4" customWidth="1"/>
    <col min="12047" max="12047" width="14.88671875" style="4" customWidth="1"/>
    <col min="12048" max="12048" width="13.5546875" style="4" customWidth="1"/>
    <col min="12049" max="12049" width="13.88671875" style="4" customWidth="1"/>
    <col min="12050" max="12050" width="13.21875" style="4" customWidth="1"/>
    <col min="12051" max="12051" width="14.6640625" style="4" customWidth="1"/>
    <col min="12052" max="12052" width="14.33203125" style="4" customWidth="1"/>
    <col min="12053" max="12053" width="12.44140625" style="4" customWidth="1"/>
    <col min="12054" max="12054" width="14.21875" style="4" customWidth="1"/>
    <col min="12055" max="12055" width="14.88671875" style="4" customWidth="1"/>
    <col min="12056" max="12056" width="15.6640625" style="4" customWidth="1"/>
    <col min="12057" max="12061" width="16.109375" style="4" customWidth="1"/>
    <col min="12062" max="12062" width="18.21875" style="4" customWidth="1"/>
    <col min="12063" max="12063" width="15.6640625" style="4" customWidth="1"/>
    <col min="12064" max="12064" width="15.44140625" style="4" customWidth="1"/>
    <col min="12065" max="12065" width="14.109375" style="4" customWidth="1"/>
    <col min="12066" max="12066" width="19.88671875" style="4" customWidth="1"/>
    <col min="12067" max="12067" width="17.88671875" style="4" customWidth="1"/>
    <col min="12068" max="12068" width="10" style="4" hidden="1" customWidth="1"/>
    <col min="12069" max="12071" width="5.109375" style="4" customWidth="1"/>
    <col min="12072" max="12072" width="13.5546875" style="4" customWidth="1"/>
    <col min="12073" max="12073" width="21.77734375" style="4" customWidth="1"/>
    <col min="12074" max="12289" width="10" style="4"/>
    <col min="12290" max="12290" width="2.21875" style="4" customWidth="1"/>
    <col min="12291" max="12291" width="5.44140625" style="4" customWidth="1"/>
    <col min="12292" max="12292" width="10.5546875" style="4" customWidth="1"/>
    <col min="12293" max="12293" width="37.21875" style="4" customWidth="1"/>
    <col min="12294" max="12294" width="4.88671875" style="4" customWidth="1"/>
    <col min="12295" max="12295" width="16.77734375" style="4" customWidth="1"/>
    <col min="12296" max="12296" width="16.5546875" style="4" customWidth="1"/>
    <col min="12297" max="12297" width="18" style="4" customWidth="1"/>
    <col min="12298" max="12298" width="19.44140625" style="4" customWidth="1"/>
    <col min="12299" max="12299" width="16.88671875" style="4" customWidth="1"/>
    <col min="12300" max="12300" width="17.44140625" style="4" customWidth="1"/>
    <col min="12301" max="12301" width="11.77734375" style="4" customWidth="1"/>
    <col min="12302" max="12302" width="15.109375" style="4" customWidth="1"/>
    <col min="12303" max="12303" width="14.88671875" style="4" customWidth="1"/>
    <col min="12304" max="12304" width="13.5546875" style="4" customWidth="1"/>
    <col min="12305" max="12305" width="13.88671875" style="4" customWidth="1"/>
    <col min="12306" max="12306" width="13.21875" style="4" customWidth="1"/>
    <col min="12307" max="12307" width="14.6640625" style="4" customWidth="1"/>
    <col min="12308" max="12308" width="14.33203125" style="4" customWidth="1"/>
    <col min="12309" max="12309" width="12.44140625" style="4" customWidth="1"/>
    <col min="12310" max="12310" width="14.21875" style="4" customWidth="1"/>
    <col min="12311" max="12311" width="14.88671875" style="4" customWidth="1"/>
    <col min="12312" max="12312" width="15.6640625" style="4" customWidth="1"/>
    <col min="12313" max="12317" width="16.109375" style="4" customWidth="1"/>
    <col min="12318" max="12318" width="18.21875" style="4" customWidth="1"/>
    <col min="12319" max="12319" width="15.6640625" style="4" customWidth="1"/>
    <col min="12320" max="12320" width="15.44140625" style="4" customWidth="1"/>
    <col min="12321" max="12321" width="14.109375" style="4" customWidth="1"/>
    <col min="12322" max="12322" width="19.88671875" style="4" customWidth="1"/>
    <col min="12323" max="12323" width="17.88671875" style="4" customWidth="1"/>
    <col min="12324" max="12324" width="10" style="4" hidden="1" customWidth="1"/>
    <col min="12325" max="12327" width="5.109375" style="4" customWidth="1"/>
    <col min="12328" max="12328" width="13.5546875" style="4" customWidth="1"/>
    <col min="12329" max="12329" width="21.77734375" style="4" customWidth="1"/>
    <col min="12330" max="12545" width="10" style="4"/>
    <col min="12546" max="12546" width="2.21875" style="4" customWidth="1"/>
    <col min="12547" max="12547" width="5.44140625" style="4" customWidth="1"/>
    <col min="12548" max="12548" width="10.5546875" style="4" customWidth="1"/>
    <col min="12549" max="12549" width="37.21875" style="4" customWidth="1"/>
    <col min="12550" max="12550" width="4.88671875" style="4" customWidth="1"/>
    <col min="12551" max="12551" width="16.77734375" style="4" customWidth="1"/>
    <col min="12552" max="12552" width="16.5546875" style="4" customWidth="1"/>
    <col min="12553" max="12553" width="18" style="4" customWidth="1"/>
    <col min="12554" max="12554" width="19.44140625" style="4" customWidth="1"/>
    <col min="12555" max="12555" width="16.88671875" style="4" customWidth="1"/>
    <col min="12556" max="12556" width="17.44140625" style="4" customWidth="1"/>
    <col min="12557" max="12557" width="11.77734375" style="4" customWidth="1"/>
    <col min="12558" max="12558" width="15.109375" style="4" customWidth="1"/>
    <col min="12559" max="12559" width="14.88671875" style="4" customWidth="1"/>
    <col min="12560" max="12560" width="13.5546875" style="4" customWidth="1"/>
    <col min="12561" max="12561" width="13.88671875" style="4" customWidth="1"/>
    <col min="12562" max="12562" width="13.21875" style="4" customWidth="1"/>
    <col min="12563" max="12563" width="14.6640625" style="4" customWidth="1"/>
    <col min="12564" max="12564" width="14.33203125" style="4" customWidth="1"/>
    <col min="12565" max="12565" width="12.44140625" style="4" customWidth="1"/>
    <col min="12566" max="12566" width="14.21875" style="4" customWidth="1"/>
    <col min="12567" max="12567" width="14.88671875" style="4" customWidth="1"/>
    <col min="12568" max="12568" width="15.6640625" style="4" customWidth="1"/>
    <col min="12569" max="12573" width="16.109375" style="4" customWidth="1"/>
    <col min="12574" max="12574" width="18.21875" style="4" customWidth="1"/>
    <col min="12575" max="12575" width="15.6640625" style="4" customWidth="1"/>
    <col min="12576" max="12576" width="15.44140625" style="4" customWidth="1"/>
    <col min="12577" max="12577" width="14.109375" style="4" customWidth="1"/>
    <col min="12578" max="12578" width="19.88671875" style="4" customWidth="1"/>
    <col min="12579" max="12579" width="17.88671875" style="4" customWidth="1"/>
    <col min="12580" max="12580" width="10" style="4" hidden="1" customWidth="1"/>
    <col min="12581" max="12583" width="5.109375" style="4" customWidth="1"/>
    <col min="12584" max="12584" width="13.5546875" style="4" customWidth="1"/>
    <col min="12585" max="12585" width="21.77734375" style="4" customWidth="1"/>
    <col min="12586" max="12801" width="10" style="4"/>
    <col min="12802" max="12802" width="2.21875" style="4" customWidth="1"/>
    <col min="12803" max="12803" width="5.44140625" style="4" customWidth="1"/>
    <col min="12804" max="12804" width="10.5546875" style="4" customWidth="1"/>
    <col min="12805" max="12805" width="37.21875" style="4" customWidth="1"/>
    <col min="12806" max="12806" width="4.88671875" style="4" customWidth="1"/>
    <col min="12807" max="12807" width="16.77734375" style="4" customWidth="1"/>
    <col min="12808" max="12808" width="16.5546875" style="4" customWidth="1"/>
    <col min="12809" max="12809" width="18" style="4" customWidth="1"/>
    <col min="12810" max="12810" width="19.44140625" style="4" customWidth="1"/>
    <col min="12811" max="12811" width="16.88671875" style="4" customWidth="1"/>
    <col min="12812" max="12812" width="17.44140625" style="4" customWidth="1"/>
    <col min="12813" max="12813" width="11.77734375" style="4" customWidth="1"/>
    <col min="12814" max="12814" width="15.109375" style="4" customWidth="1"/>
    <col min="12815" max="12815" width="14.88671875" style="4" customWidth="1"/>
    <col min="12816" max="12816" width="13.5546875" style="4" customWidth="1"/>
    <col min="12817" max="12817" width="13.88671875" style="4" customWidth="1"/>
    <col min="12818" max="12818" width="13.21875" style="4" customWidth="1"/>
    <col min="12819" max="12819" width="14.6640625" style="4" customWidth="1"/>
    <col min="12820" max="12820" width="14.33203125" style="4" customWidth="1"/>
    <col min="12821" max="12821" width="12.44140625" style="4" customWidth="1"/>
    <col min="12822" max="12822" width="14.21875" style="4" customWidth="1"/>
    <col min="12823" max="12823" width="14.88671875" style="4" customWidth="1"/>
    <col min="12824" max="12824" width="15.6640625" style="4" customWidth="1"/>
    <col min="12825" max="12829" width="16.109375" style="4" customWidth="1"/>
    <col min="12830" max="12830" width="18.21875" style="4" customWidth="1"/>
    <col min="12831" max="12831" width="15.6640625" style="4" customWidth="1"/>
    <col min="12832" max="12832" width="15.44140625" style="4" customWidth="1"/>
    <col min="12833" max="12833" width="14.109375" style="4" customWidth="1"/>
    <col min="12834" max="12834" width="19.88671875" style="4" customWidth="1"/>
    <col min="12835" max="12835" width="17.88671875" style="4" customWidth="1"/>
    <col min="12836" max="12836" width="10" style="4" hidden="1" customWidth="1"/>
    <col min="12837" max="12839" width="5.109375" style="4" customWidth="1"/>
    <col min="12840" max="12840" width="13.5546875" style="4" customWidth="1"/>
    <col min="12841" max="12841" width="21.77734375" style="4" customWidth="1"/>
    <col min="12842" max="13057" width="10" style="4"/>
    <col min="13058" max="13058" width="2.21875" style="4" customWidth="1"/>
    <col min="13059" max="13059" width="5.44140625" style="4" customWidth="1"/>
    <col min="13060" max="13060" width="10.5546875" style="4" customWidth="1"/>
    <col min="13061" max="13061" width="37.21875" style="4" customWidth="1"/>
    <col min="13062" max="13062" width="4.88671875" style="4" customWidth="1"/>
    <col min="13063" max="13063" width="16.77734375" style="4" customWidth="1"/>
    <col min="13064" max="13064" width="16.5546875" style="4" customWidth="1"/>
    <col min="13065" max="13065" width="18" style="4" customWidth="1"/>
    <col min="13066" max="13066" width="19.44140625" style="4" customWidth="1"/>
    <col min="13067" max="13067" width="16.88671875" style="4" customWidth="1"/>
    <col min="13068" max="13068" width="17.44140625" style="4" customWidth="1"/>
    <col min="13069" max="13069" width="11.77734375" style="4" customWidth="1"/>
    <col min="13070" max="13070" width="15.109375" style="4" customWidth="1"/>
    <col min="13071" max="13071" width="14.88671875" style="4" customWidth="1"/>
    <col min="13072" max="13072" width="13.5546875" style="4" customWidth="1"/>
    <col min="13073" max="13073" width="13.88671875" style="4" customWidth="1"/>
    <col min="13074" max="13074" width="13.21875" style="4" customWidth="1"/>
    <col min="13075" max="13075" width="14.6640625" style="4" customWidth="1"/>
    <col min="13076" max="13076" width="14.33203125" style="4" customWidth="1"/>
    <col min="13077" max="13077" width="12.44140625" style="4" customWidth="1"/>
    <col min="13078" max="13078" width="14.21875" style="4" customWidth="1"/>
    <col min="13079" max="13079" width="14.88671875" style="4" customWidth="1"/>
    <col min="13080" max="13080" width="15.6640625" style="4" customWidth="1"/>
    <col min="13081" max="13085" width="16.109375" style="4" customWidth="1"/>
    <col min="13086" max="13086" width="18.21875" style="4" customWidth="1"/>
    <col min="13087" max="13087" width="15.6640625" style="4" customWidth="1"/>
    <col min="13088" max="13088" width="15.44140625" style="4" customWidth="1"/>
    <col min="13089" max="13089" width="14.109375" style="4" customWidth="1"/>
    <col min="13090" max="13090" width="19.88671875" style="4" customWidth="1"/>
    <col min="13091" max="13091" width="17.88671875" style="4" customWidth="1"/>
    <col min="13092" max="13092" width="10" style="4" hidden="1" customWidth="1"/>
    <col min="13093" max="13095" width="5.109375" style="4" customWidth="1"/>
    <col min="13096" max="13096" width="13.5546875" style="4" customWidth="1"/>
    <col min="13097" max="13097" width="21.77734375" style="4" customWidth="1"/>
    <col min="13098" max="13313" width="10" style="4"/>
    <col min="13314" max="13314" width="2.21875" style="4" customWidth="1"/>
    <col min="13315" max="13315" width="5.44140625" style="4" customWidth="1"/>
    <col min="13316" max="13316" width="10.5546875" style="4" customWidth="1"/>
    <col min="13317" max="13317" width="37.21875" style="4" customWidth="1"/>
    <col min="13318" max="13318" width="4.88671875" style="4" customWidth="1"/>
    <col min="13319" max="13319" width="16.77734375" style="4" customWidth="1"/>
    <col min="13320" max="13320" width="16.5546875" style="4" customWidth="1"/>
    <col min="13321" max="13321" width="18" style="4" customWidth="1"/>
    <col min="13322" max="13322" width="19.44140625" style="4" customWidth="1"/>
    <col min="13323" max="13323" width="16.88671875" style="4" customWidth="1"/>
    <col min="13324" max="13324" width="17.44140625" style="4" customWidth="1"/>
    <col min="13325" max="13325" width="11.77734375" style="4" customWidth="1"/>
    <col min="13326" max="13326" width="15.109375" style="4" customWidth="1"/>
    <col min="13327" max="13327" width="14.88671875" style="4" customWidth="1"/>
    <col min="13328" max="13328" width="13.5546875" style="4" customWidth="1"/>
    <col min="13329" max="13329" width="13.88671875" style="4" customWidth="1"/>
    <col min="13330" max="13330" width="13.21875" style="4" customWidth="1"/>
    <col min="13331" max="13331" width="14.6640625" style="4" customWidth="1"/>
    <col min="13332" max="13332" width="14.33203125" style="4" customWidth="1"/>
    <col min="13333" max="13333" width="12.44140625" style="4" customWidth="1"/>
    <col min="13334" max="13334" width="14.21875" style="4" customWidth="1"/>
    <col min="13335" max="13335" width="14.88671875" style="4" customWidth="1"/>
    <col min="13336" max="13336" width="15.6640625" style="4" customWidth="1"/>
    <col min="13337" max="13341" width="16.109375" style="4" customWidth="1"/>
    <col min="13342" max="13342" width="18.21875" style="4" customWidth="1"/>
    <col min="13343" max="13343" width="15.6640625" style="4" customWidth="1"/>
    <col min="13344" max="13344" width="15.44140625" style="4" customWidth="1"/>
    <col min="13345" max="13345" width="14.109375" style="4" customWidth="1"/>
    <col min="13346" max="13346" width="19.88671875" style="4" customWidth="1"/>
    <col min="13347" max="13347" width="17.88671875" style="4" customWidth="1"/>
    <col min="13348" max="13348" width="10" style="4" hidden="1" customWidth="1"/>
    <col min="13349" max="13351" width="5.109375" style="4" customWidth="1"/>
    <col min="13352" max="13352" width="13.5546875" style="4" customWidth="1"/>
    <col min="13353" max="13353" width="21.77734375" style="4" customWidth="1"/>
    <col min="13354" max="13569" width="10" style="4"/>
    <col min="13570" max="13570" width="2.21875" style="4" customWidth="1"/>
    <col min="13571" max="13571" width="5.44140625" style="4" customWidth="1"/>
    <col min="13572" max="13572" width="10.5546875" style="4" customWidth="1"/>
    <col min="13573" max="13573" width="37.21875" style="4" customWidth="1"/>
    <col min="13574" max="13574" width="4.88671875" style="4" customWidth="1"/>
    <col min="13575" max="13575" width="16.77734375" style="4" customWidth="1"/>
    <col min="13576" max="13576" width="16.5546875" style="4" customWidth="1"/>
    <col min="13577" max="13577" width="18" style="4" customWidth="1"/>
    <col min="13578" max="13578" width="19.44140625" style="4" customWidth="1"/>
    <col min="13579" max="13579" width="16.88671875" style="4" customWidth="1"/>
    <col min="13580" max="13580" width="17.44140625" style="4" customWidth="1"/>
    <col min="13581" max="13581" width="11.77734375" style="4" customWidth="1"/>
    <col min="13582" max="13582" width="15.109375" style="4" customWidth="1"/>
    <col min="13583" max="13583" width="14.88671875" style="4" customWidth="1"/>
    <col min="13584" max="13584" width="13.5546875" style="4" customWidth="1"/>
    <col min="13585" max="13585" width="13.88671875" style="4" customWidth="1"/>
    <col min="13586" max="13586" width="13.21875" style="4" customWidth="1"/>
    <col min="13587" max="13587" width="14.6640625" style="4" customWidth="1"/>
    <col min="13588" max="13588" width="14.33203125" style="4" customWidth="1"/>
    <col min="13589" max="13589" width="12.44140625" style="4" customWidth="1"/>
    <col min="13590" max="13590" width="14.21875" style="4" customWidth="1"/>
    <col min="13591" max="13591" width="14.88671875" style="4" customWidth="1"/>
    <col min="13592" max="13592" width="15.6640625" style="4" customWidth="1"/>
    <col min="13593" max="13597" width="16.109375" style="4" customWidth="1"/>
    <col min="13598" max="13598" width="18.21875" style="4" customWidth="1"/>
    <col min="13599" max="13599" width="15.6640625" style="4" customWidth="1"/>
    <col min="13600" max="13600" width="15.44140625" style="4" customWidth="1"/>
    <col min="13601" max="13601" width="14.109375" style="4" customWidth="1"/>
    <col min="13602" max="13602" width="19.88671875" style="4" customWidth="1"/>
    <col min="13603" max="13603" width="17.88671875" style="4" customWidth="1"/>
    <col min="13604" max="13604" width="10" style="4" hidden="1" customWidth="1"/>
    <col min="13605" max="13607" width="5.109375" style="4" customWidth="1"/>
    <col min="13608" max="13608" width="13.5546875" style="4" customWidth="1"/>
    <col min="13609" max="13609" width="21.77734375" style="4" customWidth="1"/>
    <col min="13610" max="13825" width="10" style="4"/>
    <col min="13826" max="13826" width="2.21875" style="4" customWidth="1"/>
    <col min="13827" max="13827" width="5.44140625" style="4" customWidth="1"/>
    <col min="13828" max="13828" width="10.5546875" style="4" customWidth="1"/>
    <col min="13829" max="13829" width="37.21875" style="4" customWidth="1"/>
    <col min="13830" max="13830" width="4.88671875" style="4" customWidth="1"/>
    <col min="13831" max="13831" width="16.77734375" style="4" customWidth="1"/>
    <col min="13832" max="13832" width="16.5546875" style="4" customWidth="1"/>
    <col min="13833" max="13833" width="18" style="4" customWidth="1"/>
    <col min="13834" max="13834" width="19.44140625" style="4" customWidth="1"/>
    <col min="13835" max="13835" width="16.88671875" style="4" customWidth="1"/>
    <col min="13836" max="13836" width="17.44140625" style="4" customWidth="1"/>
    <col min="13837" max="13837" width="11.77734375" style="4" customWidth="1"/>
    <col min="13838" max="13838" width="15.109375" style="4" customWidth="1"/>
    <col min="13839" max="13839" width="14.88671875" style="4" customWidth="1"/>
    <col min="13840" max="13840" width="13.5546875" style="4" customWidth="1"/>
    <col min="13841" max="13841" width="13.88671875" style="4" customWidth="1"/>
    <col min="13842" max="13842" width="13.21875" style="4" customWidth="1"/>
    <col min="13843" max="13843" width="14.6640625" style="4" customWidth="1"/>
    <col min="13844" max="13844" width="14.33203125" style="4" customWidth="1"/>
    <col min="13845" max="13845" width="12.44140625" style="4" customWidth="1"/>
    <col min="13846" max="13846" width="14.21875" style="4" customWidth="1"/>
    <col min="13847" max="13847" width="14.88671875" style="4" customWidth="1"/>
    <col min="13848" max="13848" width="15.6640625" style="4" customWidth="1"/>
    <col min="13849" max="13853" width="16.109375" style="4" customWidth="1"/>
    <col min="13854" max="13854" width="18.21875" style="4" customWidth="1"/>
    <col min="13855" max="13855" width="15.6640625" style="4" customWidth="1"/>
    <col min="13856" max="13856" width="15.44140625" style="4" customWidth="1"/>
    <col min="13857" max="13857" width="14.109375" style="4" customWidth="1"/>
    <col min="13858" max="13858" width="19.88671875" style="4" customWidth="1"/>
    <col min="13859" max="13859" width="17.88671875" style="4" customWidth="1"/>
    <col min="13860" max="13860" width="10" style="4" hidden="1" customWidth="1"/>
    <col min="13861" max="13863" width="5.109375" style="4" customWidth="1"/>
    <col min="13864" max="13864" width="13.5546875" style="4" customWidth="1"/>
    <col min="13865" max="13865" width="21.77734375" style="4" customWidth="1"/>
    <col min="13866" max="14081" width="10" style="4"/>
    <col min="14082" max="14082" width="2.21875" style="4" customWidth="1"/>
    <col min="14083" max="14083" width="5.44140625" style="4" customWidth="1"/>
    <col min="14084" max="14084" width="10.5546875" style="4" customWidth="1"/>
    <col min="14085" max="14085" width="37.21875" style="4" customWidth="1"/>
    <col min="14086" max="14086" width="4.88671875" style="4" customWidth="1"/>
    <col min="14087" max="14087" width="16.77734375" style="4" customWidth="1"/>
    <col min="14088" max="14088" width="16.5546875" style="4" customWidth="1"/>
    <col min="14089" max="14089" width="18" style="4" customWidth="1"/>
    <col min="14090" max="14090" width="19.44140625" style="4" customWidth="1"/>
    <col min="14091" max="14091" width="16.88671875" style="4" customWidth="1"/>
    <col min="14092" max="14092" width="17.44140625" style="4" customWidth="1"/>
    <col min="14093" max="14093" width="11.77734375" style="4" customWidth="1"/>
    <col min="14094" max="14094" width="15.109375" style="4" customWidth="1"/>
    <col min="14095" max="14095" width="14.88671875" style="4" customWidth="1"/>
    <col min="14096" max="14096" width="13.5546875" style="4" customWidth="1"/>
    <col min="14097" max="14097" width="13.88671875" style="4" customWidth="1"/>
    <col min="14098" max="14098" width="13.21875" style="4" customWidth="1"/>
    <col min="14099" max="14099" width="14.6640625" style="4" customWidth="1"/>
    <col min="14100" max="14100" width="14.33203125" style="4" customWidth="1"/>
    <col min="14101" max="14101" width="12.44140625" style="4" customWidth="1"/>
    <col min="14102" max="14102" width="14.21875" style="4" customWidth="1"/>
    <col min="14103" max="14103" width="14.88671875" style="4" customWidth="1"/>
    <col min="14104" max="14104" width="15.6640625" style="4" customWidth="1"/>
    <col min="14105" max="14109" width="16.109375" style="4" customWidth="1"/>
    <col min="14110" max="14110" width="18.21875" style="4" customWidth="1"/>
    <col min="14111" max="14111" width="15.6640625" style="4" customWidth="1"/>
    <col min="14112" max="14112" width="15.44140625" style="4" customWidth="1"/>
    <col min="14113" max="14113" width="14.109375" style="4" customWidth="1"/>
    <col min="14114" max="14114" width="19.88671875" style="4" customWidth="1"/>
    <col min="14115" max="14115" width="17.88671875" style="4" customWidth="1"/>
    <col min="14116" max="14116" width="10" style="4" hidden="1" customWidth="1"/>
    <col min="14117" max="14119" width="5.109375" style="4" customWidth="1"/>
    <col min="14120" max="14120" width="13.5546875" style="4" customWidth="1"/>
    <col min="14121" max="14121" width="21.77734375" style="4" customWidth="1"/>
    <col min="14122" max="14337" width="10" style="4"/>
    <col min="14338" max="14338" width="2.21875" style="4" customWidth="1"/>
    <col min="14339" max="14339" width="5.44140625" style="4" customWidth="1"/>
    <col min="14340" max="14340" width="10.5546875" style="4" customWidth="1"/>
    <col min="14341" max="14341" width="37.21875" style="4" customWidth="1"/>
    <col min="14342" max="14342" width="4.88671875" style="4" customWidth="1"/>
    <col min="14343" max="14343" width="16.77734375" style="4" customWidth="1"/>
    <col min="14344" max="14344" width="16.5546875" style="4" customWidth="1"/>
    <col min="14345" max="14345" width="18" style="4" customWidth="1"/>
    <col min="14346" max="14346" width="19.44140625" style="4" customWidth="1"/>
    <col min="14347" max="14347" width="16.88671875" style="4" customWidth="1"/>
    <col min="14348" max="14348" width="17.44140625" style="4" customWidth="1"/>
    <col min="14349" max="14349" width="11.77734375" style="4" customWidth="1"/>
    <col min="14350" max="14350" width="15.109375" style="4" customWidth="1"/>
    <col min="14351" max="14351" width="14.88671875" style="4" customWidth="1"/>
    <col min="14352" max="14352" width="13.5546875" style="4" customWidth="1"/>
    <col min="14353" max="14353" width="13.88671875" style="4" customWidth="1"/>
    <col min="14354" max="14354" width="13.21875" style="4" customWidth="1"/>
    <col min="14355" max="14355" width="14.6640625" style="4" customWidth="1"/>
    <col min="14356" max="14356" width="14.33203125" style="4" customWidth="1"/>
    <col min="14357" max="14357" width="12.44140625" style="4" customWidth="1"/>
    <col min="14358" max="14358" width="14.21875" style="4" customWidth="1"/>
    <col min="14359" max="14359" width="14.88671875" style="4" customWidth="1"/>
    <col min="14360" max="14360" width="15.6640625" style="4" customWidth="1"/>
    <col min="14361" max="14365" width="16.109375" style="4" customWidth="1"/>
    <col min="14366" max="14366" width="18.21875" style="4" customWidth="1"/>
    <col min="14367" max="14367" width="15.6640625" style="4" customWidth="1"/>
    <col min="14368" max="14368" width="15.44140625" style="4" customWidth="1"/>
    <col min="14369" max="14369" width="14.109375" style="4" customWidth="1"/>
    <col min="14370" max="14370" width="19.88671875" style="4" customWidth="1"/>
    <col min="14371" max="14371" width="17.88671875" style="4" customWidth="1"/>
    <col min="14372" max="14372" width="10" style="4" hidden="1" customWidth="1"/>
    <col min="14373" max="14375" width="5.109375" style="4" customWidth="1"/>
    <col min="14376" max="14376" width="13.5546875" style="4" customWidth="1"/>
    <col min="14377" max="14377" width="21.77734375" style="4" customWidth="1"/>
    <col min="14378" max="14593" width="10" style="4"/>
    <col min="14594" max="14594" width="2.21875" style="4" customWidth="1"/>
    <col min="14595" max="14595" width="5.44140625" style="4" customWidth="1"/>
    <col min="14596" max="14596" width="10.5546875" style="4" customWidth="1"/>
    <col min="14597" max="14597" width="37.21875" style="4" customWidth="1"/>
    <col min="14598" max="14598" width="4.88671875" style="4" customWidth="1"/>
    <col min="14599" max="14599" width="16.77734375" style="4" customWidth="1"/>
    <col min="14600" max="14600" width="16.5546875" style="4" customWidth="1"/>
    <col min="14601" max="14601" width="18" style="4" customWidth="1"/>
    <col min="14602" max="14602" width="19.44140625" style="4" customWidth="1"/>
    <col min="14603" max="14603" width="16.88671875" style="4" customWidth="1"/>
    <col min="14604" max="14604" width="17.44140625" style="4" customWidth="1"/>
    <col min="14605" max="14605" width="11.77734375" style="4" customWidth="1"/>
    <col min="14606" max="14606" width="15.109375" style="4" customWidth="1"/>
    <col min="14607" max="14607" width="14.88671875" style="4" customWidth="1"/>
    <col min="14608" max="14608" width="13.5546875" style="4" customWidth="1"/>
    <col min="14609" max="14609" width="13.88671875" style="4" customWidth="1"/>
    <col min="14610" max="14610" width="13.21875" style="4" customWidth="1"/>
    <col min="14611" max="14611" width="14.6640625" style="4" customWidth="1"/>
    <col min="14612" max="14612" width="14.33203125" style="4" customWidth="1"/>
    <col min="14613" max="14613" width="12.44140625" style="4" customWidth="1"/>
    <col min="14614" max="14614" width="14.21875" style="4" customWidth="1"/>
    <col min="14615" max="14615" width="14.88671875" style="4" customWidth="1"/>
    <col min="14616" max="14616" width="15.6640625" style="4" customWidth="1"/>
    <col min="14617" max="14621" width="16.109375" style="4" customWidth="1"/>
    <col min="14622" max="14622" width="18.21875" style="4" customWidth="1"/>
    <col min="14623" max="14623" width="15.6640625" style="4" customWidth="1"/>
    <col min="14624" max="14624" width="15.44140625" style="4" customWidth="1"/>
    <col min="14625" max="14625" width="14.109375" style="4" customWidth="1"/>
    <col min="14626" max="14626" width="19.88671875" style="4" customWidth="1"/>
    <col min="14627" max="14627" width="17.88671875" style="4" customWidth="1"/>
    <col min="14628" max="14628" width="10" style="4" hidden="1" customWidth="1"/>
    <col min="14629" max="14631" width="5.109375" style="4" customWidth="1"/>
    <col min="14632" max="14632" width="13.5546875" style="4" customWidth="1"/>
    <col min="14633" max="14633" width="21.77734375" style="4" customWidth="1"/>
    <col min="14634" max="14849" width="10" style="4"/>
    <col min="14850" max="14850" width="2.21875" style="4" customWidth="1"/>
    <col min="14851" max="14851" width="5.44140625" style="4" customWidth="1"/>
    <col min="14852" max="14852" width="10.5546875" style="4" customWidth="1"/>
    <col min="14853" max="14853" width="37.21875" style="4" customWidth="1"/>
    <col min="14854" max="14854" width="4.88671875" style="4" customWidth="1"/>
    <col min="14855" max="14855" width="16.77734375" style="4" customWidth="1"/>
    <col min="14856" max="14856" width="16.5546875" style="4" customWidth="1"/>
    <col min="14857" max="14857" width="18" style="4" customWidth="1"/>
    <col min="14858" max="14858" width="19.44140625" style="4" customWidth="1"/>
    <col min="14859" max="14859" width="16.88671875" style="4" customWidth="1"/>
    <col min="14860" max="14860" width="17.44140625" style="4" customWidth="1"/>
    <col min="14861" max="14861" width="11.77734375" style="4" customWidth="1"/>
    <col min="14862" max="14862" width="15.109375" style="4" customWidth="1"/>
    <col min="14863" max="14863" width="14.88671875" style="4" customWidth="1"/>
    <col min="14864" max="14864" width="13.5546875" style="4" customWidth="1"/>
    <col min="14865" max="14865" width="13.88671875" style="4" customWidth="1"/>
    <col min="14866" max="14866" width="13.21875" style="4" customWidth="1"/>
    <col min="14867" max="14867" width="14.6640625" style="4" customWidth="1"/>
    <col min="14868" max="14868" width="14.33203125" style="4" customWidth="1"/>
    <col min="14869" max="14869" width="12.44140625" style="4" customWidth="1"/>
    <col min="14870" max="14870" width="14.21875" style="4" customWidth="1"/>
    <col min="14871" max="14871" width="14.88671875" style="4" customWidth="1"/>
    <col min="14872" max="14872" width="15.6640625" style="4" customWidth="1"/>
    <col min="14873" max="14877" width="16.109375" style="4" customWidth="1"/>
    <col min="14878" max="14878" width="18.21875" style="4" customWidth="1"/>
    <col min="14879" max="14879" width="15.6640625" style="4" customWidth="1"/>
    <col min="14880" max="14880" width="15.44140625" style="4" customWidth="1"/>
    <col min="14881" max="14881" width="14.109375" style="4" customWidth="1"/>
    <col min="14882" max="14882" width="19.88671875" style="4" customWidth="1"/>
    <col min="14883" max="14883" width="17.88671875" style="4" customWidth="1"/>
    <col min="14884" max="14884" width="10" style="4" hidden="1" customWidth="1"/>
    <col min="14885" max="14887" width="5.109375" style="4" customWidth="1"/>
    <col min="14888" max="14888" width="13.5546875" style="4" customWidth="1"/>
    <col min="14889" max="14889" width="21.77734375" style="4" customWidth="1"/>
    <col min="14890" max="15105" width="10" style="4"/>
    <col min="15106" max="15106" width="2.21875" style="4" customWidth="1"/>
    <col min="15107" max="15107" width="5.44140625" style="4" customWidth="1"/>
    <col min="15108" max="15108" width="10.5546875" style="4" customWidth="1"/>
    <col min="15109" max="15109" width="37.21875" style="4" customWidth="1"/>
    <col min="15110" max="15110" width="4.88671875" style="4" customWidth="1"/>
    <col min="15111" max="15111" width="16.77734375" style="4" customWidth="1"/>
    <col min="15112" max="15112" width="16.5546875" style="4" customWidth="1"/>
    <col min="15113" max="15113" width="18" style="4" customWidth="1"/>
    <col min="15114" max="15114" width="19.44140625" style="4" customWidth="1"/>
    <col min="15115" max="15115" width="16.88671875" style="4" customWidth="1"/>
    <col min="15116" max="15116" width="17.44140625" style="4" customWidth="1"/>
    <col min="15117" max="15117" width="11.77734375" style="4" customWidth="1"/>
    <col min="15118" max="15118" width="15.109375" style="4" customWidth="1"/>
    <col min="15119" max="15119" width="14.88671875" style="4" customWidth="1"/>
    <col min="15120" max="15120" width="13.5546875" style="4" customWidth="1"/>
    <col min="15121" max="15121" width="13.88671875" style="4" customWidth="1"/>
    <col min="15122" max="15122" width="13.21875" style="4" customWidth="1"/>
    <col min="15123" max="15123" width="14.6640625" style="4" customWidth="1"/>
    <col min="15124" max="15124" width="14.33203125" style="4" customWidth="1"/>
    <col min="15125" max="15125" width="12.44140625" style="4" customWidth="1"/>
    <col min="15126" max="15126" width="14.21875" style="4" customWidth="1"/>
    <col min="15127" max="15127" width="14.88671875" style="4" customWidth="1"/>
    <col min="15128" max="15128" width="15.6640625" style="4" customWidth="1"/>
    <col min="15129" max="15133" width="16.109375" style="4" customWidth="1"/>
    <col min="15134" max="15134" width="18.21875" style="4" customWidth="1"/>
    <col min="15135" max="15135" width="15.6640625" style="4" customWidth="1"/>
    <col min="15136" max="15136" width="15.44140625" style="4" customWidth="1"/>
    <col min="15137" max="15137" width="14.109375" style="4" customWidth="1"/>
    <col min="15138" max="15138" width="19.88671875" style="4" customWidth="1"/>
    <col min="15139" max="15139" width="17.88671875" style="4" customWidth="1"/>
    <col min="15140" max="15140" width="10" style="4" hidden="1" customWidth="1"/>
    <col min="15141" max="15143" width="5.109375" style="4" customWidth="1"/>
    <col min="15144" max="15144" width="13.5546875" style="4" customWidth="1"/>
    <col min="15145" max="15145" width="21.77734375" style="4" customWidth="1"/>
    <col min="15146" max="15361" width="10" style="4"/>
    <col min="15362" max="15362" width="2.21875" style="4" customWidth="1"/>
    <col min="15363" max="15363" width="5.44140625" style="4" customWidth="1"/>
    <col min="15364" max="15364" width="10.5546875" style="4" customWidth="1"/>
    <col min="15365" max="15365" width="37.21875" style="4" customWidth="1"/>
    <col min="15366" max="15366" width="4.88671875" style="4" customWidth="1"/>
    <col min="15367" max="15367" width="16.77734375" style="4" customWidth="1"/>
    <col min="15368" max="15368" width="16.5546875" style="4" customWidth="1"/>
    <col min="15369" max="15369" width="18" style="4" customWidth="1"/>
    <col min="15370" max="15370" width="19.44140625" style="4" customWidth="1"/>
    <col min="15371" max="15371" width="16.88671875" style="4" customWidth="1"/>
    <col min="15372" max="15372" width="17.44140625" style="4" customWidth="1"/>
    <col min="15373" max="15373" width="11.77734375" style="4" customWidth="1"/>
    <col min="15374" max="15374" width="15.109375" style="4" customWidth="1"/>
    <col min="15375" max="15375" width="14.88671875" style="4" customWidth="1"/>
    <col min="15376" max="15376" width="13.5546875" style="4" customWidth="1"/>
    <col min="15377" max="15377" width="13.88671875" style="4" customWidth="1"/>
    <col min="15378" max="15378" width="13.21875" style="4" customWidth="1"/>
    <col min="15379" max="15379" width="14.6640625" style="4" customWidth="1"/>
    <col min="15380" max="15380" width="14.33203125" style="4" customWidth="1"/>
    <col min="15381" max="15381" width="12.44140625" style="4" customWidth="1"/>
    <col min="15382" max="15382" width="14.21875" style="4" customWidth="1"/>
    <col min="15383" max="15383" width="14.88671875" style="4" customWidth="1"/>
    <col min="15384" max="15384" width="15.6640625" style="4" customWidth="1"/>
    <col min="15385" max="15389" width="16.109375" style="4" customWidth="1"/>
    <col min="15390" max="15390" width="18.21875" style="4" customWidth="1"/>
    <col min="15391" max="15391" width="15.6640625" style="4" customWidth="1"/>
    <col min="15392" max="15392" width="15.44140625" style="4" customWidth="1"/>
    <col min="15393" max="15393" width="14.109375" style="4" customWidth="1"/>
    <col min="15394" max="15394" width="19.88671875" style="4" customWidth="1"/>
    <col min="15395" max="15395" width="17.88671875" style="4" customWidth="1"/>
    <col min="15396" max="15396" width="10" style="4" hidden="1" customWidth="1"/>
    <col min="15397" max="15399" width="5.109375" style="4" customWidth="1"/>
    <col min="15400" max="15400" width="13.5546875" style="4" customWidth="1"/>
    <col min="15401" max="15401" width="21.77734375" style="4" customWidth="1"/>
    <col min="15402" max="15617" width="10" style="4"/>
    <col min="15618" max="15618" width="2.21875" style="4" customWidth="1"/>
    <col min="15619" max="15619" width="5.44140625" style="4" customWidth="1"/>
    <col min="15620" max="15620" width="10.5546875" style="4" customWidth="1"/>
    <col min="15621" max="15621" width="37.21875" style="4" customWidth="1"/>
    <col min="15622" max="15622" width="4.88671875" style="4" customWidth="1"/>
    <col min="15623" max="15623" width="16.77734375" style="4" customWidth="1"/>
    <col min="15624" max="15624" width="16.5546875" style="4" customWidth="1"/>
    <col min="15625" max="15625" width="18" style="4" customWidth="1"/>
    <col min="15626" max="15626" width="19.44140625" style="4" customWidth="1"/>
    <col min="15627" max="15627" width="16.88671875" style="4" customWidth="1"/>
    <col min="15628" max="15628" width="17.44140625" style="4" customWidth="1"/>
    <col min="15629" max="15629" width="11.77734375" style="4" customWidth="1"/>
    <col min="15630" max="15630" width="15.109375" style="4" customWidth="1"/>
    <col min="15631" max="15631" width="14.88671875" style="4" customWidth="1"/>
    <col min="15632" max="15632" width="13.5546875" style="4" customWidth="1"/>
    <col min="15633" max="15633" width="13.88671875" style="4" customWidth="1"/>
    <col min="15634" max="15634" width="13.21875" style="4" customWidth="1"/>
    <col min="15635" max="15635" width="14.6640625" style="4" customWidth="1"/>
    <col min="15636" max="15636" width="14.33203125" style="4" customWidth="1"/>
    <col min="15637" max="15637" width="12.44140625" style="4" customWidth="1"/>
    <col min="15638" max="15638" width="14.21875" style="4" customWidth="1"/>
    <col min="15639" max="15639" width="14.88671875" style="4" customWidth="1"/>
    <col min="15640" max="15640" width="15.6640625" style="4" customWidth="1"/>
    <col min="15641" max="15645" width="16.109375" style="4" customWidth="1"/>
    <col min="15646" max="15646" width="18.21875" style="4" customWidth="1"/>
    <col min="15647" max="15647" width="15.6640625" style="4" customWidth="1"/>
    <col min="15648" max="15648" width="15.44140625" style="4" customWidth="1"/>
    <col min="15649" max="15649" width="14.109375" style="4" customWidth="1"/>
    <col min="15650" max="15650" width="19.88671875" style="4" customWidth="1"/>
    <col min="15651" max="15651" width="17.88671875" style="4" customWidth="1"/>
    <col min="15652" max="15652" width="10" style="4" hidden="1" customWidth="1"/>
    <col min="15653" max="15655" width="5.109375" style="4" customWidth="1"/>
    <col min="15656" max="15656" width="13.5546875" style="4" customWidth="1"/>
    <col min="15657" max="15657" width="21.77734375" style="4" customWidth="1"/>
    <col min="15658" max="15873" width="10" style="4"/>
    <col min="15874" max="15874" width="2.21875" style="4" customWidth="1"/>
    <col min="15875" max="15875" width="5.44140625" style="4" customWidth="1"/>
    <col min="15876" max="15876" width="10.5546875" style="4" customWidth="1"/>
    <col min="15877" max="15877" width="37.21875" style="4" customWidth="1"/>
    <col min="15878" max="15878" width="4.88671875" style="4" customWidth="1"/>
    <col min="15879" max="15879" width="16.77734375" style="4" customWidth="1"/>
    <col min="15880" max="15880" width="16.5546875" style="4" customWidth="1"/>
    <col min="15881" max="15881" width="18" style="4" customWidth="1"/>
    <col min="15882" max="15882" width="19.44140625" style="4" customWidth="1"/>
    <col min="15883" max="15883" width="16.88671875" style="4" customWidth="1"/>
    <col min="15884" max="15884" width="17.44140625" style="4" customWidth="1"/>
    <col min="15885" max="15885" width="11.77734375" style="4" customWidth="1"/>
    <col min="15886" max="15886" width="15.109375" style="4" customWidth="1"/>
    <col min="15887" max="15887" width="14.88671875" style="4" customWidth="1"/>
    <col min="15888" max="15888" width="13.5546875" style="4" customWidth="1"/>
    <col min="15889" max="15889" width="13.88671875" style="4" customWidth="1"/>
    <col min="15890" max="15890" width="13.21875" style="4" customWidth="1"/>
    <col min="15891" max="15891" width="14.6640625" style="4" customWidth="1"/>
    <col min="15892" max="15892" width="14.33203125" style="4" customWidth="1"/>
    <col min="15893" max="15893" width="12.44140625" style="4" customWidth="1"/>
    <col min="15894" max="15894" width="14.21875" style="4" customWidth="1"/>
    <col min="15895" max="15895" width="14.88671875" style="4" customWidth="1"/>
    <col min="15896" max="15896" width="15.6640625" style="4" customWidth="1"/>
    <col min="15897" max="15901" width="16.109375" style="4" customWidth="1"/>
    <col min="15902" max="15902" width="18.21875" style="4" customWidth="1"/>
    <col min="15903" max="15903" width="15.6640625" style="4" customWidth="1"/>
    <col min="15904" max="15904" width="15.44140625" style="4" customWidth="1"/>
    <col min="15905" max="15905" width="14.109375" style="4" customWidth="1"/>
    <col min="15906" max="15906" width="19.88671875" style="4" customWidth="1"/>
    <col min="15907" max="15907" width="17.88671875" style="4" customWidth="1"/>
    <col min="15908" max="15908" width="10" style="4" hidden="1" customWidth="1"/>
    <col min="15909" max="15911" width="5.109375" style="4" customWidth="1"/>
    <col min="15912" max="15912" width="13.5546875" style="4" customWidth="1"/>
    <col min="15913" max="15913" width="21.77734375" style="4" customWidth="1"/>
    <col min="15914" max="16129" width="10" style="4"/>
    <col min="16130" max="16130" width="2.21875" style="4" customWidth="1"/>
    <col min="16131" max="16131" width="5.44140625" style="4" customWidth="1"/>
    <col min="16132" max="16132" width="10.5546875" style="4" customWidth="1"/>
    <col min="16133" max="16133" width="37.21875" style="4" customWidth="1"/>
    <col min="16134" max="16134" width="4.88671875" style="4" customWidth="1"/>
    <col min="16135" max="16135" width="16.77734375" style="4" customWidth="1"/>
    <col min="16136" max="16136" width="16.5546875" style="4" customWidth="1"/>
    <col min="16137" max="16137" width="18" style="4" customWidth="1"/>
    <col min="16138" max="16138" width="19.44140625" style="4" customWidth="1"/>
    <col min="16139" max="16139" width="16.88671875" style="4" customWidth="1"/>
    <col min="16140" max="16140" width="17.44140625" style="4" customWidth="1"/>
    <col min="16141" max="16141" width="11.77734375" style="4" customWidth="1"/>
    <col min="16142" max="16142" width="15.109375" style="4" customWidth="1"/>
    <col min="16143" max="16143" width="14.88671875" style="4" customWidth="1"/>
    <col min="16144" max="16144" width="13.5546875" style="4" customWidth="1"/>
    <col min="16145" max="16145" width="13.88671875" style="4" customWidth="1"/>
    <col min="16146" max="16146" width="13.21875" style="4" customWidth="1"/>
    <col min="16147" max="16147" width="14.6640625" style="4" customWidth="1"/>
    <col min="16148" max="16148" width="14.33203125" style="4" customWidth="1"/>
    <col min="16149" max="16149" width="12.44140625" style="4" customWidth="1"/>
    <col min="16150" max="16150" width="14.21875" style="4" customWidth="1"/>
    <col min="16151" max="16151" width="14.88671875" style="4" customWidth="1"/>
    <col min="16152" max="16152" width="15.6640625" style="4" customWidth="1"/>
    <col min="16153" max="16157" width="16.109375" style="4" customWidth="1"/>
    <col min="16158" max="16158" width="18.21875" style="4" customWidth="1"/>
    <col min="16159" max="16159" width="15.6640625" style="4" customWidth="1"/>
    <col min="16160" max="16160" width="15.44140625" style="4" customWidth="1"/>
    <col min="16161" max="16161" width="14.109375" style="4" customWidth="1"/>
    <col min="16162" max="16162" width="19.88671875" style="4" customWidth="1"/>
    <col min="16163" max="16163" width="17.88671875" style="4" customWidth="1"/>
    <col min="16164" max="16164" width="10" style="4" hidden="1" customWidth="1"/>
    <col min="16165" max="16167" width="5.109375" style="4" customWidth="1"/>
    <col min="16168" max="16168" width="13.5546875" style="4" customWidth="1"/>
    <col min="16169" max="16169" width="21.77734375" style="4" customWidth="1"/>
    <col min="16170" max="16384" width="10" style="4"/>
  </cols>
  <sheetData>
    <row r="1" spans="1:54" s="1" customFormat="1" ht="28.2">
      <c r="A1" s="349" t="s">
        <v>721</v>
      </c>
      <c r="B1" s="349"/>
      <c r="C1" s="350"/>
      <c r="D1" s="351"/>
      <c r="E1" s="352"/>
      <c r="F1" s="353"/>
      <c r="G1" s="353"/>
      <c r="H1" s="353"/>
      <c r="I1" s="353"/>
      <c r="J1" s="354"/>
      <c r="K1" s="355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6"/>
      <c r="X1" s="356"/>
      <c r="Y1" s="356"/>
      <c r="Z1" s="356"/>
      <c r="AA1" s="356"/>
      <c r="AB1" s="356"/>
      <c r="AC1" s="357"/>
      <c r="AD1" s="357"/>
      <c r="AE1" s="357"/>
      <c r="AF1" s="357"/>
      <c r="AG1" s="358"/>
      <c r="AH1" s="359"/>
      <c r="AI1" s="359"/>
      <c r="AJ1" s="360"/>
      <c r="AK1" s="360"/>
      <c r="AL1" s="360"/>
      <c r="AM1" s="360"/>
      <c r="AN1" s="349"/>
      <c r="AO1" s="122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</row>
    <row r="2" spans="1:54" s="2" customFormat="1" ht="22.8" thickBot="1">
      <c r="A2" s="15"/>
      <c r="B2" s="15" t="s">
        <v>1</v>
      </c>
      <c r="C2" s="72"/>
      <c r="D2" s="71"/>
      <c r="E2" s="73"/>
      <c r="F2" s="16"/>
      <c r="G2" s="16"/>
      <c r="H2" s="16"/>
      <c r="I2" s="16"/>
      <c r="J2" s="30"/>
      <c r="K2" s="31"/>
      <c r="L2" s="16"/>
      <c r="M2" s="16"/>
      <c r="N2" s="16"/>
      <c r="O2" s="16"/>
      <c r="P2" s="16"/>
      <c r="Q2" s="16"/>
      <c r="R2" s="35"/>
      <c r="S2" s="35"/>
      <c r="T2" s="35"/>
      <c r="U2" s="35"/>
      <c r="V2" s="35"/>
      <c r="W2" s="109"/>
      <c r="X2" s="109"/>
      <c r="Y2" s="109"/>
      <c r="Z2" s="109"/>
      <c r="AA2" s="109"/>
      <c r="AB2" s="306"/>
      <c r="AC2" s="37"/>
      <c r="AD2" s="110"/>
      <c r="AE2" s="111"/>
      <c r="AF2" s="111"/>
      <c r="AG2" s="123"/>
      <c r="AH2" s="124"/>
      <c r="AI2" s="124"/>
      <c r="AJ2" s="125"/>
      <c r="AK2" s="125"/>
      <c r="AL2" s="125"/>
      <c r="AM2" s="125"/>
      <c r="AN2" s="15" t="s">
        <v>2</v>
      </c>
      <c r="AO2" s="122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</row>
    <row r="3" spans="1:54" s="56" customFormat="1" ht="17.399999999999999">
      <c r="A3" s="74"/>
      <c r="B3" s="369" t="s">
        <v>3</v>
      </c>
      <c r="C3" s="345" t="s">
        <v>4</v>
      </c>
      <c r="D3" s="347" t="s">
        <v>5</v>
      </c>
      <c r="E3" s="345" t="s">
        <v>6</v>
      </c>
      <c r="F3" s="361" t="s">
        <v>7</v>
      </c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75"/>
      <c r="X3" s="75"/>
      <c r="Y3" s="75"/>
      <c r="Z3" s="75"/>
      <c r="AA3" s="75"/>
      <c r="AB3" s="307"/>
      <c r="AC3" s="336" t="s">
        <v>8</v>
      </c>
      <c r="AD3" s="393" t="s">
        <v>9</v>
      </c>
      <c r="AE3" s="336" t="s">
        <v>10</v>
      </c>
      <c r="AF3" s="338" t="s">
        <v>11</v>
      </c>
      <c r="AG3" s="340" t="s">
        <v>12</v>
      </c>
      <c r="AH3" s="340" t="s">
        <v>13</v>
      </c>
      <c r="AI3" s="340" t="s">
        <v>1248</v>
      </c>
      <c r="AJ3" s="342" t="s">
        <v>14</v>
      </c>
      <c r="AK3" s="331" t="s">
        <v>15</v>
      </c>
      <c r="AL3" s="331" t="s">
        <v>16</v>
      </c>
      <c r="AM3" s="331" t="s">
        <v>17</v>
      </c>
      <c r="AN3" s="333" t="s">
        <v>18</v>
      </c>
      <c r="AO3" s="335" t="s">
        <v>19</v>
      </c>
    </row>
    <row r="4" spans="1:54" s="56" customFormat="1" ht="31.8" thickBot="1">
      <c r="A4" s="74"/>
      <c r="B4" s="370"/>
      <c r="C4" s="346"/>
      <c r="D4" s="348"/>
      <c r="E4" s="346"/>
      <c r="F4" s="76" t="s">
        <v>20</v>
      </c>
      <c r="G4" s="76" t="s">
        <v>21</v>
      </c>
      <c r="H4" s="76" t="s">
        <v>22</v>
      </c>
      <c r="I4" s="107" t="s">
        <v>23</v>
      </c>
      <c r="J4" s="108" t="s">
        <v>24</v>
      </c>
      <c r="K4" s="107" t="s">
        <v>25</v>
      </c>
      <c r="L4" s="107" t="s">
        <v>26</v>
      </c>
      <c r="M4" s="107" t="s">
        <v>27</v>
      </c>
      <c r="N4" s="107" t="s">
        <v>28</v>
      </c>
      <c r="O4" s="107" t="s">
        <v>29</v>
      </c>
      <c r="P4" s="107" t="s">
        <v>30</v>
      </c>
      <c r="Q4" s="107" t="s">
        <v>31</v>
      </c>
      <c r="R4" s="107" t="s">
        <v>32</v>
      </c>
      <c r="S4" s="107" t="s">
        <v>33</v>
      </c>
      <c r="T4" s="107" t="s">
        <v>34</v>
      </c>
      <c r="U4" s="107" t="s">
        <v>35</v>
      </c>
      <c r="V4" s="107" t="s">
        <v>36</v>
      </c>
      <c r="W4" s="107" t="s">
        <v>37</v>
      </c>
      <c r="X4" s="107" t="s">
        <v>38</v>
      </c>
      <c r="Y4" s="107" t="s">
        <v>39</v>
      </c>
      <c r="Z4" s="107" t="s">
        <v>40</v>
      </c>
      <c r="AA4" s="107" t="s">
        <v>41</v>
      </c>
      <c r="AB4" s="308" t="s">
        <v>42</v>
      </c>
      <c r="AC4" s="337"/>
      <c r="AD4" s="394"/>
      <c r="AE4" s="337"/>
      <c r="AF4" s="339"/>
      <c r="AG4" s="341"/>
      <c r="AH4" s="341"/>
      <c r="AI4" s="341"/>
      <c r="AJ4" s="343"/>
      <c r="AK4" s="332"/>
      <c r="AL4" s="332"/>
      <c r="AM4" s="332"/>
      <c r="AN4" s="334"/>
      <c r="AO4" s="335"/>
    </row>
    <row r="5" spans="1:54" s="13" customFormat="1" ht="31.95" customHeight="1" thickBot="1">
      <c r="A5" s="77"/>
      <c r="B5" s="399" t="s">
        <v>1247</v>
      </c>
      <c r="C5" s="78" t="s">
        <v>44</v>
      </c>
      <c r="D5" s="292" t="s">
        <v>45</v>
      </c>
      <c r="E5" s="80">
        <v>90</v>
      </c>
      <c r="F5" s="81">
        <f>VLOOKUP(C5,[1]Sheet1!B$1:E$65536,4,0)</f>
        <v>0</v>
      </c>
      <c r="G5" s="81">
        <f>VLOOKUP(C5,[1]Sheet1!B$1:F$65536,5,0)</f>
        <v>0</v>
      </c>
      <c r="H5" s="81">
        <f>VLOOKUP($C5,[1]Sheet1!$B$1:$Z$65536,6,0)</f>
        <v>0</v>
      </c>
      <c r="I5" s="81">
        <f>VLOOKUP($C5,[1]Sheet1!$B$1:$Z$65536,7,0)</f>
        <v>0</v>
      </c>
      <c r="J5" s="81">
        <f>VLOOKUP($C5,[1]Sheet1!$B$1:$Z$65536,8,0)</f>
        <v>0</v>
      </c>
      <c r="K5" s="81">
        <f>VLOOKUP($C5,[1]Sheet1!$B$1:$Z$65536,9,0)</f>
        <v>0</v>
      </c>
      <c r="L5" s="81">
        <f>VLOOKUP($C5,[1]Sheet1!$B$1:$Z$65536,10,0)</f>
        <v>0</v>
      </c>
      <c r="M5" s="81">
        <f>VLOOKUP($C5,[1]Sheet1!$B$1:$Z$65536,11,0)</f>
        <v>0</v>
      </c>
      <c r="N5" s="81">
        <f>VLOOKUP($C5,[1]Sheet1!$B$1:$Z$65536,12,0)</f>
        <v>0</v>
      </c>
      <c r="O5" s="81">
        <f>VLOOKUP($C5,[1]Sheet1!$B$1:$Z$65536,13,0)</f>
        <v>0</v>
      </c>
      <c r="P5" s="81">
        <f>VLOOKUP($C5,[1]Sheet1!$B$1:$Z$65536,14,0)</f>
        <v>0</v>
      </c>
      <c r="Q5" s="81">
        <f>VLOOKUP($C5,[1]Sheet1!$B$1:$Z$65536,15,0)</f>
        <v>891582.87999999942</v>
      </c>
      <c r="R5" s="81">
        <f>VLOOKUP($C5,[1]Sheet1!$B$1:$Z$65536,16,0)</f>
        <v>229740.26</v>
      </c>
      <c r="S5" s="81">
        <f>VLOOKUP($C5,[1]Sheet1!$B$1:$Z$65536,17,0)</f>
        <v>1233112.5</v>
      </c>
      <c r="T5" s="81">
        <f>VLOOKUP($C5,[1]Sheet1!$B$1:$Z$65536,18,0)</f>
        <v>0</v>
      </c>
      <c r="U5" s="81">
        <f>VLOOKUP($C5,[1]Sheet1!$B$1:$Z$65536,19,0)</f>
        <v>0</v>
      </c>
      <c r="V5" s="81">
        <f>VLOOKUP($C5,[1]Sheet1!$B$1:$Z$65536,20,0)</f>
        <v>0</v>
      </c>
      <c r="W5" s="81">
        <f>VLOOKUP($C5,[1]Sheet1!$B$1:$Z$65536,21,0)</f>
        <v>619901.05000000028</v>
      </c>
      <c r="X5" s="81">
        <f>VLOOKUP($C5,[1]Sheet1!$B$1:$Z$65536,22,0)</f>
        <v>0</v>
      </c>
      <c r="Y5" s="81">
        <f>VLOOKUP($C5,[1]Sheet1!$B$1:$Z$65536,23,0)</f>
        <v>699084.97</v>
      </c>
      <c r="Z5" s="81">
        <f>VLOOKUP($C5,[1]Sheet1!$B$1:$Z$65536,24,0)</f>
        <v>130266.4</v>
      </c>
      <c r="AA5" s="81">
        <f>VLOOKUP($C5,[1]Sheet1!$B$1:$Z$65536,25,0)</f>
        <v>57943.63</v>
      </c>
      <c r="AB5" s="297">
        <f>VLOOKUP($C5,[1]Sheet1!$B$1:$AA$65536,26,0)</f>
        <v>0</v>
      </c>
      <c r="AC5" s="112">
        <f t="shared" ref="AC5:AC28" si="0">SUM(F5:AB5)</f>
        <v>3861631.69</v>
      </c>
      <c r="AD5" s="113">
        <f>AC5-AB5-AA5-Z5</f>
        <v>3673421.66</v>
      </c>
      <c r="AE5" s="112">
        <f t="shared" ref="AE5:AE28" si="1">(V5+U5+T5+S5+R5+W5)/6</f>
        <v>347125.63500000007</v>
      </c>
      <c r="AF5" s="112">
        <f t="shared" ref="AF5:AF28" si="2">W5</f>
        <v>619901.05000000028</v>
      </c>
      <c r="AG5" s="126"/>
      <c r="AH5" s="127">
        <v>300000</v>
      </c>
      <c r="AI5" s="127">
        <f t="shared" ref="AI5:AI68" si="3">AH5+AG5</f>
        <v>300000</v>
      </c>
      <c r="AJ5" s="128">
        <v>200000</v>
      </c>
      <c r="AK5" s="128" t="s">
        <v>46</v>
      </c>
      <c r="AL5" s="128"/>
      <c r="AM5" s="128"/>
      <c r="AN5" s="129"/>
      <c r="AO5" s="70"/>
    </row>
    <row r="6" spans="1:54" s="57" customFormat="1" ht="31.95" customHeight="1" thickBot="1">
      <c r="A6" s="77"/>
      <c r="B6" s="400"/>
      <c r="C6" s="82" t="s">
        <v>47</v>
      </c>
      <c r="D6" s="90" t="s">
        <v>48</v>
      </c>
      <c r="E6" s="84">
        <v>60</v>
      </c>
      <c r="F6" s="81">
        <f>VLOOKUP(C6,[1]Sheet1!B$1:E$65536,4,0)</f>
        <v>0</v>
      </c>
      <c r="G6" s="81">
        <f>VLOOKUP(C6,[1]Sheet1!B$1:F$65536,5,0)</f>
        <v>0</v>
      </c>
      <c r="H6" s="81">
        <f>VLOOKUP($C6,[1]Sheet1!$B$1:$Z$65536,6,0)</f>
        <v>0</v>
      </c>
      <c r="I6" s="81">
        <f>VLOOKUP($C6,[1]Sheet1!$B$1:$Z$65536,7,0)</f>
        <v>0</v>
      </c>
      <c r="J6" s="81">
        <f>VLOOKUP($C6,[1]Sheet1!$B$1:$Z$65536,8,0)</f>
        <v>0</v>
      </c>
      <c r="K6" s="81">
        <f>VLOOKUP($C6,[1]Sheet1!$B$1:$Z$65536,9,0)</f>
        <v>0</v>
      </c>
      <c r="L6" s="81">
        <f>VLOOKUP($C6,[1]Sheet1!$B$1:$Z$65536,10,0)</f>
        <v>0</v>
      </c>
      <c r="M6" s="81">
        <f>VLOOKUP($C6,[1]Sheet1!$B$1:$Z$65536,11,0)</f>
        <v>0</v>
      </c>
      <c r="N6" s="81">
        <f>VLOOKUP($C6,[1]Sheet1!$B$1:$Z$65536,12,0)</f>
        <v>0</v>
      </c>
      <c r="O6" s="81">
        <f>VLOOKUP($C6,[1]Sheet1!$B$1:$Z$65536,13,0)</f>
        <v>0</v>
      </c>
      <c r="P6" s="81">
        <f>VLOOKUP($C6,[1]Sheet1!$B$1:$Z$65536,14,0)</f>
        <v>0</v>
      </c>
      <c r="Q6" s="81">
        <f>VLOOKUP($C6,[1]Sheet1!$B$1:$Z$65536,15,0)</f>
        <v>0</v>
      </c>
      <c r="R6" s="81">
        <f>VLOOKUP($C6,[1]Sheet1!$B$1:$Z$65536,16,0)</f>
        <v>150437.14000000001</v>
      </c>
      <c r="S6" s="81">
        <f>VLOOKUP($C6,[1]Sheet1!$B$1:$Z$65536,17,0)</f>
        <v>0</v>
      </c>
      <c r="T6" s="81">
        <f>VLOOKUP($C6,[1]Sheet1!$B$1:$Z$65536,18,0)</f>
        <v>624950.1799999997</v>
      </c>
      <c r="U6" s="81">
        <f>VLOOKUP($C6,[1]Sheet1!$B$1:$Z$65536,19,0)</f>
        <v>511435.02</v>
      </c>
      <c r="V6" s="81">
        <f>VLOOKUP($C6,[1]Sheet1!$B$1:$Z$65536,20,0)</f>
        <v>484855.18000000017</v>
      </c>
      <c r="W6" s="81">
        <f>VLOOKUP($C6,[1]Sheet1!$B$1:$Z$65536,21,0)</f>
        <v>0</v>
      </c>
      <c r="X6" s="81">
        <f>VLOOKUP($C6,[1]Sheet1!$B$1:$Z$65536,22,0)</f>
        <v>175457.41999999993</v>
      </c>
      <c r="Y6" s="81">
        <f>VLOOKUP($C6,[1]Sheet1!$B$1:$Z$65536,23,0)</f>
        <v>403476.1</v>
      </c>
      <c r="Z6" s="81">
        <f>VLOOKUP($C6,[1]Sheet1!$B$1:$Z$65536,24,0)</f>
        <v>293104.56</v>
      </c>
      <c r="AA6" s="81">
        <f>VLOOKUP($C6,[1]Sheet1!$B$1:$Z$65536,25,0)</f>
        <v>287399.31</v>
      </c>
      <c r="AB6" s="297">
        <f>VLOOKUP($C6,[1]Sheet1!$B$1:$AA$65536,26,0)</f>
        <v>279770.03999999998</v>
      </c>
      <c r="AC6" s="112">
        <f t="shared" si="0"/>
        <v>3210884.95</v>
      </c>
      <c r="AD6" s="114">
        <f t="shared" ref="AD6:AD20" si="4">AC6-AB6-AA6-Z6-Y6</f>
        <v>1947134.94</v>
      </c>
      <c r="AE6" s="115">
        <f t="shared" si="1"/>
        <v>295279.58666666667</v>
      </c>
      <c r="AF6" s="115">
        <f t="shared" si="2"/>
        <v>0</v>
      </c>
      <c r="AG6" s="130"/>
      <c r="AH6" s="131">
        <v>1000000</v>
      </c>
      <c r="AI6" s="127">
        <f t="shared" si="3"/>
        <v>1000000</v>
      </c>
      <c r="AJ6" s="132"/>
      <c r="AK6" s="132"/>
      <c r="AL6" s="132" t="s">
        <v>46</v>
      </c>
      <c r="AM6" s="132"/>
      <c r="AN6" s="133"/>
      <c r="AO6" s="70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</row>
    <row r="7" spans="1:54" s="13" customFormat="1" ht="31.95" customHeight="1" thickBot="1">
      <c r="A7" s="77"/>
      <c r="B7" s="400"/>
      <c r="C7" s="85" t="s">
        <v>49</v>
      </c>
      <c r="D7" s="90" t="s">
        <v>50</v>
      </c>
      <c r="E7" s="84">
        <v>60</v>
      </c>
      <c r="F7" s="81">
        <f>VLOOKUP(C7,[1]Sheet1!B$1:E$65536,4,0)</f>
        <v>0</v>
      </c>
      <c r="G7" s="81">
        <f>VLOOKUP(C7,[1]Sheet1!B$1:F$65536,5,0)</f>
        <v>0</v>
      </c>
      <c r="H7" s="81">
        <f>VLOOKUP($C7,[1]Sheet1!$B$1:$Z$65536,6,0)</f>
        <v>0</v>
      </c>
      <c r="I7" s="81">
        <f>VLOOKUP($C7,[1]Sheet1!$B$1:$Z$65536,7,0)</f>
        <v>0</v>
      </c>
      <c r="J7" s="81">
        <f>VLOOKUP($C7,[1]Sheet1!$B$1:$Z$65536,8,0)</f>
        <v>0</v>
      </c>
      <c r="K7" s="81">
        <f>VLOOKUP($C7,[1]Sheet1!$B$1:$Z$65536,9,0)</f>
        <v>0</v>
      </c>
      <c r="L7" s="81">
        <f>VLOOKUP($C7,[1]Sheet1!$B$1:$Z$65536,10,0)</f>
        <v>0</v>
      </c>
      <c r="M7" s="81">
        <f>VLOOKUP($C7,[1]Sheet1!$B$1:$Z$65536,11,0)</f>
        <v>0</v>
      </c>
      <c r="N7" s="81">
        <f>VLOOKUP($C7,[1]Sheet1!$B$1:$Z$65536,12,0)</f>
        <v>0</v>
      </c>
      <c r="O7" s="81">
        <f>VLOOKUP($C7,[1]Sheet1!$B$1:$Z$65536,13,0)</f>
        <v>0</v>
      </c>
      <c r="P7" s="81">
        <f>VLOOKUP($C7,[1]Sheet1!$B$1:$Z$65536,14,0)</f>
        <v>0</v>
      </c>
      <c r="Q7" s="81">
        <f>VLOOKUP($C7,[1]Sheet1!$B$1:$Z$65536,15,0)</f>
        <v>0</v>
      </c>
      <c r="R7" s="81">
        <f>VLOOKUP($C7,[1]Sheet1!$B$1:$Z$65536,16,0)</f>
        <v>0</v>
      </c>
      <c r="S7" s="81">
        <f>VLOOKUP($C7,[1]Sheet1!$B$1:$Z$65536,17,0)</f>
        <v>0</v>
      </c>
      <c r="T7" s="81">
        <f>VLOOKUP($C7,[1]Sheet1!$B$1:$Z$65536,18,0)</f>
        <v>0</v>
      </c>
      <c r="U7" s="81">
        <f>VLOOKUP($C7,[1]Sheet1!$B$1:$Z$65536,19,0)</f>
        <v>0</v>
      </c>
      <c r="V7" s="81">
        <f>VLOOKUP($C7,[1]Sheet1!$B$1:$Z$65536,20,0)</f>
        <v>0</v>
      </c>
      <c r="W7" s="81">
        <f>VLOOKUP($C7,[1]Sheet1!$B$1:$Z$65536,21,0)</f>
        <v>264096.63</v>
      </c>
      <c r="X7" s="81">
        <f>VLOOKUP($C7,[1]Sheet1!$B$1:$Z$65536,22,0)</f>
        <v>67122</v>
      </c>
      <c r="Y7" s="81">
        <f>VLOOKUP($C7,[1]Sheet1!$B$1:$Z$65536,23,0)</f>
        <v>0</v>
      </c>
      <c r="Z7" s="81">
        <f>VLOOKUP($C7,[1]Sheet1!$B$1:$Z$65536,24,0)</f>
        <v>341443.51</v>
      </c>
      <c r="AA7" s="81">
        <f>VLOOKUP($C7,[1]Sheet1!$B$1:$Z$65536,25,0)</f>
        <v>485678.52</v>
      </c>
      <c r="AB7" s="297">
        <f>VLOOKUP($C7,[1]Sheet1!$B$1:$AA$65536,26,0)</f>
        <v>139242.76</v>
      </c>
      <c r="AC7" s="112">
        <f t="shared" si="0"/>
        <v>1297583.4200000002</v>
      </c>
      <c r="AD7" s="113">
        <f>AC7-AB7-AA7</f>
        <v>672662.14000000013</v>
      </c>
      <c r="AE7" s="115">
        <f t="shared" si="1"/>
        <v>44016.105000000003</v>
      </c>
      <c r="AF7" s="115">
        <f t="shared" si="2"/>
        <v>264096.63</v>
      </c>
      <c r="AG7" s="134">
        <v>200000</v>
      </c>
      <c r="AH7" s="134">
        <v>200000</v>
      </c>
      <c r="AI7" s="127">
        <f t="shared" si="3"/>
        <v>400000</v>
      </c>
      <c r="AJ7" s="132">
        <v>100000</v>
      </c>
      <c r="AK7" s="132"/>
      <c r="AL7" s="132" t="s">
        <v>46</v>
      </c>
      <c r="AM7" s="132"/>
      <c r="AN7" s="133"/>
      <c r="AO7" s="70"/>
    </row>
    <row r="8" spans="1:54" s="3" customFormat="1" ht="31.95" customHeight="1" thickBot="1">
      <c r="A8" s="86"/>
      <c r="B8" s="400"/>
      <c r="C8" s="87" t="s">
        <v>51</v>
      </c>
      <c r="D8" s="90" t="s">
        <v>52</v>
      </c>
      <c r="E8" s="89">
        <v>90</v>
      </c>
      <c r="F8" s="81">
        <f>VLOOKUP(C8,[1]Sheet1!B$1:E$65536,4,0)</f>
        <v>0</v>
      </c>
      <c r="G8" s="81">
        <f>VLOOKUP(C8,[1]Sheet1!B$1:F$65536,5,0)</f>
        <v>0</v>
      </c>
      <c r="H8" s="81">
        <f>VLOOKUP($C8,[1]Sheet1!$B$1:$Z$65536,6,0)</f>
        <v>0</v>
      </c>
      <c r="I8" s="81">
        <f>VLOOKUP($C8,[1]Sheet1!$B$1:$Z$65536,7,0)</f>
        <v>0</v>
      </c>
      <c r="J8" s="81">
        <f>VLOOKUP($C8,[1]Sheet1!$B$1:$Z$65536,8,0)</f>
        <v>0</v>
      </c>
      <c r="K8" s="81">
        <f>VLOOKUP($C8,[1]Sheet1!$B$1:$Z$65536,9,0)</f>
        <v>0</v>
      </c>
      <c r="L8" s="81">
        <f>VLOOKUP($C8,[1]Sheet1!$B$1:$Z$65536,10,0)</f>
        <v>0</v>
      </c>
      <c r="M8" s="81">
        <f>VLOOKUP($C8,[1]Sheet1!$B$1:$Z$65536,11,0)</f>
        <v>0</v>
      </c>
      <c r="N8" s="81">
        <f>VLOOKUP($C8,[1]Sheet1!$B$1:$Z$65536,12,0)</f>
        <v>0</v>
      </c>
      <c r="O8" s="81">
        <f>VLOOKUP($C8,[1]Sheet1!$B$1:$Z$65536,13,0)</f>
        <v>0</v>
      </c>
      <c r="P8" s="81">
        <f>VLOOKUP($C8,[1]Sheet1!$B$1:$Z$65536,14,0)</f>
        <v>0</v>
      </c>
      <c r="Q8" s="81">
        <f>VLOOKUP($C8,[1]Sheet1!$B$1:$Z$65536,15,0)</f>
        <v>0</v>
      </c>
      <c r="R8" s="81">
        <f>VLOOKUP($C8,[1]Sheet1!$B$1:$Z$65536,16,0)</f>
        <v>0</v>
      </c>
      <c r="S8" s="81">
        <f>VLOOKUP($C8,[1]Sheet1!$B$1:$Z$65536,17,0)</f>
        <v>0</v>
      </c>
      <c r="T8" s="81">
        <f>VLOOKUP($C8,[1]Sheet1!$B$1:$Z$65536,18,0)</f>
        <v>0</v>
      </c>
      <c r="U8" s="81">
        <f>VLOOKUP($C8,[1]Sheet1!$B$1:$Z$65536,19,0)</f>
        <v>0</v>
      </c>
      <c r="V8" s="81">
        <f>VLOOKUP($C8,[1]Sheet1!$B$1:$Z$65536,20,0)</f>
        <v>0</v>
      </c>
      <c r="W8" s="81">
        <f>VLOOKUP($C8,[1]Sheet1!$B$1:$Z$65536,21,0)</f>
        <v>27826.800000000047</v>
      </c>
      <c r="X8" s="81">
        <f>VLOOKUP($C8,[1]Sheet1!$B$1:$Z$65536,22,0)</f>
        <v>0</v>
      </c>
      <c r="Y8" s="81">
        <f>VLOOKUP($C8,[1]Sheet1!$B$1:$Z$65536,23,0)</f>
        <v>252487.2</v>
      </c>
      <c r="Z8" s="81">
        <f>VLOOKUP($C8,[1]Sheet1!$B$1:$Z$65536,24,0)</f>
        <v>403979.52000000002</v>
      </c>
      <c r="AA8" s="81">
        <f>VLOOKUP($C8,[1]Sheet1!$B$1:$Z$65536,25,0)</f>
        <v>302984.64</v>
      </c>
      <c r="AB8" s="297">
        <f>VLOOKUP($C8,[1]Sheet1!$B$1:$AA$65536,26,0)</f>
        <v>302984.64</v>
      </c>
      <c r="AC8" s="112">
        <f t="shared" si="0"/>
        <v>1290262.8</v>
      </c>
      <c r="AD8" s="113">
        <f t="shared" ref="AD8" si="5">AC8-AB8-AA8-Z8</f>
        <v>280314</v>
      </c>
      <c r="AE8" s="116">
        <f t="shared" si="1"/>
        <v>4637.8000000000075</v>
      </c>
      <c r="AF8" s="116">
        <f t="shared" si="2"/>
        <v>27826.800000000047</v>
      </c>
      <c r="AG8" s="135"/>
      <c r="AH8" s="136">
        <v>150000</v>
      </c>
      <c r="AI8" s="127">
        <f t="shared" si="3"/>
        <v>150000</v>
      </c>
      <c r="AJ8" s="135"/>
      <c r="AK8" s="135"/>
      <c r="AL8" s="135" t="s">
        <v>46</v>
      </c>
      <c r="AM8" s="135"/>
      <c r="AN8" s="137"/>
      <c r="AO8" s="138"/>
    </row>
    <row r="9" spans="1:54" s="13" customFormat="1" ht="31.95" customHeight="1" thickBot="1">
      <c r="A9" s="77"/>
      <c r="B9" s="400"/>
      <c r="C9" s="82" t="s">
        <v>53</v>
      </c>
      <c r="D9" s="83" t="s">
        <v>54</v>
      </c>
      <c r="E9" s="84">
        <v>120</v>
      </c>
      <c r="F9" s="81">
        <f>VLOOKUP(C9,[1]Sheet1!B$1:E$65536,4,0)</f>
        <v>0</v>
      </c>
      <c r="G9" s="81">
        <f>VLOOKUP(C9,[1]Sheet1!B$1:F$65536,5,0)</f>
        <v>0</v>
      </c>
      <c r="H9" s="81">
        <f>VLOOKUP($C9,[1]Sheet1!$B$1:$Z$65536,6,0)</f>
        <v>0</v>
      </c>
      <c r="I9" s="81">
        <f>VLOOKUP($C9,[1]Sheet1!$B$1:$Z$65536,7,0)</f>
        <v>0</v>
      </c>
      <c r="J9" s="81">
        <f>VLOOKUP($C9,[1]Sheet1!$B$1:$Z$65536,8,0)</f>
        <v>0</v>
      </c>
      <c r="K9" s="81">
        <f>VLOOKUP($C9,[1]Sheet1!$B$1:$Z$65536,9,0)</f>
        <v>0</v>
      </c>
      <c r="L9" s="81">
        <f>VLOOKUP($C9,[1]Sheet1!$B$1:$Z$65536,10,0)</f>
        <v>0</v>
      </c>
      <c r="M9" s="81">
        <f>VLOOKUP($C9,[1]Sheet1!$B$1:$Z$65536,11,0)</f>
        <v>0</v>
      </c>
      <c r="N9" s="81">
        <f>VLOOKUP($C9,[1]Sheet1!$B$1:$Z$65536,12,0)</f>
        <v>0</v>
      </c>
      <c r="O9" s="81">
        <f>VLOOKUP($C9,[1]Sheet1!$B$1:$Z$65536,13,0)</f>
        <v>0</v>
      </c>
      <c r="P9" s="81">
        <f>VLOOKUP($C9,[1]Sheet1!$B$1:$Z$65536,14,0)</f>
        <v>0</v>
      </c>
      <c r="Q9" s="81">
        <f>VLOOKUP($C9,[1]Sheet1!$B$1:$Z$65536,15,0)</f>
        <v>0</v>
      </c>
      <c r="R9" s="81">
        <f>VLOOKUP($C9,[1]Sheet1!$B$1:$Z$65536,16,0)</f>
        <v>878287.56</v>
      </c>
      <c r="S9" s="81">
        <f>VLOOKUP($C9,[1]Sheet1!$B$1:$Z$65536,17,0)</f>
        <v>0</v>
      </c>
      <c r="T9" s="81">
        <f>VLOOKUP($C9,[1]Sheet1!$B$1:$Z$65536,18,0)</f>
        <v>248148.98</v>
      </c>
      <c r="U9" s="81">
        <f>VLOOKUP($C9,[1]Sheet1!$B$1:$Z$65536,19,0)</f>
        <v>0</v>
      </c>
      <c r="V9" s="81">
        <f>VLOOKUP($C9,[1]Sheet1!$B$1:$Z$65536,20,0)</f>
        <v>282960.68999999994</v>
      </c>
      <c r="W9" s="81">
        <f>VLOOKUP($C9,[1]Sheet1!$B$1:$Z$65536,21,0)</f>
        <v>491516.19000000018</v>
      </c>
      <c r="X9" s="81">
        <f>VLOOKUP($C9,[1]Sheet1!$B$1:$Z$65536,22,0)</f>
        <v>0</v>
      </c>
      <c r="Y9" s="81">
        <f>VLOOKUP($C9,[1]Sheet1!$B$1:$Z$65536,23,0)</f>
        <v>407454.01</v>
      </c>
      <c r="Z9" s="81">
        <f>VLOOKUP($C9,[1]Sheet1!$B$1:$Z$65536,24,0)</f>
        <v>173841.62</v>
      </c>
      <c r="AA9" s="81">
        <f>VLOOKUP($C9,[1]Sheet1!$B$1:$Z$65536,25,0)</f>
        <v>289828.33</v>
      </c>
      <c r="AB9" s="297">
        <f>VLOOKUP($C9,[1]Sheet1!$B$1:$AA$65536,26,0)</f>
        <v>0</v>
      </c>
      <c r="AC9" s="112">
        <f t="shared" si="0"/>
        <v>2772037.3800000004</v>
      </c>
      <c r="AD9" s="114">
        <f t="shared" si="4"/>
        <v>1900913.4200000002</v>
      </c>
      <c r="AE9" s="115">
        <f t="shared" si="1"/>
        <v>316818.90333333338</v>
      </c>
      <c r="AF9" s="115">
        <f t="shared" si="2"/>
        <v>491516.19000000018</v>
      </c>
      <c r="AG9" s="130"/>
      <c r="AH9" s="132">
        <v>300000</v>
      </c>
      <c r="AI9" s="127">
        <f t="shared" si="3"/>
        <v>300000</v>
      </c>
      <c r="AJ9" s="132"/>
      <c r="AK9" s="132" t="s">
        <v>46</v>
      </c>
      <c r="AL9" s="132"/>
      <c r="AM9" s="132"/>
      <c r="AN9" s="133"/>
      <c r="AO9" s="70"/>
    </row>
    <row r="10" spans="1:54" s="305" customFormat="1" ht="31.95" customHeight="1" thickBot="1">
      <c r="A10" s="293"/>
      <c r="B10" s="400"/>
      <c r="C10" s="294" t="s">
        <v>55</v>
      </c>
      <c r="D10" s="295" t="s">
        <v>56</v>
      </c>
      <c r="E10" s="296">
        <v>120</v>
      </c>
      <c r="F10" s="297">
        <f>VLOOKUP(C10,[1]Sheet1!B$1:E$65536,4,0)</f>
        <v>0</v>
      </c>
      <c r="G10" s="297">
        <f>VLOOKUP(C10,[1]Sheet1!B$1:F$65536,5,0)</f>
        <v>0</v>
      </c>
      <c r="H10" s="297">
        <f>VLOOKUP($C10,[1]Sheet1!$B$1:$Z$65536,6,0)</f>
        <v>0</v>
      </c>
      <c r="I10" s="297">
        <f>VLOOKUP($C10,[1]Sheet1!$B$1:$Z$65536,7,0)</f>
        <v>0</v>
      </c>
      <c r="J10" s="297">
        <f>VLOOKUP($C10,[1]Sheet1!$B$1:$Z$65536,8,0)</f>
        <v>0</v>
      </c>
      <c r="K10" s="297">
        <f>VLOOKUP($C10,[1]Sheet1!$B$1:$Z$65536,9,0)</f>
        <v>0</v>
      </c>
      <c r="L10" s="297">
        <f>VLOOKUP($C10,[1]Sheet1!$B$1:$Z$65536,10,0)</f>
        <v>0</v>
      </c>
      <c r="M10" s="297">
        <f>VLOOKUP($C10,[1]Sheet1!$B$1:$Z$65536,11,0)</f>
        <v>0</v>
      </c>
      <c r="N10" s="297">
        <f>VLOOKUP($C10,[1]Sheet1!$B$1:$Z$65536,12,0)</f>
        <v>144915.82</v>
      </c>
      <c r="O10" s="297">
        <f>VLOOKUP($C10,[1]Sheet1!$B$1:$Z$65536,13,0)</f>
        <v>259767.8200000003</v>
      </c>
      <c r="P10" s="297">
        <f>VLOOKUP($C10,[1]Sheet1!$B$1:$Z$65536,14,0)</f>
        <v>313818.73000000045</v>
      </c>
      <c r="Q10" s="297">
        <f>VLOOKUP($C10,[1]Sheet1!$B$1:$Z$65536,15,0)</f>
        <v>994645.68999999948</v>
      </c>
      <c r="R10" s="297">
        <f>VLOOKUP($C10,[1]Sheet1!$B$1:$Z$65536,16,0)</f>
        <v>1533812.2299999995</v>
      </c>
      <c r="S10" s="297">
        <f>VLOOKUP($C10,[1]Sheet1!$B$1:$Z$65536,17,0)</f>
        <v>28686.520000000484</v>
      </c>
      <c r="T10" s="297">
        <f>VLOOKUP($C10,[1]Sheet1!$B$1:$Z$65536,18,0)</f>
        <v>444420.05999999959</v>
      </c>
      <c r="U10" s="297">
        <f>VLOOKUP($C10,[1]Sheet1!$B$1:$Z$65536,19,0)</f>
        <v>0</v>
      </c>
      <c r="V10" s="297">
        <f>VLOOKUP($C10,[1]Sheet1!$B$1:$Z$65536,20,0)</f>
        <v>2511947.5100000007</v>
      </c>
      <c r="W10" s="297">
        <f>VLOOKUP($C10,[1]Sheet1!$B$1:$Z$65536,21,0)</f>
        <v>990576.26999999955</v>
      </c>
      <c r="X10" s="297">
        <f>VLOOKUP($C10,[1]Sheet1!$B$1:$Z$65536,22,0)</f>
        <v>1160536.8499999996</v>
      </c>
      <c r="Y10" s="297">
        <f>VLOOKUP($C10,[1]Sheet1!$B$1:$Z$65536,23,0)</f>
        <v>767937.17</v>
      </c>
      <c r="Z10" s="297">
        <f>VLOOKUP($C10,[1]Sheet1!$B$1:$Z$65536,24,0)</f>
        <v>1073440.46</v>
      </c>
      <c r="AA10" s="297">
        <f>VLOOKUP($C10,[1]Sheet1!$B$1:$Z$65536,25,0)</f>
        <v>1251199.8500000001</v>
      </c>
      <c r="AB10" s="297">
        <f>VLOOKUP($C10,[1]Sheet1!$B$1:$AA$65536,26,0)</f>
        <v>440791.33</v>
      </c>
      <c r="AC10" s="298">
        <f t="shared" si="0"/>
        <v>11916496.309999999</v>
      </c>
      <c r="AD10" s="299">
        <f>AC10-AB10-AA10-Z10-Y10</f>
        <v>8383127.4999999981</v>
      </c>
      <c r="AE10" s="299">
        <f t="shared" si="1"/>
        <v>918240.43166666664</v>
      </c>
      <c r="AF10" s="299">
        <f t="shared" si="2"/>
        <v>990576.26999999955</v>
      </c>
      <c r="AG10" s="300">
        <v>1200000</v>
      </c>
      <c r="AH10" s="301"/>
      <c r="AI10" s="127">
        <f t="shared" si="3"/>
        <v>1200000</v>
      </c>
      <c r="AJ10" s="302">
        <v>1000000</v>
      </c>
      <c r="AK10" s="302" t="s">
        <v>46</v>
      </c>
      <c r="AL10" s="302"/>
      <c r="AM10" s="302"/>
      <c r="AN10" s="303" t="s">
        <v>57</v>
      </c>
      <c r="AO10" s="304"/>
    </row>
    <row r="11" spans="1:54" s="305" customFormat="1" ht="31.95" customHeight="1" thickBot="1">
      <c r="A11" s="293"/>
      <c r="B11" s="400"/>
      <c r="C11" s="294" t="s">
        <v>58</v>
      </c>
      <c r="D11" s="295" t="s">
        <v>59</v>
      </c>
      <c r="E11" s="296">
        <v>120</v>
      </c>
      <c r="F11" s="297">
        <f>VLOOKUP(C11,[1]Sheet1!B$1:E$65536,4,0)</f>
        <v>0</v>
      </c>
      <c r="G11" s="297">
        <f>VLOOKUP(C11,[1]Sheet1!B$1:F$65536,5,0)</f>
        <v>0</v>
      </c>
      <c r="H11" s="297">
        <f>VLOOKUP($C11,[1]Sheet1!$B$1:$Z$65536,6,0)</f>
        <v>0</v>
      </c>
      <c r="I11" s="297">
        <f>VLOOKUP($C11,[1]Sheet1!$B$1:$Z$65536,7,0)</f>
        <v>0</v>
      </c>
      <c r="J11" s="297">
        <f>VLOOKUP($C11,[1]Sheet1!$B$1:$Z$65536,8,0)</f>
        <v>0</v>
      </c>
      <c r="K11" s="297">
        <f>VLOOKUP($C11,[1]Sheet1!$B$1:$Z$65536,9,0)</f>
        <v>0</v>
      </c>
      <c r="L11" s="297">
        <f>VLOOKUP($C11,[1]Sheet1!$B$1:$Z$65536,10,0)</f>
        <v>0</v>
      </c>
      <c r="M11" s="297">
        <f>VLOOKUP($C11,[1]Sheet1!$B$1:$Z$65536,11,0)</f>
        <v>0</v>
      </c>
      <c r="N11" s="297">
        <f>VLOOKUP($C11,[1]Sheet1!$B$1:$Z$65536,12,0)</f>
        <v>0</v>
      </c>
      <c r="O11" s="297">
        <f>VLOOKUP($C11,[1]Sheet1!$B$1:$Z$65536,13,0)</f>
        <v>0</v>
      </c>
      <c r="P11" s="297">
        <f>VLOOKUP($C11,[1]Sheet1!$B$1:$Z$65536,14,0)</f>
        <v>0</v>
      </c>
      <c r="Q11" s="297">
        <f>VLOOKUP($C11,[1]Sheet1!$B$1:$Z$65536,15,0)</f>
        <v>0</v>
      </c>
      <c r="R11" s="297">
        <f>VLOOKUP($C11,[1]Sheet1!$B$1:$Z$65536,16,0)</f>
        <v>586568.11</v>
      </c>
      <c r="S11" s="297">
        <f>VLOOKUP($C11,[1]Sheet1!$B$1:$Z$65536,17,0)</f>
        <v>0</v>
      </c>
      <c r="T11" s="297">
        <f>VLOOKUP($C11,[1]Sheet1!$B$1:$Z$65536,18,0)</f>
        <v>776634.79</v>
      </c>
      <c r="U11" s="297">
        <f>VLOOKUP($C11,[1]Sheet1!$B$1:$Z$65536,19,0)</f>
        <v>0</v>
      </c>
      <c r="V11" s="297">
        <f>VLOOKUP($C11,[1]Sheet1!$B$1:$Z$65536,20,0)</f>
        <v>0</v>
      </c>
      <c r="W11" s="297">
        <f>VLOOKUP($C11,[1]Sheet1!$B$1:$Z$65536,21,0)</f>
        <v>0</v>
      </c>
      <c r="X11" s="297">
        <f>VLOOKUP($C11,[1]Sheet1!$B$1:$Z$65536,22,0)</f>
        <v>6928.4799999999814</v>
      </c>
      <c r="Y11" s="297">
        <f>VLOOKUP($C11,[1]Sheet1!$B$1:$Z$65536,23,0)</f>
        <v>0</v>
      </c>
      <c r="Z11" s="297">
        <f>VLOOKUP($C11,[1]Sheet1!$B$1:$Z$65536,24,0)</f>
        <v>0</v>
      </c>
      <c r="AA11" s="297">
        <f>VLOOKUP($C11,[1]Sheet1!$B$1:$Z$65536,25,0)</f>
        <v>7078.89</v>
      </c>
      <c r="AB11" s="297">
        <f>VLOOKUP($C11,[1]Sheet1!$B$1:$AA$65536,26,0)</f>
        <v>329976.34000000003</v>
      </c>
      <c r="AC11" s="298">
        <f t="shared" si="0"/>
        <v>1707186.6099999999</v>
      </c>
      <c r="AD11" s="299">
        <f t="shared" si="4"/>
        <v>1370131.38</v>
      </c>
      <c r="AE11" s="299">
        <f t="shared" si="1"/>
        <v>227200.48333333331</v>
      </c>
      <c r="AF11" s="299">
        <f t="shared" si="2"/>
        <v>0</v>
      </c>
      <c r="AG11" s="313">
        <v>100000</v>
      </c>
      <c r="AH11" s="302">
        <v>100000</v>
      </c>
      <c r="AI11" s="127">
        <f t="shared" si="3"/>
        <v>200000</v>
      </c>
      <c r="AJ11" s="302">
        <v>80000</v>
      </c>
      <c r="AK11" s="302" t="s">
        <v>46</v>
      </c>
      <c r="AL11" s="302"/>
      <c r="AM11" s="302"/>
      <c r="AN11" s="315"/>
      <c r="AO11" s="304"/>
    </row>
    <row r="12" spans="1:54" s="13" customFormat="1" ht="31.95" customHeight="1" thickBot="1">
      <c r="A12" s="77"/>
      <c r="B12" s="400"/>
      <c r="C12" s="82" t="s">
        <v>60</v>
      </c>
      <c r="D12" s="83" t="s">
        <v>61</v>
      </c>
      <c r="E12" s="84">
        <v>120</v>
      </c>
      <c r="F12" s="81">
        <f>VLOOKUP(C12,[1]Sheet1!B$1:E$65536,4,0)</f>
        <v>0</v>
      </c>
      <c r="G12" s="81">
        <f>VLOOKUP(C12,[1]Sheet1!B$1:F$65536,5,0)</f>
        <v>0</v>
      </c>
      <c r="H12" s="81">
        <f>VLOOKUP($C12,[1]Sheet1!$B$1:$Z$65536,6,0)</f>
        <v>0</v>
      </c>
      <c r="I12" s="81">
        <f>VLOOKUP($C12,[1]Sheet1!$B$1:$Z$65536,7,0)</f>
        <v>0</v>
      </c>
      <c r="J12" s="81">
        <f>VLOOKUP($C12,[1]Sheet1!$B$1:$Z$65536,8,0)</f>
        <v>21200.339999999898</v>
      </c>
      <c r="K12" s="81">
        <f>VLOOKUP($C12,[1]Sheet1!$B$1:$Z$65536,9,0)</f>
        <v>97168.600000000559</v>
      </c>
      <c r="L12" s="81">
        <f>VLOOKUP($C12,[1]Sheet1!$B$1:$Z$65536,10,0)</f>
        <v>0</v>
      </c>
      <c r="M12" s="81">
        <f>VLOOKUP($C12,[1]Sheet1!$B$1:$Z$65536,11,0)</f>
        <v>0</v>
      </c>
      <c r="N12" s="81">
        <f>VLOOKUP($C12,[1]Sheet1!$B$1:$Z$65536,12,0)</f>
        <v>0</v>
      </c>
      <c r="O12" s="81">
        <f>VLOOKUP($C12,[1]Sheet1!$B$1:$Z$65536,13,0)</f>
        <v>375423.47999999952</v>
      </c>
      <c r="P12" s="81">
        <f>VLOOKUP($C12,[1]Sheet1!$B$1:$Z$65536,14,0)</f>
        <v>477793.40999999992</v>
      </c>
      <c r="Q12" s="81">
        <f>VLOOKUP($C12,[1]Sheet1!$B$1:$Z$65536,15,0)</f>
        <v>86286.959999999963</v>
      </c>
      <c r="R12" s="81">
        <f>VLOOKUP($C12,[1]Sheet1!$B$1:$Z$65536,16,0)</f>
        <v>126680.06000000006</v>
      </c>
      <c r="S12" s="81">
        <f>VLOOKUP($C12,[1]Sheet1!$B$1:$Z$65536,17,0)</f>
        <v>0</v>
      </c>
      <c r="T12" s="81">
        <f>VLOOKUP($C12,[1]Sheet1!$B$1:$Z$65536,18,0)</f>
        <v>57797.14000000013</v>
      </c>
      <c r="U12" s="81">
        <f>VLOOKUP($C12,[1]Sheet1!$B$1:$Z$65536,19,0)</f>
        <v>21599.75</v>
      </c>
      <c r="V12" s="81">
        <f>VLOOKUP($C12,[1]Sheet1!$B$1:$Z$65536,20,0)</f>
        <v>369578.60999999987</v>
      </c>
      <c r="W12" s="81">
        <f>VLOOKUP($C12,[1]Sheet1!$B$1:$Z$65536,21,0)</f>
        <v>163748.45999999996</v>
      </c>
      <c r="X12" s="81">
        <f>VLOOKUP($C12,[1]Sheet1!$B$1:$Z$65536,22,0)</f>
        <v>0</v>
      </c>
      <c r="Y12" s="81">
        <f>VLOOKUP($C12,[1]Sheet1!$B$1:$Z$65536,23,0)</f>
        <v>652343.28</v>
      </c>
      <c r="Z12" s="81">
        <f>VLOOKUP($C12,[1]Sheet1!$B$1:$Z$65536,24,0)</f>
        <v>193455.9</v>
      </c>
      <c r="AA12" s="81">
        <f>VLOOKUP($C12,[1]Sheet1!$B$1:$Z$65536,25,0)</f>
        <v>0</v>
      </c>
      <c r="AB12" s="297">
        <f>VLOOKUP($C12,[1]Sheet1!$B$1:$AA$65536,26,0)</f>
        <v>168142.45</v>
      </c>
      <c r="AC12" s="112">
        <f t="shared" si="0"/>
        <v>2811218.44</v>
      </c>
      <c r="AD12" s="114">
        <f t="shared" si="4"/>
        <v>1797276.8099999998</v>
      </c>
      <c r="AE12" s="115">
        <f t="shared" si="1"/>
        <v>123234.00333333334</v>
      </c>
      <c r="AF12" s="115">
        <f t="shared" si="2"/>
        <v>163748.45999999996</v>
      </c>
      <c r="AG12" s="130"/>
      <c r="AH12" s="130">
        <v>100000</v>
      </c>
      <c r="AI12" s="127">
        <f t="shared" si="3"/>
        <v>100000</v>
      </c>
      <c r="AJ12" s="132"/>
      <c r="AK12" s="132" t="s">
        <v>46</v>
      </c>
      <c r="AL12" s="132"/>
      <c r="AM12" s="132"/>
      <c r="AN12" s="133"/>
      <c r="AO12" s="70"/>
    </row>
    <row r="13" spans="1:54" s="13" customFormat="1" ht="31.95" customHeight="1" thickBot="1">
      <c r="A13" s="77"/>
      <c r="B13" s="400"/>
      <c r="C13" s="82" t="s">
        <v>62</v>
      </c>
      <c r="D13" s="83" t="s">
        <v>63</v>
      </c>
      <c r="E13" s="84">
        <v>120</v>
      </c>
      <c r="F13" s="81">
        <f>VLOOKUP(C13,[1]Sheet1!B$1:E$65536,4,0)</f>
        <v>0</v>
      </c>
      <c r="G13" s="81">
        <f>VLOOKUP(C13,[1]Sheet1!B$1:F$65536,5,0)</f>
        <v>0</v>
      </c>
      <c r="H13" s="81">
        <f>VLOOKUP($C13,[1]Sheet1!$B$1:$Z$65536,6,0)</f>
        <v>0</v>
      </c>
      <c r="I13" s="81">
        <f>VLOOKUP($C13,[1]Sheet1!$B$1:$Z$65536,7,0)</f>
        <v>0</v>
      </c>
      <c r="J13" s="81">
        <f>VLOOKUP($C13,[1]Sheet1!$B$1:$Z$65536,8,0)</f>
        <v>0</v>
      </c>
      <c r="K13" s="81">
        <f>VLOOKUP($C13,[1]Sheet1!$B$1:$Z$65536,9,0)</f>
        <v>0</v>
      </c>
      <c r="L13" s="81">
        <f>VLOOKUP($C13,[1]Sheet1!$B$1:$Z$65536,10,0)</f>
        <v>0</v>
      </c>
      <c r="M13" s="81">
        <f>VLOOKUP($C13,[1]Sheet1!$B$1:$Z$65536,11,0)</f>
        <v>0</v>
      </c>
      <c r="N13" s="81">
        <f>VLOOKUP($C13,[1]Sheet1!$B$1:$Z$65536,12,0)</f>
        <v>0</v>
      </c>
      <c r="O13" s="81">
        <f>VLOOKUP($C13,[1]Sheet1!$B$1:$Z$65536,13,0)</f>
        <v>0</v>
      </c>
      <c r="P13" s="81">
        <f>VLOOKUP($C13,[1]Sheet1!$B$1:$Z$65536,14,0)</f>
        <v>165372.20000000001</v>
      </c>
      <c r="Q13" s="81">
        <f>VLOOKUP($C13,[1]Sheet1!$B$1:$Z$65536,15,0)</f>
        <v>202148.88</v>
      </c>
      <c r="R13" s="81">
        <f>VLOOKUP($C13,[1]Sheet1!$B$1:$Z$65536,16,0)</f>
        <v>101074.44</v>
      </c>
      <c r="S13" s="81">
        <f>VLOOKUP($C13,[1]Sheet1!$B$1:$Z$65536,17,0)</f>
        <v>0</v>
      </c>
      <c r="T13" s="81">
        <f>VLOOKUP($C13,[1]Sheet1!$B$1:$Z$65536,18,0)</f>
        <v>101074.44</v>
      </c>
      <c r="U13" s="81">
        <f>VLOOKUP($C13,[1]Sheet1!$B$1:$Z$65536,19,0)</f>
        <v>0</v>
      </c>
      <c r="V13" s="81">
        <f>VLOOKUP($C13,[1]Sheet1!$B$1:$Z$65536,20,0)</f>
        <v>0</v>
      </c>
      <c r="W13" s="81">
        <f>VLOOKUP($C13,[1]Sheet1!$B$1:$Z$65536,21,0)</f>
        <v>0</v>
      </c>
      <c r="X13" s="81">
        <f>VLOOKUP($C13,[1]Sheet1!$B$1:$Z$65536,22,0)</f>
        <v>0</v>
      </c>
      <c r="Y13" s="81">
        <f>VLOOKUP($C13,[1]Sheet1!$B$1:$Z$65536,23,0)</f>
        <v>0</v>
      </c>
      <c r="Z13" s="81">
        <f>VLOOKUP($C13,[1]Sheet1!$B$1:$Z$65536,24,0)</f>
        <v>0</v>
      </c>
      <c r="AA13" s="81">
        <f>VLOOKUP($C13,[1]Sheet1!$B$1:$Z$65536,25,0)</f>
        <v>0</v>
      </c>
      <c r="AB13" s="297">
        <f>VLOOKUP($C13,[1]Sheet1!$B$1:$AA$65536,26,0)</f>
        <v>0</v>
      </c>
      <c r="AC13" s="112">
        <f t="shared" si="0"/>
        <v>569669.96</v>
      </c>
      <c r="AD13" s="114">
        <f t="shared" si="4"/>
        <v>569669.96</v>
      </c>
      <c r="AE13" s="115">
        <f t="shared" si="1"/>
        <v>33691.480000000003</v>
      </c>
      <c r="AF13" s="115">
        <f t="shared" si="2"/>
        <v>0</v>
      </c>
      <c r="AG13" s="130"/>
      <c r="AH13" s="141">
        <v>100000</v>
      </c>
      <c r="AI13" s="127">
        <f t="shared" si="3"/>
        <v>100000</v>
      </c>
      <c r="AJ13" s="132"/>
      <c r="AK13" s="132"/>
      <c r="AL13" s="132" t="s">
        <v>46</v>
      </c>
      <c r="AM13" s="132"/>
      <c r="AN13" s="133"/>
      <c r="AO13" s="70"/>
    </row>
    <row r="14" spans="1:54" s="3" customFormat="1" ht="31.95" customHeight="1" thickBot="1">
      <c r="A14" s="86"/>
      <c r="B14" s="400"/>
      <c r="C14" s="82" t="s">
        <v>64</v>
      </c>
      <c r="D14" s="90" t="s">
        <v>65</v>
      </c>
      <c r="E14" s="89">
        <v>120</v>
      </c>
      <c r="F14" s="81">
        <f>VLOOKUP(C14,[1]Sheet1!B$1:E$65536,4,0)</f>
        <v>0</v>
      </c>
      <c r="G14" s="81">
        <f>VLOOKUP(C14,[1]Sheet1!B$1:F$65536,5,0)</f>
        <v>0</v>
      </c>
      <c r="H14" s="81">
        <f>VLOOKUP($C14,[1]Sheet1!$B$1:$Z$65536,6,0)</f>
        <v>0</v>
      </c>
      <c r="I14" s="81">
        <f>VLOOKUP($C14,[1]Sheet1!$B$1:$Z$65536,7,0)</f>
        <v>0</v>
      </c>
      <c r="J14" s="81">
        <f>VLOOKUP($C14,[1]Sheet1!$B$1:$Z$65536,8,0)</f>
        <v>0</v>
      </c>
      <c r="K14" s="81">
        <f>VLOOKUP($C14,[1]Sheet1!$B$1:$Z$65536,9,0)</f>
        <v>0</v>
      </c>
      <c r="L14" s="81">
        <f>VLOOKUP($C14,[1]Sheet1!$B$1:$Z$65536,10,0)</f>
        <v>0</v>
      </c>
      <c r="M14" s="81">
        <f>VLOOKUP($C14,[1]Sheet1!$B$1:$Z$65536,11,0)</f>
        <v>565983.11</v>
      </c>
      <c r="N14" s="81">
        <f>VLOOKUP($C14,[1]Sheet1!$B$1:$Z$65536,12,0)</f>
        <v>797343.08999999985</v>
      </c>
      <c r="O14" s="81">
        <f>VLOOKUP($C14,[1]Sheet1!$B$1:$Z$65536,13,0)</f>
        <v>302623.72999999905</v>
      </c>
      <c r="P14" s="81">
        <f>VLOOKUP($C14,[1]Sheet1!$B$1:$Z$65536,14,0)</f>
        <v>547073.37999999989</v>
      </c>
      <c r="Q14" s="81">
        <f>VLOOKUP($C14,[1]Sheet1!$B$1:$Z$65536,15,0)</f>
        <v>393652.15000000037</v>
      </c>
      <c r="R14" s="81">
        <f>VLOOKUP($C14,[1]Sheet1!$B$1:$Z$65536,16,0)</f>
        <v>1850318.7500000005</v>
      </c>
      <c r="S14" s="81">
        <f>VLOOKUP($C14,[1]Sheet1!$B$1:$Z$65536,17,0)</f>
        <v>0</v>
      </c>
      <c r="T14" s="81">
        <f>VLOOKUP($C14,[1]Sheet1!$B$1:$Z$65536,18,0)</f>
        <v>0</v>
      </c>
      <c r="U14" s="81">
        <f>VLOOKUP($C14,[1]Sheet1!$B$1:$Z$65536,19,0)</f>
        <v>382732.21999999974</v>
      </c>
      <c r="V14" s="81">
        <f>VLOOKUP($C14,[1]Sheet1!$B$1:$Z$65536,20,0)</f>
        <v>0</v>
      </c>
      <c r="W14" s="81">
        <f>VLOOKUP($C14,[1]Sheet1!$B$1:$Z$65536,21,0)</f>
        <v>513743.08999999985</v>
      </c>
      <c r="X14" s="81">
        <f>VLOOKUP($C14,[1]Sheet1!$B$1:$Z$65536,22,0)</f>
        <v>303395.1799999997</v>
      </c>
      <c r="Y14" s="81">
        <f>VLOOKUP($C14,[1]Sheet1!$B$1:$Z$65536,23,0)</f>
        <v>2781.2</v>
      </c>
      <c r="Z14" s="81">
        <f>VLOOKUP($C14,[1]Sheet1!$B$1:$Z$65536,24,0)</f>
        <v>453845.1</v>
      </c>
      <c r="AA14" s="81">
        <f>VLOOKUP($C14,[1]Sheet1!$B$1:$Z$65536,25,0)</f>
        <v>1688226.44</v>
      </c>
      <c r="AB14" s="297">
        <f>VLOOKUP($C14,[1]Sheet1!$B$1:$AA$65536,26,0)</f>
        <v>654555.98</v>
      </c>
      <c r="AC14" s="112">
        <f t="shared" si="0"/>
        <v>8456273.4199999981</v>
      </c>
      <c r="AD14" s="114">
        <f t="shared" si="4"/>
        <v>5656864.6999999983</v>
      </c>
      <c r="AE14" s="116">
        <f t="shared" si="1"/>
        <v>457799.01</v>
      </c>
      <c r="AF14" s="116">
        <f t="shared" si="2"/>
        <v>513743.08999999985</v>
      </c>
      <c r="AG14" s="142">
        <v>600000</v>
      </c>
      <c r="AH14" s="143"/>
      <c r="AI14" s="127">
        <f t="shared" si="3"/>
        <v>600000</v>
      </c>
      <c r="AJ14" s="135">
        <v>200000</v>
      </c>
      <c r="AK14" s="135" t="s">
        <v>46</v>
      </c>
      <c r="AL14" s="135"/>
      <c r="AM14" s="135"/>
      <c r="AN14" s="144"/>
      <c r="AO14" s="138"/>
    </row>
    <row r="15" spans="1:54" s="13" customFormat="1" ht="31.95" customHeight="1" thickBot="1">
      <c r="A15" s="77"/>
      <c r="B15" s="400"/>
      <c r="C15" s="82" t="s">
        <v>66</v>
      </c>
      <c r="D15" s="90" t="s">
        <v>67</v>
      </c>
      <c r="E15" s="84">
        <v>120</v>
      </c>
      <c r="F15" s="81">
        <f>VLOOKUP(C15,[1]Sheet1!B$1:E$65536,4,0)</f>
        <v>0</v>
      </c>
      <c r="G15" s="81">
        <f>VLOOKUP(C15,[1]Sheet1!B$1:F$65536,5,0)</f>
        <v>0</v>
      </c>
      <c r="H15" s="81">
        <f>VLOOKUP($C15,[1]Sheet1!$B$1:$Z$65536,6,0)</f>
        <v>0</v>
      </c>
      <c r="I15" s="81">
        <f>VLOOKUP($C15,[1]Sheet1!$B$1:$Z$65536,7,0)</f>
        <v>0</v>
      </c>
      <c r="J15" s="81">
        <f>VLOOKUP($C15,[1]Sheet1!$B$1:$Z$65536,8,0)</f>
        <v>0</v>
      </c>
      <c r="K15" s="81">
        <f>VLOOKUP($C15,[1]Sheet1!$B$1:$Z$65536,9,0)</f>
        <v>0</v>
      </c>
      <c r="L15" s="81">
        <f>VLOOKUP($C15,[1]Sheet1!$B$1:$Z$65536,10,0)</f>
        <v>0</v>
      </c>
      <c r="M15" s="81">
        <f>VLOOKUP($C15,[1]Sheet1!$B$1:$Z$65536,11,0)</f>
        <v>0</v>
      </c>
      <c r="N15" s="81">
        <f>VLOOKUP($C15,[1]Sheet1!$B$1:$Z$65536,12,0)</f>
        <v>0</v>
      </c>
      <c r="O15" s="81">
        <f>VLOOKUP($C15,[1]Sheet1!$B$1:$Z$65536,13,0)</f>
        <v>0</v>
      </c>
      <c r="P15" s="81">
        <f>VLOOKUP($C15,[1]Sheet1!$B$1:$Z$65536,14,0)</f>
        <v>0</v>
      </c>
      <c r="Q15" s="81">
        <f>VLOOKUP($C15,[1]Sheet1!$B$1:$Z$65536,15,0)</f>
        <v>0</v>
      </c>
      <c r="R15" s="81">
        <f>VLOOKUP($C15,[1]Sheet1!$B$1:$Z$65536,16,0)</f>
        <v>0</v>
      </c>
      <c r="S15" s="81">
        <f>VLOOKUP($C15,[1]Sheet1!$B$1:$Z$65536,17,0)</f>
        <v>0</v>
      </c>
      <c r="T15" s="81">
        <f>VLOOKUP($C15,[1]Sheet1!$B$1:$Z$65536,18,0)</f>
        <v>0</v>
      </c>
      <c r="U15" s="81">
        <f>VLOOKUP($C15,[1]Sheet1!$B$1:$Z$65536,19,0)</f>
        <v>0</v>
      </c>
      <c r="V15" s="81">
        <f>VLOOKUP($C15,[1]Sheet1!$B$1:$Z$65536,20,0)</f>
        <v>6000</v>
      </c>
      <c r="W15" s="81">
        <f>VLOOKUP($C15,[1]Sheet1!$B$1:$Z$65536,21,0)</f>
        <v>90555</v>
      </c>
      <c r="X15" s="81">
        <f>VLOOKUP($C15,[1]Sheet1!$B$1:$Z$65536,22,0)</f>
        <v>53161.48000000004</v>
      </c>
      <c r="Y15" s="81">
        <f>VLOOKUP($C15,[1]Sheet1!$B$1:$Z$65536,23,0)</f>
        <v>107429.84</v>
      </c>
      <c r="Z15" s="81">
        <f>VLOOKUP($C15,[1]Sheet1!$B$1:$Z$65536,24,0)</f>
        <v>274180.77</v>
      </c>
      <c r="AA15" s="81">
        <f>VLOOKUP($C15,[1]Sheet1!$B$1:$Z$65536,25,0)</f>
        <v>137151.01999999999</v>
      </c>
      <c r="AB15" s="297">
        <f>VLOOKUP($C15,[1]Sheet1!$B$1:$AA$65536,26,0)</f>
        <v>132024.9</v>
      </c>
      <c r="AC15" s="112">
        <f t="shared" si="0"/>
        <v>800503.01000000013</v>
      </c>
      <c r="AD15" s="114">
        <f>AC15-AB15-AA15-Z15</f>
        <v>257146.32000000007</v>
      </c>
      <c r="AE15" s="115">
        <f t="shared" si="1"/>
        <v>16092.5</v>
      </c>
      <c r="AF15" s="115">
        <f t="shared" si="2"/>
        <v>90555</v>
      </c>
      <c r="AG15" s="130">
        <v>100000</v>
      </c>
      <c r="AH15" s="132">
        <v>150000</v>
      </c>
      <c r="AI15" s="127">
        <f t="shared" si="3"/>
        <v>250000</v>
      </c>
      <c r="AJ15" s="132"/>
      <c r="AK15" s="132" t="s">
        <v>46</v>
      </c>
      <c r="AL15" s="132"/>
      <c r="AM15" s="132"/>
      <c r="AN15" s="133"/>
      <c r="AO15" s="70"/>
    </row>
    <row r="16" spans="1:54" s="3" customFormat="1" ht="31.95" customHeight="1" thickBot="1">
      <c r="A16" s="86"/>
      <c r="B16" s="400"/>
      <c r="C16" s="82" t="s">
        <v>68</v>
      </c>
      <c r="D16" s="88" t="s">
        <v>69</v>
      </c>
      <c r="E16" s="89">
        <v>120</v>
      </c>
      <c r="F16" s="81">
        <f>VLOOKUP(C16,[1]Sheet1!B$1:E$65536,4,0)</f>
        <v>0</v>
      </c>
      <c r="G16" s="81">
        <f>VLOOKUP(C16,[1]Sheet1!B$1:F$65536,5,0)</f>
        <v>0</v>
      </c>
      <c r="H16" s="81">
        <f>VLOOKUP($C16,[1]Sheet1!$B$1:$Z$65536,6,0)</f>
        <v>0</v>
      </c>
      <c r="I16" s="81">
        <f>VLOOKUP($C16,[1]Sheet1!$B$1:$Z$65536,7,0)</f>
        <v>0</v>
      </c>
      <c r="J16" s="81">
        <f>VLOOKUP($C16,[1]Sheet1!$B$1:$Z$65536,8,0)</f>
        <v>0</v>
      </c>
      <c r="K16" s="81">
        <f>VLOOKUP($C16,[1]Sheet1!$B$1:$Z$65536,9,0)</f>
        <v>0</v>
      </c>
      <c r="L16" s="81">
        <f>VLOOKUP($C16,[1]Sheet1!$B$1:$Z$65536,10,0)</f>
        <v>0</v>
      </c>
      <c r="M16" s="81">
        <f>VLOOKUP($C16,[1]Sheet1!$B$1:$Z$65536,11,0)</f>
        <v>0</v>
      </c>
      <c r="N16" s="81">
        <f>VLOOKUP($C16,[1]Sheet1!$B$1:$Z$65536,12,0)</f>
        <v>0</v>
      </c>
      <c r="O16" s="81">
        <f>VLOOKUP($C16,[1]Sheet1!$B$1:$Z$65536,13,0)</f>
        <v>5231.97</v>
      </c>
      <c r="P16" s="81">
        <f>VLOOKUP($C16,[1]Sheet1!$B$1:$Z$65536,14,0)</f>
        <v>701447.31999999983</v>
      </c>
      <c r="Q16" s="81">
        <f>VLOOKUP($C16,[1]Sheet1!$B$1:$Z$65536,15,0)</f>
        <v>112345.92000000004</v>
      </c>
      <c r="R16" s="81">
        <f>VLOOKUP($C16,[1]Sheet1!$B$1:$Z$65536,16,0)</f>
        <v>0</v>
      </c>
      <c r="S16" s="81">
        <f>VLOOKUP($C16,[1]Sheet1!$B$1:$Z$65536,17,0)</f>
        <v>108159.40999999992</v>
      </c>
      <c r="T16" s="81">
        <f>VLOOKUP($C16,[1]Sheet1!$B$1:$Z$65536,18,0)</f>
        <v>62309.949999999837</v>
      </c>
      <c r="U16" s="81">
        <f>VLOOKUP($C16,[1]Sheet1!$B$1:$Z$65536,19,0)</f>
        <v>0</v>
      </c>
      <c r="V16" s="81">
        <f>VLOOKUP($C16,[1]Sheet1!$B$1:$Z$65536,20,0)</f>
        <v>412860.35000000033</v>
      </c>
      <c r="W16" s="81">
        <f>VLOOKUP($C16,[1]Sheet1!$B$1:$Z$65536,21,0)</f>
        <v>243868.32000000007</v>
      </c>
      <c r="X16" s="81">
        <f>VLOOKUP($C16,[1]Sheet1!$B$1:$Z$65536,22,0)</f>
        <v>0</v>
      </c>
      <c r="Y16" s="81">
        <f>VLOOKUP($C16,[1]Sheet1!$B$1:$Z$65536,23,0)</f>
        <v>186630.36</v>
      </c>
      <c r="Z16" s="81">
        <f>VLOOKUP($C16,[1]Sheet1!$B$1:$Z$65536,24,0)</f>
        <v>112990.24</v>
      </c>
      <c r="AA16" s="81">
        <f>VLOOKUP($C16,[1]Sheet1!$B$1:$Z$65536,25,0)</f>
        <v>233415.27</v>
      </c>
      <c r="AB16" s="297">
        <f>VLOOKUP($C16,[1]Sheet1!$B$1:$AA$65536,26,0)</f>
        <v>98088.67</v>
      </c>
      <c r="AC16" s="112">
        <f t="shared" si="0"/>
        <v>2277347.7799999998</v>
      </c>
      <c r="AD16" s="114">
        <f t="shared" si="4"/>
        <v>1646223.2399999998</v>
      </c>
      <c r="AE16" s="116">
        <f t="shared" si="1"/>
        <v>137866.33833333335</v>
      </c>
      <c r="AF16" s="116">
        <f t="shared" si="2"/>
        <v>243868.32000000007</v>
      </c>
      <c r="AG16" s="145"/>
      <c r="AH16" s="143">
        <v>100000</v>
      </c>
      <c r="AI16" s="127">
        <f t="shared" si="3"/>
        <v>100000</v>
      </c>
      <c r="AJ16" s="135">
        <v>150000</v>
      </c>
      <c r="AK16" s="135" t="s">
        <v>46</v>
      </c>
      <c r="AL16" s="135"/>
      <c r="AM16" s="135"/>
      <c r="AN16" s="137"/>
      <c r="AO16" s="138"/>
    </row>
    <row r="17" spans="1:41" s="3" customFormat="1" ht="31.95" customHeight="1" thickBot="1">
      <c r="A17" s="86"/>
      <c r="B17" s="400"/>
      <c r="C17" s="82" t="s">
        <v>70</v>
      </c>
      <c r="D17" s="88" t="s">
        <v>71</v>
      </c>
      <c r="E17" s="89">
        <v>120</v>
      </c>
      <c r="F17" s="81">
        <f>VLOOKUP(C17,[1]Sheet1!B$1:E$65536,4,0)</f>
        <v>0</v>
      </c>
      <c r="G17" s="81">
        <f>VLOOKUP(C17,[1]Sheet1!B$1:F$65536,5,0)</f>
        <v>0</v>
      </c>
      <c r="H17" s="81">
        <f>VLOOKUP($C17,[1]Sheet1!$B$1:$Z$65536,6,0)</f>
        <v>0</v>
      </c>
      <c r="I17" s="81">
        <f>VLOOKUP($C17,[1]Sheet1!$B$1:$Z$65536,7,0)</f>
        <v>0</v>
      </c>
      <c r="J17" s="81">
        <f>VLOOKUP($C17,[1]Sheet1!$B$1:$Z$65536,8,0)</f>
        <v>0</v>
      </c>
      <c r="K17" s="81">
        <f>VLOOKUP($C17,[1]Sheet1!$B$1:$Z$65536,9,0)</f>
        <v>0</v>
      </c>
      <c r="L17" s="81">
        <f>VLOOKUP($C17,[1]Sheet1!$B$1:$Z$65536,10,0)</f>
        <v>0</v>
      </c>
      <c r="M17" s="81">
        <f>VLOOKUP($C17,[1]Sheet1!$B$1:$Z$65536,11,0)</f>
        <v>0</v>
      </c>
      <c r="N17" s="81">
        <f>VLOOKUP($C17,[1]Sheet1!$B$1:$Z$65536,12,0)</f>
        <v>0</v>
      </c>
      <c r="O17" s="81">
        <f>VLOOKUP($C17,[1]Sheet1!$B$1:$Z$65536,13,0)</f>
        <v>0</v>
      </c>
      <c r="P17" s="81">
        <f>VLOOKUP($C17,[1]Sheet1!$B$1:$Z$65536,14,0)</f>
        <v>0</v>
      </c>
      <c r="Q17" s="81">
        <f>VLOOKUP($C17,[1]Sheet1!$B$1:$Z$65536,15,0)</f>
        <v>0</v>
      </c>
      <c r="R17" s="81">
        <f>VLOOKUP($C17,[1]Sheet1!$B$1:$Z$65536,16,0)</f>
        <v>0</v>
      </c>
      <c r="S17" s="81">
        <f>VLOOKUP($C17,[1]Sheet1!$B$1:$Z$65536,17,0)</f>
        <v>0</v>
      </c>
      <c r="T17" s="81">
        <f>VLOOKUP($C17,[1]Sheet1!$B$1:$Z$65536,18,0)</f>
        <v>0</v>
      </c>
      <c r="U17" s="81">
        <f>VLOOKUP($C17,[1]Sheet1!$B$1:$Z$65536,19,0)</f>
        <v>0</v>
      </c>
      <c r="V17" s="81">
        <f>VLOOKUP($C17,[1]Sheet1!$B$1:$Z$65536,20,0)</f>
        <v>0</v>
      </c>
      <c r="W17" s="81">
        <f>VLOOKUP($C17,[1]Sheet1!$B$1:$Z$65536,21,0)</f>
        <v>0</v>
      </c>
      <c r="X17" s="81">
        <f>VLOOKUP($C17,[1]Sheet1!$B$1:$Z$65536,22,0)</f>
        <v>1063037.0900000001</v>
      </c>
      <c r="Y17" s="81">
        <f>VLOOKUP($C17,[1]Sheet1!$B$1:$Z$65536,23,0)</f>
        <v>0</v>
      </c>
      <c r="Z17" s="81">
        <f>VLOOKUP($C17,[1]Sheet1!$B$1:$Z$65536,24,0)</f>
        <v>645186.80000000005</v>
      </c>
      <c r="AA17" s="81">
        <f>VLOOKUP($C17,[1]Sheet1!$B$1:$Z$65536,25,0)</f>
        <v>364816.45</v>
      </c>
      <c r="AB17" s="297">
        <f>VLOOKUP($C17,[1]Sheet1!$B$1:$AA$65536,26,0)</f>
        <v>0</v>
      </c>
      <c r="AC17" s="112">
        <f t="shared" si="0"/>
        <v>2073040.34</v>
      </c>
      <c r="AD17" s="114">
        <f t="shared" si="4"/>
        <v>1063037.0900000001</v>
      </c>
      <c r="AE17" s="116">
        <f t="shared" si="1"/>
        <v>0</v>
      </c>
      <c r="AF17" s="116">
        <f t="shared" si="2"/>
        <v>0</v>
      </c>
      <c r="AG17" s="145"/>
      <c r="AH17" s="135">
        <v>200000</v>
      </c>
      <c r="AI17" s="127">
        <f t="shared" si="3"/>
        <v>200000</v>
      </c>
      <c r="AJ17" s="135"/>
      <c r="AK17" s="135" t="s">
        <v>46</v>
      </c>
      <c r="AL17" s="135"/>
      <c r="AM17" s="135"/>
      <c r="AN17" s="137"/>
      <c r="AO17" s="138"/>
    </row>
    <row r="18" spans="1:41" s="13" customFormat="1" ht="31.95" customHeight="1" thickBot="1">
      <c r="A18" s="77"/>
      <c r="B18" s="400"/>
      <c r="C18" s="82" t="s">
        <v>72</v>
      </c>
      <c r="D18" s="83" t="s">
        <v>73</v>
      </c>
      <c r="E18" s="84">
        <v>120</v>
      </c>
      <c r="F18" s="81">
        <f>VLOOKUP(C18,[1]Sheet1!B$1:E$65536,4,0)</f>
        <v>0</v>
      </c>
      <c r="G18" s="81">
        <f>VLOOKUP(C18,[1]Sheet1!B$1:F$65536,5,0)</f>
        <v>0</v>
      </c>
      <c r="H18" s="81">
        <f>VLOOKUP($C18,[1]Sheet1!$B$1:$Z$65536,6,0)</f>
        <v>0</v>
      </c>
      <c r="I18" s="81">
        <f>VLOOKUP($C18,[1]Sheet1!$B$1:$Z$65536,7,0)</f>
        <v>0</v>
      </c>
      <c r="J18" s="81">
        <f>VLOOKUP($C18,[1]Sheet1!$B$1:$Z$65536,8,0)</f>
        <v>0</v>
      </c>
      <c r="K18" s="81">
        <f>VLOOKUP($C18,[1]Sheet1!$B$1:$Z$65536,9,0)</f>
        <v>0</v>
      </c>
      <c r="L18" s="81">
        <f>VLOOKUP($C18,[1]Sheet1!$B$1:$Z$65536,10,0)</f>
        <v>0</v>
      </c>
      <c r="M18" s="81">
        <f>VLOOKUP($C18,[1]Sheet1!$B$1:$Z$65536,11,0)</f>
        <v>23689.7</v>
      </c>
      <c r="N18" s="81">
        <f>VLOOKUP($C18,[1]Sheet1!$B$1:$Z$65536,12,0)</f>
        <v>73729.810000000056</v>
      </c>
      <c r="O18" s="81">
        <f>VLOOKUP($C18,[1]Sheet1!$B$1:$Z$65536,13,0)</f>
        <v>94885.770000000019</v>
      </c>
      <c r="P18" s="81">
        <f>VLOOKUP($C18,[1]Sheet1!$B$1:$Z$65536,14,0)</f>
        <v>0</v>
      </c>
      <c r="Q18" s="81">
        <f>VLOOKUP($C18,[1]Sheet1!$B$1:$Z$65536,15,0)</f>
        <v>185975.17</v>
      </c>
      <c r="R18" s="81">
        <f>VLOOKUP($C18,[1]Sheet1!$B$1:$Z$65536,16,0)</f>
        <v>77201.31</v>
      </c>
      <c r="S18" s="81">
        <f>VLOOKUP($C18,[1]Sheet1!$B$1:$Z$65536,17,0)</f>
        <v>0</v>
      </c>
      <c r="T18" s="81">
        <f>VLOOKUP($C18,[1]Sheet1!$B$1:$Z$65536,18,0)</f>
        <v>55172.790000000154</v>
      </c>
      <c r="U18" s="81">
        <f>VLOOKUP($C18,[1]Sheet1!$B$1:$Z$65536,19,0)</f>
        <v>0</v>
      </c>
      <c r="V18" s="81">
        <f>VLOOKUP($C18,[1]Sheet1!$B$1:$Z$65536,20,0)</f>
        <v>104404.19999999995</v>
      </c>
      <c r="W18" s="81">
        <f>VLOOKUP($C18,[1]Sheet1!$B$1:$Z$65536,21,0)</f>
        <v>144345.27999999991</v>
      </c>
      <c r="X18" s="81">
        <f>VLOOKUP($C18,[1]Sheet1!$B$1:$Z$65536,22,0)</f>
        <v>0</v>
      </c>
      <c r="Y18" s="81">
        <f>VLOOKUP($C18,[1]Sheet1!$B$1:$Z$65536,23,0)</f>
        <v>124583.56</v>
      </c>
      <c r="Z18" s="81">
        <f>VLOOKUP($C18,[1]Sheet1!$B$1:$Z$65536,24,0)</f>
        <v>90999.16</v>
      </c>
      <c r="AA18" s="81">
        <f>VLOOKUP($C18,[1]Sheet1!$B$1:$Z$65536,25,0)</f>
        <v>92590.34</v>
      </c>
      <c r="AB18" s="297">
        <f>VLOOKUP($C18,[1]Sheet1!$B$1:$AA$65536,26,0)</f>
        <v>165034.64000000001</v>
      </c>
      <c r="AC18" s="112">
        <f t="shared" si="0"/>
        <v>1232611.73</v>
      </c>
      <c r="AD18" s="114">
        <f t="shared" si="4"/>
        <v>759404.0299999998</v>
      </c>
      <c r="AE18" s="115">
        <f t="shared" si="1"/>
        <v>63520.596666666672</v>
      </c>
      <c r="AF18" s="115">
        <f t="shared" si="2"/>
        <v>144345.27999999991</v>
      </c>
      <c r="AG18" s="130">
        <v>100000</v>
      </c>
      <c r="AH18" s="132">
        <v>100000</v>
      </c>
      <c r="AI18" s="127">
        <f t="shared" si="3"/>
        <v>200000</v>
      </c>
      <c r="AJ18" s="132"/>
      <c r="AK18" s="132" t="s">
        <v>46</v>
      </c>
      <c r="AL18" s="132"/>
      <c r="AM18" s="132"/>
      <c r="AN18" s="133"/>
      <c r="AO18" s="70"/>
    </row>
    <row r="19" spans="1:41" s="13" customFormat="1" ht="31.95" customHeight="1" thickBot="1">
      <c r="A19" s="77"/>
      <c r="B19" s="400"/>
      <c r="C19" s="82" t="s">
        <v>74</v>
      </c>
      <c r="D19" s="90" t="s">
        <v>75</v>
      </c>
      <c r="E19" s="84">
        <v>120</v>
      </c>
      <c r="F19" s="81">
        <f>VLOOKUP(C19,[1]Sheet1!B$1:E$65536,4,0)</f>
        <v>0</v>
      </c>
      <c r="G19" s="81">
        <f>VLOOKUP(C19,[1]Sheet1!B$1:F$65536,5,0)</f>
        <v>0</v>
      </c>
      <c r="H19" s="81">
        <f>VLOOKUP($C19,[1]Sheet1!$B$1:$Z$65536,6,0)</f>
        <v>0</v>
      </c>
      <c r="I19" s="81">
        <f>VLOOKUP($C19,[1]Sheet1!$B$1:$Z$65536,7,0)</f>
        <v>0</v>
      </c>
      <c r="J19" s="81">
        <f>VLOOKUP($C19,[1]Sheet1!$B$1:$Z$65536,8,0)</f>
        <v>0</v>
      </c>
      <c r="K19" s="81">
        <f>VLOOKUP($C19,[1]Sheet1!$B$1:$Z$65536,9,0)</f>
        <v>0</v>
      </c>
      <c r="L19" s="81">
        <f>VLOOKUP($C19,[1]Sheet1!$B$1:$Z$65536,10,0)</f>
        <v>0</v>
      </c>
      <c r="M19" s="81">
        <f>VLOOKUP($C19,[1]Sheet1!$B$1:$Z$65536,11,0)</f>
        <v>0</v>
      </c>
      <c r="N19" s="81">
        <f>VLOOKUP($C19,[1]Sheet1!$B$1:$Z$65536,12,0)</f>
        <v>0</v>
      </c>
      <c r="O19" s="81">
        <f>VLOOKUP($C19,[1]Sheet1!$B$1:$Z$65536,13,0)</f>
        <v>0</v>
      </c>
      <c r="P19" s="81">
        <f>VLOOKUP($C19,[1]Sheet1!$B$1:$Z$65536,14,0)</f>
        <v>59961.780000000144</v>
      </c>
      <c r="Q19" s="81">
        <f>VLOOKUP($C19,[1]Sheet1!$B$1:$Z$65536,15,0)</f>
        <v>197501.59999999998</v>
      </c>
      <c r="R19" s="81">
        <f>VLOOKUP($C19,[1]Sheet1!$B$1:$Z$65536,16,0)</f>
        <v>0</v>
      </c>
      <c r="S19" s="81">
        <f>VLOOKUP($C19,[1]Sheet1!$B$1:$Z$65536,17,0)</f>
        <v>312588.49</v>
      </c>
      <c r="T19" s="81">
        <f>VLOOKUP($C19,[1]Sheet1!$B$1:$Z$65536,18,0)</f>
        <v>0</v>
      </c>
      <c r="U19" s="81">
        <f>VLOOKUP($C19,[1]Sheet1!$B$1:$Z$65536,19,0)</f>
        <v>0</v>
      </c>
      <c r="V19" s="81">
        <f>VLOOKUP($C19,[1]Sheet1!$B$1:$Z$65536,20,0)</f>
        <v>0</v>
      </c>
      <c r="W19" s="81">
        <f>VLOOKUP($C19,[1]Sheet1!$B$1:$Z$65536,21,0)</f>
        <v>0</v>
      </c>
      <c r="X19" s="81">
        <f>VLOOKUP($C19,[1]Sheet1!$B$1:$Z$65536,22,0)</f>
        <v>0</v>
      </c>
      <c r="Y19" s="81">
        <f>VLOOKUP($C19,[1]Sheet1!$B$1:$Z$65536,23,0)</f>
        <v>0</v>
      </c>
      <c r="Z19" s="81">
        <f>VLOOKUP($C19,[1]Sheet1!$B$1:$Z$65536,24,0)</f>
        <v>0</v>
      </c>
      <c r="AA19" s="81">
        <f>VLOOKUP($C19,[1]Sheet1!$B$1:$Z$65536,25,0)</f>
        <v>44334.41</v>
      </c>
      <c r="AB19" s="297">
        <f>VLOOKUP($C19,[1]Sheet1!$B$1:$AA$65536,26,0)</f>
        <v>0</v>
      </c>
      <c r="AC19" s="112">
        <f t="shared" si="0"/>
        <v>614386.28000000014</v>
      </c>
      <c r="AD19" s="114">
        <f t="shared" si="4"/>
        <v>570051.87000000011</v>
      </c>
      <c r="AE19" s="115">
        <f t="shared" si="1"/>
        <v>52098.081666666665</v>
      </c>
      <c r="AF19" s="115">
        <f t="shared" si="2"/>
        <v>0</v>
      </c>
      <c r="AG19" s="130">
        <v>150000</v>
      </c>
      <c r="AH19" s="132"/>
      <c r="AI19" s="127">
        <f t="shared" si="3"/>
        <v>150000</v>
      </c>
      <c r="AJ19" s="132"/>
      <c r="AK19" s="132"/>
      <c r="AL19" s="132" t="s">
        <v>46</v>
      </c>
      <c r="AM19" s="132"/>
      <c r="AN19" s="133"/>
      <c r="AO19" s="70"/>
    </row>
    <row r="20" spans="1:41" s="13" customFormat="1" ht="31.95" customHeight="1" thickBot="1">
      <c r="A20" s="77"/>
      <c r="B20" s="400"/>
      <c r="C20" s="82" t="s">
        <v>76</v>
      </c>
      <c r="D20" s="83" t="s">
        <v>77</v>
      </c>
      <c r="E20" s="84">
        <v>120</v>
      </c>
      <c r="F20" s="81">
        <f>VLOOKUP(C20,[1]Sheet1!B$1:E$65536,4,0)</f>
        <v>0</v>
      </c>
      <c r="G20" s="81">
        <f>VLOOKUP(C20,[1]Sheet1!B$1:F$65536,5,0)</f>
        <v>0</v>
      </c>
      <c r="H20" s="81">
        <f>VLOOKUP($C20,[1]Sheet1!$B$1:$Z$65536,6,0)</f>
        <v>0</v>
      </c>
      <c r="I20" s="81">
        <f>VLOOKUP($C20,[1]Sheet1!$B$1:$Z$65536,7,0)</f>
        <v>0</v>
      </c>
      <c r="J20" s="81">
        <f>VLOOKUP($C20,[1]Sheet1!$B$1:$Z$65536,8,0)</f>
        <v>0</v>
      </c>
      <c r="K20" s="81">
        <f>VLOOKUP($C20,[1]Sheet1!$B$1:$Z$65536,9,0)</f>
        <v>0</v>
      </c>
      <c r="L20" s="81">
        <f>VLOOKUP($C20,[1]Sheet1!$B$1:$Z$65536,10,0)</f>
        <v>0</v>
      </c>
      <c r="M20" s="81">
        <f>VLOOKUP($C20,[1]Sheet1!$B$1:$Z$65536,11,0)</f>
        <v>1600.1300000000047</v>
      </c>
      <c r="N20" s="81">
        <f>VLOOKUP($C20,[1]Sheet1!$B$1:$Z$65536,12,0)</f>
        <v>0</v>
      </c>
      <c r="O20" s="81">
        <f>VLOOKUP($C20,[1]Sheet1!$B$1:$Z$65536,13,0)</f>
        <v>0</v>
      </c>
      <c r="P20" s="81">
        <f>VLOOKUP($C20,[1]Sheet1!$B$1:$Z$65536,14,0)</f>
        <v>0</v>
      </c>
      <c r="Q20" s="81">
        <f>VLOOKUP($C20,[1]Sheet1!$B$1:$Z$65536,15,0)</f>
        <v>0</v>
      </c>
      <c r="R20" s="81">
        <f>VLOOKUP($C20,[1]Sheet1!$B$1:$Z$65536,16,0)</f>
        <v>100800.07</v>
      </c>
      <c r="S20" s="81">
        <f>VLOOKUP($C20,[1]Sheet1!$B$1:$Z$65536,17,0)</f>
        <v>100800.07</v>
      </c>
      <c r="T20" s="81">
        <f>VLOOKUP($C20,[1]Sheet1!$B$1:$Z$65536,18,0)</f>
        <v>0</v>
      </c>
      <c r="U20" s="81">
        <f>VLOOKUP($C20,[1]Sheet1!$B$1:$Z$65536,19,0)</f>
        <v>0</v>
      </c>
      <c r="V20" s="81">
        <f>VLOOKUP($C20,[1]Sheet1!$B$1:$Z$65536,20,0)</f>
        <v>0</v>
      </c>
      <c r="W20" s="81">
        <f>VLOOKUP($C20,[1]Sheet1!$B$1:$Z$65536,21,0)</f>
        <v>0</v>
      </c>
      <c r="X20" s="81">
        <f>VLOOKUP($C20,[1]Sheet1!$B$1:$Z$65536,22,0)</f>
        <v>0</v>
      </c>
      <c r="Y20" s="81">
        <f>VLOOKUP($C20,[1]Sheet1!$B$1:$Z$65536,23,0)</f>
        <v>0</v>
      </c>
      <c r="Z20" s="81">
        <f>VLOOKUP($C20,[1]Sheet1!$B$1:$Z$65536,24,0)</f>
        <v>0</v>
      </c>
      <c r="AA20" s="81">
        <f>VLOOKUP($C20,[1]Sheet1!$B$1:$Z$65536,25,0)</f>
        <v>0</v>
      </c>
      <c r="AB20" s="297">
        <f>VLOOKUP($C20,[1]Sheet1!$B$1:$AA$65536,26,0)</f>
        <v>0</v>
      </c>
      <c r="AC20" s="112">
        <f t="shared" si="0"/>
        <v>203200.27000000002</v>
      </c>
      <c r="AD20" s="114">
        <f t="shared" si="4"/>
        <v>203200.27000000002</v>
      </c>
      <c r="AE20" s="115">
        <f t="shared" si="1"/>
        <v>33600.023333333338</v>
      </c>
      <c r="AF20" s="115">
        <f t="shared" si="2"/>
        <v>0</v>
      </c>
      <c r="AG20" s="130">
        <v>100000</v>
      </c>
      <c r="AH20" s="132">
        <v>100000</v>
      </c>
      <c r="AI20" s="127">
        <f t="shared" si="3"/>
        <v>200000</v>
      </c>
      <c r="AJ20" s="132"/>
      <c r="AK20" s="132"/>
      <c r="AL20" s="132" t="s">
        <v>46</v>
      </c>
      <c r="AM20" s="132"/>
      <c r="AN20" s="133"/>
      <c r="AO20" s="70"/>
    </row>
    <row r="21" spans="1:41" s="13" customFormat="1" ht="31.95" customHeight="1" thickBot="1">
      <c r="A21" s="77"/>
      <c r="B21" s="400"/>
      <c r="C21" s="82" t="s">
        <v>78</v>
      </c>
      <c r="D21" s="83" t="s">
        <v>79</v>
      </c>
      <c r="E21" s="84">
        <v>90</v>
      </c>
      <c r="F21" s="81">
        <f>VLOOKUP(C21,[1]Sheet1!B$1:E$65536,4,0)</f>
        <v>0</v>
      </c>
      <c r="G21" s="81">
        <f>VLOOKUP(C21,[1]Sheet1!B$1:F$65536,5,0)</f>
        <v>0</v>
      </c>
      <c r="H21" s="81">
        <f>VLOOKUP($C21,[1]Sheet1!$B$1:$Z$65536,6,0)</f>
        <v>0</v>
      </c>
      <c r="I21" s="81">
        <f>VLOOKUP($C21,[1]Sheet1!$B$1:$Z$65536,7,0)</f>
        <v>0</v>
      </c>
      <c r="J21" s="81">
        <f>VLOOKUP($C21,[1]Sheet1!$B$1:$Z$65536,8,0)</f>
        <v>0</v>
      </c>
      <c r="K21" s="81">
        <f>VLOOKUP($C21,[1]Sheet1!$B$1:$Z$65536,9,0)</f>
        <v>0</v>
      </c>
      <c r="L21" s="81">
        <f>VLOOKUP($C21,[1]Sheet1!$B$1:$Z$65536,10,0)</f>
        <v>0</v>
      </c>
      <c r="M21" s="81">
        <f>VLOOKUP($C21,[1]Sheet1!$B$1:$Z$65536,11,0)</f>
        <v>0</v>
      </c>
      <c r="N21" s="81">
        <f>VLOOKUP($C21,[1]Sheet1!$B$1:$Z$65536,12,0)</f>
        <v>0</v>
      </c>
      <c r="O21" s="81">
        <f>VLOOKUP($C21,[1]Sheet1!$B$1:$Z$65536,13,0)</f>
        <v>0</v>
      </c>
      <c r="P21" s="81">
        <f>VLOOKUP($C21,[1]Sheet1!$B$1:$Z$65536,14,0)</f>
        <v>0</v>
      </c>
      <c r="Q21" s="81">
        <f>VLOOKUP($C21,[1]Sheet1!$B$1:$Z$65536,15,0)</f>
        <v>0</v>
      </c>
      <c r="R21" s="81">
        <f>VLOOKUP($C21,[1]Sheet1!$B$1:$Z$65536,16,0)</f>
        <v>0</v>
      </c>
      <c r="S21" s="81">
        <f>VLOOKUP($C21,[1]Sheet1!$B$1:$Z$65536,17,0)</f>
        <v>84306.11</v>
      </c>
      <c r="T21" s="81">
        <f>VLOOKUP($C21,[1]Sheet1!$B$1:$Z$65536,18,0)</f>
        <v>0</v>
      </c>
      <c r="U21" s="81">
        <f>VLOOKUP($C21,[1]Sheet1!$B$1:$Z$65536,19,0)</f>
        <v>0</v>
      </c>
      <c r="V21" s="81">
        <f>VLOOKUP($C21,[1]Sheet1!$B$1:$Z$65536,20,0)</f>
        <v>0</v>
      </c>
      <c r="W21" s="81">
        <f>VLOOKUP($C21,[1]Sheet1!$B$1:$Z$65536,21,0)</f>
        <v>69994.41</v>
      </c>
      <c r="X21" s="81">
        <f>VLOOKUP($C21,[1]Sheet1!$B$1:$Z$65536,22,0)</f>
        <v>0</v>
      </c>
      <c r="Y21" s="81">
        <f>VLOOKUP($C21,[1]Sheet1!$B$1:$Z$65536,23,0)</f>
        <v>0</v>
      </c>
      <c r="Z21" s="81">
        <f>VLOOKUP($C21,[1]Sheet1!$B$1:$Z$65536,24,0)</f>
        <v>0</v>
      </c>
      <c r="AA21" s="81">
        <f>VLOOKUP($C21,[1]Sheet1!$B$1:$Z$65536,25,0)</f>
        <v>50981.01</v>
      </c>
      <c r="AB21" s="297">
        <f>VLOOKUP($C21,[1]Sheet1!$B$1:$AA$65536,26,0)</f>
        <v>0</v>
      </c>
      <c r="AC21" s="112">
        <f t="shared" si="0"/>
        <v>205281.53000000003</v>
      </c>
      <c r="AD21" s="113">
        <f t="shared" ref="AD21:AD25" si="6">AC21-AB21-AA21-Z21</f>
        <v>154300.52000000002</v>
      </c>
      <c r="AE21" s="115">
        <f t="shared" si="1"/>
        <v>25716.753333333338</v>
      </c>
      <c r="AF21" s="115">
        <f t="shared" si="2"/>
        <v>69994.41</v>
      </c>
      <c r="AG21" s="130">
        <v>50000</v>
      </c>
      <c r="AH21" s="132"/>
      <c r="AI21" s="127">
        <f t="shared" si="3"/>
        <v>50000</v>
      </c>
      <c r="AJ21" s="132"/>
      <c r="AK21" s="132" t="s">
        <v>46</v>
      </c>
      <c r="AL21" s="132"/>
      <c r="AM21" s="132"/>
      <c r="AN21" s="133"/>
      <c r="AO21" s="70"/>
    </row>
    <row r="22" spans="1:41" s="13" customFormat="1" ht="31.95" customHeight="1" thickBot="1">
      <c r="A22" s="77"/>
      <c r="B22" s="400"/>
      <c r="C22" s="82" t="s">
        <v>80</v>
      </c>
      <c r="D22" s="83" t="s">
        <v>81</v>
      </c>
      <c r="E22" s="84">
        <v>120</v>
      </c>
      <c r="F22" s="81">
        <f>VLOOKUP(C22,[1]Sheet1!B$1:E$65536,4,0)</f>
        <v>0</v>
      </c>
      <c r="G22" s="81">
        <f>VLOOKUP(C22,[1]Sheet1!B$1:F$65536,5,0)</f>
        <v>0</v>
      </c>
      <c r="H22" s="81">
        <f>VLOOKUP($C22,[1]Sheet1!$B$1:$Z$65536,6,0)</f>
        <v>0</v>
      </c>
      <c r="I22" s="81">
        <f>VLOOKUP($C22,[1]Sheet1!$B$1:$Z$65536,7,0)</f>
        <v>0</v>
      </c>
      <c r="J22" s="81">
        <f>VLOOKUP($C22,[1]Sheet1!$B$1:$Z$65536,8,0)</f>
        <v>0</v>
      </c>
      <c r="K22" s="81">
        <f>VLOOKUP($C22,[1]Sheet1!$B$1:$Z$65536,9,0)</f>
        <v>0</v>
      </c>
      <c r="L22" s="81">
        <f>VLOOKUP($C22,[1]Sheet1!$B$1:$Z$65536,10,0)</f>
        <v>0</v>
      </c>
      <c r="M22" s="81">
        <f>VLOOKUP($C22,[1]Sheet1!$B$1:$Z$65536,11,0)</f>
        <v>0</v>
      </c>
      <c r="N22" s="81">
        <f>VLOOKUP($C22,[1]Sheet1!$B$1:$Z$65536,12,0)</f>
        <v>0</v>
      </c>
      <c r="O22" s="81">
        <f>VLOOKUP($C22,[1]Sheet1!$B$1:$Z$65536,13,0)</f>
        <v>0</v>
      </c>
      <c r="P22" s="81">
        <f>VLOOKUP($C22,[1]Sheet1!$B$1:$Z$65536,14,0)</f>
        <v>0</v>
      </c>
      <c r="Q22" s="81">
        <f>VLOOKUP($C22,[1]Sheet1!$B$1:$Z$65536,15,0)</f>
        <v>36049.990000000049</v>
      </c>
      <c r="R22" s="81">
        <f>VLOOKUP($C22,[1]Sheet1!$B$1:$Z$65536,16,0)</f>
        <v>52535.169999999984</v>
      </c>
      <c r="S22" s="81">
        <f>VLOOKUP($C22,[1]Sheet1!$B$1:$Z$65536,17,0)</f>
        <v>72610.040000000008</v>
      </c>
      <c r="T22" s="81">
        <f>VLOOKUP($C22,[1]Sheet1!$B$1:$Z$65536,18,0)</f>
        <v>28971.25999999998</v>
      </c>
      <c r="U22" s="81">
        <f>VLOOKUP($C22,[1]Sheet1!$B$1:$Z$65536,19,0)</f>
        <v>0</v>
      </c>
      <c r="V22" s="81">
        <f>VLOOKUP($C22,[1]Sheet1!$B$1:$Z$65536,20,0)</f>
        <v>129967.84000000003</v>
      </c>
      <c r="W22" s="81">
        <f>VLOOKUP($C22,[1]Sheet1!$B$1:$Z$65536,21,0)</f>
        <v>0</v>
      </c>
      <c r="X22" s="81">
        <f>VLOOKUP($C22,[1]Sheet1!$B$1:$Z$65536,22,0)</f>
        <v>0</v>
      </c>
      <c r="Y22" s="81">
        <f>VLOOKUP($C22,[1]Sheet1!$B$1:$Z$65536,23,0)</f>
        <v>0</v>
      </c>
      <c r="Z22" s="81">
        <f>VLOOKUP($C22,[1]Sheet1!$B$1:$Z$65536,24,0)</f>
        <v>0</v>
      </c>
      <c r="AA22" s="81">
        <f>VLOOKUP($C22,[1]Sheet1!$B$1:$Z$65536,25,0)</f>
        <v>0</v>
      </c>
      <c r="AB22" s="297">
        <f>VLOOKUP($C22,[1]Sheet1!$B$1:$AA$65536,26,0)</f>
        <v>9282.9599999999991</v>
      </c>
      <c r="AC22" s="112">
        <f t="shared" si="0"/>
        <v>329417.26000000007</v>
      </c>
      <c r="AD22" s="114">
        <f t="shared" ref="AD22:AD24" si="7">AC22-AB22-AA22-Z22-Y22</f>
        <v>320134.30000000005</v>
      </c>
      <c r="AE22" s="115">
        <f t="shared" si="1"/>
        <v>47347.385000000002</v>
      </c>
      <c r="AF22" s="115">
        <f t="shared" si="2"/>
        <v>0</v>
      </c>
      <c r="AG22" s="130"/>
      <c r="AH22" s="132">
        <v>30000</v>
      </c>
      <c r="AI22" s="127">
        <f t="shared" si="3"/>
        <v>30000</v>
      </c>
      <c r="AJ22" s="132"/>
      <c r="AK22" s="132"/>
      <c r="AL22" s="132"/>
      <c r="AM22" s="132" t="s">
        <v>46</v>
      </c>
      <c r="AN22" s="133"/>
      <c r="AO22" s="70"/>
    </row>
    <row r="23" spans="1:41" s="13" customFormat="1" ht="31.95" customHeight="1" thickBot="1">
      <c r="A23" s="77"/>
      <c r="B23" s="400"/>
      <c r="C23" s="82" t="s">
        <v>82</v>
      </c>
      <c r="D23" s="83" t="s">
        <v>83</v>
      </c>
      <c r="E23" s="84">
        <v>120</v>
      </c>
      <c r="F23" s="81">
        <f>VLOOKUP(C23,[1]Sheet1!B$1:E$65536,4,0)</f>
        <v>0</v>
      </c>
      <c r="G23" s="81">
        <f>VLOOKUP(C23,[1]Sheet1!B$1:F$65536,5,0)</f>
        <v>0</v>
      </c>
      <c r="H23" s="81">
        <f>VLOOKUP($C23,[1]Sheet1!$B$1:$Z$65536,6,0)</f>
        <v>0</v>
      </c>
      <c r="I23" s="81">
        <f>VLOOKUP($C23,[1]Sheet1!$B$1:$Z$65536,7,0)</f>
        <v>0</v>
      </c>
      <c r="J23" s="81">
        <f>VLOOKUP($C23,[1]Sheet1!$B$1:$Z$65536,8,0)</f>
        <v>0</v>
      </c>
      <c r="K23" s="81">
        <f>VLOOKUP($C23,[1]Sheet1!$B$1:$Z$65536,9,0)</f>
        <v>0</v>
      </c>
      <c r="L23" s="81">
        <f>VLOOKUP($C23,[1]Sheet1!$B$1:$Z$65536,10,0)</f>
        <v>0</v>
      </c>
      <c r="M23" s="81">
        <f>VLOOKUP($C23,[1]Sheet1!$B$1:$Z$65536,11,0)</f>
        <v>0</v>
      </c>
      <c r="N23" s="81">
        <f>VLOOKUP($C23,[1]Sheet1!$B$1:$Z$65536,12,0)</f>
        <v>0</v>
      </c>
      <c r="O23" s="81">
        <f>VLOOKUP($C23,[1]Sheet1!$B$1:$Z$65536,13,0)</f>
        <v>0</v>
      </c>
      <c r="P23" s="81">
        <f>VLOOKUP($C23,[1]Sheet1!$B$1:$Z$65536,14,0)</f>
        <v>0</v>
      </c>
      <c r="Q23" s="81">
        <f>VLOOKUP($C23,[1]Sheet1!$B$1:$Z$65536,15,0)</f>
        <v>0</v>
      </c>
      <c r="R23" s="81">
        <f>VLOOKUP($C23,[1]Sheet1!$B$1:$Z$65536,16,0)</f>
        <v>0</v>
      </c>
      <c r="S23" s="81">
        <f>VLOOKUP($C23,[1]Sheet1!$B$1:$Z$65536,17,0)</f>
        <v>0</v>
      </c>
      <c r="T23" s="81">
        <f>VLOOKUP($C23,[1]Sheet1!$B$1:$Z$65536,18,0)</f>
        <v>0</v>
      </c>
      <c r="U23" s="81">
        <f>VLOOKUP($C23,[1]Sheet1!$B$1:$Z$65536,19,0)</f>
        <v>0</v>
      </c>
      <c r="V23" s="81">
        <f>VLOOKUP($C23,[1]Sheet1!$B$1:$Z$65536,20,0)</f>
        <v>0</v>
      </c>
      <c r="W23" s="81">
        <f>VLOOKUP($C23,[1]Sheet1!$B$1:$Z$65536,21,0)</f>
        <v>31621.31</v>
      </c>
      <c r="X23" s="81">
        <f>VLOOKUP($C23,[1]Sheet1!$B$1:$Z$65536,22,0)</f>
        <v>0</v>
      </c>
      <c r="Y23" s="81">
        <f>VLOOKUP($C23,[1]Sheet1!$B$1:$Z$65536,23,0)</f>
        <v>609444.69999999995</v>
      </c>
      <c r="Z23" s="81">
        <f>VLOOKUP($C23,[1]Sheet1!$B$1:$Z$65536,24,0)</f>
        <v>341115.36</v>
      </c>
      <c r="AA23" s="81">
        <f>VLOOKUP($C23,[1]Sheet1!$B$1:$Z$65536,25,0)</f>
        <v>255836.52</v>
      </c>
      <c r="AB23" s="297">
        <f>VLOOKUP($C23,[1]Sheet1!$B$1:$AA$65536,26,0)</f>
        <v>255836.52</v>
      </c>
      <c r="AC23" s="112">
        <f t="shared" si="0"/>
        <v>1493854.41</v>
      </c>
      <c r="AD23" s="114">
        <f>AC23-AB23-AA23</f>
        <v>982181.36999999988</v>
      </c>
      <c r="AE23" s="115">
        <f t="shared" si="1"/>
        <v>5270.2183333333332</v>
      </c>
      <c r="AF23" s="115">
        <f t="shared" si="2"/>
        <v>31621.31</v>
      </c>
      <c r="AG23" s="130">
        <v>300000</v>
      </c>
      <c r="AH23" s="132">
        <v>150000</v>
      </c>
      <c r="AI23" s="127">
        <f t="shared" si="3"/>
        <v>450000</v>
      </c>
      <c r="AJ23" s="132"/>
      <c r="AK23" s="132"/>
      <c r="AL23" s="132" t="s">
        <v>46</v>
      </c>
      <c r="AM23" s="132"/>
      <c r="AN23" s="133"/>
      <c r="AO23" s="70"/>
    </row>
    <row r="24" spans="1:41" s="13" customFormat="1" ht="31.95" customHeight="1" thickBot="1">
      <c r="A24" s="77"/>
      <c r="B24" s="400"/>
      <c r="C24" s="82" t="s">
        <v>84</v>
      </c>
      <c r="D24" s="83" t="s">
        <v>85</v>
      </c>
      <c r="E24" s="84">
        <v>120</v>
      </c>
      <c r="F24" s="81">
        <f>VLOOKUP(C24,[1]Sheet1!B$1:E$65536,4,0)</f>
        <v>0</v>
      </c>
      <c r="G24" s="81">
        <f>VLOOKUP(C24,[1]Sheet1!B$1:F$65536,5,0)</f>
        <v>0</v>
      </c>
      <c r="H24" s="81">
        <f>VLOOKUP($C24,[1]Sheet1!$B$1:$Z$65536,6,0)</f>
        <v>0</v>
      </c>
      <c r="I24" s="81">
        <f>VLOOKUP($C24,[1]Sheet1!$B$1:$Z$65536,7,0)</f>
        <v>0</v>
      </c>
      <c r="J24" s="81">
        <f>VLOOKUP($C24,[1]Sheet1!$B$1:$Z$65536,8,0)</f>
        <v>0</v>
      </c>
      <c r="K24" s="81">
        <f>VLOOKUP($C24,[1]Sheet1!$B$1:$Z$65536,9,0)</f>
        <v>0</v>
      </c>
      <c r="L24" s="81">
        <f>VLOOKUP($C24,[1]Sheet1!$B$1:$Z$65536,10,0)</f>
        <v>0</v>
      </c>
      <c r="M24" s="81">
        <f>VLOOKUP($C24,[1]Sheet1!$B$1:$Z$65536,11,0)</f>
        <v>0</v>
      </c>
      <c r="N24" s="81">
        <f>VLOOKUP($C24,[1]Sheet1!$B$1:$Z$65536,12,0)</f>
        <v>0</v>
      </c>
      <c r="O24" s="81">
        <f>VLOOKUP($C24,[1]Sheet1!$B$1:$Z$65536,13,0)</f>
        <v>0</v>
      </c>
      <c r="P24" s="81">
        <f>VLOOKUP($C24,[1]Sheet1!$B$1:$Z$65536,14,0)</f>
        <v>0</v>
      </c>
      <c r="Q24" s="81">
        <f>VLOOKUP($C24,[1]Sheet1!$B$1:$Z$65536,15,0)</f>
        <v>0</v>
      </c>
      <c r="R24" s="81">
        <f>VLOOKUP($C24,[1]Sheet1!$B$1:$Z$65536,16,0)</f>
        <v>10545.24000000002</v>
      </c>
      <c r="S24" s="81">
        <f>VLOOKUP($C24,[1]Sheet1!$B$1:$Z$65536,17,0)</f>
        <v>0</v>
      </c>
      <c r="T24" s="81">
        <f>VLOOKUP($C24,[1]Sheet1!$B$1:$Z$65536,18,0)</f>
        <v>0</v>
      </c>
      <c r="U24" s="81">
        <f>VLOOKUP($C24,[1]Sheet1!$B$1:$Z$65536,19,0)</f>
        <v>0</v>
      </c>
      <c r="V24" s="81">
        <f>VLOOKUP($C24,[1]Sheet1!$B$1:$Z$65536,20,0)</f>
        <v>0</v>
      </c>
      <c r="W24" s="81">
        <f>VLOOKUP($C24,[1]Sheet1!$B$1:$Z$65536,21,0)</f>
        <v>124493.25</v>
      </c>
      <c r="X24" s="81">
        <f>VLOOKUP($C24,[1]Sheet1!$B$1:$Z$65536,22,0)</f>
        <v>0</v>
      </c>
      <c r="Y24" s="81">
        <f>VLOOKUP($C24,[1]Sheet1!$B$1:$Z$65536,23,0)</f>
        <v>132666.29</v>
      </c>
      <c r="Z24" s="81">
        <f>VLOOKUP($C24,[1]Sheet1!$B$1:$Z$65536,24,0)</f>
        <v>0</v>
      </c>
      <c r="AA24" s="81">
        <f>VLOOKUP($C24,[1]Sheet1!$B$1:$Z$65536,25,0)</f>
        <v>88285.21</v>
      </c>
      <c r="AB24" s="297">
        <f>VLOOKUP($C24,[1]Sheet1!$B$1:$AA$65536,26,0)</f>
        <v>57425.88</v>
      </c>
      <c r="AC24" s="112">
        <f t="shared" si="0"/>
        <v>413415.87000000005</v>
      </c>
      <c r="AD24" s="114">
        <f t="shared" si="7"/>
        <v>135038.49000000002</v>
      </c>
      <c r="AE24" s="115">
        <f t="shared" si="1"/>
        <v>22506.415000000005</v>
      </c>
      <c r="AF24" s="115">
        <f t="shared" si="2"/>
        <v>124493.25</v>
      </c>
      <c r="AG24" s="130">
        <v>50000</v>
      </c>
      <c r="AH24" s="132">
        <v>20000</v>
      </c>
      <c r="AI24" s="127">
        <f t="shared" si="3"/>
        <v>70000</v>
      </c>
      <c r="AJ24" s="132"/>
      <c r="AK24" s="132" t="s">
        <v>46</v>
      </c>
      <c r="AL24" s="132"/>
      <c r="AM24" s="132"/>
      <c r="AN24" s="133"/>
      <c r="AO24" s="70"/>
    </row>
    <row r="25" spans="1:41" s="13" customFormat="1" ht="31.95" customHeight="1" thickBot="1">
      <c r="A25" s="77"/>
      <c r="B25" s="400"/>
      <c r="C25" s="82" t="s">
        <v>86</v>
      </c>
      <c r="D25" s="83" t="s">
        <v>87</v>
      </c>
      <c r="E25" s="84">
        <v>90</v>
      </c>
      <c r="F25" s="81">
        <f>VLOOKUP(C25,[1]Sheet1!B$1:E$65536,4,0)</f>
        <v>0</v>
      </c>
      <c r="G25" s="81">
        <f>VLOOKUP(C25,[1]Sheet1!B$1:F$65536,5,0)</f>
        <v>0</v>
      </c>
      <c r="H25" s="81">
        <f>VLOOKUP($C25,[1]Sheet1!$B$1:$Z$65536,6,0)</f>
        <v>0</v>
      </c>
      <c r="I25" s="81">
        <f>VLOOKUP($C25,[1]Sheet1!$B$1:$Z$65536,7,0)</f>
        <v>0</v>
      </c>
      <c r="J25" s="81">
        <f>VLOOKUP($C25,[1]Sheet1!$B$1:$Z$65536,8,0)</f>
        <v>0</v>
      </c>
      <c r="K25" s="81">
        <f>VLOOKUP($C25,[1]Sheet1!$B$1:$Z$65536,9,0)</f>
        <v>0</v>
      </c>
      <c r="L25" s="81">
        <f>VLOOKUP($C25,[1]Sheet1!$B$1:$Z$65536,10,0)</f>
        <v>0</v>
      </c>
      <c r="M25" s="81">
        <f>VLOOKUP($C25,[1]Sheet1!$B$1:$Z$65536,11,0)</f>
        <v>0</v>
      </c>
      <c r="N25" s="81">
        <f>VLOOKUP($C25,[1]Sheet1!$B$1:$Z$65536,12,0)</f>
        <v>0</v>
      </c>
      <c r="O25" s="81">
        <f>VLOOKUP($C25,[1]Sheet1!$B$1:$Z$65536,13,0)</f>
        <v>0</v>
      </c>
      <c r="P25" s="81">
        <f>VLOOKUP($C25,[1]Sheet1!$B$1:$Z$65536,14,0)</f>
        <v>0</v>
      </c>
      <c r="Q25" s="81">
        <f>VLOOKUP($C25,[1]Sheet1!$B$1:$Z$65536,15,0)</f>
        <v>0</v>
      </c>
      <c r="R25" s="81">
        <f>VLOOKUP($C25,[1]Sheet1!$B$1:$Z$65536,16,0)</f>
        <v>0</v>
      </c>
      <c r="S25" s="81">
        <f>VLOOKUP($C25,[1]Sheet1!$B$1:$Z$65536,17,0)</f>
        <v>0</v>
      </c>
      <c r="T25" s="81">
        <f>VLOOKUP($C25,[1]Sheet1!$B$1:$Z$65536,18,0)</f>
        <v>0</v>
      </c>
      <c r="U25" s="81">
        <f>VLOOKUP($C25,[1]Sheet1!$B$1:$Z$65536,19,0)</f>
        <v>0</v>
      </c>
      <c r="V25" s="81">
        <f>VLOOKUP($C25,[1]Sheet1!$B$1:$Z$65536,20,0)</f>
        <v>0</v>
      </c>
      <c r="W25" s="81">
        <f>VLOOKUP($C25,[1]Sheet1!$B$1:$Z$65536,21,0)</f>
        <v>0</v>
      </c>
      <c r="X25" s="81">
        <f>VLOOKUP($C25,[1]Sheet1!$B$1:$Z$65536,22,0)</f>
        <v>0</v>
      </c>
      <c r="Y25" s="81">
        <f>VLOOKUP($C25,[1]Sheet1!$B$1:$Z$65536,23,0)</f>
        <v>0</v>
      </c>
      <c r="Z25" s="81">
        <f>VLOOKUP($C25,[1]Sheet1!$B$1:$Z$65536,24,0)</f>
        <v>1968.78</v>
      </c>
      <c r="AA25" s="81">
        <f>VLOOKUP($C25,[1]Sheet1!$B$1:$Z$65536,25,0)</f>
        <v>0</v>
      </c>
      <c r="AB25" s="297">
        <f>VLOOKUP($C25,[1]Sheet1!$B$1:$AA$65536,26,0)</f>
        <v>0</v>
      </c>
      <c r="AC25" s="112">
        <f t="shared" si="0"/>
        <v>1968.78</v>
      </c>
      <c r="AD25" s="113">
        <f t="shared" si="6"/>
        <v>0</v>
      </c>
      <c r="AE25" s="115">
        <f t="shared" si="1"/>
        <v>0</v>
      </c>
      <c r="AF25" s="115">
        <f t="shared" si="2"/>
        <v>0</v>
      </c>
      <c r="AG25" s="130"/>
      <c r="AH25" s="132">
        <v>10000</v>
      </c>
      <c r="AI25" s="127">
        <f t="shared" si="3"/>
        <v>10000</v>
      </c>
      <c r="AJ25" s="132"/>
      <c r="AK25" s="132"/>
      <c r="AL25" s="132" t="s">
        <v>46</v>
      </c>
      <c r="AM25" s="132"/>
      <c r="AN25" s="133"/>
      <c r="AO25" s="70"/>
    </row>
    <row r="26" spans="1:41" s="13" customFormat="1" ht="31.95" customHeight="1" thickBot="1">
      <c r="A26" s="77"/>
      <c r="B26" s="400"/>
      <c r="C26" s="82" t="s">
        <v>88</v>
      </c>
      <c r="D26" s="83" t="s">
        <v>89</v>
      </c>
      <c r="E26" s="84">
        <v>60</v>
      </c>
      <c r="F26" s="81">
        <f>VLOOKUP(C26,[1]Sheet1!B$1:E$65536,4,0)</f>
        <v>0</v>
      </c>
      <c r="G26" s="81">
        <f>VLOOKUP(C26,[1]Sheet1!B$1:F$65536,5,0)</f>
        <v>0</v>
      </c>
      <c r="H26" s="81">
        <f>VLOOKUP($C26,[1]Sheet1!$B$1:$Z$65536,6,0)</f>
        <v>0</v>
      </c>
      <c r="I26" s="81">
        <f>VLOOKUP($C26,[1]Sheet1!$B$1:$Z$65536,7,0)</f>
        <v>0</v>
      </c>
      <c r="J26" s="81">
        <f>VLOOKUP($C26,[1]Sheet1!$B$1:$Z$65536,8,0)</f>
        <v>0</v>
      </c>
      <c r="K26" s="81">
        <f>VLOOKUP($C26,[1]Sheet1!$B$1:$Z$65536,9,0)</f>
        <v>0</v>
      </c>
      <c r="L26" s="81">
        <f>VLOOKUP($C26,[1]Sheet1!$B$1:$Z$65536,10,0)</f>
        <v>0</v>
      </c>
      <c r="M26" s="81">
        <f>VLOOKUP($C26,[1]Sheet1!$B$1:$Z$65536,11,0)</f>
        <v>0</v>
      </c>
      <c r="N26" s="81">
        <f>VLOOKUP($C26,[1]Sheet1!$B$1:$Z$65536,12,0)</f>
        <v>0</v>
      </c>
      <c r="O26" s="81">
        <f>VLOOKUP($C26,[1]Sheet1!$B$1:$Z$65536,13,0)</f>
        <v>0</v>
      </c>
      <c r="P26" s="81">
        <f>VLOOKUP($C26,[1]Sheet1!$B$1:$Z$65536,14,0)</f>
        <v>0</v>
      </c>
      <c r="Q26" s="81">
        <f>VLOOKUP($C26,[1]Sheet1!$B$1:$Z$65536,15,0)</f>
        <v>0</v>
      </c>
      <c r="R26" s="81">
        <f>VLOOKUP($C26,[1]Sheet1!$B$1:$Z$65536,16,0)</f>
        <v>9466.2599999999984</v>
      </c>
      <c r="S26" s="81">
        <f>VLOOKUP($C26,[1]Sheet1!$B$1:$Z$65536,17,0)</f>
        <v>0</v>
      </c>
      <c r="T26" s="81">
        <f>VLOOKUP($C26,[1]Sheet1!$B$1:$Z$65536,18,0)</f>
        <v>0</v>
      </c>
      <c r="U26" s="81">
        <f>VLOOKUP($C26,[1]Sheet1!$B$1:$Z$65536,19,0)</f>
        <v>0</v>
      </c>
      <c r="V26" s="81">
        <f>VLOOKUP($C26,[1]Sheet1!$B$1:$Z$65536,20,0)</f>
        <v>0</v>
      </c>
      <c r="W26" s="81">
        <f>VLOOKUP($C26,[1]Sheet1!$B$1:$Z$65536,21,0)</f>
        <v>1844.66</v>
      </c>
      <c r="X26" s="81">
        <f>VLOOKUP($C26,[1]Sheet1!$B$1:$Z$65536,22,0)</f>
        <v>0</v>
      </c>
      <c r="Y26" s="81">
        <f>VLOOKUP($C26,[1]Sheet1!$B$1:$Z$65536,23,0)</f>
        <v>13108</v>
      </c>
      <c r="Z26" s="81">
        <f>VLOOKUP($C26,[1]Sheet1!$B$1:$Z$65536,24,0)</f>
        <v>9605</v>
      </c>
      <c r="AA26" s="81">
        <f>VLOOKUP($C26,[1]Sheet1!$B$1:$Z$65536,25,0)</f>
        <v>0</v>
      </c>
      <c r="AB26" s="297">
        <f>VLOOKUP($C26,[1]Sheet1!$B$1:$AA$65536,26,0)</f>
        <v>6676.04</v>
      </c>
      <c r="AC26" s="112">
        <f t="shared" si="0"/>
        <v>40699.96</v>
      </c>
      <c r="AD26" s="113">
        <f>AC26-AB26-AA26</f>
        <v>34023.919999999998</v>
      </c>
      <c r="AE26" s="115">
        <f t="shared" si="1"/>
        <v>1885.153333333333</v>
      </c>
      <c r="AF26" s="115">
        <f t="shared" si="2"/>
        <v>1844.66</v>
      </c>
      <c r="AG26" s="130"/>
      <c r="AH26" s="132">
        <v>20000</v>
      </c>
      <c r="AI26" s="127">
        <f t="shared" si="3"/>
        <v>20000</v>
      </c>
      <c r="AJ26" s="132"/>
      <c r="AK26" s="132"/>
      <c r="AL26" s="132" t="s">
        <v>46</v>
      </c>
      <c r="AM26" s="132" t="s">
        <v>46</v>
      </c>
      <c r="AN26" s="133"/>
      <c r="AO26" s="70"/>
    </row>
    <row r="27" spans="1:41" s="57" customFormat="1" ht="31.95" customHeight="1" thickBot="1">
      <c r="A27" s="77"/>
      <c r="B27" s="400"/>
      <c r="C27" s="91" t="s">
        <v>90</v>
      </c>
      <c r="D27" s="92" t="s">
        <v>91</v>
      </c>
      <c r="E27" s="93">
        <v>30</v>
      </c>
      <c r="F27" s="81">
        <f>VLOOKUP(C27,[1]Sheet1!B$1:E$65536,4,0)</f>
        <v>0</v>
      </c>
      <c r="G27" s="81">
        <f>VLOOKUP(C27,[1]Sheet1!B$1:F$65536,5,0)</f>
        <v>0</v>
      </c>
      <c r="H27" s="81">
        <f>VLOOKUP($C27,[1]Sheet1!$B$1:$Z$65536,6,0)</f>
        <v>0</v>
      </c>
      <c r="I27" s="81">
        <f>VLOOKUP($C27,[1]Sheet1!$B$1:$Z$65536,7,0)</f>
        <v>0</v>
      </c>
      <c r="J27" s="81">
        <f>VLOOKUP($C27,[1]Sheet1!$B$1:$Z$65536,8,0)</f>
        <v>0</v>
      </c>
      <c r="K27" s="81">
        <f>VLOOKUP($C27,[1]Sheet1!$B$1:$Z$65536,9,0)</f>
        <v>0</v>
      </c>
      <c r="L27" s="81">
        <f>VLOOKUP($C27,[1]Sheet1!$B$1:$Z$65536,10,0)</f>
        <v>0</v>
      </c>
      <c r="M27" s="81">
        <f>VLOOKUP($C27,[1]Sheet1!$B$1:$Z$65536,11,0)</f>
        <v>0</v>
      </c>
      <c r="N27" s="81">
        <f>VLOOKUP($C27,[1]Sheet1!$B$1:$Z$65536,12,0)</f>
        <v>0</v>
      </c>
      <c r="O27" s="81">
        <f>VLOOKUP($C27,[1]Sheet1!$B$1:$Z$65536,13,0)</f>
        <v>0</v>
      </c>
      <c r="P27" s="81">
        <f>VLOOKUP($C27,[1]Sheet1!$B$1:$Z$65536,14,0)</f>
        <v>0</v>
      </c>
      <c r="Q27" s="81">
        <f>VLOOKUP($C27,[1]Sheet1!$B$1:$Z$65536,15,0)</f>
        <v>0</v>
      </c>
      <c r="R27" s="81">
        <f>VLOOKUP($C27,[1]Sheet1!$B$1:$Z$65536,16,0)</f>
        <v>0</v>
      </c>
      <c r="S27" s="81">
        <f>VLOOKUP($C27,[1]Sheet1!$B$1:$Z$65536,17,0)</f>
        <v>0</v>
      </c>
      <c r="T27" s="81">
        <f>VLOOKUP($C27,[1]Sheet1!$B$1:$Z$65536,18,0)</f>
        <v>0</v>
      </c>
      <c r="U27" s="81">
        <f>VLOOKUP($C27,[1]Sheet1!$B$1:$Z$65536,19,0)</f>
        <v>0</v>
      </c>
      <c r="V27" s="81">
        <f>VLOOKUP($C27,[1]Sheet1!$B$1:$Z$65536,20,0)</f>
        <v>0</v>
      </c>
      <c r="W27" s="81">
        <f>VLOOKUP($C27,[1]Sheet1!$B$1:$Z$65536,21,0)</f>
        <v>0</v>
      </c>
      <c r="X27" s="81">
        <f>VLOOKUP($C27,[1]Sheet1!$B$1:$Z$65536,22,0)</f>
        <v>0</v>
      </c>
      <c r="Y27" s="81">
        <f>VLOOKUP($C27,[1]Sheet1!$B$1:$Z$65536,23,0)</f>
        <v>150124.03</v>
      </c>
      <c r="Z27" s="81">
        <f>VLOOKUP($C27,[1]Sheet1!$B$1:$Z$65536,24,0)</f>
        <v>0</v>
      </c>
      <c r="AA27" s="81">
        <f>VLOOKUP($C27,[1]Sheet1!$B$1:$Z$65536,25,0)</f>
        <v>151557.72</v>
      </c>
      <c r="AB27" s="297">
        <f>VLOOKUP($C27,[1]Sheet1!$B$1:$AA$65536,26,0)</f>
        <v>0</v>
      </c>
      <c r="AC27" s="112">
        <f t="shared" si="0"/>
        <v>301681.75</v>
      </c>
      <c r="AD27" s="114">
        <f>AC27-AB27</f>
        <v>301681.75</v>
      </c>
      <c r="AE27" s="115">
        <f t="shared" si="1"/>
        <v>0</v>
      </c>
      <c r="AF27" s="115">
        <f t="shared" si="2"/>
        <v>0</v>
      </c>
      <c r="AG27" s="130">
        <v>150000</v>
      </c>
      <c r="AH27" s="132"/>
      <c r="AI27" s="127">
        <f t="shared" si="3"/>
        <v>150000</v>
      </c>
      <c r="AJ27" s="132"/>
      <c r="AK27" s="132"/>
      <c r="AL27" s="132"/>
      <c r="AM27" s="132"/>
      <c r="AN27" s="133"/>
      <c r="AO27" s="146"/>
    </row>
    <row r="28" spans="1:41" s="57" customFormat="1" ht="31.95" customHeight="1" thickBot="1">
      <c r="A28" s="77"/>
      <c r="B28" s="400"/>
      <c r="C28" s="82" t="s">
        <v>92</v>
      </c>
      <c r="D28" s="83" t="s">
        <v>93</v>
      </c>
      <c r="E28" s="84">
        <v>30</v>
      </c>
      <c r="F28" s="81">
        <f>VLOOKUP(C28,[1]Sheet1!B$1:E$65536,4,0)</f>
        <v>0</v>
      </c>
      <c r="G28" s="81">
        <f>VLOOKUP(C28,[1]Sheet1!B$1:F$65536,5,0)</f>
        <v>0</v>
      </c>
      <c r="H28" s="81">
        <f>VLOOKUP($C28,[1]Sheet1!$B$1:$Z$65536,6,0)</f>
        <v>0</v>
      </c>
      <c r="I28" s="81">
        <f>VLOOKUP($C28,[1]Sheet1!$B$1:$Z$65536,7,0)</f>
        <v>0</v>
      </c>
      <c r="J28" s="81">
        <f>VLOOKUP($C28,[1]Sheet1!$B$1:$Z$65536,8,0)</f>
        <v>0</v>
      </c>
      <c r="K28" s="81">
        <f>VLOOKUP($C28,[1]Sheet1!$B$1:$Z$65536,9,0)</f>
        <v>0</v>
      </c>
      <c r="L28" s="81">
        <f>VLOOKUP($C28,[1]Sheet1!$B$1:$Z$65536,10,0)</f>
        <v>0</v>
      </c>
      <c r="M28" s="81">
        <f>VLOOKUP($C28,[1]Sheet1!$B$1:$Z$65536,11,0)</f>
        <v>0</v>
      </c>
      <c r="N28" s="81">
        <f>VLOOKUP($C28,[1]Sheet1!$B$1:$Z$65536,12,0)</f>
        <v>0</v>
      </c>
      <c r="O28" s="81">
        <f>VLOOKUP($C28,[1]Sheet1!$B$1:$Z$65536,13,0)</f>
        <v>0</v>
      </c>
      <c r="P28" s="81">
        <f>VLOOKUP($C28,[1]Sheet1!$B$1:$Z$65536,14,0)</f>
        <v>0</v>
      </c>
      <c r="Q28" s="81">
        <f>VLOOKUP($C28,[1]Sheet1!$B$1:$Z$65536,15,0)</f>
        <v>0</v>
      </c>
      <c r="R28" s="81">
        <f>VLOOKUP($C28,[1]Sheet1!$B$1:$Z$65536,16,0)</f>
        <v>0</v>
      </c>
      <c r="S28" s="81">
        <f>VLOOKUP($C28,[1]Sheet1!$B$1:$Z$65536,17,0)</f>
        <v>0</v>
      </c>
      <c r="T28" s="81">
        <f>VLOOKUP($C28,[1]Sheet1!$B$1:$Z$65536,18,0)</f>
        <v>0</v>
      </c>
      <c r="U28" s="81">
        <f>VLOOKUP($C28,[1]Sheet1!$B$1:$Z$65536,19,0)</f>
        <v>0</v>
      </c>
      <c r="V28" s="81">
        <f>VLOOKUP($C28,[1]Sheet1!$B$1:$Z$65536,20,0)</f>
        <v>0</v>
      </c>
      <c r="W28" s="81">
        <f>VLOOKUP($C28,[1]Sheet1!$B$1:$Z$65536,21,0)</f>
        <v>0</v>
      </c>
      <c r="X28" s="81">
        <f>VLOOKUP($C28,[1]Sheet1!$B$1:$Z$65536,22,0)</f>
        <v>0</v>
      </c>
      <c r="Y28" s="81">
        <f>VLOOKUP($C28,[1]Sheet1!$B$1:$Z$65536,23,0)</f>
        <v>0</v>
      </c>
      <c r="Z28" s="81">
        <f>VLOOKUP($C28,[1]Sheet1!$B$1:$Z$65536,24,0)</f>
        <v>25087</v>
      </c>
      <c r="AA28" s="81">
        <f>VLOOKUP($C28,[1]Sheet1!$B$1:$Z$65536,25,0)</f>
        <v>0</v>
      </c>
      <c r="AB28" s="297">
        <f>VLOOKUP($C28,[1]Sheet1!$B$1:$AA$65536,26,0)</f>
        <v>14238</v>
      </c>
      <c r="AC28" s="112">
        <f t="shared" si="0"/>
        <v>39325</v>
      </c>
      <c r="AD28" s="113">
        <f>AC28-AB28</f>
        <v>25087</v>
      </c>
      <c r="AE28" s="115">
        <f t="shared" si="1"/>
        <v>0</v>
      </c>
      <c r="AF28" s="115">
        <f t="shared" si="2"/>
        <v>0</v>
      </c>
      <c r="AG28" s="130"/>
      <c r="AH28" s="132">
        <v>20000</v>
      </c>
      <c r="AI28" s="127">
        <f t="shared" si="3"/>
        <v>20000</v>
      </c>
      <c r="AJ28" s="132"/>
      <c r="AK28" s="132"/>
      <c r="AL28" s="132"/>
      <c r="AM28" s="132"/>
      <c r="AN28" s="133"/>
      <c r="AO28" s="146"/>
    </row>
    <row r="29" spans="1:41" s="13" customFormat="1" ht="27" customHeight="1" thickBot="1">
      <c r="A29" s="275"/>
      <c r="B29" s="400"/>
      <c r="C29" s="78" t="s">
        <v>98</v>
      </c>
      <c r="D29" s="292" t="s">
        <v>99</v>
      </c>
      <c r="E29" s="80">
        <v>90</v>
      </c>
      <c r="F29" s="81">
        <f>VLOOKUP(C29,[1]Sheet1!B$1:E$65536,4,0)</f>
        <v>0</v>
      </c>
      <c r="G29" s="81">
        <f>VLOOKUP(C29,[1]Sheet1!B$1:F$65536,5,0)</f>
        <v>0</v>
      </c>
      <c r="H29" s="81">
        <f>VLOOKUP($C29,[1]Sheet1!$B$1:$Z$65536,6,0)</f>
        <v>0</v>
      </c>
      <c r="I29" s="81">
        <f>VLOOKUP($C29,[1]Sheet1!$B$1:$Z$65536,7,0)</f>
        <v>0</v>
      </c>
      <c r="J29" s="81">
        <f>VLOOKUP($C29,[1]Sheet1!$B$1:$Z$65536,8,0)</f>
        <v>0</v>
      </c>
      <c r="K29" s="81">
        <f>VLOOKUP($C29,[1]Sheet1!$B$1:$Z$65536,9,0)</f>
        <v>0</v>
      </c>
      <c r="L29" s="81">
        <f>VLOOKUP($C29,[1]Sheet1!$B$1:$Z$65536,10,0)</f>
        <v>0</v>
      </c>
      <c r="M29" s="81">
        <f>VLOOKUP($C29,[1]Sheet1!$B$1:$Z$65536,11,0)</f>
        <v>0</v>
      </c>
      <c r="N29" s="81">
        <f>VLOOKUP($C29,[1]Sheet1!$B$1:$Z$65536,12,0)</f>
        <v>0</v>
      </c>
      <c r="O29" s="81">
        <f>VLOOKUP($C29,[1]Sheet1!$B$1:$Z$65536,13,0)</f>
        <v>0</v>
      </c>
      <c r="P29" s="81">
        <f>VLOOKUP($C29,[1]Sheet1!$B$1:$Z$65536,14,0)</f>
        <v>0</v>
      </c>
      <c r="Q29" s="81">
        <f>VLOOKUP($C29,[1]Sheet1!$B$1:$Z$65536,15,0)</f>
        <v>0</v>
      </c>
      <c r="R29" s="81">
        <f>VLOOKUP($C29,[1]Sheet1!$B$1:$Z$65536,16,0)</f>
        <v>0</v>
      </c>
      <c r="S29" s="81">
        <f>VLOOKUP($C29,[1]Sheet1!$B$1:$Z$65536,17,0)</f>
        <v>181648.23999999953</v>
      </c>
      <c r="T29" s="81">
        <f>VLOOKUP($C29,[1]Sheet1!$B$1:$Z$65536,18,0)</f>
        <v>0</v>
      </c>
      <c r="U29" s="81">
        <f>VLOOKUP($C29,[1]Sheet1!$B$1:$Z$65536,19,0)</f>
        <v>224455.87000000011</v>
      </c>
      <c r="V29" s="81">
        <f>VLOOKUP($C29,[1]Sheet1!$B$1:$Z$65536,20,0)</f>
        <v>358188.28</v>
      </c>
      <c r="W29" s="81">
        <f>VLOOKUP($C29,[1]Sheet1!$B$1:$Z$65536,21,0)</f>
        <v>0</v>
      </c>
      <c r="X29" s="81">
        <f>VLOOKUP($C29,[1]Sheet1!$B$1:$Z$65536,22,0)</f>
        <v>0</v>
      </c>
      <c r="Y29" s="81">
        <f>VLOOKUP($C29,[1]Sheet1!$B$1:$Z$65536,23,0)</f>
        <v>313636.74</v>
      </c>
      <c r="Z29" s="81">
        <f>VLOOKUP($C29,[1]Sheet1!$B$1:$Z$65536,24,0)</f>
        <v>174883.32</v>
      </c>
      <c r="AA29" s="81">
        <f>VLOOKUP($C29,[1]Sheet1!$B$1:$Z$65536,25,0)</f>
        <v>244996.63</v>
      </c>
      <c r="AB29" s="297">
        <f>VLOOKUP($C29,[1]Sheet1!$B$1:$AA$65536,26,0)</f>
        <v>100457.93</v>
      </c>
      <c r="AC29" s="112">
        <f t="shared" ref="AC29:AC51" si="8">SUM(F29:AB29)</f>
        <v>1598267.0099999995</v>
      </c>
      <c r="AD29" s="113">
        <f t="shared" ref="AD29:AD49" si="9">AC29-AB29-AA29-Z29</f>
        <v>1077929.1299999997</v>
      </c>
      <c r="AE29" s="112">
        <f t="shared" ref="AE29:AE51" si="10">(V29+U29+T29+S29+R29+W29)/6</f>
        <v>127382.06499999994</v>
      </c>
      <c r="AF29" s="112">
        <f t="shared" ref="AF29:AF51" si="11">W29</f>
        <v>0</v>
      </c>
      <c r="AG29" s="126">
        <v>400000</v>
      </c>
      <c r="AH29" s="128">
        <v>200000</v>
      </c>
      <c r="AI29" s="127">
        <f t="shared" si="3"/>
        <v>600000</v>
      </c>
      <c r="AJ29" s="128"/>
      <c r="AK29" s="128"/>
      <c r="AL29" s="128" t="s">
        <v>46</v>
      </c>
      <c r="AM29" s="128"/>
      <c r="AN29" s="129"/>
      <c r="AO29" s="70"/>
    </row>
    <row r="30" spans="1:41" s="13" customFormat="1" ht="24.6" customHeight="1" thickBot="1">
      <c r="A30" s="276"/>
      <c r="B30" s="400"/>
      <c r="C30" s="82" t="s">
        <v>100</v>
      </c>
      <c r="D30" s="90" t="s">
        <v>101</v>
      </c>
      <c r="E30" s="84">
        <v>90</v>
      </c>
      <c r="F30" s="81">
        <f>VLOOKUP(C30,[1]Sheet1!B$1:E$65536,4,0)</f>
        <v>0</v>
      </c>
      <c r="G30" s="81">
        <f>VLOOKUP(C30,[1]Sheet1!B$1:F$65536,5,0)</f>
        <v>0</v>
      </c>
      <c r="H30" s="81">
        <f>VLOOKUP($C30,[1]Sheet1!$B$1:$Z$65536,6,0)</f>
        <v>0</v>
      </c>
      <c r="I30" s="81">
        <f>VLOOKUP($C30,[1]Sheet1!$B$1:$Z$65536,7,0)</f>
        <v>0</v>
      </c>
      <c r="J30" s="81">
        <f>VLOOKUP($C30,[1]Sheet1!$B$1:$Z$65536,8,0)</f>
        <v>0</v>
      </c>
      <c r="K30" s="81">
        <f>VLOOKUP($C30,[1]Sheet1!$B$1:$Z$65536,9,0)</f>
        <v>0</v>
      </c>
      <c r="L30" s="81">
        <f>VLOOKUP($C30,[1]Sheet1!$B$1:$Z$65536,10,0)</f>
        <v>0</v>
      </c>
      <c r="M30" s="81">
        <f>VLOOKUP($C30,[1]Sheet1!$B$1:$Z$65536,11,0)</f>
        <v>0</v>
      </c>
      <c r="N30" s="81">
        <f>VLOOKUP($C30,[1]Sheet1!$B$1:$Z$65536,12,0)</f>
        <v>0</v>
      </c>
      <c r="O30" s="81">
        <f>VLOOKUP($C30,[1]Sheet1!$B$1:$Z$65536,13,0)</f>
        <v>0</v>
      </c>
      <c r="P30" s="81">
        <f>VLOOKUP($C30,[1]Sheet1!$B$1:$Z$65536,14,0)</f>
        <v>0</v>
      </c>
      <c r="Q30" s="81">
        <f>VLOOKUP($C30,[1]Sheet1!$B$1:$Z$65536,15,0)</f>
        <v>0</v>
      </c>
      <c r="R30" s="81">
        <f>VLOOKUP($C30,[1]Sheet1!$B$1:$Z$65536,16,0)</f>
        <v>0</v>
      </c>
      <c r="S30" s="81">
        <f>VLOOKUP($C30,[1]Sheet1!$B$1:$Z$65536,17,0)</f>
        <v>0</v>
      </c>
      <c r="T30" s="81">
        <f>VLOOKUP($C30,[1]Sheet1!$B$1:$Z$65536,18,0)</f>
        <v>0</v>
      </c>
      <c r="U30" s="81">
        <f>VLOOKUP($C30,[1]Sheet1!$B$1:$Z$65536,19,0)</f>
        <v>0</v>
      </c>
      <c r="V30" s="81">
        <f>VLOOKUP($C30,[1]Sheet1!$B$1:$Z$65536,20,0)</f>
        <v>52591.199999999997</v>
      </c>
      <c r="W30" s="81">
        <f>VLOOKUP($C30,[1]Sheet1!$B$1:$Z$65536,21,0)</f>
        <v>67810.47</v>
      </c>
      <c r="X30" s="81">
        <f>VLOOKUP($C30,[1]Sheet1!$B$1:$Z$65536,22,0)</f>
        <v>13661.5</v>
      </c>
      <c r="Y30" s="81">
        <f>VLOOKUP($C30,[1]Sheet1!$B$1:$Z$65536,23,0)</f>
        <v>0</v>
      </c>
      <c r="Z30" s="81">
        <f>VLOOKUP($C30,[1]Sheet1!$B$1:$Z$65536,24,0)</f>
        <v>73133.119999999995</v>
      </c>
      <c r="AA30" s="81">
        <f>VLOOKUP($C30,[1]Sheet1!$B$1:$Z$65536,25,0)</f>
        <v>0</v>
      </c>
      <c r="AB30" s="297">
        <f>VLOOKUP($C30,[1]Sheet1!$B$1:$AA$65536,26,0)</f>
        <v>41457.69</v>
      </c>
      <c r="AC30" s="112">
        <f t="shared" si="8"/>
        <v>248653.97999999998</v>
      </c>
      <c r="AD30" s="113">
        <f>AC30-AB30-AA30</f>
        <v>207196.28999999998</v>
      </c>
      <c r="AE30" s="115">
        <f t="shared" si="10"/>
        <v>20066.945</v>
      </c>
      <c r="AF30" s="115">
        <f t="shared" si="11"/>
        <v>67810.47</v>
      </c>
      <c r="AG30" s="139">
        <v>60000</v>
      </c>
      <c r="AH30" s="155">
        <v>100000</v>
      </c>
      <c r="AI30" s="127">
        <f t="shared" si="3"/>
        <v>160000</v>
      </c>
      <c r="AJ30" s="132"/>
      <c r="AK30" s="132"/>
      <c r="AL30" s="132" t="s">
        <v>46</v>
      </c>
      <c r="AM30" s="132"/>
      <c r="AN30" s="133"/>
      <c r="AO30" s="70"/>
    </row>
    <row r="31" spans="1:41" s="13" customFormat="1" ht="27.6" customHeight="1" thickBot="1">
      <c r="A31" s="276"/>
      <c r="B31" s="400"/>
      <c r="C31" s="82" t="s">
        <v>102</v>
      </c>
      <c r="D31" s="90" t="s">
        <v>103</v>
      </c>
      <c r="E31" s="84">
        <v>60</v>
      </c>
      <c r="F31" s="81">
        <f>VLOOKUP(C31,[1]Sheet1!B$1:E$65536,4,0)</f>
        <v>0</v>
      </c>
      <c r="G31" s="81">
        <f>VLOOKUP(C31,[1]Sheet1!B$1:F$65536,5,0)</f>
        <v>0</v>
      </c>
      <c r="H31" s="81">
        <f>VLOOKUP($C31,[1]Sheet1!$B$1:$Z$65536,6,0)</f>
        <v>0</v>
      </c>
      <c r="I31" s="81">
        <f>VLOOKUP($C31,[1]Sheet1!$B$1:$Z$65536,7,0)</f>
        <v>0</v>
      </c>
      <c r="J31" s="81">
        <f>VLOOKUP($C31,[1]Sheet1!$B$1:$Z$65536,8,0)</f>
        <v>0</v>
      </c>
      <c r="K31" s="81">
        <f>VLOOKUP($C31,[1]Sheet1!$B$1:$Z$65536,9,0)</f>
        <v>0</v>
      </c>
      <c r="L31" s="81">
        <f>VLOOKUP($C31,[1]Sheet1!$B$1:$Z$65536,10,0)</f>
        <v>0</v>
      </c>
      <c r="M31" s="81">
        <f>VLOOKUP($C31,[1]Sheet1!$B$1:$Z$65536,11,0)</f>
        <v>0</v>
      </c>
      <c r="N31" s="81">
        <f>VLOOKUP($C31,[1]Sheet1!$B$1:$Z$65536,12,0)</f>
        <v>0</v>
      </c>
      <c r="O31" s="81">
        <f>VLOOKUP($C31,[1]Sheet1!$B$1:$Z$65536,13,0)</f>
        <v>0</v>
      </c>
      <c r="P31" s="81">
        <f>VLOOKUP($C31,[1]Sheet1!$B$1:$Z$65536,14,0)</f>
        <v>0</v>
      </c>
      <c r="Q31" s="81">
        <f>VLOOKUP($C31,[1]Sheet1!$B$1:$Z$65536,15,0)</f>
        <v>0</v>
      </c>
      <c r="R31" s="81">
        <f>VLOOKUP($C31,[1]Sheet1!$B$1:$Z$65536,16,0)</f>
        <v>0</v>
      </c>
      <c r="S31" s="81">
        <f>VLOOKUP($C31,[1]Sheet1!$B$1:$Z$65536,17,0)</f>
        <v>0</v>
      </c>
      <c r="T31" s="81">
        <f>VLOOKUP($C31,[1]Sheet1!$B$1:$Z$65536,18,0)</f>
        <v>0</v>
      </c>
      <c r="U31" s="81">
        <f>VLOOKUP($C31,[1]Sheet1!$B$1:$Z$65536,19,0)</f>
        <v>0</v>
      </c>
      <c r="V31" s="81">
        <f>VLOOKUP($C31,[1]Sheet1!$B$1:$Z$65536,20,0)</f>
        <v>0</v>
      </c>
      <c r="W31" s="81">
        <f>VLOOKUP($C31,[1]Sheet1!$B$1:$Z$65536,21,0)</f>
        <v>0</v>
      </c>
      <c r="X31" s="81">
        <f>VLOOKUP($C31,[1]Sheet1!$B$1:$Z$65536,22,0)</f>
        <v>172730.27</v>
      </c>
      <c r="Y31" s="81">
        <f>VLOOKUP($C31,[1]Sheet1!$B$1:$Z$65536,23,0)</f>
        <v>0</v>
      </c>
      <c r="Z31" s="81">
        <f>VLOOKUP($C31,[1]Sheet1!$B$1:$Z$65536,24,0)</f>
        <v>2323822.4</v>
      </c>
      <c r="AA31" s="81">
        <f>VLOOKUP($C31,[1]Sheet1!$B$1:$Z$65536,25,0)</f>
        <v>0</v>
      </c>
      <c r="AB31" s="297">
        <f>VLOOKUP($C31,[1]Sheet1!$B$1:$AA$65536,26,0)</f>
        <v>0</v>
      </c>
      <c r="AC31" s="112">
        <f t="shared" si="8"/>
        <v>2496552.67</v>
      </c>
      <c r="AD31" s="113">
        <f t="shared" si="9"/>
        <v>172730.27000000002</v>
      </c>
      <c r="AE31" s="115">
        <f t="shared" si="10"/>
        <v>0</v>
      </c>
      <c r="AF31" s="115">
        <f t="shared" si="11"/>
        <v>0</v>
      </c>
      <c r="AG31" s="155"/>
      <c r="AH31" s="60">
        <v>3000000</v>
      </c>
      <c r="AI31" s="127">
        <f t="shared" si="3"/>
        <v>3000000</v>
      </c>
      <c r="AJ31" s="132">
        <v>150000</v>
      </c>
      <c r="AK31" s="132"/>
      <c r="AL31" s="132" t="s">
        <v>46</v>
      </c>
      <c r="AM31" s="132"/>
      <c r="AN31" s="133"/>
      <c r="AO31" s="70"/>
    </row>
    <row r="32" spans="1:41" s="13" customFormat="1" ht="40.049999999999997" customHeight="1" thickBot="1">
      <c r="A32" s="276"/>
      <c r="B32" s="400"/>
      <c r="C32" s="82" t="s">
        <v>104</v>
      </c>
      <c r="D32" s="83" t="s">
        <v>105</v>
      </c>
      <c r="E32" s="84">
        <v>90</v>
      </c>
      <c r="F32" s="81">
        <f>VLOOKUP(C32,[1]Sheet1!B$1:E$65536,4,0)</f>
        <v>10577.909999999974</v>
      </c>
      <c r="G32" s="81">
        <f>VLOOKUP(C32,[1]Sheet1!B$1:F$65536,5,0)</f>
        <v>0</v>
      </c>
      <c r="H32" s="81">
        <f>VLOOKUP($C32,[1]Sheet1!$B$1:$Z$65536,6,0)</f>
        <v>0</v>
      </c>
      <c r="I32" s="81">
        <f>VLOOKUP($C32,[1]Sheet1!$B$1:$Z$65536,7,0)</f>
        <v>0</v>
      </c>
      <c r="J32" s="81">
        <f>VLOOKUP($C32,[1]Sheet1!$B$1:$Z$65536,8,0)</f>
        <v>0</v>
      </c>
      <c r="K32" s="81">
        <f>VLOOKUP($C32,[1]Sheet1!$B$1:$Z$65536,9,0)</f>
        <v>0</v>
      </c>
      <c r="L32" s="81">
        <f>VLOOKUP($C32,[1]Sheet1!$B$1:$Z$65536,10,0)</f>
        <v>0</v>
      </c>
      <c r="M32" s="81">
        <f>VLOOKUP($C32,[1]Sheet1!$B$1:$Z$65536,11,0)</f>
        <v>0</v>
      </c>
      <c r="N32" s="81">
        <f>VLOOKUP($C32,[1]Sheet1!$B$1:$Z$65536,12,0)</f>
        <v>0</v>
      </c>
      <c r="O32" s="81">
        <f>VLOOKUP($C32,[1]Sheet1!$B$1:$Z$65536,13,0)</f>
        <v>0</v>
      </c>
      <c r="P32" s="81">
        <f>VLOOKUP($C32,[1]Sheet1!$B$1:$Z$65536,14,0)</f>
        <v>0</v>
      </c>
      <c r="Q32" s="81">
        <f>VLOOKUP($C32,[1]Sheet1!$B$1:$Z$65536,15,0)</f>
        <v>0</v>
      </c>
      <c r="R32" s="81">
        <f>VLOOKUP($C32,[1]Sheet1!$B$1:$Z$65536,16,0)</f>
        <v>0</v>
      </c>
      <c r="S32" s="81">
        <f>VLOOKUP($C32,[1]Sheet1!$B$1:$Z$65536,17,0)</f>
        <v>107799.96000000002</v>
      </c>
      <c r="T32" s="81">
        <f>VLOOKUP($C32,[1]Sheet1!$B$1:$Z$65536,18,0)</f>
        <v>0</v>
      </c>
      <c r="U32" s="81">
        <f>VLOOKUP($C32,[1]Sheet1!$B$1:$Z$65536,19,0)</f>
        <v>0</v>
      </c>
      <c r="V32" s="81">
        <f>VLOOKUP($C32,[1]Sheet1!$B$1:$Z$65536,20,0)</f>
        <v>110973</v>
      </c>
      <c r="W32" s="81">
        <f>VLOOKUP($C32,[1]Sheet1!$B$1:$Z$65536,21,0)</f>
        <v>106783.97999999998</v>
      </c>
      <c r="X32" s="81">
        <f>VLOOKUP($C32,[1]Sheet1!$B$1:$Z$65536,22,0)</f>
        <v>0</v>
      </c>
      <c r="Y32" s="81">
        <f>VLOOKUP($C32,[1]Sheet1!$B$1:$Z$65536,23,0)</f>
        <v>0</v>
      </c>
      <c r="Z32" s="81">
        <f>VLOOKUP($C32,[1]Sheet1!$B$1:$Z$65536,24,0)</f>
        <v>26442</v>
      </c>
      <c r="AA32" s="81">
        <f>VLOOKUP($C32,[1]Sheet1!$B$1:$Z$65536,25,0)</f>
        <v>0</v>
      </c>
      <c r="AB32" s="297">
        <f>VLOOKUP($C32,[1]Sheet1!$B$1:$AA$65536,26,0)</f>
        <v>0</v>
      </c>
      <c r="AC32" s="112">
        <f t="shared" si="8"/>
        <v>362576.85</v>
      </c>
      <c r="AD32" s="113">
        <f t="shared" si="9"/>
        <v>336134.85</v>
      </c>
      <c r="AE32" s="115">
        <f t="shared" si="10"/>
        <v>54259.49</v>
      </c>
      <c r="AF32" s="115">
        <f t="shared" si="11"/>
        <v>106783.97999999998</v>
      </c>
      <c r="AG32" s="130"/>
      <c r="AH32" s="132">
        <v>50000</v>
      </c>
      <c r="AI32" s="127">
        <f t="shared" si="3"/>
        <v>50000</v>
      </c>
      <c r="AJ32" s="132"/>
      <c r="AK32" s="132" t="s">
        <v>46</v>
      </c>
      <c r="AL32" s="132"/>
      <c r="AM32" s="132"/>
      <c r="AN32" s="133"/>
      <c r="AO32" s="70"/>
    </row>
    <row r="33" spans="1:41" s="13" customFormat="1" ht="40.049999999999997" customHeight="1" thickBot="1">
      <c r="A33" s="276"/>
      <c r="B33" s="400"/>
      <c r="C33" s="82" t="s">
        <v>106</v>
      </c>
      <c r="D33" s="90" t="s">
        <v>107</v>
      </c>
      <c r="E33" s="84">
        <v>30</v>
      </c>
      <c r="F33" s="81">
        <f>VLOOKUP(C33,[1]Sheet1!B$1:E$65536,4,0)</f>
        <v>3.637978807091713E-11</v>
      </c>
      <c r="G33" s="81">
        <f>VLOOKUP(C33,[1]Sheet1!B$1:F$65536,5,0)</f>
        <v>0</v>
      </c>
      <c r="H33" s="81">
        <f>VLOOKUP($C33,[1]Sheet1!$B$1:$Z$65536,6,0)</f>
        <v>0</v>
      </c>
      <c r="I33" s="81">
        <f>VLOOKUP($C33,[1]Sheet1!$B$1:$Z$65536,7,0)</f>
        <v>0</v>
      </c>
      <c r="J33" s="81">
        <f>VLOOKUP($C33,[1]Sheet1!$B$1:$Z$65536,8,0)</f>
        <v>0</v>
      </c>
      <c r="K33" s="81">
        <f>VLOOKUP($C33,[1]Sheet1!$B$1:$Z$65536,9,0)</f>
        <v>0</v>
      </c>
      <c r="L33" s="81">
        <f>VLOOKUP($C33,[1]Sheet1!$B$1:$Z$65536,10,0)</f>
        <v>0</v>
      </c>
      <c r="M33" s="81">
        <f>VLOOKUP($C33,[1]Sheet1!$B$1:$Z$65536,11,0)</f>
        <v>0</v>
      </c>
      <c r="N33" s="81">
        <f>VLOOKUP($C33,[1]Sheet1!$B$1:$Z$65536,12,0)</f>
        <v>0</v>
      </c>
      <c r="O33" s="81">
        <f>VLOOKUP($C33,[1]Sheet1!$B$1:$Z$65536,13,0)</f>
        <v>0</v>
      </c>
      <c r="P33" s="81">
        <f>VLOOKUP($C33,[1]Sheet1!$B$1:$Z$65536,14,0)</f>
        <v>0</v>
      </c>
      <c r="Q33" s="81">
        <f>VLOOKUP($C33,[1]Sheet1!$B$1:$Z$65536,15,0)</f>
        <v>0</v>
      </c>
      <c r="R33" s="81">
        <f>VLOOKUP($C33,[1]Sheet1!$B$1:$Z$65536,16,0)</f>
        <v>0</v>
      </c>
      <c r="S33" s="81">
        <f>VLOOKUP($C33,[1]Sheet1!$B$1:$Z$65536,17,0)</f>
        <v>0</v>
      </c>
      <c r="T33" s="81">
        <f>VLOOKUP($C33,[1]Sheet1!$B$1:$Z$65536,18,0)</f>
        <v>0</v>
      </c>
      <c r="U33" s="81">
        <f>VLOOKUP($C33,[1]Sheet1!$B$1:$Z$65536,19,0)</f>
        <v>0</v>
      </c>
      <c r="V33" s="81">
        <f>VLOOKUP($C33,[1]Sheet1!$B$1:$Z$65536,20,0)</f>
        <v>0</v>
      </c>
      <c r="W33" s="81">
        <f>VLOOKUP($C33,[1]Sheet1!$B$1:$Z$65536,21,0)</f>
        <v>0</v>
      </c>
      <c r="X33" s="81">
        <f>VLOOKUP($C33,[1]Sheet1!$B$1:$Z$65536,22,0)</f>
        <v>0</v>
      </c>
      <c r="Y33" s="81">
        <f>VLOOKUP($C33,[1]Sheet1!$B$1:$Z$65536,23,0)</f>
        <v>1428.04</v>
      </c>
      <c r="Z33" s="81">
        <f>VLOOKUP($C33,[1]Sheet1!$B$1:$Z$65536,24,0)</f>
        <v>25371.53</v>
      </c>
      <c r="AA33" s="81">
        <f>VLOOKUP($C33,[1]Sheet1!$B$1:$Z$65536,25,0)</f>
        <v>14274.73</v>
      </c>
      <c r="AB33" s="297">
        <f>VLOOKUP($C33,[1]Sheet1!$B$1:$AA$65536,26,0)</f>
        <v>0</v>
      </c>
      <c r="AC33" s="112">
        <f t="shared" si="8"/>
        <v>41074.300000000032</v>
      </c>
      <c r="AD33" s="113">
        <f>AC33-AB33</f>
        <v>41074.300000000032</v>
      </c>
      <c r="AE33" s="115">
        <f t="shared" si="10"/>
        <v>0</v>
      </c>
      <c r="AF33" s="115">
        <f t="shared" si="11"/>
        <v>0</v>
      </c>
      <c r="AG33" s="131">
        <f>AD33</f>
        <v>41074.300000000032</v>
      </c>
      <c r="AH33" s="132"/>
      <c r="AI33" s="127">
        <f t="shared" si="3"/>
        <v>41074.300000000032</v>
      </c>
      <c r="AJ33" s="132"/>
      <c r="AK33" s="132"/>
      <c r="AL33" s="132" t="s">
        <v>46</v>
      </c>
      <c r="AM33" s="132"/>
      <c r="AN33" s="133"/>
      <c r="AO33" s="70"/>
    </row>
    <row r="34" spans="1:41" s="13" customFormat="1" ht="30" customHeight="1" thickBot="1">
      <c r="A34" s="276"/>
      <c r="B34" s="400"/>
      <c r="C34" s="82" t="s">
        <v>108</v>
      </c>
      <c r="D34" s="83" t="s">
        <v>109</v>
      </c>
      <c r="E34" s="84">
        <v>90</v>
      </c>
      <c r="F34" s="81">
        <f>VLOOKUP(C34,[1]Sheet1!B$1:E$65536,4,0)</f>
        <v>93062.479999999952</v>
      </c>
      <c r="G34" s="81">
        <f>VLOOKUP(C34,[1]Sheet1!B$1:F$65536,5,0)</f>
        <v>0</v>
      </c>
      <c r="H34" s="81">
        <f>VLOOKUP($C34,[1]Sheet1!$B$1:$Z$65536,6,0)</f>
        <v>0</v>
      </c>
      <c r="I34" s="81">
        <f>VLOOKUP($C34,[1]Sheet1!$B$1:$Z$65536,7,0)</f>
        <v>0</v>
      </c>
      <c r="J34" s="81">
        <f>VLOOKUP($C34,[1]Sheet1!$B$1:$Z$65536,8,0)</f>
        <v>0</v>
      </c>
      <c r="K34" s="81">
        <f>VLOOKUP($C34,[1]Sheet1!$B$1:$Z$65536,9,0)</f>
        <v>0</v>
      </c>
      <c r="L34" s="81">
        <f>VLOOKUP($C34,[1]Sheet1!$B$1:$Z$65536,10,0)</f>
        <v>0</v>
      </c>
      <c r="M34" s="81">
        <f>VLOOKUP($C34,[1]Sheet1!$B$1:$Z$65536,11,0)</f>
        <v>0</v>
      </c>
      <c r="N34" s="81">
        <f>VLOOKUP($C34,[1]Sheet1!$B$1:$Z$65536,12,0)</f>
        <v>0</v>
      </c>
      <c r="O34" s="81">
        <f>VLOOKUP($C34,[1]Sheet1!$B$1:$Z$65536,13,0)</f>
        <v>0</v>
      </c>
      <c r="P34" s="81">
        <f>VLOOKUP($C34,[1]Sheet1!$B$1:$Z$65536,14,0)</f>
        <v>0</v>
      </c>
      <c r="Q34" s="81">
        <f>VLOOKUP($C34,[1]Sheet1!$B$1:$Z$65536,15,0)</f>
        <v>0</v>
      </c>
      <c r="R34" s="81">
        <f>VLOOKUP($C34,[1]Sheet1!$B$1:$Z$65536,16,0)</f>
        <v>0</v>
      </c>
      <c r="S34" s="81">
        <f>VLOOKUP($C34,[1]Sheet1!$B$1:$Z$65536,17,0)</f>
        <v>41629.839999999997</v>
      </c>
      <c r="T34" s="81">
        <f>VLOOKUP($C34,[1]Sheet1!$B$1:$Z$65536,18,0)</f>
        <v>0</v>
      </c>
      <c r="U34" s="81">
        <f>VLOOKUP($C34,[1]Sheet1!$B$1:$Z$65536,19,0)</f>
        <v>0</v>
      </c>
      <c r="V34" s="81">
        <f>VLOOKUP($C34,[1]Sheet1!$B$1:$Z$65536,20,0)</f>
        <v>28624.070000000007</v>
      </c>
      <c r="W34" s="81">
        <f>VLOOKUP($C34,[1]Sheet1!$B$1:$Z$65536,21,0)</f>
        <v>26693.080000000016</v>
      </c>
      <c r="X34" s="81">
        <f>VLOOKUP($C34,[1]Sheet1!$B$1:$Z$65536,22,0)</f>
        <v>0</v>
      </c>
      <c r="Y34" s="81">
        <f>VLOOKUP($C34,[1]Sheet1!$B$1:$Z$65536,23,0)</f>
        <v>55146.77</v>
      </c>
      <c r="Z34" s="81">
        <f>VLOOKUP($C34,[1]Sheet1!$B$1:$Z$65536,24,0)</f>
        <v>8390.25</v>
      </c>
      <c r="AA34" s="81">
        <f>VLOOKUP($C34,[1]Sheet1!$B$1:$Z$65536,25,0)</f>
        <v>121159.01</v>
      </c>
      <c r="AB34" s="297">
        <f>VLOOKUP($C34,[1]Sheet1!$B$1:$AA$65536,26,0)</f>
        <v>85524.27</v>
      </c>
      <c r="AC34" s="112">
        <f t="shared" si="8"/>
        <v>460229.76999999996</v>
      </c>
      <c r="AD34" s="113">
        <f>AC34-AB34-AA34-Z34</f>
        <v>245156.23999999993</v>
      </c>
      <c r="AE34" s="115">
        <f t="shared" si="10"/>
        <v>16157.831666666671</v>
      </c>
      <c r="AF34" s="115">
        <f t="shared" si="11"/>
        <v>26693.080000000016</v>
      </c>
      <c r="AG34" s="130">
        <v>245156.24</v>
      </c>
      <c r="AH34" s="132">
        <v>20000</v>
      </c>
      <c r="AI34" s="127">
        <f t="shared" si="3"/>
        <v>265156.24</v>
      </c>
      <c r="AJ34" s="132"/>
      <c r="AK34" s="132"/>
      <c r="AL34" s="132" t="s">
        <v>46</v>
      </c>
      <c r="AM34" s="132"/>
      <c r="AN34" s="133"/>
      <c r="AO34" s="70"/>
    </row>
    <row r="35" spans="1:41" s="13" customFormat="1" ht="40.049999999999997" customHeight="1" thickBot="1">
      <c r="A35" s="276"/>
      <c r="B35" s="400"/>
      <c r="C35" s="82" t="s">
        <v>110</v>
      </c>
      <c r="D35" s="88" t="s">
        <v>111</v>
      </c>
      <c r="E35" s="84">
        <v>90</v>
      </c>
      <c r="F35" s="81">
        <f>VLOOKUP(C35,[1]Sheet1!B$1:E$65536,4,0)</f>
        <v>0</v>
      </c>
      <c r="G35" s="81">
        <f>VLOOKUP(C35,[1]Sheet1!B$1:F$65536,5,0)</f>
        <v>0</v>
      </c>
      <c r="H35" s="81">
        <f>VLOOKUP($C35,[1]Sheet1!$B$1:$Z$65536,6,0)</f>
        <v>0</v>
      </c>
      <c r="I35" s="81">
        <f>VLOOKUP($C35,[1]Sheet1!$B$1:$Z$65536,7,0)</f>
        <v>0</v>
      </c>
      <c r="J35" s="81">
        <f>VLOOKUP($C35,[1]Sheet1!$B$1:$Z$65536,8,0)</f>
        <v>0</v>
      </c>
      <c r="K35" s="81">
        <f>VLOOKUP($C35,[1]Sheet1!$B$1:$Z$65536,9,0)</f>
        <v>0</v>
      </c>
      <c r="L35" s="81">
        <f>VLOOKUP($C35,[1]Sheet1!$B$1:$Z$65536,10,0)</f>
        <v>0</v>
      </c>
      <c r="M35" s="81">
        <f>VLOOKUP($C35,[1]Sheet1!$B$1:$Z$65536,11,0)</f>
        <v>0</v>
      </c>
      <c r="N35" s="81">
        <f>VLOOKUP($C35,[1]Sheet1!$B$1:$Z$65536,12,0)</f>
        <v>0</v>
      </c>
      <c r="O35" s="81">
        <f>VLOOKUP($C35,[1]Sheet1!$B$1:$Z$65536,13,0)</f>
        <v>0</v>
      </c>
      <c r="P35" s="81">
        <f>VLOOKUP($C35,[1]Sheet1!$B$1:$Z$65536,14,0)</f>
        <v>0</v>
      </c>
      <c r="Q35" s="81">
        <f>VLOOKUP($C35,[1]Sheet1!$B$1:$Z$65536,15,0)</f>
        <v>0</v>
      </c>
      <c r="R35" s="81">
        <f>VLOOKUP($C35,[1]Sheet1!$B$1:$Z$65536,16,0)</f>
        <v>0</v>
      </c>
      <c r="S35" s="81">
        <f>VLOOKUP($C35,[1]Sheet1!$B$1:$Z$65536,17,0)</f>
        <v>0</v>
      </c>
      <c r="T35" s="81">
        <f>VLOOKUP($C35,[1]Sheet1!$B$1:$Z$65536,18,0)</f>
        <v>0</v>
      </c>
      <c r="U35" s="81">
        <f>VLOOKUP($C35,[1]Sheet1!$B$1:$Z$65536,19,0)</f>
        <v>0</v>
      </c>
      <c r="V35" s="81">
        <f>VLOOKUP($C35,[1]Sheet1!$B$1:$Z$65536,20,0)</f>
        <v>0</v>
      </c>
      <c r="W35" s="81">
        <f>VLOOKUP($C35,[1]Sheet1!$B$1:$Z$65536,21,0)</f>
        <v>0</v>
      </c>
      <c r="X35" s="81">
        <f>VLOOKUP($C35,[1]Sheet1!$B$1:$Z$65536,22,0)</f>
        <v>0</v>
      </c>
      <c r="Y35" s="81">
        <f>VLOOKUP($C35,[1]Sheet1!$B$1:$Z$65536,23,0)</f>
        <v>0</v>
      </c>
      <c r="Z35" s="81">
        <f>VLOOKUP($C35,[1]Sheet1!$B$1:$Z$65536,24,0)</f>
        <v>1240.92</v>
      </c>
      <c r="AA35" s="81">
        <f>VLOOKUP($C35,[1]Sheet1!$B$1:$Z$65536,25,0)</f>
        <v>0</v>
      </c>
      <c r="AB35" s="297">
        <f>VLOOKUP($C35,[1]Sheet1!$B$1:$AA$65536,26,0)</f>
        <v>21784.13</v>
      </c>
      <c r="AC35" s="112">
        <f t="shared" si="8"/>
        <v>23025.050000000003</v>
      </c>
      <c r="AD35" s="113">
        <f>AC35-AB35-AA35</f>
        <v>1240.9200000000019</v>
      </c>
      <c r="AE35" s="115">
        <f t="shared" si="10"/>
        <v>0</v>
      </c>
      <c r="AF35" s="115">
        <f t="shared" si="11"/>
        <v>0</v>
      </c>
      <c r="AG35" s="130">
        <v>20000</v>
      </c>
      <c r="AH35" s="132"/>
      <c r="AI35" s="127">
        <f t="shared" si="3"/>
        <v>20000</v>
      </c>
      <c r="AJ35" s="132"/>
      <c r="AK35" s="132"/>
      <c r="AL35" s="132" t="s">
        <v>46</v>
      </c>
      <c r="AM35" s="132"/>
      <c r="AN35" s="133"/>
      <c r="AO35" s="70"/>
    </row>
    <row r="36" spans="1:41" s="13" customFormat="1" ht="30" customHeight="1" thickBot="1">
      <c r="A36" s="276"/>
      <c r="B36" s="400"/>
      <c r="C36" s="82" t="s">
        <v>112</v>
      </c>
      <c r="D36" s="88" t="s">
        <v>113</v>
      </c>
      <c r="E36" s="84">
        <v>90</v>
      </c>
      <c r="F36" s="81">
        <f>VLOOKUP(C36,[1]Sheet1!B$1:E$65536,4,0)</f>
        <v>0</v>
      </c>
      <c r="G36" s="81">
        <f>VLOOKUP(C36,[1]Sheet1!B$1:F$65536,5,0)</f>
        <v>0</v>
      </c>
      <c r="H36" s="81">
        <f>VLOOKUP($C36,[1]Sheet1!$B$1:$Z$65536,6,0)</f>
        <v>0</v>
      </c>
      <c r="I36" s="81">
        <f>VLOOKUP($C36,[1]Sheet1!$B$1:$Z$65536,7,0)</f>
        <v>0</v>
      </c>
      <c r="J36" s="81">
        <f>VLOOKUP($C36,[1]Sheet1!$B$1:$Z$65536,8,0)</f>
        <v>0</v>
      </c>
      <c r="K36" s="81">
        <f>VLOOKUP($C36,[1]Sheet1!$B$1:$Z$65536,9,0)</f>
        <v>0</v>
      </c>
      <c r="L36" s="81">
        <f>VLOOKUP($C36,[1]Sheet1!$B$1:$Z$65536,10,0)</f>
        <v>0</v>
      </c>
      <c r="M36" s="81">
        <f>VLOOKUP($C36,[1]Sheet1!$B$1:$Z$65536,11,0)</f>
        <v>0</v>
      </c>
      <c r="N36" s="81">
        <f>VLOOKUP($C36,[1]Sheet1!$B$1:$Z$65536,12,0)</f>
        <v>0</v>
      </c>
      <c r="O36" s="81">
        <f>VLOOKUP($C36,[1]Sheet1!$B$1:$Z$65536,13,0)</f>
        <v>0</v>
      </c>
      <c r="P36" s="81">
        <f>VLOOKUP($C36,[1]Sheet1!$B$1:$Z$65536,14,0)</f>
        <v>0</v>
      </c>
      <c r="Q36" s="81">
        <f>VLOOKUP($C36,[1]Sheet1!$B$1:$Z$65536,15,0)</f>
        <v>0</v>
      </c>
      <c r="R36" s="81">
        <f>VLOOKUP($C36,[1]Sheet1!$B$1:$Z$65536,16,0)</f>
        <v>0</v>
      </c>
      <c r="S36" s="81">
        <f>VLOOKUP($C36,[1]Sheet1!$B$1:$Z$65536,17,0)</f>
        <v>0</v>
      </c>
      <c r="T36" s="81">
        <f>VLOOKUP($C36,[1]Sheet1!$B$1:$Z$65536,18,0)</f>
        <v>0</v>
      </c>
      <c r="U36" s="81">
        <f>VLOOKUP($C36,[1]Sheet1!$B$1:$Z$65536,19,0)</f>
        <v>0</v>
      </c>
      <c r="V36" s="81">
        <f>VLOOKUP($C36,[1]Sheet1!$B$1:$Z$65536,20,0)</f>
        <v>0</v>
      </c>
      <c r="W36" s="81">
        <f>VLOOKUP($C36,[1]Sheet1!$B$1:$Z$65536,21,0)</f>
        <v>0</v>
      </c>
      <c r="X36" s="81">
        <f>VLOOKUP($C36,[1]Sheet1!$B$1:$Z$65536,22,0)</f>
        <v>0</v>
      </c>
      <c r="Y36" s="81">
        <f>VLOOKUP($C36,[1]Sheet1!$B$1:$Z$65536,23,0)</f>
        <v>0</v>
      </c>
      <c r="Z36" s="81">
        <f>VLOOKUP($C36,[1]Sheet1!$B$1:$Z$65536,24,0)</f>
        <v>112969.75</v>
      </c>
      <c r="AA36" s="81">
        <f>VLOOKUP($C36,[1]Sheet1!$B$1:$Z$65536,25,0)</f>
        <v>0</v>
      </c>
      <c r="AB36" s="297">
        <f>VLOOKUP($C36,[1]Sheet1!$B$1:$AA$65536,26,0)</f>
        <v>67733.240000000005</v>
      </c>
      <c r="AC36" s="112">
        <f t="shared" si="8"/>
        <v>180702.99</v>
      </c>
      <c r="AD36" s="113">
        <f>AC36-AB36-AA36-Z36</f>
        <v>0</v>
      </c>
      <c r="AE36" s="115">
        <f t="shared" si="10"/>
        <v>0</v>
      </c>
      <c r="AF36" s="115">
        <f t="shared" si="11"/>
        <v>0</v>
      </c>
      <c r="AG36" s="130">
        <v>50000</v>
      </c>
      <c r="AH36" s="132">
        <v>100000</v>
      </c>
      <c r="AI36" s="127">
        <f t="shared" si="3"/>
        <v>150000</v>
      </c>
      <c r="AJ36" s="132"/>
      <c r="AK36" s="132"/>
      <c r="AL36" s="132"/>
      <c r="AM36" s="132" t="s">
        <v>46</v>
      </c>
      <c r="AN36" s="133"/>
      <c r="AO36" s="70"/>
    </row>
    <row r="37" spans="1:41" s="13" customFormat="1" ht="30" customHeight="1" thickBot="1">
      <c r="A37" s="276"/>
      <c r="B37" s="400"/>
      <c r="C37" s="82" t="s">
        <v>114</v>
      </c>
      <c r="D37" s="291" t="s">
        <v>115</v>
      </c>
      <c r="E37" s="84">
        <v>90</v>
      </c>
      <c r="F37" s="81">
        <f>VLOOKUP(C37,[1]Sheet1!B$1:E$65536,4,0)</f>
        <v>0</v>
      </c>
      <c r="G37" s="81">
        <f>VLOOKUP(C37,[1]Sheet1!B$1:F$65536,5,0)</f>
        <v>0</v>
      </c>
      <c r="H37" s="81">
        <f>VLOOKUP($C37,[1]Sheet1!$B$1:$Z$65536,6,0)</f>
        <v>0</v>
      </c>
      <c r="I37" s="81">
        <f>VLOOKUP($C37,[1]Sheet1!$B$1:$Z$65536,7,0)</f>
        <v>0</v>
      </c>
      <c r="J37" s="81">
        <f>VLOOKUP($C37,[1]Sheet1!$B$1:$Z$65536,8,0)</f>
        <v>0</v>
      </c>
      <c r="K37" s="81">
        <f>VLOOKUP($C37,[1]Sheet1!$B$1:$Z$65536,9,0)</f>
        <v>0</v>
      </c>
      <c r="L37" s="81">
        <f>VLOOKUP($C37,[1]Sheet1!$B$1:$Z$65536,10,0)</f>
        <v>0</v>
      </c>
      <c r="M37" s="81">
        <f>VLOOKUP($C37,[1]Sheet1!$B$1:$Z$65536,11,0)</f>
        <v>0</v>
      </c>
      <c r="N37" s="81">
        <f>VLOOKUP($C37,[1]Sheet1!$B$1:$Z$65536,12,0)</f>
        <v>0</v>
      </c>
      <c r="O37" s="81">
        <f>VLOOKUP($C37,[1]Sheet1!$B$1:$Z$65536,13,0)</f>
        <v>0</v>
      </c>
      <c r="P37" s="81">
        <f>VLOOKUP($C37,[1]Sheet1!$B$1:$Z$65536,14,0)</f>
        <v>0</v>
      </c>
      <c r="Q37" s="81">
        <f>VLOOKUP($C37,[1]Sheet1!$B$1:$Z$65536,15,0)</f>
        <v>0</v>
      </c>
      <c r="R37" s="81">
        <f>VLOOKUP($C37,[1]Sheet1!$B$1:$Z$65536,16,0)</f>
        <v>0</v>
      </c>
      <c r="S37" s="81">
        <f>VLOOKUP($C37,[1]Sheet1!$B$1:$Z$65536,17,0)</f>
        <v>0</v>
      </c>
      <c r="T37" s="81">
        <f>VLOOKUP($C37,[1]Sheet1!$B$1:$Z$65536,18,0)</f>
        <v>0</v>
      </c>
      <c r="U37" s="81">
        <f>VLOOKUP($C37,[1]Sheet1!$B$1:$Z$65536,19,0)</f>
        <v>0</v>
      </c>
      <c r="V37" s="81">
        <f>VLOOKUP($C37,[1]Sheet1!$B$1:$Z$65536,20,0)</f>
        <v>0</v>
      </c>
      <c r="W37" s="81">
        <f>VLOOKUP($C37,[1]Sheet1!$B$1:$Z$65536,21,0)</f>
        <v>14864.38</v>
      </c>
      <c r="X37" s="81">
        <f>VLOOKUP($C37,[1]Sheet1!$B$1:$Z$65536,22,0)</f>
        <v>14247.599999999999</v>
      </c>
      <c r="Y37" s="81">
        <f>VLOOKUP($C37,[1]Sheet1!$B$1:$Z$65536,23,0)</f>
        <v>0</v>
      </c>
      <c r="Z37" s="81">
        <f>VLOOKUP($C37,[1]Sheet1!$B$1:$Z$65536,24,0)</f>
        <v>11521.92</v>
      </c>
      <c r="AA37" s="81">
        <f>VLOOKUP($C37,[1]Sheet1!$B$1:$Z$65536,25,0)</f>
        <v>48632.41</v>
      </c>
      <c r="AB37" s="297">
        <f>VLOOKUP($C37,[1]Sheet1!$B$1:$AA$65536,26,0)</f>
        <v>32708.02</v>
      </c>
      <c r="AC37" s="112">
        <f t="shared" si="8"/>
        <v>121974.33</v>
      </c>
      <c r="AD37" s="113">
        <f t="shared" si="9"/>
        <v>29111.979999999996</v>
      </c>
      <c r="AE37" s="115">
        <f t="shared" si="10"/>
        <v>2477.3966666666665</v>
      </c>
      <c r="AF37" s="115">
        <f t="shared" si="11"/>
        <v>14864.38</v>
      </c>
      <c r="AG37" s="130">
        <v>50000</v>
      </c>
      <c r="AH37" s="132">
        <v>50000</v>
      </c>
      <c r="AI37" s="127">
        <f t="shared" si="3"/>
        <v>100000</v>
      </c>
      <c r="AJ37" s="132"/>
      <c r="AK37" s="132" t="s">
        <v>46</v>
      </c>
      <c r="AL37" s="132"/>
      <c r="AM37" s="132"/>
      <c r="AN37" s="133"/>
      <c r="AO37" s="70"/>
    </row>
    <row r="38" spans="1:41" s="13" customFormat="1" ht="40.049999999999997" customHeight="1" thickBot="1">
      <c r="A38" s="276"/>
      <c r="B38" s="400"/>
      <c r="C38" s="82" t="s">
        <v>116</v>
      </c>
      <c r="D38" s="83" t="s">
        <v>117</v>
      </c>
      <c r="E38" s="84">
        <v>90</v>
      </c>
      <c r="F38" s="81">
        <f>VLOOKUP(C38,[1]Sheet1!B$1:E$65536,4,0)</f>
        <v>0</v>
      </c>
      <c r="G38" s="81">
        <f>VLOOKUP(C38,[1]Sheet1!B$1:F$65536,5,0)</f>
        <v>0</v>
      </c>
      <c r="H38" s="81">
        <f>VLOOKUP($C38,[1]Sheet1!$B$1:$Z$65536,6,0)</f>
        <v>0</v>
      </c>
      <c r="I38" s="81">
        <f>VLOOKUP($C38,[1]Sheet1!$B$1:$Z$65536,7,0)</f>
        <v>0</v>
      </c>
      <c r="J38" s="81">
        <f>VLOOKUP($C38,[1]Sheet1!$B$1:$Z$65536,8,0)</f>
        <v>0</v>
      </c>
      <c r="K38" s="81">
        <f>VLOOKUP($C38,[1]Sheet1!$B$1:$Z$65536,9,0)</f>
        <v>0</v>
      </c>
      <c r="L38" s="81">
        <f>VLOOKUP($C38,[1]Sheet1!$B$1:$Z$65536,10,0)</f>
        <v>0</v>
      </c>
      <c r="M38" s="81">
        <f>VLOOKUP($C38,[1]Sheet1!$B$1:$Z$65536,11,0)</f>
        <v>0</v>
      </c>
      <c r="N38" s="81">
        <f>VLOOKUP($C38,[1]Sheet1!$B$1:$Z$65536,12,0)</f>
        <v>0</v>
      </c>
      <c r="O38" s="81">
        <f>VLOOKUP($C38,[1]Sheet1!$B$1:$Z$65536,13,0)</f>
        <v>0</v>
      </c>
      <c r="P38" s="81">
        <f>VLOOKUP($C38,[1]Sheet1!$B$1:$Z$65536,14,0)</f>
        <v>0</v>
      </c>
      <c r="Q38" s="81">
        <f>VLOOKUP($C38,[1]Sheet1!$B$1:$Z$65536,15,0)</f>
        <v>0</v>
      </c>
      <c r="R38" s="81">
        <f>VLOOKUP($C38,[1]Sheet1!$B$1:$Z$65536,16,0)</f>
        <v>0</v>
      </c>
      <c r="S38" s="81">
        <f>VLOOKUP($C38,[1]Sheet1!$B$1:$Z$65536,17,0)</f>
        <v>0</v>
      </c>
      <c r="T38" s="81">
        <f>VLOOKUP($C38,[1]Sheet1!$B$1:$Z$65536,18,0)</f>
        <v>0</v>
      </c>
      <c r="U38" s="81">
        <f>VLOOKUP($C38,[1]Sheet1!$B$1:$Z$65536,19,0)</f>
        <v>0</v>
      </c>
      <c r="V38" s="81">
        <f>VLOOKUP($C38,[1]Sheet1!$B$1:$Z$65536,20,0)</f>
        <v>0</v>
      </c>
      <c r="W38" s="81">
        <f>VLOOKUP($C38,[1]Sheet1!$B$1:$Z$65536,21,0)</f>
        <v>0</v>
      </c>
      <c r="X38" s="81">
        <f>VLOOKUP($C38,[1]Sheet1!$B$1:$Z$65536,22,0)</f>
        <v>0</v>
      </c>
      <c r="Y38" s="81">
        <f>VLOOKUP($C38,[1]Sheet1!$B$1:$Z$65536,23,0)</f>
        <v>0</v>
      </c>
      <c r="Z38" s="81">
        <f>VLOOKUP($C38,[1]Sheet1!$B$1:$Z$65536,24,0)</f>
        <v>0</v>
      </c>
      <c r="AA38" s="81">
        <f>VLOOKUP($C38,[1]Sheet1!$B$1:$Z$65536,25,0)</f>
        <v>0</v>
      </c>
      <c r="AB38" s="297">
        <f>VLOOKUP($C38,[1]Sheet1!$B$1:$AA$65536,26,0)</f>
        <v>0</v>
      </c>
      <c r="AC38" s="112">
        <f t="shared" si="8"/>
        <v>0</v>
      </c>
      <c r="AD38" s="113">
        <f t="shared" si="9"/>
        <v>0</v>
      </c>
      <c r="AE38" s="115">
        <f t="shared" si="10"/>
        <v>0</v>
      </c>
      <c r="AF38" s="115">
        <f t="shared" si="11"/>
        <v>0</v>
      </c>
      <c r="AG38" s="130"/>
      <c r="AH38" s="132"/>
      <c r="AI38" s="127">
        <f t="shared" si="3"/>
        <v>0</v>
      </c>
      <c r="AJ38" s="132"/>
      <c r="AK38" s="132" t="s">
        <v>46</v>
      </c>
      <c r="AL38" s="132"/>
      <c r="AM38" s="132"/>
      <c r="AN38" s="133"/>
      <c r="AO38" s="70"/>
    </row>
    <row r="39" spans="1:41" s="13" customFormat="1" ht="40.049999999999997" customHeight="1" thickBot="1">
      <c r="A39" s="276"/>
      <c r="B39" s="400"/>
      <c r="C39" s="82" t="s">
        <v>118</v>
      </c>
      <c r="D39" s="83" t="s">
        <v>119</v>
      </c>
      <c r="E39" s="84">
        <v>90</v>
      </c>
      <c r="F39" s="81">
        <f>VLOOKUP(C39,[1]Sheet1!B$1:E$65536,4,0)</f>
        <v>0</v>
      </c>
      <c r="G39" s="81">
        <f>VLOOKUP(C39,[1]Sheet1!B$1:F$65536,5,0)</f>
        <v>0</v>
      </c>
      <c r="H39" s="81">
        <f>VLOOKUP($C39,[1]Sheet1!$B$1:$Z$65536,6,0)</f>
        <v>0</v>
      </c>
      <c r="I39" s="81">
        <f>VLOOKUP($C39,[1]Sheet1!$B$1:$Z$65536,7,0)</f>
        <v>0</v>
      </c>
      <c r="J39" s="81">
        <f>VLOOKUP($C39,[1]Sheet1!$B$1:$Z$65536,8,0)</f>
        <v>0</v>
      </c>
      <c r="K39" s="81">
        <f>VLOOKUP($C39,[1]Sheet1!$B$1:$Z$65536,9,0)</f>
        <v>0</v>
      </c>
      <c r="L39" s="81">
        <f>VLOOKUP($C39,[1]Sheet1!$B$1:$Z$65536,10,0)</f>
        <v>0</v>
      </c>
      <c r="M39" s="81">
        <f>VLOOKUP($C39,[1]Sheet1!$B$1:$Z$65536,11,0)</f>
        <v>0</v>
      </c>
      <c r="N39" s="81">
        <f>VLOOKUP($C39,[1]Sheet1!$B$1:$Z$65536,12,0)</f>
        <v>0</v>
      </c>
      <c r="O39" s="81">
        <f>VLOOKUP($C39,[1]Sheet1!$B$1:$Z$65536,13,0)</f>
        <v>0</v>
      </c>
      <c r="P39" s="81">
        <f>VLOOKUP($C39,[1]Sheet1!$B$1:$Z$65536,14,0)</f>
        <v>0</v>
      </c>
      <c r="Q39" s="81">
        <f>VLOOKUP($C39,[1]Sheet1!$B$1:$Z$65536,15,0)</f>
        <v>0</v>
      </c>
      <c r="R39" s="81">
        <f>VLOOKUP($C39,[1]Sheet1!$B$1:$Z$65536,16,0)</f>
        <v>0</v>
      </c>
      <c r="S39" s="81">
        <f>VLOOKUP($C39,[1]Sheet1!$B$1:$Z$65536,17,0)</f>
        <v>0</v>
      </c>
      <c r="T39" s="81">
        <f>VLOOKUP($C39,[1]Sheet1!$B$1:$Z$65536,18,0)</f>
        <v>0</v>
      </c>
      <c r="U39" s="81">
        <f>VLOOKUP($C39,[1]Sheet1!$B$1:$Z$65536,19,0)</f>
        <v>0</v>
      </c>
      <c r="V39" s="81">
        <f>VLOOKUP($C39,[1]Sheet1!$B$1:$Z$65536,20,0)</f>
        <v>0</v>
      </c>
      <c r="W39" s="81">
        <f>VLOOKUP($C39,[1]Sheet1!$B$1:$Z$65536,21,0)</f>
        <v>1287.8</v>
      </c>
      <c r="X39" s="81">
        <f>VLOOKUP($C39,[1]Sheet1!$B$1:$Z$65536,22,0)</f>
        <v>0</v>
      </c>
      <c r="Y39" s="81">
        <f>VLOOKUP($C39,[1]Sheet1!$B$1:$Z$65536,23,0)</f>
        <v>0</v>
      </c>
      <c r="Z39" s="81">
        <f>VLOOKUP($C39,[1]Sheet1!$B$1:$Z$65536,24,0)</f>
        <v>0</v>
      </c>
      <c r="AA39" s="81">
        <f>VLOOKUP($C39,[1]Sheet1!$B$1:$Z$65536,25,0)</f>
        <v>17875.599999999999</v>
      </c>
      <c r="AB39" s="297">
        <f>VLOOKUP($C39,[1]Sheet1!$B$1:$AA$65536,26,0)</f>
        <v>25433</v>
      </c>
      <c r="AC39" s="112">
        <f t="shared" si="8"/>
        <v>44596.399999999994</v>
      </c>
      <c r="AD39" s="113">
        <f t="shared" si="9"/>
        <v>1287.7999999999956</v>
      </c>
      <c r="AE39" s="115">
        <f t="shared" si="10"/>
        <v>214.63333333333333</v>
      </c>
      <c r="AF39" s="115">
        <f t="shared" si="11"/>
        <v>1287.8</v>
      </c>
      <c r="AG39" s="130"/>
      <c r="AH39" s="155">
        <v>20000</v>
      </c>
      <c r="AI39" s="127">
        <f t="shared" si="3"/>
        <v>20000</v>
      </c>
      <c r="AJ39" s="132">
        <v>10000</v>
      </c>
      <c r="AK39" s="132"/>
      <c r="AL39" s="132"/>
      <c r="AM39" s="132"/>
      <c r="AN39" s="133"/>
      <c r="AO39" s="70"/>
    </row>
    <row r="40" spans="1:41" s="13" customFormat="1" ht="40.049999999999997" customHeight="1" thickBot="1">
      <c r="A40" s="276"/>
      <c r="B40" s="400"/>
      <c r="C40" s="82" t="s">
        <v>120</v>
      </c>
      <c r="D40" s="83" t="s">
        <v>121</v>
      </c>
      <c r="E40" s="84">
        <v>90</v>
      </c>
      <c r="F40" s="81">
        <f>VLOOKUP(C40,[1]Sheet1!B$1:E$65536,4,0)</f>
        <v>0</v>
      </c>
      <c r="G40" s="81">
        <f>VLOOKUP(C40,[1]Sheet1!B$1:F$65536,5,0)</f>
        <v>0</v>
      </c>
      <c r="H40" s="81">
        <f>VLOOKUP($C40,[1]Sheet1!$B$1:$Z$65536,6,0)</f>
        <v>0</v>
      </c>
      <c r="I40" s="81">
        <f>VLOOKUP($C40,[1]Sheet1!$B$1:$Z$65536,7,0)</f>
        <v>0</v>
      </c>
      <c r="J40" s="81">
        <f>VLOOKUP($C40,[1]Sheet1!$B$1:$Z$65536,8,0)</f>
        <v>0</v>
      </c>
      <c r="K40" s="81">
        <f>VLOOKUP($C40,[1]Sheet1!$B$1:$Z$65536,9,0)</f>
        <v>0</v>
      </c>
      <c r="L40" s="81">
        <f>VLOOKUP($C40,[1]Sheet1!$B$1:$Z$65536,10,0)</f>
        <v>0</v>
      </c>
      <c r="M40" s="81">
        <f>VLOOKUP($C40,[1]Sheet1!$B$1:$Z$65536,11,0)</f>
        <v>0</v>
      </c>
      <c r="N40" s="81">
        <f>VLOOKUP($C40,[1]Sheet1!$B$1:$Z$65536,12,0)</f>
        <v>0</v>
      </c>
      <c r="O40" s="81">
        <f>VLOOKUP($C40,[1]Sheet1!$B$1:$Z$65536,13,0)</f>
        <v>0</v>
      </c>
      <c r="P40" s="81">
        <f>VLOOKUP($C40,[1]Sheet1!$B$1:$Z$65536,14,0)</f>
        <v>0</v>
      </c>
      <c r="Q40" s="81">
        <f>VLOOKUP($C40,[1]Sheet1!$B$1:$Z$65536,15,0)</f>
        <v>0</v>
      </c>
      <c r="R40" s="81">
        <f>VLOOKUP($C40,[1]Sheet1!$B$1:$Z$65536,16,0)</f>
        <v>0</v>
      </c>
      <c r="S40" s="81">
        <f>VLOOKUP($C40,[1]Sheet1!$B$1:$Z$65536,17,0)</f>
        <v>0</v>
      </c>
      <c r="T40" s="81">
        <f>VLOOKUP($C40,[1]Sheet1!$B$1:$Z$65536,18,0)</f>
        <v>0</v>
      </c>
      <c r="U40" s="81">
        <f>VLOOKUP($C40,[1]Sheet1!$B$1:$Z$65536,19,0)</f>
        <v>0</v>
      </c>
      <c r="V40" s="81">
        <f>VLOOKUP($C40,[1]Sheet1!$B$1:$Z$65536,20,0)</f>
        <v>5122.43</v>
      </c>
      <c r="W40" s="81">
        <f>VLOOKUP($C40,[1]Sheet1!$B$1:$Z$65536,21,0)</f>
        <v>0</v>
      </c>
      <c r="X40" s="81">
        <f>VLOOKUP($C40,[1]Sheet1!$B$1:$Z$65536,22,0)</f>
        <v>21200</v>
      </c>
      <c r="Y40" s="81">
        <f>VLOOKUP($C40,[1]Sheet1!$B$1:$Z$65536,23,0)</f>
        <v>0</v>
      </c>
      <c r="Z40" s="81">
        <f>VLOOKUP($C40,[1]Sheet1!$B$1:$Z$65536,24,0)</f>
        <v>16680</v>
      </c>
      <c r="AA40" s="81">
        <f>VLOOKUP($C40,[1]Sheet1!$B$1:$Z$65536,25,0)</f>
        <v>0</v>
      </c>
      <c r="AB40" s="297">
        <f>VLOOKUP($C40,[1]Sheet1!$B$1:$AA$65536,26,0)</f>
        <v>70168.5</v>
      </c>
      <c r="AC40" s="112">
        <f t="shared" si="8"/>
        <v>113170.93</v>
      </c>
      <c r="AD40" s="113">
        <f t="shared" si="9"/>
        <v>26322.429999999993</v>
      </c>
      <c r="AE40" s="115">
        <f t="shared" si="10"/>
        <v>853.73833333333334</v>
      </c>
      <c r="AF40" s="115">
        <f t="shared" si="11"/>
        <v>0</v>
      </c>
      <c r="AG40" s="130">
        <v>20000</v>
      </c>
      <c r="AH40" s="156"/>
      <c r="AI40" s="127">
        <f t="shared" si="3"/>
        <v>20000</v>
      </c>
      <c r="AJ40" s="132">
        <v>30000</v>
      </c>
      <c r="AK40" s="132" t="s">
        <v>46</v>
      </c>
      <c r="AL40" s="132"/>
      <c r="AM40" s="132"/>
      <c r="AN40" s="133"/>
      <c r="AO40" s="70"/>
    </row>
    <row r="41" spans="1:41" s="13" customFormat="1" ht="40.049999999999997" customHeight="1" thickBot="1">
      <c r="A41" s="276"/>
      <c r="B41" s="400"/>
      <c r="C41" s="82" t="s">
        <v>122</v>
      </c>
      <c r="D41" s="83" t="s">
        <v>123</v>
      </c>
      <c r="E41" s="84">
        <v>90</v>
      </c>
      <c r="F41" s="81">
        <f>VLOOKUP(C41,[1]Sheet1!B$1:E$65536,4,0)</f>
        <v>0</v>
      </c>
      <c r="G41" s="81">
        <f>VLOOKUP(C41,[1]Sheet1!B$1:F$65536,5,0)</f>
        <v>0</v>
      </c>
      <c r="H41" s="81">
        <f>VLOOKUP($C41,[1]Sheet1!$B$1:$Z$65536,6,0)</f>
        <v>0</v>
      </c>
      <c r="I41" s="81">
        <f>VLOOKUP($C41,[1]Sheet1!$B$1:$Z$65536,7,0)</f>
        <v>0</v>
      </c>
      <c r="J41" s="81">
        <f>VLOOKUP($C41,[1]Sheet1!$B$1:$Z$65536,8,0)</f>
        <v>0</v>
      </c>
      <c r="K41" s="81">
        <f>VLOOKUP($C41,[1]Sheet1!$B$1:$Z$65536,9,0)</f>
        <v>0</v>
      </c>
      <c r="L41" s="81">
        <f>VLOOKUP($C41,[1]Sheet1!$B$1:$Z$65536,10,0)</f>
        <v>0</v>
      </c>
      <c r="M41" s="81">
        <f>VLOOKUP($C41,[1]Sheet1!$B$1:$Z$65536,11,0)</f>
        <v>0</v>
      </c>
      <c r="N41" s="81">
        <f>VLOOKUP($C41,[1]Sheet1!$B$1:$Z$65536,12,0)</f>
        <v>0</v>
      </c>
      <c r="O41" s="81">
        <f>VLOOKUP($C41,[1]Sheet1!$B$1:$Z$65536,13,0)</f>
        <v>0</v>
      </c>
      <c r="P41" s="81">
        <f>VLOOKUP($C41,[1]Sheet1!$B$1:$Z$65536,14,0)</f>
        <v>0</v>
      </c>
      <c r="Q41" s="81">
        <f>VLOOKUP($C41,[1]Sheet1!$B$1:$Z$65536,15,0)</f>
        <v>0</v>
      </c>
      <c r="R41" s="81">
        <f>VLOOKUP($C41,[1]Sheet1!$B$1:$Z$65536,16,0)</f>
        <v>0</v>
      </c>
      <c r="S41" s="81">
        <f>VLOOKUP($C41,[1]Sheet1!$B$1:$Z$65536,17,0)</f>
        <v>0</v>
      </c>
      <c r="T41" s="81">
        <f>VLOOKUP($C41,[1]Sheet1!$B$1:$Z$65536,18,0)</f>
        <v>0</v>
      </c>
      <c r="U41" s="81">
        <f>VLOOKUP($C41,[1]Sheet1!$B$1:$Z$65536,19,0)</f>
        <v>4840.3500000000004</v>
      </c>
      <c r="V41" s="81">
        <f>VLOOKUP($C41,[1]Sheet1!$B$1:$Z$65536,20,0)</f>
        <v>0</v>
      </c>
      <c r="W41" s="81">
        <f>VLOOKUP($C41,[1]Sheet1!$B$1:$Z$65536,21,0)</f>
        <v>0</v>
      </c>
      <c r="X41" s="81">
        <f>VLOOKUP($C41,[1]Sheet1!$B$1:$Z$65536,22,0)</f>
        <v>0</v>
      </c>
      <c r="Y41" s="81">
        <f>VLOOKUP($C41,[1]Sheet1!$B$1:$Z$65536,23,0)</f>
        <v>0</v>
      </c>
      <c r="Z41" s="81">
        <f>VLOOKUP($C41,[1]Sheet1!$B$1:$Z$65536,24,0)</f>
        <v>0</v>
      </c>
      <c r="AA41" s="81">
        <f>VLOOKUP($C41,[1]Sheet1!$B$1:$Z$65536,25,0)</f>
        <v>0</v>
      </c>
      <c r="AB41" s="297">
        <f>VLOOKUP($C41,[1]Sheet1!$B$1:$AA$65536,26,0)</f>
        <v>0</v>
      </c>
      <c r="AC41" s="112">
        <f t="shared" si="8"/>
        <v>4840.3500000000004</v>
      </c>
      <c r="AD41" s="113">
        <f t="shared" si="9"/>
        <v>4840.3500000000004</v>
      </c>
      <c r="AE41" s="115">
        <f t="shared" si="10"/>
        <v>806.72500000000002</v>
      </c>
      <c r="AF41" s="115">
        <f t="shared" si="11"/>
        <v>0</v>
      </c>
      <c r="AG41" s="130"/>
      <c r="AH41" s="156"/>
      <c r="AI41" s="127">
        <f t="shared" si="3"/>
        <v>0</v>
      </c>
      <c r="AJ41" s="132"/>
      <c r="AK41" s="132" t="s">
        <v>46</v>
      </c>
      <c r="AL41" s="132"/>
      <c r="AM41" s="132"/>
      <c r="AN41" s="133"/>
      <c r="AO41" s="70"/>
    </row>
    <row r="42" spans="1:41" s="13" customFormat="1" ht="40.049999999999997" customHeight="1" thickBot="1">
      <c r="A42" s="276"/>
      <c r="B42" s="400"/>
      <c r="C42" s="82" t="s">
        <v>124</v>
      </c>
      <c r="D42" s="83" t="s">
        <v>125</v>
      </c>
      <c r="E42" s="84">
        <v>90</v>
      </c>
      <c r="F42" s="81">
        <f>VLOOKUP(C42,[1]Sheet1!B$1:E$65536,4,0)</f>
        <v>0</v>
      </c>
      <c r="G42" s="81">
        <f>VLOOKUP(C42,[1]Sheet1!B$1:F$65536,5,0)</f>
        <v>0</v>
      </c>
      <c r="H42" s="81">
        <f>VLOOKUP($C42,[1]Sheet1!$B$1:$Z$65536,6,0)</f>
        <v>0</v>
      </c>
      <c r="I42" s="81">
        <f>VLOOKUP($C42,[1]Sheet1!$B$1:$Z$65536,7,0)</f>
        <v>0</v>
      </c>
      <c r="J42" s="81">
        <f>VLOOKUP($C42,[1]Sheet1!$B$1:$Z$65536,8,0)</f>
        <v>0</v>
      </c>
      <c r="K42" s="81">
        <f>VLOOKUP($C42,[1]Sheet1!$B$1:$Z$65536,9,0)</f>
        <v>0</v>
      </c>
      <c r="L42" s="81">
        <f>VLOOKUP($C42,[1]Sheet1!$B$1:$Z$65536,10,0)</f>
        <v>0</v>
      </c>
      <c r="M42" s="81">
        <f>VLOOKUP($C42,[1]Sheet1!$B$1:$Z$65536,11,0)</f>
        <v>0</v>
      </c>
      <c r="N42" s="81">
        <f>VLOOKUP($C42,[1]Sheet1!$B$1:$Z$65536,12,0)</f>
        <v>0</v>
      </c>
      <c r="O42" s="81">
        <f>VLOOKUP($C42,[1]Sheet1!$B$1:$Z$65536,13,0)</f>
        <v>0</v>
      </c>
      <c r="P42" s="81">
        <f>VLOOKUP($C42,[1]Sheet1!$B$1:$Z$65536,14,0)</f>
        <v>0</v>
      </c>
      <c r="Q42" s="81">
        <f>VLOOKUP($C42,[1]Sheet1!$B$1:$Z$65536,15,0)</f>
        <v>0</v>
      </c>
      <c r="R42" s="81">
        <f>VLOOKUP($C42,[1]Sheet1!$B$1:$Z$65536,16,0)</f>
        <v>0</v>
      </c>
      <c r="S42" s="81">
        <f>VLOOKUP($C42,[1]Sheet1!$B$1:$Z$65536,17,0)</f>
        <v>0</v>
      </c>
      <c r="T42" s="81">
        <f>VLOOKUP($C42,[1]Sheet1!$B$1:$Z$65536,18,0)</f>
        <v>0</v>
      </c>
      <c r="U42" s="81">
        <f>VLOOKUP($C42,[1]Sheet1!$B$1:$Z$65536,19,0)</f>
        <v>0</v>
      </c>
      <c r="V42" s="81">
        <f>VLOOKUP($C42,[1]Sheet1!$B$1:$Z$65536,20,0)</f>
        <v>0</v>
      </c>
      <c r="W42" s="81">
        <f>VLOOKUP($C42,[1]Sheet1!$B$1:$Z$65536,21,0)</f>
        <v>0</v>
      </c>
      <c r="X42" s="81">
        <f>VLOOKUP($C42,[1]Sheet1!$B$1:$Z$65536,22,0)</f>
        <v>33710</v>
      </c>
      <c r="Y42" s="81">
        <f>VLOOKUP($C42,[1]Sheet1!$B$1:$Z$65536,23,0)</f>
        <v>0</v>
      </c>
      <c r="Z42" s="81">
        <f>VLOOKUP($C42,[1]Sheet1!$B$1:$Z$65536,24,0)</f>
        <v>0</v>
      </c>
      <c r="AA42" s="81">
        <f>VLOOKUP($C42,[1]Sheet1!$B$1:$Z$65536,25,0)</f>
        <v>0</v>
      </c>
      <c r="AB42" s="297">
        <f>VLOOKUP($C42,[1]Sheet1!$B$1:$AA$65536,26,0)</f>
        <v>0</v>
      </c>
      <c r="AC42" s="112">
        <f t="shared" si="8"/>
        <v>33710</v>
      </c>
      <c r="AD42" s="113">
        <f t="shared" si="9"/>
        <v>33710</v>
      </c>
      <c r="AE42" s="115">
        <f t="shared" si="10"/>
        <v>0</v>
      </c>
      <c r="AF42" s="115">
        <f t="shared" si="11"/>
        <v>0</v>
      </c>
      <c r="AG42" s="130"/>
      <c r="AH42" s="132"/>
      <c r="AI42" s="127">
        <f t="shared" si="3"/>
        <v>0</v>
      </c>
      <c r="AJ42" s="132"/>
      <c r="AK42" s="132"/>
      <c r="AL42" s="132"/>
      <c r="AM42" s="132"/>
      <c r="AN42" s="133"/>
      <c r="AO42" s="70"/>
    </row>
    <row r="43" spans="1:41" s="330" customFormat="1" ht="40.049999999999997" customHeight="1" thickBot="1">
      <c r="A43" s="319"/>
      <c r="B43" s="400"/>
      <c r="C43" s="320" t="s">
        <v>126</v>
      </c>
      <c r="D43" s="90" t="s">
        <v>127</v>
      </c>
      <c r="E43" s="321">
        <v>90</v>
      </c>
      <c r="F43" s="322">
        <f>VLOOKUP(C43,[1]Sheet1!B$1:E$65536,4,0)</f>
        <v>0</v>
      </c>
      <c r="G43" s="322">
        <f>VLOOKUP(C43,[1]Sheet1!B$1:F$65536,5,0)</f>
        <v>0</v>
      </c>
      <c r="H43" s="322">
        <f>VLOOKUP($C43,[1]Sheet1!$B$1:$Z$65536,6,0)</f>
        <v>0</v>
      </c>
      <c r="I43" s="322">
        <f>VLOOKUP($C43,[1]Sheet1!$B$1:$Z$65536,7,0)</f>
        <v>0</v>
      </c>
      <c r="J43" s="322">
        <f>VLOOKUP($C43,[1]Sheet1!$B$1:$Z$65536,8,0)</f>
        <v>0</v>
      </c>
      <c r="K43" s="322">
        <f>VLOOKUP($C43,[1]Sheet1!$B$1:$Z$65536,9,0)</f>
        <v>0</v>
      </c>
      <c r="L43" s="322">
        <f>VLOOKUP($C43,[1]Sheet1!$B$1:$Z$65536,10,0)</f>
        <v>0</v>
      </c>
      <c r="M43" s="322">
        <f>VLOOKUP($C43,[1]Sheet1!$B$1:$Z$65536,11,0)</f>
        <v>0</v>
      </c>
      <c r="N43" s="322">
        <f>VLOOKUP($C43,[1]Sheet1!$B$1:$Z$65536,12,0)</f>
        <v>0</v>
      </c>
      <c r="O43" s="322">
        <f>VLOOKUP($C43,[1]Sheet1!$B$1:$Z$65536,13,0)</f>
        <v>0</v>
      </c>
      <c r="P43" s="322">
        <f>VLOOKUP($C43,[1]Sheet1!$B$1:$Z$65536,14,0)</f>
        <v>0</v>
      </c>
      <c r="Q43" s="322">
        <f>VLOOKUP($C43,[1]Sheet1!$B$1:$Z$65536,15,0)</f>
        <v>0</v>
      </c>
      <c r="R43" s="322">
        <f>VLOOKUP($C43,[1]Sheet1!$B$1:$Z$65536,16,0)</f>
        <v>0</v>
      </c>
      <c r="S43" s="322">
        <f>VLOOKUP($C43,[1]Sheet1!$B$1:$Z$65536,17,0)</f>
        <v>0</v>
      </c>
      <c r="T43" s="322">
        <f>VLOOKUP($C43,[1]Sheet1!$B$1:$Z$65536,18,0)</f>
        <v>0</v>
      </c>
      <c r="U43" s="322">
        <f>VLOOKUP($C43,[1]Sheet1!$B$1:$Z$65536,19,0)</f>
        <v>0</v>
      </c>
      <c r="V43" s="322">
        <f>VLOOKUP($C43,[1]Sheet1!$B$1:$Z$65536,20,0)</f>
        <v>3729.53</v>
      </c>
      <c r="W43" s="322">
        <f>VLOOKUP($C43,[1]Sheet1!$B$1:$Z$65536,21,0)</f>
        <v>21291.160000000003</v>
      </c>
      <c r="X43" s="322">
        <f>VLOOKUP($C43,[1]Sheet1!$B$1:$Z$65536,22,0)</f>
        <v>24404.949999999997</v>
      </c>
      <c r="Y43" s="322">
        <f>VLOOKUP($C43,[1]Sheet1!$B$1:$Z$65536,23,0)</f>
        <v>0</v>
      </c>
      <c r="Z43" s="322">
        <f>VLOOKUP($C43,[1]Sheet1!$B$1:$Z$65536,24,0)</f>
        <v>0</v>
      </c>
      <c r="AA43" s="322">
        <f>VLOOKUP($C43,[1]Sheet1!$B$1:$Z$65536,25,0)</f>
        <v>0</v>
      </c>
      <c r="AB43" s="322">
        <f>VLOOKUP($C43,[1]Sheet1!$B$1:$AA$65536,26,0)</f>
        <v>0</v>
      </c>
      <c r="AC43" s="323">
        <f t="shared" si="8"/>
        <v>49425.64</v>
      </c>
      <c r="AD43" s="323">
        <f t="shared" si="9"/>
        <v>49425.64</v>
      </c>
      <c r="AE43" s="324">
        <f t="shared" si="10"/>
        <v>4170.1150000000007</v>
      </c>
      <c r="AF43" s="324">
        <f t="shared" si="11"/>
        <v>21291.160000000003</v>
      </c>
      <c r="AG43" s="325">
        <v>30000</v>
      </c>
      <c r="AH43" s="325"/>
      <c r="AI43" s="326">
        <f t="shared" si="3"/>
        <v>30000</v>
      </c>
      <c r="AJ43" s="327">
        <v>20000</v>
      </c>
      <c r="AK43" s="327"/>
      <c r="AL43" s="327"/>
      <c r="AM43" s="327" t="s">
        <v>46</v>
      </c>
      <c r="AN43" s="328"/>
      <c r="AO43" s="329"/>
    </row>
    <row r="44" spans="1:41" s="13" customFormat="1" ht="40.049999999999997" customHeight="1" thickBot="1">
      <c r="A44" s="276"/>
      <c r="B44" s="400"/>
      <c r="C44" s="82" t="s">
        <v>128</v>
      </c>
      <c r="D44" s="83" t="s">
        <v>129</v>
      </c>
      <c r="E44" s="84">
        <v>90</v>
      </c>
      <c r="F44" s="81">
        <f>VLOOKUP(C44,[1]Sheet1!B$1:E$65536,4,0)</f>
        <v>0</v>
      </c>
      <c r="G44" s="81">
        <f>VLOOKUP(C44,[1]Sheet1!B$1:F$65536,5,0)</f>
        <v>0</v>
      </c>
      <c r="H44" s="81">
        <f>VLOOKUP($C44,[1]Sheet1!$B$1:$Z$65536,6,0)</f>
        <v>0</v>
      </c>
      <c r="I44" s="81">
        <f>VLOOKUP($C44,[1]Sheet1!$B$1:$Z$65536,7,0)</f>
        <v>0</v>
      </c>
      <c r="J44" s="81">
        <f>VLOOKUP($C44,[1]Sheet1!$B$1:$Z$65536,8,0)</f>
        <v>0</v>
      </c>
      <c r="K44" s="81">
        <f>VLOOKUP($C44,[1]Sheet1!$B$1:$Z$65536,9,0)</f>
        <v>0</v>
      </c>
      <c r="L44" s="81">
        <f>VLOOKUP($C44,[1]Sheet1!$B$1:$Z$65536,10,0)</f>
        <v>0</v>
      </c>
      <c r="M44" s="81">
        <f>VLOOKUP($C44,[1]Sheet1!$B$1:$Z$65536,11,0)</f>
        <v>0</v>
      </c>
      <c r="N44" s="81">
        <f>VLOOKUP($C44,[1]Sheet1!$B$1:$Z$65536,12,0)</f>
        <v>0</v>
      </c>
      <c r="O44" s="81">
        <f>VLOOKUP($C44,[1]Sheet1!$B$1:$Z$65536,13,0)</f>
        <v>0</v>
      </c>
      <c r="P44" s="81">
        <f>VLOOKUP($C44,[1]Sheet1!$B$1:$Z$65536,14,0)</f>
        <v>0</v>
      </c>
      <c r="Q44" s="81">
        <f>VLOOKUP($C44,[1]Sheet1!$B$1:$Z$65536,15,0)</f>
        <v>0</v>
      </c>
      <c r="R44" s="81">
        <f>VLOOKUP($C44,[1]Sheet1!$B$1:$Z$65536,16,0)</f>
        <v>0</v>
      </c>
      <c r="S44" s="81">
        <f>VLOOKUP($C44,[1]Sheet1!$B$1:$Z$65536,17,0)</f>
        <v>0</v>
      </c>
      <c r="T44" s="81">
        <f>VLOOKUP($C44,[1]Sheet1!$B$1:$Z$65536,18,0)</f>
        <v>21440</v>
      </c>
      <c r="U44" s="81">
        <f>VLOOKUP($C44,[1]Sheet1!$B$1:$Z$65536,19,0)</f>
        <v>0</v>
      </c>
      <c r="V44" s="81">
        <f>VLOOKUP($C44,[1]Sheet1!$B$1:$Z$65536,20,0)</f>
        <v>0</v>
      </c>
      <c r="W44" s="81">
        <f>VLOOKUP($C44,[1]Sheet1!$B$1:$Z$65536,21,0)</f>
        <v>0</v>
      </c>
      <c r="X44" s="81">
        <f>VLOOKUP($C44,[1]Sheet1!$B$1:$Z$65536,22,0)</f>
        <v>0</v>
      </c>
      <c r="Y44" s="81">
        <f>VLOOKUP($C44,[1]Sheet1!$B$1:$Z$65536,23,0)</f>
        <v>0</v>
      </c>
      <c r="Z44" s="81">
        <f>VLOOKUP($C44,[1]Sheet1!$B$1:$Z$65536,24,0)</f>
        <v>0</v>
      </c>
      <c r="AA44" s="81">
        <f>VLOOKUP($C44,[1]Sheet1!$B$1:$Z$65536,25,0)</f>
        <v>0</v>
      </c>
      <c r="AB44" s="297">
        <f>VLOOKUP($C44,[1]Sheet1!$B$1:$AA$65536,26,0)</f>
        <v>0</v>
      </c>
      <c r="AC44" s="112">
        <f t="shared" si="8"/>
        <v>21440</v>
      </c>
      <c r="AD44" s="113">
        <f t="shared" si="9"/>
        <v>21440</v>
      </c>
      <c r="AE44" s="115">
        <f t="shared" si="10"/>
        <v>3573.3333333333335</v>
      </c>
      <c r="AF44" s="115">
        <f t="shared" si="11"/>
        <v>0</v>
      </c>
      <c r="AG44" s="130"/>
      <c r="AH44" s="132"/>
      <c r="AI44" s="127">
        <f t="shared" si="3"/>
        <v>0</v>
      </c>
      <c r="AJ44" s="132"/>
      <c r="AK44" s="132"/>
      <c r="AL44" s="132"/>
      <c r="AM44" s="132" t="s">
        <v>46</v>
      </c>
      <c r="AN44" s="133"/>
      <c r="AO44" s="70"/>
    </row>
    <row r="45" spans="1:41" s="13" customFormat="1" ht="40.049999999999997" customHeight="1" thickBot="1">
      <c r="A45" s="276"/>
      <c r="B45" s="400"/>
      <c r="C45" s="82" t="s">
        <v>130</v>
      </c>
      <c r="D45" s="83" t="s">
        <v>131</v>
      </c>
      <c r="E45" s="84">
        <v>90</v>
      </c>
      <c r="F45" s="81">
        <f>VLOOKUP(C45,[1]Sheet1!B$1:E$65536,4,0)</f>
        <v>0</v>
      </c>
      <c r="G45" s="81">
        <f>VLOOKUP(C45,[1]Sheet1!B$1:F$65536,5,0)</f>
        <v>0</v>
      </c>
      <c r="H45" s="81">
        <f>VLOOKUP($C45,[1]Sheet1!$B$1:$Z$65536,6,0)</f>
        <v>0</v>
      </c>
      <c r="I45" s="81">
        <f>VLOOKUP($C45,[1]Sheet1!$B$1:$Z$65536,7,0)</f>
        <v>0</v>
      </c>
      <c r="J45" s="81">
        <f>VLOOKUP($C45,[1]Sheet1!$B$1:$Z$65536,8,0)</f>
        <v>0</v>
      </c>
      <c r="K45" s="81">
        <f>VLOOKUP($C45,[1]Sheet1!$B$1:$Z$65536,9,0)</f>
        <v>0</v>
      </c>
      <c r="L45" s="81">
        <f>VLOOKUP($C45,[1]Sheet1!$B$1:$Z$65536,10,0)</f>
        <v>0</v>
      </c>
      <c r="M45" s="81">
        <f>VLOOKUP($C45,[1]Sheet1!$B$1:$Z$65536,11,0)</f>
        <v>0</v>
      </c>
      <c r="N45" s="81">
        <f>VLOOKUP($C45,[1]Sheet1!$B$1:$Z$65536,12,0)</f>
        <v>0</v>
      </c>
      <c r="O45" s="81">
        <f>VLOOKUP($C45,[1]Sheet1!$B$1:$Z$65536,13,0)</f>
        <v>0</v>
      </c>
      <c r="P45" s="81">
        <f>VLOOKUP($C45,[1]Sheet1!$B$1:$Z$65536,14,0)</f>
        <v>0</v>
      </c>
      <c r="Q45" s="81">
        <f>VLOOKUP($C45,[1]Sheet1!$B$1:$Z$65536,15,0)</f>
        <v>0</v>
      </c>
      <c r="R45" s="81">
        <f>VLOOKUP($C45,[1]Sheet1!$B$1:$Z$65536,16,0)</f>
        <v>0</v>
      </c>
      <c r="S45" s="81">
        <f>VLOOKUP($C45,[1]Sheet1!$B$1:$Z$65536,17,0)</f>
        <v>0</v>
      </c>
      <c r="T45" s="81">
        <f>VLOOKUP($C45,[1]Sheet1!$B$1:$Z$65536,18,0)</f>
        <v>0</v>
      </c>
      <c r="U45" s="81">
        <f>VLOOKUP($C45,[1]Sheet1!$B$1:$Z$65536,19,0)</f>
        <v>0</v>
      </c>
      <c r="V45" s="81">
        <f>VLOOKUP($C45,[1]Sheet1!$B$1:$Z$65536,20,0)</f>
        <v>0</v>
      </c>
      <c r="W45" s="81">
        <f>VLOOKUP($C45,[1]Sheet1!$B$1:$Z$65536,21,0)</f>
        <v>0</v>
      </c>
      <c r="X45" s="81">
        <f>VLOOKUP($C45,[1]Sheet1!$B$1:$Z$65536,22,0)</f>
        <v>0</v>
      </c>
      <c r="Y45" s="81">
        <f>VLOOKUP($C45,[1]Sheet1!$B$1:$Z$65536,23,0)</f>
        <v>0</v>
      </c>
      <c r="Z45" s="81">
        <f>VLOOKUP($C45,[1]Sheet1!$B$1:$Z$65536,24,0)</f>
        <v>0</v>
      </c>
      <c r="AA45" s="81">
        <f>VLOOKUP($C45,[1]Sheet1!$B$1:$Z$65536,25,0)</f>
        <v>0</v>
      </c>
      <c r="AB45" s="297">
        <f>VLOOKUP($C45,[1]Sheet1!$B$1:$AA$65536,26,0)</f>
        <v>0</v>
      </c>
      <c r="AC45" s="112">
        <f t="shared" si="8"/>
        <v>0</v>
      </c>
      <c r="AD45" s="113">
        <f t="shared" si="9"/>
        <v>0</v>
      </c>
      <c r="AE45" s="115">
        <f t="shared" si="10"/>
        <v>0</v>
      </c>
      <c r="AF45" s="115">
        <f t="shared" si="11"/>
        <v>0</v>
      </c>
      <c r="AG45" s="130"/>
      <c r="AH45" s="132"/>
      <c r="AI45" s="127">
        <f t="shared" si="3"/>
        <v>0</v>
      </c>
      <c r="AJ45" s="132"/>
      <c r="AK45" s="132"/>
      <c r="AL45" s="132"/>
      <c r="AM45" s="132" t="s">
        <v>46</v>
      </c>
      <c r="AN45" s="133"/>
      <c r="AO45" s="70"/>
    </row>
    <row r="46" spans="1:41" s="13" customFormat="1" ht="40.049999999999997" customHeight="1" thickBot="1">
      <c r="A46" s="276"/>
      <c r="B46" s="400"/>
      <c r="C46" s="82" t="s">
        <v>132</v>
      </c>
      <c r="D46" s="83" t="s">
        <v>133</v>
      </c>
      <c r="E46" s="84">
        <v>90</v>
      </c>
      <c r="F46" s="81">
        <f>VLOOKUP(C46,[1]Sheet1!B$1:E$65536,4,0)</f>
        <v>0</v>
      </c>
      <c r="G46" s="81">
        <f>VLOOKUP(C46,[1]Sheet1!B$1:F$65536,5,0)</f>
        <v>0</v>
      </c>
      <c r="H46" s="81">
        <f>VLOOKUP($C46,[1]Sheet1!$B$1:$Z$65536,6,0)</f>
        <v>0</v>
      </c>
      <c r="I46" s="81">
        <f>VLOOKUP($C46,[1]Sheet1!$B$1:$Z$65536,7,0)</f>
        <v>0</v>
      </c>
      <c r="J46" s="81">
        <f>VLOOKUP($C46,[1]Sheet1!$B$1:$Z$65536,8,0)</f>
        <v>0</v>
      </c>
      <c r="K46" s="81">
        <f>VLOOKUP($C46,[1]Sheet1!$B$1:$Z$65536,9,0)</f>
        <v>0</v>
      </c>
      <c r="L46" s="81">
        <f>VLOOKUP($C46,[1]Sheet1!$B$1:$Z$65536,10,0)</f>
        <v>0</v>
      </c>
      <c r="M46" s="81">
        <f>VLOOKUP($C46,[1]Sheet1!$B$1:$Z$65536,11,0)</f>
        <v>0</v>
      </c>
      <c r="N46" s="81">
        <f>VLOOKUP($C46,[1]Sheet1!$B$1:$Z$65536,12,0)</f>
        <v>0</v>
      </c>
      <c r="O46" s="81">
        <f>VLOOKUP($C46,[1]Sheet1!$B$1:$Z$65536,13,0)</f>
        <v>0</v>
      </c>
      <c r="P46" s="81">
        <f>VLOOKUP($C46,[1]Sheet1!$B$1:$Z$65536,14,0)</f>
        <v>0</v>
      </c>
      <c r="Q46" s="81">
        <f>VLOOKUP($C46,[1]Sheet1!$B$1:$Z$65536,15,0)</f>
        <v>0</v>
      </c>
      <c r="R46" s="81">
        <f>VLOOKUP($C46,[1]Sheet1!$B$1:$Z$65536,16,0)</f>
        <v>0</v>
      </c>
      <c r="S46" s="81">
        <f>VLOOKUP($C46,[1]Sheet1!$B$1:$Z$65536,17,0)</f>
        <v>0</v>
      </c>
      <c r="T46" s="81">
        <f>VLOOKUP($C46,[1]Sheet1!$B$1:$Z$65536,18,0)</f>
        <v>0</v>
      </c>
      <c r="U46" s="81">
        <f>VLOOKUP($C46,[1]Sheet1!$B$1:$Z$65536,19,0)</f>
        <v>0</v>
      </c>
      <c r="V46" s="81">
        <f>VLOOKUP($C46,[1]Sheet1!$B$1:$Z$65536,20,0)</f>
        <v>0</v>
      </c>
      <c r="W46" s="81">
        <f>VLOOKUP($C46,[1]Sheet1!$B$1:$Z$65536,21,0)</f>
        <v>0</v>
      </c>
      <c r="X46" s="81">
        <f>VLOOKUP($C46,[1]Sheet1!$B$1:$Z$65536,22,0)</f>
        <v>0</v>
      </c>
      <c r="Y46" s="81">
        <f>VLOOKUP($C46,[1]Sheet1!$B$1:$Z$65536,23,0)</f>
        <v>0</v>
      </c>
      <c r="Z46" s="81">
        <f>VLOOKUP($C46,[1]Sheet1!$B$1:$Z$65536,24,0)</f>
        <v>3129</v>
      </c>
      <c r="AA46" s="81">
        <f>VLOOKUP($C46,[1]Sheet1!$B$1:$Z$65536,25,0)</f>
        <v>21814</v>
      </c>
      <c r="AB46" s="297">
        <f>VLOOKUP($C46,[1]Sheet1!$B$1:$AA$65536,26,0)</f>
        <v>0</v>
      </c>
      <c r="AC46" s="112">
        <f t="shared" si="8"/>
        <v>24943</v>
      </c>
      <c r="AD46" s="113">
        <f t="shared" si="9"/>
        <v>0</v>
      </c>
      <c r="AE46" s="115">
        <f t="shared" si="10"/>
        <v>0</v>
      </c>
      <c r="AF46" s="115">
        <f t="shared" si="11"/>
        <v>0</v>
      </c>
      <c r="AG46" s="130"/>
      <c r="AH46" s="132"/>
      <c r="AI46" s="127">
        <f t="shared" si="3"/>
        <v>0</v>
      </c>
      <c r="AJ46" s="132"/>
      <c r="AK46" s="132"/>
      <c r="AL46" s="132"/>
      <c r="AM46" s="132" t="s">
        <v>46</v>
      </c>
      <c r="AN46" s="133"/>
      <c r="AO46" s="70"/>
    </row>
    <row r="47" spans="1:41" s="13" customFormat="1" ht="40.049999999999997" customHeight="1" thickBot="1">
      <c r="A47" s="276"/>
      <c r="B47" s="400"/>
      <c r="C47" s="82" t="s">
        <v>134</v>
      </c>
      <c r="D47" s="83" t="s">
        <v>135</v>
      </c>
      <c r="E47" s="84">
        <v>90</v>
      </c>
      <c r="F47" s="81">
        <f>VLOOKUP(C47,[1]Sheet1!B$1:E$65536,4,0)</f>
        <v>0</v>
      </c>
      <c r="G47" s="81">
        <f>VLOOKUP(C47,[1]Sheet1!B$1:F$65536,5,0)</f>
        <v>0</v>
      </c>
      <c r="H47" s="81">
        <f>VLOOKUP($C47,[1]Sheet1!$B$1:$Z$65536,6,0)</f>
        <v>0</v>
      </c>
      <c r="I47" s="81">
        <f>VLOOKUP($C47,[1]Sheet1!$B$1:$Z$65536,7,0)</f>
        <v>0</v>
      </c>
      <c r="J47" s="81">
        <f>VLOOKUP($C47,[1]Sheet1!$B$1:$Z$65536,8,0)</f>
        <v>0</v>
      </c>
      <c r="K47" s="81">
        <f>VLOOKUP($C47,[1]Sheet1!$B$1:$Z$65536,9,0)</f>
        <v>0</v>
      </c>
      <c r="L47" s="81">
        <f>VLOOKUP($C47,[1]Sheet1!$B$1:$Z$65536,10,0)</f>
        <v>0</v>
      </c>
      <c r="M47" s="81">
        <f>VLOOKUP($C47,[1]Sheet1!$B$1:$Z$65536,11,0)</f>
        <v>0</v>
      </c>
      <c r="N47" s="81">
        <f>VLOOKUP($C47,[1]Sheet1!$B$1:$Z$65536,12,0)</f>
        <v>0</v>
      </c>
      <c r="O47" s="81">
        <f>VLOOKUP($C47,[1]Sheet1!$B$1:$Z$65536,13,0)</f>
        <v>0</v>
      </c>
      <c r="P47" s="81">
        <f>VLOOKUP($C47,[1]Sheet1!$B$1:$Z$65536,14,0)</f>
        <v>0</v>
      </c>
      <c r="Q47" s="81">
        <f>VLOOKUP($C47,[1]Sheet1!$B$1:$Z$65536,15,0)</f>
        <v>0</v>
      </c>
      <c r="R47" s="81">
        <f>VLOOKUP($C47,[1]Sheet1!$B$1:$Z$65536,16,0)</f>
        <v>0</v>
      </c>
      <c r="S47" s="81">
        <f>VLOOKUP($C47,[1]Sheet1!$B$1:$Z$65536,17,0)</f>
        <v>1115.0800000000163</v>
      </c>
      <c r="T47" s="81">
        <f>VLOOKUP($C47,[1]Sheet1!$B$1:$Z$65536,18,0)</f>
        <v>0</v>
      </c>
      <c r="U47" s="81">
        <f>VLOOKUP($C47,[1]Sheet1!$B$1:$Z$65536,19,0)</f>
        <v>0</v>
      </c>
      <c r="V47" s="81">
        <f>VLOOKUP($C47,[1]Sheet1!$B$1:$Z$65536,20,0)</f>
        <v>0</v>
      </c>
      <c r="W47" s="81">
        <f>VLOOKUP($C47,[1]Sheet1!$B$1:$Z$65536,21,0)</f>
        <v>0</v>
      </c>
      <c r="X47" s="81">
        <f>VLOOKUP($C47,[1]Sheet1!$B$1:$Z$65536,22,0)</f>
        <v>9681.8399999999965</v>
      </c>
      <c r="Y47" s="81">
        <f>VLOOKUP($C47,[1]Sheet1!$B$1:$Z$65536,23,0)</f>
        <v>247121.96</v>
      </c>
      <c r="Z47" s="81">
        <f>VLOOKUP($C47,[1]Sheet1!$B$1:$Z$65536,24,0)</f>
        <v>0</v>
      </c>
      <c r="AA47" s="81">
        <f>VLOOKUP($C47,[1]Sheet1!$B$1:$Z$65536,25,0)</f>
        <v>0</v>
      </c>
      <c r="AB47" s="297">
        <f>VLOOKUP($C47,[1]Sheet1!$B$1:$AA$65536,26,0)</f>
        <v>108922.96</v>
      </c>
      <c r="AC47" s="112">
        <f t="shared" si="8"/>
        <v>366841.84</v>
      </c>
      <c r="AD47" s="113">
        <f t="shared" si="9"/>
        <v>257918.88</v>
      </c>
      <c r="AE47" s="115">
        <f t="shared" si="10"/>
        <v>185.84666666666939</v>
      </c>
      <c r="AF47" s="115">
        <f t="shared" si="11"/>
        <v>0</v>
      </c>
      <c r="AG47" s="130"/>
      <c r="AH47" s="132"/>
      <c r="AI47" s="127">
        <f t="shared" si="3"/>
        <v>0</v>
      </c>
      <c r="AJ47" s="132"/>
      <c r="AK47" s="132"/>
      <c r="AL47" s="132" t="s">
        <v>46</v>
      </c>
      <c r="AM47" s="132"/>
      <c r="AN47" s="133"/>
      <c r="AO47" s="70"/>
    </row>
    <row r="48" spans="1:41" s="13" customFormat="1" ht="40.049999999999997" customHeight="1" thickBot="1">
      <c r="A48" s="276"/>
      <c r="B48" s="400"/>
      <c r="C48" s="82" t="s">
        <v>136</v>
      </c>
      <c r="D48" s="29" t="s">
        <v>137</v>
      </c>
      <c r="E48" s="84">
        <v>60</v>
      </c>
      <c r="F48" s="81">
        <f>VLOOKUP(C48,[1]Sheet1!B$1:E$65536,4,0)</f>
        <v>2.0463630789890885E-12</v>
      </c>
      <c r="G48" s="81">
        <f>VLOOKUP(C48,[1]Sheet1!B$1:F$65536,5,0)</f>
        <v>0</v>
      </c>
      <c r="H48" s="81">
        <f>VLOOKUP($C48,[1]Sheet1!$B$1:$Z$65536,6,0)</f>
        <v>0</v>
      </c>
      <c r="I48" s="81">
        <f>VLOOKUP($C48,[1]Sheet1!$B$1:$Z$65536,7,0)</f>
        <v>0</v>
      </c>
      <c r="J48" s="81">
        <f>VLOOKUP($C48,[1]Sheet1!$B$1:$Z$65536,8,0)</f>
        <v>0</v>
      </c>
      <c r="K48" s="81">
        <f>VLOOKUP($C48,[1]Sheet1!$B$1:$Z$65536,9,0)</f>
        <v>0</v>
      </c>
      <c r="L48" s="81">
        <f>VLOOKUP($C48,[1]Sheet1!$B$1:$Z$65536,10,0)</f>
        <v>0</v>
      </c>
      <c r="M48" s="81">
        <f>VLOOKUP($C48,[1]Sheet1!$B$1:$Z$65536,11,0)</f>
        <v>0</v>
      </c>
      <c r="N48" s="81">
        <f>VLOOKUP($C48,[1]Sheet1!$B$1:$Z$65536,12,0)</f>
        <v>0</v>
      </c>
      <c r="O48" s="81">
        <f>VLOOKUP($C48,[1]Sheet1!$B$1:$Z$65536,13,0)</f>
        <v>0</v>
      </c>
      <c r="P48" s="81">
        <f>VLOOKUP($C48,[1]Sheet1!$B$1:$Z$65536,14,0)</f>
        <v>0</v>
      </c>
      <c r="Q48" s="81">
        <f>VLOOKUP($C48,[1]Sheet1!$B$1:$Z$65536,15,0)</f>
        <v>0</v>
      </c>
      <c r="R48" s="81">
        <f>VLOOKUP($C48,[1]Sheet1!$B$1:$Z$65536,16,0)</f>
        <v>0</v>
      </c>
      <c r="S48" s="81">
        <f>VLOOKUP($C48,[1]Sheet1!$B$1:$Z$65536,17,0)</f>
        <v>0</v>
      </c>
      <c r="T48" s="81">
        <f>VLOOKUP($C48,[1]Sheet1!$B$1:$Z$65536,18,0)</f>
        <v>0</v>
      </c>
      <c r="U48" s="81">
        <f>VLOOKUP($C48,[1]Sheet1!$B$1:$Z$65536,19,0)</f>
        <v>0</v>
      </c>
      <c r="V48" s="81">
        <f>VLOOKUP($C48,[1]Sheet1!$B$1:$Z$65536,20,0)</f>
        <v>660.26</v>
      </c>
      <c r="W48" s="81">
        <f>VLOOKUP($C48,[1]Sheet1!$B$1:$Z$65536,21,0)</f>
        <v>0</v>
      </c>
      <c r="X48" s="81">
        <f>VLOOKUP($C48,[1]Sheet1!$B$1:$Z$65536,22,0)</f>
        <v>0</v>
      </c>
      <c r="Y48" s="81">
        <f>VLOOKUP($C48,[1]Sheet1!$B$1:$Z$65536,23,0)</f>
        <v>0</v>
      </c>
      <c r="Z48" s="81">
        <f>VLOOKUP($C48,[1]Sheet1!$B$1:$Z$65536,24,0)</f>
        <v>0</v>
      </c>
      <c r="AA48" s="81">
        <f>VLOOKUP($C48,[1]Sheet1!$B$1:$Z$65536,25,0)</f>
        <v>11238.89</v>
      </c>
      <c r="AB48" s="297">
        <f>VLOOKUP($C48,[1]Sheet1!$B$1:$AA$65536,26,0)</f>
        <v>0</v>
      </c>
      <c r="AC48" s="112">
        <f t="shared" si="8"/>
        <v>11899.150000000001</v>
      </c>
      <c r="AD48" s="113">
        <f t="shared" si="9"/>
        <v>660.26000000000204</v>
      </c>
      <c r="AE48" s="115">
        <f t="shared" si="10"/>
        <v>110.04333333333334</v>
      </c>
      <c r="AF48" s="115">
        <f t="shared" si="11"/>
        <v>0</v>
      </c>
      <c r="AG48" s="130">
        <v>10000</v>
      </c>
      <c r="AH48" s="132"/>
      <c r="AI48" s="127">
        <f t="shared" si="3"/>
        <v>10000</v>
      </c>
      <c r="AJ48" s="132"/>
      <c r="AK48" s="132"/>
      <c r="AL48" s="132"/>
      <c r="AM48" s="132" t="s">
        <v>46</v>
      </c>
      <c r="AN48" s="133"/>
      <c r="AO48" s="70"/>
    </row>
    <row r="49" spans="1:41" s="13" customFormat="1" ht="40.049999999999997" customHeight="1" thickBot="1">
      <c r="A49" s="276"/>
      <c r="B49" s="400"/>
      <c r="C49" s="82" t="s">
        <v>138</v>
      </c>
      <c r="D49" s="83" t="s">
        <v>139</v>
      </c>
      <c r="E49" s="84">
        <v>90</v>
      </c>
      <c r="F49" s="81">
        <f>VLOOKUP(C49,[1]Sheet1!B$1:E$65536,4,0)</f>
        <v>0</v>
      </c>
      <c r="G49" s="81">
        <f>VLOOKUP(C49,[1]Sheet1!B$1:F$65536,5,0)</f>
        <v>0</v>
      </c>
      <c r="H49" s="81">
        <f>VLOOKUP($C49,[1]Sheet1!$B$1:$Z$65536,6,0)</f>
        <v>0</v>
      </c>
      <c r="I49" s="81">
        <f>VLOOKUP($C49,[1]Sheet1!$B$1:$Z$65536,7,0)</f>
        <v>0</v>
      </c>
      <c r="J49" s="81">
        <f>VLOOKUP($C49,[1]Sheet1!$B$1:$Z$65536,8,0)</f>
        <v>0</v>
      </c>
      <c r="K49" s="81">
        <f>VLOOKUP($C49,[1]Sheet1!$B$1:$Z$65536,9,0)</f>
        <v>0</v>
      </c>
      <c r="L49" s="81">
        <f>VLOOKUP($C49,[1]Sheet1!$B$1:$Z$65536,10,0)</f>
        <v>0</v>
      </c>
      <c r="M49" s="81">
        <f>VLOOKUP($C49,[1]Sheet1!$B$1:$Z$65536,11,0)</f>
        <v>0</v>
      </c>
      <c r="N49" s="81">
        <f>VLOOKUP($C49,[1]Sheet1!$B$1:$Z$65536,12,0)</f>
        <v>0</v>
      </c>
      <c r="O49" s="81">
        <f>VLOOKUP($C49,[1]Sheet1!$B$1:$Z$65536,13,0)</f>
        <v>0</v>
      </c>
      <c r="P49" s="81">
        <f>VLOOKUP($C49,[1]Sheet1!$B$1:$Z$65536,14,0)</f>
        <v>0</v>
      </c>
      <c r="Q49" s="81">
        <f>VLOOKUP($C49,[1]Sheet1!$B$1:$Z$65536,15,0)</f>
        <v>0</v>
      </c>
      <c r="R49" s="81">
        <f>VLOOKUP($C49,[1]Sheet1!$B$1:$Z$65536,16,0)</f>
        <v>0</v>
      </c>
      <c r="S49" s="81">
        <f>VLOOKUP($C49,[1]Sheet1!$B$1:$Z$65536,17,0)</f>
        <v>0</v>
      </c>
      <c r="T49" s="81">
        <f>VLOOKUP($C49,[1]Sheet1!$B$1:$Z$65536,18,0)</f>
        <v>0</v>
      </c>
      <c r="U49" s="81">
        <f>VLOOKUP($C49,[1]Sheet1!$B$1:$Z$65536,19,0)</f>
        <v>0</v>
      </c>
      <c r="V49" s="81">
        <f>VLOOKUP($C49,[1]Sheet1!$B$1:$Z$65536,20,0)</f>
        <v>0</v>
      </c>
      <c r="W49" s="81">
        <f>VLOOKUP($C49,[1]Sheet1!$B$1:$Z$65536,21,0)</f>
        <v>0</v>
      </c>
      <c r="X49" s="81">
        <f>VLOOKUP($C49,[1]Sheet1!$B$1:$Z$65536,22,0)</f>
        <v>0</v>
      </c>
      <c r="Y49" s="81">
        <f>VLOOKUP($C49,[1]Sheet1!$B$1:$Z$65536,23,0)</f>
        <v>0</v>
      </c>
      <c r="Z49" s="81">
        <f>VLOOKUP($C49,[1]Sheet1!$B$1:$Z$65536,24,0)</f>
        <v>0</v>
      </c>
      <c r="AA49" s="81">
        <f>VLOOKUP($C49,[1]Sheet1!$B$1:$Z$65536,25,0)</f>
        <v>13497.9</v>
      </c>
      <c r="AB49" s="297">
        <f>VLOOKUP($C49,[1]Sheet1!$B$1:$AA$65536,26,0)</f>
        <v>19865.400000000001</v>
      </c>
      <c r="AC49" s="112">
        <f t="shared" si="8"/>
        <v>33363.300000000003</v>
      </c>
      <c r="AD49" s="113">
        <f t="shared" si="9"/>
        <v>1.8189894035458565E-12</v>
      </c>
      <c r="AE49" s="115">
        <f t="shared" si="10"/>
        <v>0</v>
      </c>
      <c r="AF49" s="115">
        <f t="shared" si="11"/>
        <v>0</v>
      </c>
      <c r="AG49" s="130"/>
      <c r="AH49" s="132"/>
      <c r="AI49" s="127">
        <f t="shared" si="3"/>
        <v>0</v>
      </c>
      <c r="AJ49" s="132"/>
      <c r="AK49" s="132"/>
      <c r="AL49" s="132"/>
      <c r="AM49" s="132" t="s">
        <v>46</v>
      </c>
      <c r="AN49" s="133"/>
      <c r="AO49" s="70"/>
    </row>
    <row r="50" spans="1:41" s="13" customFormat="1" ht="40.049999999999997" customHeight="1" thickBot="1">
      <c r="A50" s="276"/>
      <c r="B50" s="400"/>
      <c r="C50" s="82" t="s">
        <v>140</v>
      </c>
      <c r="D50" s="90" t="s">
        <v>141</v>
      </c>
      <c r="E50" s="84">
        <v>90</v>
      </c>
      <c r="F50" s="81">
        <f>VLOOKUP(C50,[1]Sheet1!B$1:E$65536,4,0)</f>
        <v>0</v>
      </c>
      <c r="G50" s="81">
        <f>VLOOKUP(C50,[1]Sheet1!B$1:F$65536,5,0)</f>
        <v>0</v>
      </c>
      <c r="H50" s="81">
        <f>VLOOKUP($C50,[1]Sheet1!$B$1:$Z$65536,6,0)</f>
        <v>0</v>
      </c>
      <c r="I50" s="81">
        <f>VLOOKUP($C50,[1]Sheet1!$B$1:$Z$65536,7,0)</f>
        <v>0</v>
      </c>
      <c r="J50" s="81">
        <f>VLOOKUP($C50,[1]Sheet1!$B$1:$Z$65536,8,0)</f>
        <v>0</v>
      </c>
      <c r="K50" s="81">
        <f>VLOOKUP($C50,[1]Sheet1!$B$1:$Z$65536,9,0)</f>
        <v>0</v>
      </c>
      <c r="L50" s="81">
        <f>VLOOKUP($C50,[1]Sheet1!$B$1:$Z$65536,10,0)</f>
        <v>0</v>
      </c>
      <c r="M50" s="81">
        <f>VLOOKUP($C50,[1]Sheet1!$B$1:$Z$65536,11,0)</f>
        <v>0</v>
      </c>
      <c r="N50" s="81">
        <f>VLOOKUP($C50,[1]Sheet1!$B$1:$Z$65536,12,0)</f>
        <v>0</v>
      </c>
      <c r="O50" s="81">
        <f>VLOOKUP($C50,[1]Sheet1!$B$1:$Z$65536,13,0)</f>
        <v>0</v>
      </c>
      <c r="P50" s="81">
        <f>VLOOKUP($C50,[1]Sheet1!$B$1:$Z$65536,14,0)</f>
        <v>0</v>
      </c>
      <c r="Q50" s="81">
        <f>VLOOKUP($C50,[1]Sheet1!$B$1:$Z$65536,15,0)</f>
        <v>0</v>
      </c>
      <c r="R50" s="81">
        <f>VLOOKUP($C50,[1]Sheet1!$B$1:$Z$65536,16,0)</f>
        <v>0</v>
      </c>
      <c r="S50" s="81">
        <f>VLOOKUP($C50,[1]Sheet1!$B$1:$Z$65536,17,0)</f>
        <v>0</v>
      </c>
      <c r="T50" s="81">
        <f>VLOOKUP($C50,[1]Sheet1!$B$1:$Z$65536,18,0)</f>
        <v>0</v>
      </c>
      <c r="U50" s="81">
        <f>VLOOKUP($C50,[1]Sheet1!$B$1:$Z$65536,19,0)</f>
        <v>0</v>
      </c>
      <c r="V50" s="81">
        <f>VLOOKUP($C50,[1]Sheet1!$B$1:$Z$65536,20,0)</f>
        <v>0</v>
      </c>
      <c r="W50" s="81">
        <f>VLOOKUP($C50,[1]Sheet1!$B$1:$Z$65536,21,0)</f>
        <v>0</v>
      </c>
      <c r="X50" s="81">
        <f>VLOOKUP($C50,[1]Sheet1!$B$1:$Z$65536,22,0)</f>
        <v>0</v>
      </c>
      <c r="Y50" s="81">
        <f>VLOOKUP($C50,[1]Sheet1!$B$1:$Z$65536,23,0)</f>
        <v>0</v>
      </c>
      <c r="Z50" s="81">
        <f>VLOOKUP($C50,[1]Sheet1!$B$1:$Z$65536,24,0)</f>
        <v>0</v>
      </c>
      <c r="AA50" s="81">
        <f>VLOOKUP($C50,[1]Sheet1!$B$1:$Z$65536,25,0)</f>
        <v>0</v>
      </c>
      <c r="AB50" s="297">
        <f>VLOOKUP($C50,[1]Sheet1!$B$1:$AA$65536,26,0)</f>
        <v>0</v>
      </c>
      <c r="AC50" s="112">
        <f t="shared" si="8"/>
        <v>0</v>
      </c>
      <c r="AD50" s="113">
        <f>AC50-AB50-AA50-Z50</f>
        <v>0</v>
      </c>
      <c r="AE50" s="115">
        <f t="shared" si="10"/>
        <v>0</v>
      </c>
      <c r="AF50" s="115">
        <f t="shared" si="11"/>
        <v>0</v>
      </c>
      <c r="AG50" s="130"/>
      <c r="AH50" s="132"/>
      <c r="AI50" s="127">
        <f t="shared" si="3"/>
        <v>0</v>
      </c>
      <c r="AJ50" s="132"/>
      <c r="AK50" s="132"/>
      <c r="AL50" s="132"/>
      <c r="AM50" s="132" t="s">
        <v>46</v>
      </c>
      <c r="AN50" s="133"/>
      <c r="AO50" s="70"/>
    </row>
    <row r="51" spans="1:41" s="13" customFormat="1" ht="40.049999999999997" customHeight="1" thickBot="1">
      <c r="A51" s="277"/>
      <c r="B51" s="400"/>
      <c r="C51" s="104" t="s">
        <v>142</v>
      </c>
      <c r="D51" s="105" t="s">
        <v>143</v>
      </c>
      <c r="E51" s="106">
        <v>90</v>
      </c>
      <c r="F51" s="81">
        <f>VLOOKUP(C51,[1]Sheet1!B$1:E$65536,4,0)</f>
        <v>0</v>
      </c>
      <c r="G51" s="81">
        <f>VLOOKUP(C51,[1]Sheet1!B$1:F$65536,5,0)</f>
        <v>0</v>
      </c>
      <c r="H51" s="81">
        <f>VLOOKUP($C51,[1]Sheet1!$B$1:$Z$65536,6,0)</f>
        <v>0</v>
      </c>
      <c r="I51" s="81">
        <f>VLOOKUP($C51,[1]Sheet1!$B$1:$Z$65536,7,0)</f>
        <v>0</v>
      </c>
      <c r="J51" s="81">
        <f>VLOOKUP($C51,[1]Sheet1!$B$1:$Z$65536,8,0)</f>
        <v>0</v>
      </c>
      <c r="K51" s="81">
        <f>VLOOKUP($C51,[1]Sheet1!$B$1:$Z$65536,9,0)</f>
        <v>0</v>
      </c>
      <c r="L51" s="81">
        <f>VLOOKUP($C51,[1]Sheet1!$B$1:$Z$65536,10,0)</f>
        <v>0</v>
      </c>
      <c r="M51" s="81">
        <f>VLOOKUP($C51,[1]Sheet1!$B$1:$Z$65536,11,0)</f>
        <v>0</v>
      </c>
      <c r="N51" s="81">
        <f>VLOOKUP($C51,[1]Sheet1!$B$1:$Z$65536,12,0)</f>
        <v>0</v>
      </c>
      <c r="O51" s="81">
        <f>VLOOKUP($C51,[1]Sheet1!$B$1:$Z$65536,13,0)</f>
        <v>0</v>
      </c>
      <c r="P51" s="81">
        <f>VLOOKUP($C51,[1]Sheet1!$B$1:$Z$65536,14,0)</f>
        <v>0</v>
      </c>
      <c r="Q51" s="81">
        <f>VLOOKUP($C51,[1]Sheet1!$B$1:$Z$65536,15,0)</f>
        <v>0</v>
      </c>
      <c r="R51" s="81">
        <f>VLOOKUP($C51,[1]Sheet1!$B$1:$Z$65536,16,0)</f>
        <v>0</v>
      </c>
      <c r="S51" s="81">
        <f>VLOOKUP($C51,[1]Sheet1!$B$1:$Z$65536,17,0)</f>
        <v>0</v>
      </c>
      <c r="T51" s="81">
        <f>VLOOKUP($C51,[1]Sheet1!$B$1:$Z$65536,18,0)</f>
        <v>0</v>
      </c>
      <c r="U51" s="81">
        <f>VLOOKUP($C51,[1]Sheet1!$B$1:$Z$65536,19,0)</f>
        <v>0</v>
      </c>
      <c r="V51" s="81">
        <f>VLOOKUP($C51,[1]Sheet1!$B$1:$Z$65536,20,0)</f>
        <v>0</v>
      </c>
      <c r="W51" s="81">
        <f>VLOOKUP($C51,[1]Sheet1!$B$1:$Z$65536,21,0)</f>
        <v>0</v>
      </c>
      <c r="X51" s="81">
        <f>VLOOKUP($C51,[1]Sheet1!$B$1:$Z$65536,22,0)</f>
        <v>0</v>
      </c>
      <c r="Y51" s="81">
        <f>VLOOKUP($C51,[1]Sheet1!$B$1:$Z$65536,23,0)</f>
        <v>154722.10999999999</v>
      </c>
      <c r="Z51" s="81">
        <f>VLOOKUP($C51,[1]Sheet1!$B$1:$Z$65536,24,0)</f>
        <v>692799.58</v>
      </c>
      <c r="AA51" s="81">
        <f>VLOOKUP($C51,[1]Sheet1!$B$1:$Z$65536,25,0)</f>
        <v>378749.74</v>
      </c>
      <c r="AB51" s="297">
        <f>VLOOKUP($C51,[1]Sheet1!$B$1:$AA$65536,26,0)</f>
        <v>227720.23</v>
      </c>
      <c r="AC51" s="112">
        <f t="shared" si="8"/>
        <v>1453991.66</v>
      </c>
      <c r="AD51" s="113">
        <f>AC51-AB51-AA51</f>
        <v>847521.69</v>
      </c>
      <c r="AE51" s="121">
        <f t="shared" si="10"/>
        <v>0</v>
      </c>
      <c r="AF51" s="121">
        <f t="shared" si="11"/>
        <v>0</v>
      </c>
      <c r="AG51" s="157">
        <f>AD51</f>
        <v>847521.69</v>
      </c>
      <c r="AH51" s="148"/>
      <c r="AI51" s="127">
        <f t="shared" si="3"/>
        <v>847521.69</v>
      </c>
      <c r="AJ51" s="148"/>
      <c r="AK51" s="148"/>
      <c r="AL51" s="148"/>
      <c r="AM51" s="148"/>
      <c r="AN51" s="158"/>
      <c r="AO51" s="70"/>
    </row>
    <row r="52" spans="1:41" s="13" customFormat="1" ht="40.049999999999997" customHeight="1" thickBot="1">
      <c r="A52" s="77"/>
      <c r="B52" s="400"/>
      <c r="C52" s="78" t="s">
        <v>144</v>
      </c>
      <c r="D52" s="79" t="s">
        <v>145</v>
      </c>
      <c r="E52" s="80">
        <v>90</v>
      </c>
      <c r="F52" s="81">
        <f>VLOOKUP(C52,[1]Sheet1!B$1:E$65536,4,0)</f>
        <v>0</v>
      </c>
      <c r="G52" s="81">
        <f>VLOOKUP(C52,[1]Sheet1!B$1:F$65536,5,0)</f>
        <v>0</v>
      </c>
      <c r="H52" s="81">
        <f>VLOOKUP($C52,[1]Sheet1!$B$1:$Z$65536,6,0)</f>
        <v>0</v>
      </c>
      <c r="I52" s="81">
        <f>VLOOKUP($C52,[1]Sheet1!$B$1:$Z$65536,7,0)</f>
        <v>0</v>
      </c>
      <c r="J52" s="81">
        <f>VLOOKUP($C52,[1]Sheet1!$B$1:$Z$65536,8,0)</f>
        <v>0</v>
      </c>
      <c r="K52" s="81">
        <f>VLOOKUP($C52,[1]Sheet1!$B$1:$Z$65536,9,0)</f>
        <v>0</v>
      </c>
      <c r="L52" s="81">
        <f>VLOOKUP($C52,[1]Sheet1!$B$1:$Z$65536,10,0)</f>
        <v>0</v>
      </c>
      <c r="M52" s="81">
        <f>VLOOKUP($C52,[1]Sheet1!$B$1:$Z$65536,11,0)</f>
        <v>0</v>
      </c>
      <c r="N52" s="81">
        <f>VLOOKUP($C52,[1]Sheet1!$B$1:$Z$65536,12,0)</f>
        <v>0</v>
      </c>
      <c r="O52" s="81">
        <f>VLOOKUP($C52,[1]Sheet1!$B$1:$Z$65536,13,0)</f>
        <v>0</v>
      </c>
      <c r="P52" s="81">
        <f>VLOOKUP($C52,[1]Sheet1!$B$1:$Z$65536,14,0)</f>
        <v>0</v>
      </c>
      <c r="Q52" s="81">
        <f>VLOOKUP($C52,[1]Sheet1!$B$1:$Z$65536,15,0)</f>
        <v>0</v>
      </c>
      <c r="R52" s="81">
        <f>VLOOKUP($C52,[1]Sheet1!$B$1:$Z$65536,16,0)</f>
        <v>0</v>
      </c>
      <c r="S52" s="81">
        <f>VLOOKUP($C52,[1]Sheet1!$B$1:$Z$65536,17,0)</f>
        <v>0</v>
      </c>
      <c r="T52" s="81">
        <f>VLOOKUP($C52,[1]Sheet1!$B$1:$Z$65536,18,0)</f>
        <v>0</v>
      </c>
      <c r="U52" s="81">
        <f>VLOOKUP($C52,[1]Sheet1!$B$1:$Z$65536,19,0)</f>
        <v>0</v>
      </c>
      <c r="V52" s="81">
        <f>VLOOKUP($C52,[1]Sheet1!$B$1:$Z$65536,20,0)</f>
        <v>0</v>
      </c>
      <c r="W52" s="81">
        <f>VLOOKUP($C52,[1]Sheet1!$B$1:$Z$65536,21,0)</f>
        <v>0</v>
      </c>
      <c r="X52" s="81">
        <f>VLOOKUP($C52,[1]Sheet1!$B$1:$Z$65536,22,0)</f>
        <v>0</v>
      </c>
      <c r="Y52" s="81">
        <f>VLOOKUP($C52,[1]Sheet1!$B$1:$Z$65536,23,0)</f>
        <v>0</v>
      </c>
      <c r="Z52" s="81">
        <f>VLOOKUP($C52,[1]Sheet1!$B$1:$Z$65536,24,0)</f>
        <v>0</v>
      </c>
      <c r="AA52" s="81">
        <f>VLOOKUP($C52,[1]Sheet1!$B$1:$Z$65536,25,0)</f>
        <v>0</v>
      </c>
      <c r="AB52" s="297">
        <f>VLOOKUP($C52,[1]Sheet1!$B$1:$AA$65536,26,0)</f>
        <v>0</v>
      </c>
      <c r="AC52" s="112">
        <f t="shared" ref="AC52:AC69" si="12">SUM(F52:AB52)</f>
        <v>0</v>
      </c>
      <c r="AD52" s="113">
        <f t="shared" ref="AD52:AD69" si="13">AC52-AB52-AA52-Z52</f>
        <v>0</v>
      </c>
      <c r="AE52" s="112">
        <f t="shared" ref="AE52:AE69" si="14">(V52+U52+T52+S52+R52+W52)/6</f>
        <v>0</v>
      </c>
      <c r="AF52" s="112">
        <f t="shared" ref="AF52:AF69" si="15">W52</f>
        <v>0</v>
      </c>
      <c r="AG52" s="126"/>
      <c r="AH52" s="128"/>
      <c r="AI52" s="127">
        <f t="shared" si="3"/>
        <v>0</v>
      </c>
      <c r="AJ52" s="128"/>
      <c r="AK52" s="128"/>
      <c r="AL52" s="128"/>
      <c r="AM52" s="128"/>
      <c r="AN52" s="129"/>
      <c r="AO52" s="70"/>
    </row>
    <row r="53" spans="1:41" s="13" customFormat="1" ht="40.049999999999997" customHeight="1" thickBot="1">
      <c r="A53" s="77"/>
      <c r="B53" s="400"/>
      <c r="C53" s="82" t="s">
        <v>146</v>
      </c>
      <c r="D53" s="83" t="s">
        <v>147</v>
      </c>
      <c r="E53" s="84">
        <v>90</v>
      </c>
      <c r="F53" s="81">
        <f>VLOOKUP(C53,[1]Sheet1!B$1:E$65536,4,0)</f>
        <v>0</v>
      </c>
      <c r="G53" s="81">
        <f>VLOOKUP(C53,[1]Sheet1!B$1:F$65536,5,0)</f>
        <v>0</v>
      </c>
      <c r="H53" s="81">
        <f>VLOOKUP($C53,[1]Sheet1!$B$1:$Z$65536,6,0)</f>
        <v>0</v>
      </c>
      <c r="I53" s="81">
        <f>VLOOKUP($C53,[1]Sheet1!$B$1:$Z$65536,7,0)</f>
        <v>0</v>
      </c>
      <c r="J53" s="81">
        <f>VLOOKUP($C53,[1]Sheet1!$B$1:$Z$65536,8,0)</f>
        <v>0</v>
      </c>
      <c r="K53" s="81">
        <f>VLOOKUP($C53,[1]Sheet1!$B$1:$Z$65536,9,0)</f>
        <v>0</v>
      </c>
      <c r="L53" s="81">
        <f>VLOOKUP($C53,[1]Sheet1!$B$1:$Z$65536,10,0)</f>
        <v>0</v>
      </c>
      <c r="M53" s="81">
        <f>VLOOKUP($C53,[1]Sheet1!$B$1:$Z$65536,11,0)</f>
        <v>0</v>
      </c>
      <c r="N53" s="81">
        <f>VLOOKUP($C53,[1]Sheet1!$B$1:$Z$65536,12,0)</f>
        <v>0</v>
      </c>
      <c r="O53" s="81">
        <f>VLOOKUP($C53,[1]Sheet1!$B$1:$Z$65536,13,0)</f>
        <v>0</v>
      </c>
      <c r="P53" s="81">
        <f>VLOOKUP($C53,[1]Sheet1!$B$1:$Z$65536,14,0)</f>
        <v>0</v>
      </c>
      <c r="Q53" s="81">
        <f>VLOOKUP($C53,[1]Sheet1!$B$1:$Z$65536,15,0)</f>
        <v>0</v>
      </c>
      <c r="R53" s="81">
        <f>VLOOKUP($C53,[1]Sheet1!$B$1:$Z$65536,16,0)</f>
        <v>0</v>
      </c>
      <c r="S53" s="81">
        <f>VLOOKUP($C53,[1]Sheet1!$B$1:$Z$65536,17,0)</f>
        <v>0</v>
      </c>
      <c r="T53" s="81">
        <f>VLOOKUP($C53,[1]Sheet1!$B$1:$Z$65536,18,0)</f>
        <v>0</v>
      </c>
      <c r="U53" s="81">
        <f>VLOOKUP($C53,[1]Sheet1!$B$1:$Z$65536,19,0)</f>
        <v>0</v>
      </c>
      <c r="V53" s="81">
        <f>VLOOKUP($C53,[1]Sheet1!$B$1:$Z$65536,20,0)</f>
        <v>0</v>
      </c>
      <c r="W53" s="81">
        <f>VLOOKUP($C53,[1]Sheet1!$B$1:$Z$65536,21,0)</f>
        <v>79333.84</v>
      </c>
      <c r="X53" s="81">
        <f>VLOOKUP($C53,[1]Sheet1!$B$1:$Z$65536,22,0)</f>
        <v>0</v>
      </c>
      <c r="Y53" s="81">
        <f>VLOOKUP($C53,[1]Sheet1!$B$1:$Z$65536,23,0)</f>
        <v>0</v>
      </c>
      <c r="Z53" s="81">
        <f>VLOOKUP($C53,[1]Sheet1!$B$1:$Z$65536,24,0)</f>
        <v>140972.81</v>
      </c>
      <c r="AA53" s="81">
        <f>VLOOKUP($C53,[1]Sheet1!$B$1:$Z$65536,25,0)</f>
        <v>0</v>
      </c>
      <c r="AB53" s="297">
        <f>VLOOKUP($C53,[1]Sheet1!$B$1:$AA$65536,26,0)</f>
        <v>155513.69</v>
      </c>
      <c r="AC53" s="112">
        <f t="shared" si="12"/>
        <v>375820.33999999997</v>
      </c>
      <c r="AD53" s="113">
        <f t="shared" si="13"/>
        <v>79333.839999999967</v>
      </c>
      <c r="AE53" s="115">
        <f t="shared" si="14"/>
        <v>13222.306666666665</v>
      </c>
      <c r="AF53" s="115">
        <f t="shared" si="15"/>
        <v>79333.84</v>
      </c>
      <c r="AG53" s="130"/>
      <c r="AH53" s="155">
        <v>100000</v>
      </c>
      <c r="AI53" s="127">
        <f t="shared" si="3"/>
        <v>100000</v>
      </c>
      <c r="AJ53" s="132">
        <v>50000</v>
      </c>
      <c r="AK53" s="132"/>
      <c r="AL53" s="132" t="s">
        <v>46</v>
      </c>
      <c r="AM53" s="132"/>
      <c r="AN53" s="133"/>
      <c r="AO53" s="70"/>
    </row>
    <row r="54" spans="1:41" s="13" customFormat="1" ht="40.049999999999997" customHeight="1" thickBot="1">
      <c r="A54" s="77"/>
      <c r="B54" s="400"/>
      <c r="C54" s="82" t="s">
        <v>148</v>
      </c>
      <c r="D54" s="83" t="s">
        <v>149</v>
      </c>
      <c r="E54" s="84">
        <v>90</v>
      </c>
      <c r="F54" s="81">
        <f>VLOOKUP(C54,[1]Sheet1!B$1:E$65536,4,0)</f>
        <v>0</v>
      </c>
      <c r="G54" s="81">
        <f>VLOOKUP(C54,[1]Sheet1!B$1:F$65536,5,0)</f>
        <v>0</v>
      </c>
      <c r="H54" s="81">
        <f>VLOOKUP($C54,[1]Sheet1!$B$1:$Z$65536,6,0)</f>
        <v>0</v>
      </c>
      <c r="I54" s="81">
        <f>VLOOKUP($C54,[1]Sheet1!$B$1:$Z$65536,7,0)</f>
        <v>0</v>
      </c>
      <c r="J54" s="81">
        <f>VLOOKUP($C54,[1]Sheet1!$B$1:$Z$65536,8,0)</f>
        <v>0</v>
      </c>
      <c r="K54" s="81">
        <f>VLOOKUP($C54,[1]Sheet1!$B$1:$Z$65536,9,0)</f>
        <v>0</v>
      </c>
      <c r="L54" s="81">
        <f>VLOOKUP($C54,[1]Sheet1!$B$1:$Z$65536,10,0)</f>
        <v>0</v>
      </c>
      <c r="M54" s="81">
        <f>VLOOKUP($C54,[1]Sheet1!$B$1:$Z$65536,11,0)</f>
        <v>0</v>
      </c>
      <c r="N54" s="81">
        <f>VLOOKUP($C54,[1]Sheet1!$B$1:$Z$65536,12,0)</f>
        <v>0</v>
      </c>
      <c r="O54" s="81">
        <f>VLOOKUP($C54,[1]Sheet1!$B$1:$Z$65536,13,0)</f>
        <v>0</v>
      </c>
      <c r="P54" s="81">
        <f>VLOOKUP($C54,[1]Sheet1!$B$1:$Z$65536,14,0)</f>
        <v>0</v>
      </c>
      <c r="Q54" s="81">
        <f>VLOOKUP($C54,[1]Sheet1!$B$1:$Z$65536,15,0)</f>
        <v>81086.600000000006</v>
      </c>
      <c r="R54" s="81">
        <f>VLOOKUP($C54,[1]Sheet1!$B$1:$Z$65536,16,0)</f>
        <v>0</v>
      </c>
      <c r="S54" s="81">
        <f>VLOOKUP($C54,[1]Sheet1!$B$1:$Z$65536,17,0)</f>
        <v>0</v>
      </c>
      <c r="T54" s="81">
        <f>VLOOKUP($C54,[1]Sheet1!$B$1:$Z$65536,18,0)</f>
        <v>0</v>
      </c>
      <c r="U54" s="81">
        <f>VLOOKUP($C54,[1]Sheet1!$B$1:$Z$65536,19,0)</f>
        <v>76210.719999999972</v>
      </c>
      <c r="V54" s="81">
        <f>VLOOKUP($C54,[1]Sheet1!$B$1:$Z$65536,20,0)</f>
        <v>0</v>
      </c>
      <c r="W54" s="81">
        <f>VLOOKUP($C54,[1]Sheet1!$B$1:$Z$65536,21,0)</f>
        <v>87985.109999999986</v>
      </c>
      <c r="X54" s="81">
        <f>VLOOKUP($C54,[1]Sheet1!$B$1:$Z$65536,22,0)</f>
        <v>0</v>
      </c>
      <c r="Y54" s="81">
        <f>VLOOKUP($C54,[1]Sheet1!$B$1:$Z$65536,23,0)</f>
        <v>0</v>
      </c>
      <c r="Z54" s="81">
        <f>VLOOKUP($C54,[1]Sheet1!$B$1:$Z$65536,24,0)</f>
        <v>45408.3</v>
      </c>
      <c r="AA54" s="81">
        <f>VLOOKUP($C54,[1]Sheet1!$B$1:$Z$65536,25,0)</f>
        <v>0</v>
      </c>
      <c r="AB54" s="297">
        <f>VLOOKUP($C54,[1]Sheet1!$B$1:$AA$65536,26,0)</f>
        <v>51999.48</v>
      </c>
      <c r="AC54" s="112">
        <f t="shared" si="12"/>
        <v>342690.20999999996</v>
      </c>
      <c r="AD54" s="113">
        <f t="shared" si="13"/>
        <v>245282.43</v>
      </c>
      <c r="AE54" s="115">
        <f t="shared" si="14"/>
        <v>27365.971666666661</v>
      </c>
      <c r="AF54" s="115">
        <f t="shared" si="15"/>
        <v>87985.109999999986</v>
      </c>
      <c r="AG54" s="130"/>
      <c r="AH54" s="134">
        <v>20000</v>
      </c>
      <c r="AI54" s="127">
        <f t="shared" si="3"/>
        <v>20000</v>
      </c>
      <c r="AJ54" s="132">
        <v>20000</v>
      </c>
      <c r="AK54" s="132" t="s">
        <v>46</v>
      </c>
      <c r="AL54" s="132"/>
      <c r="AM54" s="132"/>
      <c r="AN54" s="133"/>
      <c r="AO54" s="70"/>
    </row>
    <row r="55" spans="1:41" s="13" customFormat="1" ht="40.049999999999997" customHeight="1" thickBot="1">
      <c r="A55" s="77"/>
      <c r="B55" s="400"/>
      <c r="C55" s="82" t="s">
        <v>150</v>
      </c>
      <c r="D55" s="90" t="s">
        <v>151</v>
      </c>
      <c r="E55" s="84">
        <v>90</v>
      </c>
      <c r="F55" s="81">
        <f>VLOOKUP(C55,[1]Sheet1!B$1:E$65536,4,0)</f>
        <v>0</v>
      </c>
      <c r="G55" s="81">
        <f>VLOOKUP(C55,[1]Sheet1!B$1:F$65536,5,0)</f>
        <v>0</v>
      </c>
      <c r="H55" s="81">
        <f>VLOOKUP($C55,[1]Sheet1!$B$1:$Z$65536,6,0)</f>
        <v>0</v>
      </c>
      <c r="I55" s="81">
        <f>VLOOKUP($C55,[1]Sheet1!$B$1:$Z$65536,7,0)</f>
        <v>0</v>
      </c>
      <c r="J55" s="81">
        <f>VLOOKUP($C55,[1]Sheet1!$B$1:$Z$65536,8,0)</f>
        <v>0</v>
      </c>
      <c r="K55" s="81">
        <f>VLOOKUP($C55,[1]Sheet1!$B$1:$Z$65536,9,0)</f>
        <v>0</v>
      </c>
      <c r="L55" s="81">
        <f>VLOOKUP($C55,[1]Sheet1!$B$1:$Z$65536,10,0)</f>
        <v>0</v>
      </c>
      <c r="M55" s="81">
        <f>VLOOKUP($C55,[1]Sheet1!$B$1:$Z$65536,11,0)</f>
        <v>0</v>
      </c>
      <c r="N55" s="81">
        <f>VLOOKUP($C55,[1]Sheet1!$B$1:$Z$65536,12,0)</f>
        <v>0</v>
      </c>
      <c r="O55" s="81">
        <f>VLOOKUP($C55,[1]Sheet1!$B$1:$Z$65536,13,0)</f>
        <v>0</v>
      </c>
      <c r="P55" s="81">
        <f>VLOOKUP($C55,[1]Sheet1!$B$1:$Z$65536,14,0)</f>
        <v>0</v>
      </c>
      <c r="Q55" s="81">
        <f>VLOOKUP($C55,[1]Sheet1!$B$1:$Z$65536,15,0)</f>
        <v>0</v>
      </c>
      <c r="R55" s="81">
        <f>VLOOKUP($C55,[1]Sheet1!$B$1:$Z$65536,16,0)</f>
        <v>0</v>
      </c>
      <c r="S55" s="81">
        <f>VLOOKUP($C55,[1]Sheet1!$B$1:$Z$65536,17,0)</f>
        <v>0</v>
      </c>
      <c r="T55" s="81">
        <f>VLOOKUP($C55,[1]Sheet1!$B$1:$Z$65536,18,0)</f>
        <v>0</v>
      </c>
      <c r="U55" s="81">
        <f>VLOOKUP($C55,[1]Sheet1!$B$1:$Z$65536,19,0)</f>
        <v>0</v>
      </c>
      <c r="V55" s="81">
        <f>VLOOKUP($C55,[1]Sheet1!$B$1:$Z$65536,20,0)</f>
        <v>153275.42000000004</v>
      </c>
      <c r="W55" s="81">
        <f>VLOOKUP($C55,[1]Sheet1!$B$1:$Z$65536,21,0)</f>
        <v>23181.479999999981</v>
      </c>
      <c r="X55" s="81">
        <f>VLOOKUP($C55,[1]Sheet1!$B$1:$Z$65536,22,0)</f>
        <v>0</v>
      </c>
      <c r="Y55" s="81">
        <f>VLOOKUP($C55,[1]Sheet1!$B$1:$Z$65536,23,0)</f>
        <v>23672.89</v>
      </c>
      <c r="Z55" s="81">
        <f>VLOOKUP($C55,[1]Sheet1!$B$1:$Z$65536,24,0)</f>
        <v>111358.85</v>
      </c>
      <c r="AA55" s="81">
        <f>VLOOKUP($C55,[1]Sheet1!$B$1:$Z$65536,25,0)</f>
        <v>86242.41</v>
      </c>
      <c r="AB55" s="297">
        <f>VLOOKUP($C55,[1]Sheet1!$B$1:$AA$65536,26,0)</f>
        <v>21275.17</v>
      </c>
      <c r="AC55" s="112">
        <f t="shared" si="12"/>
        <v>419006.22000000003</v>
      </c>
      <c r="AD55" s="113">
        <f>AC55-AB55-AA55</f>
        <v>311488.64000000001</v>
      </c>
      <c r="AE55" s="115">
        <f t="shared" si="14"/>
        <v>29409.483333333337</v>
      </c>
      <c r="AF55" s="115">
        <f t="shared" si="15"/>
        <v>23181.479999999981</v>
      </c>
      <c r="AG55" s="130">
        <v>50000</v>
      </c>
      <c r="AH55" s="132">
        <v>100000</v>
      </c>
      <c r="AI55" s="127">
        <f t="shared" si="3"/>
        <v>150000</v>
      </c>
      <c r="AJ55" s="132"/>
      <c r="AK55" s="132" t="s">
        <v>46</v>
      </c>
      <c r="AL55" s="132"/>
      <c r="AM55" s="132"/>
      <c r="AN55" s="133"/>
      <c r="AO55" s="70"/>
    </row>
    <row r="56" spans="1:41" s="13" customFormat="1" ht="40.049999999999997" customHeight="1" thickBot="1">
      <c r="A56" s="77"/>
      <c r="B56" s="400"/>
      <c r="C56" s="82" t="s">
        <v>152</v>
      </c>
      <c r="D56" s="83" t="s">
        <v>153</v>
      </c>
      <c r="E56" s="84">
        <v>90</v>
      </c>
      <c r="F56" s="81">
        <f>VLOOKUP(C56,[1]Sheet1!B$1:E$65536,4,0)</f>
        <v>0</v>
      </c>
      <c r="G56" s="81">
        <f>VLOOKUP(C56,[1]Sheet1!B$1:F$65536,5,0)</f>
        <v>0</v>
      </c>
      <c r="H56" s="81">
        <f>VLOOKUP($C56,[1]Sheet1!$B$1:$Z$65536,6,0)</f>
        <v>0</v>
      </c>
      <c r="I56" s="81">
        <f>VLOOKUP($C56,[1]Sheet1!$B$1:$Z$65536,7,0)</f>
        <v>0</v>
      </c>
      <c r="J56" s="81">
        <f>VLOOKUP($C56,[1]Sheet1!$B$1:$Z$65536,8,0)</f>
        <v>0</v>
      </c>
      <c r="K56" s="81">
        <f>VLOOKUP($C56,[1]Sheet1!$B$1:$Z$65536,9,0)</f>
        <v>0</v>
      </c>
      <c r="L56" s="81">
        <f>VLOOKUP($C56,[1]Sheet1!$B$1:$Z$65536,10,0)</f>
        <v>0</v>
      </c>
      <c r="M56" s="81">
        <f>VLOOKUP($C56,[1]Sheet1!$B$1:$Z$65536,11,0)</f>
        <v>0</v>
      </c>
      <c r="N56" s="81">
        <f>VLOOKUP($C56,[1]Sheet1!$B$1:$Z$65536,12,0)</f>
        <v>0</v>
      </c>
      <c r="O56" s="81">
        <f>VLOOKUP($C56,[1]Sheet1!$B$1:$Z$65536,13,0)</f>
        <v>0</v>
      </c>
      <c r="P56" s="81">
        <f>VLOOKUP($C56,[1]Sheet1!$B$1:$Z$65536,14,0)</f>
        <v>0</v>
      </c>
      <c r="Q56" s="81">
        <f>VLOOKUP($C56,[1]Sheet1!$B$1:$Z$65536,15,0)</f>
        <v>0</v>
      </c>
      <c r="R56" s="81">
        <f>VLOOKUP($C56,[1]Sheet1!$B$1:$Z$65536,16,0)</f>
        <v>0</v>
      </c>
      <c r="S56" s="81">
        <f>VLOOKUP($C56,[1]Sheet1!$B$1:$Z$65536,17,0)</f>
        <v>0</v>
      </c>
      <c r="T56" s="81">
        <f>VLOOKUP($C56,[1]Sheet1!$B$1:$Z$65536,18,0)</f>
        <v>0</v>
      </c>
      <c r="U56" s="81">
        <f>VLOOKUP($C56,[1]Sheet1!$B$1:$Z$65536,19,0)</f>
        <v>0</v>
      </c>
      <c r="V56" s="81">
        <f>VLOOKUP($C56,[1]Sheet1!$B$1:$Z$65536,20,0)</f>
        <v>0</v>
      </c>
      <c r="W56" s="81">
        <f>VLOOKUP($C56,[1]Sheet1!$B$1:$Z$65536,21,0)</f>
        <v>0</v>
      </c>
      <c r="X56" s="81">
        <f>VLOOKUP($C56,[1]Sheet1!$B$1:$Z$65536,22,0)</f>
        <v>6422.32</v>
      </c>
      <c r="Y56" s="81">
        <f>VLOOKUP($C56,[1]Sheet1!$B$1:$Z$65536,23,0)</f>
        <v>0</v>
      </c>
      <c r="Z56" s="81">
        <f>VLOOKUP($C56,[1]Sheet1!$B$1:$Z$65536,24,0)</f>
        <v>44951.4</v>
      </c>
      <c r="AA56" s="81">
        <f>VLOOKUP($C56,[1]Sheet1!$B$1:$Z$65536,25,0)</f>
        <v>89904.65</v>
      </c>
      <c r="AB56" s="297">
        <f>VLOOKUP($C56,[1]Sheet1!$B$1:$AA$65536,26,0)</f>
        <v>0</v>
      </c>
      <c r="AC56" s="112">
        <f t="shared" si="12"/>
        <v>141278.37</v>
      </c>
      <c r="AD56" s="113">
        <f t="shared" si="13"/>
        <v>6422.32</v>
      </c>
      <c r="AE56" s="115">
        <f t="shared" si="14"/>
        <v>0</v>
      </c>
      <c r="AF56" s="115">
        <f t="shared" si="15"/>
        <v>0</v>
      </c>
      <c r="AG56" s="132"/>
      <c r="AH56" s="132">
        <v>100000</v>
      </c>
      <c r="AI56" s="127">
        <f t="shared" si="3"/>
        <v>100000</v>
      </c>
      <c r="AJ56" s="132"/>
      <c r="AK56" s="132" t="s">
        <v>46</v>
      </c>
      <c r="AL56" s="132"/>
      <c r="AM56" s="132"/>
      <c r="AN56" s="133"/>
      <c r="AO56" s="70"/>
    </row>
    <row r="57" spans="1:41" s="13" customFormat="1" ht="40.049999999999997" customHeight="1" thickBot="1">
      <c r="A57" s="77"/>
      <c r="B57" s="400"/>
      <c r="C57" s="82" t="s">
        <v>155</v>
      </c>
      <c r="D57" s="83" t="s">
        <v>156</v>
      </c>
      <c r="E57" s="84">
        <v>90</v>
      </c>
      <c r="F57" s="81">
        <f>VLOOKUP(C57,[1]Sheet1!B$1:E$65536,4,0)</f>
        <v>0</v>
      </c>
      <c r="G57" s="81">
        <f>VLOOKUP(C57,[1]Sheet1!B$1:F$65536,5,0)</f>
        <v>0</v>
      </c>
      <c r="H57" s="81">
        <f>VLOOKUP($C57,[1]Sheet1!$B$1:$Z$65536,6,0)</f>
        <v>0</v>
      </c>
      <c r="I57" s="81">
        <f>VLOOKUP($C57,[1]Sheet1!$B$1:$Z$65536,7,0)</f>
        <v>0</v>
      </c>
      <c r="J57" s="81">
        <f>VLOOKUP($C57,[1]Sheet1!$B$1:$Z$65536,8,0)</f>
        <v>0</v>
      </c>
      <c r="K57" s="81">
        <f>VLOOKUP($C57,[1]Sheet1!$B$1:$Z$65536,9,0)</f>
        <v>0</v>
      </c>
      <c r="L57" s="81">
        <f>VLOOKUP($C57,[1]Sheet1!$B$1:$Z$65536,10,0)</f>
        <v>0</v>
      </c>
      <c r="M57" s="81">
        <f>VLOOKUP($C57,[1]Sheet1!$B$1:$Z$65536,11,0)</f>
        <v>24542.990000000049</v>
      </c>
      <c r="N57" s="81">
        <f>VLOOKUP($C57,[1]Sheet1!$B$1:$Z$65536,12,0)</f>
        <v>0</v>
      </c>
      <c r="O57" s="81">
        <f>VLOOKUP($C57,[1]Sheet1!$B$1:$Z$65536,13,0)</f>
        <v>0</v>
      </c>
      <c r="P57" s="81">
        <f>VLOOKUP($C57,[1]Sheet1!$B$1:$Z$65536,14,0)</f>
        <v>0</v>
      </c>
      <c r="Q57" s="81">
        <f>VLOOKUP($C57,[1]Sheet1!$B$1:$Z$65536,15,0)</f>
        <v>0</v>
      </c>
      <c r="R57" s="81">
        <f>VLOOKUP($C57,[1]Sheet1!$B$1:$Z$65536,16,0)</f>
        <v>0</v>
      </c>
      <c r="S57" s="81">
        <f>VLOOKUP($C57,[1]Sheet1!$B$1:$Z$65536,17,0)</f>
        <v>59352.209999999992</v>
      </c>
      <c r="T57" s="81">
        <f>VLOOKUP($C57,[1]Sheet1!$B$1:$Z$65536,18,0)</f>
        <v>0</v>
      </c>
      <c r="U57" s="81">
        <f>VLOOKUP($C57,[1]Sheet1!$B$1:$Z$65536,19,0)</f>
        <v>0</v>
      </c>
      <c r="V57" s="81">
        <f>VLOOKUP($C57,[1]Sheet1!$B$1:$Z$65536,20,0)</f>
        <v>134786.07999999999</v>
      </c>
      <c r="W57" s="81">
        <f>VLOOKUP($C57,[1]Sheet1!$B$1:$Z$65536,21,0)</f>
        <v>0</v>
      </c>
      <c r="X57" s="81">
        <f>VLOOKUP($C57,[1]Sheet1!$B$1:$Z$65536,22,0)</f>
        <v>0</v>
      </c>
      <c r="Y57" s="81">
        <f>VLOOKUP($C57,[1]Sheet1!$B$1:$Z$65536,23,0)</f>
        <v>0</v>
      </c>
      <c r="Z57" s="81">
        <f>VLOOKUP($C57,[1]Sheet1!$B$1:$Z$65536,24,0)</f>
        <v>28340.400000000001</v>
      </c>
      <c r="AA57" s="81">
        <f>VLOOKUP($C57,[1]Sheet1!$B$1:$Z$65536,25,0)</f>
        <v>0</v>
      </c>
      <c r="AB57" s="297">
        <f>VLOOKUP($C57,[1]Sheet1!$B$1:$AA$65536,26,0)</f>
        <v>13918.44</v>
      </c>
      <c r="AC57" s="112">
        <f t="shared" si="12"/>
        <v>260940.12000000002</v>
      </c>
      <c r="AD57" s="113">
        <f t="shared" si="13"/>
        <v>218681.28000000003</v>
      </c>
      <c r="AE57" s="115">
        <f t="shared" si="14"/>
        <v>32356.381666666664</v>
      </c>
      <c r="AF57" s="115">
        <f t="shared" si="15"/>
        <v>0</v>
      </c>
      <c r="AG57" s="130"/>
      <c r="AH57" s="132">
        <v>40000</v>
      </c>
      <c r="AI57" s="127">
        <f t="shared" si="3"/>
        <v>40000</v>
      </c>
      <c r="AJ57" s="132"/>
      <c r="AK57" s="132" t="s">
        <v>46</v>
      </c>
      <c r="AL57" s="132"/>
      <c r="AM57" s="132"/>
      <c r="AN57" s="133"/>
      <c r="AO57" s="70"/>
    </row>
    <row r="58" spans="1:41" s="13" customFormat="1" ht="40.049999999999997" customHeight="1" thickBot="1">
      <c r="A58" s="77"/>
      <c r="B58" s="400"/>
      <c r="C58" s="82" t="s">
        <v>157</v>
      </c>
      <c r="D58" s="83" t="s">
        <v>158</v>
      </c>
      <c r="E58" s="84">
        <v>90</v>
      </c>
      <c r="F58" s="81">
        <f>VLOOKUP(C58,[1]Sheet1!B$1:E$65536,4,0)</f>
        <v>0</v>
      </c>
      <c r="G58" s="81">
        <f>VLOOKUP(C58,[1]Sheet1!B$1:F$65536,5,0)</f>
        <v>0</v>
      </c>
      <c r="H58" s="81">
        <f>VLOOKUP($C58,[1]Sheet1!$B$1:$Z$65536,6,0)</f>
        <v>0</v>
      </c>
      <c r="I58" s="81">
        <f>VLOOKUP($C58,[1]Sheet1!$B$1:$Z$65536,7,0)</f>
        <v>0</v>
      </c>
      <c r="J58" s="81">
        <f>VLOOKUP($C58,[1]Sheet1!$B$1:$Z$65536,8,0)</f>
        <v>0</v>
      </c>
      <c r="K58" s="81">
        <f>VLOOKUP($C58,[1]Sheet1!$B$1:$Z$65536,9,0)</f>
        <v>0</v>
      </c>
      <c r="L58" s="81">
        <f>VLOOKUP($C58,[1]Sheet1!$B$1:$Z$65536,10,0)</f>
        <v>0</v>
      </c>
      <c r="M58" s="81">
        <f>VLOOKUP($C58,[1]Sheet1!$B$1:$Z$65536,11,0)</f>
        <v>0</v>
      </c>
      <c r="N58" s="81">
        <f>VLOOKUP($C58,[1]Sheet1!$B$1:$Z$65536,12,0)</f>
        <v>0</v>
      </c>
      <c r="O58" s="81">
        <f>VLOOKUP($C58,[1]Sheet1!$B$1:$Z$65536,13,0)</f>
        <v>0</v>
      </c>
      <c r="P58" s="81">
        <f>VLOOKUP($C58,[1]Sheet1!$B$1:$Z$65536,14,0)</f>
        <v>0</v>
      </c>
      <c r="Q58" s="81">
        <f>VLOOKUP($C58,[1]Sheet1!$B$1:$Z$65536,15,0)</f>
        <v>0</v>
      </c>
      <c r="R58" s="81">
        <f>VLOOKUP($C58,[1]Sheet1!$B$1:$Z$65536,16,0)</f>
        <v>0</v>
      </c>
      <c r="S58" s="81">
        <f>VLOOKUP($C58,[1]Sheet1!$B$1:$Z$65536,17,0)</f>
        <v>0</v>
      </c>
      <c r="T58" s="81">
        <f>VLOOKUP($C58,[1]Sheet1!$B$1:$Z$65536,18,0)</f>
        <v>0</v>
      </c>
      <c r="U58" s="81">
        <f>VLOOKUP($C58,[1]Sheet1!$B$1:$Z$65536,19,0)</f>
        <v>0</v>
      </c>
      <c r="V58" s="81">
        <f>VLOOKUP($C58,[1]Sheet1!$B$1:$Z$65536,20,0)</f>
        <v>0</v>
      </c>
      <c r="W58" s="81">
        <f>VLOOKUP($C58,[1]Sheet1!$B$1:$Z$65536,21,0)</f>
        <v>0</v>
      </c>
      <c r="X58" s="81">
        <f>VLOOKUP($C58,[1]Sheet1!$B$1:$Z$65536,22,0)</f>
        <v>21163.33</v>
      </c>
      <c r="Y58" s="81">
        <f>VLOOKUP($C58,[1]Sheet1!$B$1:$Z$65536,23,0)</f>
        <v>340.36</v>
      </c>
      <c r="Z58" s="81">
        <f>VLOOKUP($C58,[1]Sheet1!$B$1:$Z$65536,24,0)</f>
        <v>0</v>
      </c>
      <c r="AA58" s="81">
        <f>VLOOKUP($C58,[1]Sheet1!$B$1:$Z$65536,25,0)</f>
        <v>0</v>
      </c>
      <c r="AB58" s="297">
        <f>VLOOKUP($C58,[1]Sheet1!$B$1:$AA$65536,26,0)</f>
        <v>0</v>
      </c>
      <c r="AC58" s="112">
        <f t="shared" si="12"/>
        <v>21503.690000000002</v>
      </c>
      <c r="AD58" s="113">
        <f t="shared" si="13"/>
        <v>21503.690000000002</v>
      </c>
      <c r="AE58" s="115">
        <f t="shared" si="14"/>
        <v>0</v>
      </c>
      <c r="AF58" s="115">
        <f t="shared" si="15"/>
        <v>0</v>
      </c>
      <c r="AG58" s="130"/>
      <c r="AH58" s="134">
        <f>AD58</f>
        <v>21503.690000000002</v>
      </c>
      <c r="AI58" s="127">
        <f t="shared" si="3"/>
        <v>21503.690000000002</v>
      </c>
      <c r="AJ58" s="132">
        <v>20000</v>
      </c>
      <c r="AK58" s="132" t="s">
        <v>46</v>
      </c>
      <c r="AL58" s="132"/>
      <c r="AM58" s="132"/>
      <c r="AN58" s="133"/>
      <c r="AO58" s="70"/>
    </row>
    <row r="59" spans="1:41" s="13" customFormat="1" ht="40.049999999999997" customHeight="1" thickBot="1">
      <c r="A59" s="77"/>
      <c r="B59" s="400"/>
      <c r="C59" s="82" t="s">
        <v>159</v>
      </c>
      <c r="D59" s="83" t="s">
        <v>160</v>
      </c>
      <c r="E59" s="84">
        <v>90</v>
      </c>
      <c r="F59" s="81">
        <f>VLOOKUP(C59,[1]Sheet1!B$1:E$65536,4,0)</f>
        <v>0</v>
      </c>
      <c r="G59" s="81">
        <f>VLOOKUP(C59,[1]Sheet1!B$1:F$65536,5,0)</f>
        <v>0</v>
      </c>
      <c r="H59" s="81">
        <f>VLOOKUP($C59,[1]Sheet1!$B$1:$Z$65536,6,0)</f>
        <v>0</v>
      </c>
      <c r="I59" s="81">
        <f>VLOOKUP($C59,[1]Sheet1!$B$1:$Z$65536,7,0)</f>
        <v>0</v>
      </c>
      <c r="J59" s="81">
        <f>VLOOKUP($C59,[1]Sheet1!$B$1:$Z$65536,8,0)</f>
        <v>0</v>
      </c>
      <c r="K59" s="81">
        <f>VLOOKUP($C59,[1]Sheet1!$B$1:$Z$65536,9,0)</f>
        <v>0</v>
      </c>
      <c r="L59" s="81">
        <f>VLOOKUP($C59,[1]Sheet1!$B$1:$Z$65536,10,0)</f>
        <v>0</v>
      </c>
      <c r="M59" s="81">
        <f>VLOOKUP($C59,[1]Sheet1!$B$1:$Z$65536,11,0)</f>
        <v>0</v>
      </c>
      <c r="N59" s="81">
        <f>VLOOKUP($C59,[1]Sheet1!$B$1:$Z$65536,12,0)</f>
        <v>0</v>
      </c>
      <c r="O59" s="81">
        <f>VLOOKUP($C59,[1]Sheet1!$B$1:$Z$65536,13,0)</f>
        <v>0</v>
      </c>
      <c r="P59" s="81">
        <f>VLOOKUP($C59,[1]Sheet1!$B$1:$Z$65536,14,0)</f>
        <v>7134.6800000000221</v>
      </c>
      <c r="Q59" s="81">
        <f>VLOOKUP($C59,[1]Sheet1!$B$1:$Z$65536,15,0)</f>
        <v>30857.239999999991</v>
      </c>
      <c r="R59" s="81">
        <f>VLOOKUP($C59,[1]Sheet1!$B$1:$Z$65536,16,0)</f>
        <v>49233.490000000005</v>
      </c>
      <c r="S59" s="81">
        <f>VLOOKUP($C59,[1]Sheet1!$B$1:$Z$65536,17,0)</f>
        <v>0</v>
      </c>
      <c r="T59" s="81">
        <f>VLOOKUP($C59,[1]Sheet1!$B$1:$Z$65536,18,0)</f>
        <v>0</v>
      </c>
      <c r="U59" s="81">
        <f>VLOOKUP($C59,[1]Sheet1!$B$1:$Z$65536,19,0)</f>
        <v>8370.2400000000052</v>
      </c>
      <c r="V59" s="81">
        <f>VLOOKUP($C59,[1]Sheet1!$B$1:$Z$65536,20,0)</f>
        <v>21482.429999999993</v>
      </c>
      <c r="W59" s="81">
        <f>VLOOKUP($C59,[1]Sheet1!$B$1:$Z$65536,21,0)</f>
        <v>23011.959999999992</v>
      </c>
      <c r="X59" s="81">
        <f>VLOOKUP($C59,[1]Sheet1!$B$1:$Z$65536,22,0)</f>
        <v>0</v>
      </c>
      <c r="Y59" s="81">
        <f>VLOOKUP($C59,[1]Sheet1!$B$1:$Z$65536,23,0)</f>
        <v>26886.41</v>
      </c>
      <c r="Z59" s="81">
        <f>VLOOKUP($C59,[1]Sheet1!$B$1:$Z$65536,24,0)</f>
        <v>17156.689999999999</v>
      </c>
      <c r="AA59" s="81">
        <f>VLOOKUP($C59,[1]Sheet1!$B$1:$Z$65536,25,0)</f>
        <v>11259.32</v>
      </c>
      <c r="AB59" s="297">
        <f>VLOOKUP($C59,[1]Sheet1!$B$1:$AA$65536,26,0)</f>
        <v>24377.21</v>
      </c>
      <c r="AC59" s="112">
        <f t="shared" si="12"/>
        <v>219769.67</v>
      </c>
      <c r="AD59" s="113">
        <f t="shared" si="13"/>
        <v>166976.45000000001</v>
      </c>
      <c r="AE59" s="115">
        <f t="shared" si="14"/>
        <v>17016.353333333333</v>
      </c>
      <c r="AF59" s="115">
        <f t="shared" si="15"/>
        <v>23011.959999999992</v>
      </c>
      <c r="AG59" s="130">
        <v>20000</v>
      </c>
      <c r="AH59" s="132">
        <v>10000</v>
      </c>
      <c r="AI59" s="127">
        <f t="shared" si="3"/>
        <v>30000</v>
      </c>
      <c r="AJ59" s="132"/>
      <c r="AK59" s="132" t="s">
        <v>46</v>
      </c>
      <c r="AL59" s="132"/>
      <c r="AM59" s="132"/>
      <c r="AN59" s="133"/>
      <c r="AO59" s="70"/>
    </row>
    <row r="60" spans="1:41" s="13" customFormat="1" ht="40.049999999999997" customHeight="1" thickBot="1">
      <c r="A60" s="77"/>
      <c r="B60" s="400"/>
      <c r="C60" s="82" t="s">
        <v>161</v>
      </c>
      <c r="D60" s="83" t="s">
        <v>162</v>
      </c>
      <c r="E60" s="84">
        <v>90</v>
      </c>
      <c r="F60" s="81">
        <f>VLOOKUP(C60,[1]Sheet1!B$1:E$65536,4,0)</f>
        <v>0</v>
      </c>
      <c r="G60" s="81">
        <f>VLOOKUP(C60,[1]Sheet1!B$1:F$65536,5,0)</f>
        <v>0</v>
      </c>
      <c r="H60" s="81">
        <f>VLOOKUP($C60,[1]Sheet1!$B$1:$Z$65536,6,0)</f>
        <v>0</v>
      </c>
      <c r="I60" s="81">
        <f>VLOOKUP($C60,[1]Sheet1!$B$1:$Z$65536,7,0)</f>
        <v>0</v>
      </c>
      <c r="J60" s="81">
        <f>VLOOKUP($C60,[1]Sheet1!$B$1:$Z$65536,8,0)</f>
        <v>0</v>
      </c>
      <c r="K60" s="81">
        <f>VLOOKUP($C60,[1]Sheet1!$B$1:$Z$65536,9,0)</f>
        <v>0</v>
      </c>
      <c r="L60" s="81">
        <f>VLOOKUP($C60,[1]Sheet1!$B$1:$Z$65536,10,0)</f>
        <v>0</v>
      </c>
      <c r="M60" s="81">
        <f>VLOOKUP($C60,[1]Sheet1!$B$1:$Z$65536,11,0)</f>
        <v>0</v>
      </c>
      <c r="N60" s="81">
        <f>VLOOKUP($C60,[1]Sheet1!$B$1:$Z$65536,12,0)</f>
        <v>0</v>
      </c>
      <c r="O60" s="81">
        <f>VLOOKUP($C60,[1]Sheet1!$B$1:$Z$65536,13,0)</f>
        <v>0</v>
      </c>
      <c r="P60" s="81">
        <f>VLOOKUP($C60,[1]Sheet1!$B$1:$Z$65536,14,0)</f>
        <v>0</v>
      </c>
      <c r="Q60" s="81">
        <f>VLOOKUP($C60,[1]Sheet1!$B$1:$Z$65536,15,0)</f>
        <v>0</v>
      </c>
      <c r="R60" s="81">
        <f>VLOOKUP($C60,[1]Sheet1!$B$1:$Z$65536,16,0)</f>
        <v>0</v>
      </c>
      <c r="S60" s="81">
        <f>VLOOKUP($C60,[1]Sheet1!$B$1:$Z$65536,17,0)</f>
        <v>0</v>
      </c>
      <c r="T60" s="81">
        <f>VLOOKUP($C60,[1]Sheet1!$B$1:$Z$65536,18,0)</f>
        <v>0</v>
      </c>
      <c r="U60" s="81">
        <f>VLOOKUP($C60,[1]Sheet1!$B$1:$Z$65536,19,0)</f>
        <v>0</v>
      </c>
      <c r="V60" s="81">
        <f>VLOOKUP($C60,[1]Sheet1!$B$1:$Z$65536,20,0)</f>
        <v>0</v>
      </c>
      <c r="W60" s="81">
        <f>VLOOKUP($C60,[1]Sheet1!$B$1:$Z$65536,21,0)</f>
        <v>0</v>
      </c>
      <c r="X60" s="81">
        <f>VLOOKUP($C60,[1]Sheet1!$B$1:$Z$65536,22,0)</f>
        <v>0</v>
      </c>
      <c r="Y60" s="81">
        <f>VLOOKUP($C60,[1]Sheet1!$B$1:$Z$65536,23,0)</f>
        <v>11015.44</v>
      </c>
      <c r="Z60" s="81">
        <f>VLOOKUP($C60,[1]Sheet1!$B$1:$Z$65536,24,0)</f>
        <v>59181.33</v>
      </c>
      <c r="AA60" s="81">
        <f>VLOOKUP($C60,[1]Sheet1!$B$1:$Z$65536,25,0)</f>
        <v>32099.26</v>
      </c>
      <c r="AB60" s="297">
        <f>VLOOKUP($C60,[1]Sheet1!$B$1:$AA$65536,26,0)</f>
        <v>0</v>
      </c>
      <c r="AC60" s="112">
        <f t="shared" si="12"/>
        <v>102296.03</v>
      </c>
      <c r="AD60" s="113">
        <f t="shared" si="13"/>
        <v>11015.440000000002</v>
      </c>
      <c r="AE60" s="115">
        <f t="shared" si="14"/>
        <v>0</v>
      </c>
      <c r="AF60" s="115">
        <f t="shared" si="15"/>
        <v>0</v>
      </c>
      <c r="AG60" s="130"/>
      <c r="AH60" s="132">
        <f>AD60</f>
        <v>11015.440000000002</v>
      </c>
      <c r="AI60" s="127">
        <f t="shared" si="3"/>
        <v>11015.440000000002</v>
      </c>
      <c r="AJ60" s="132"/>
      <c r="AK60" s="132" t="s">
        <v>46</v>
      </c>
      <c r="AL60" s="132"/>
      <c r="AM60" s="132"/>
      <c r="AN60" s="133"/>
      <c r="AO60" s="70"/>
    </row>
    <row r="61" spans="1:41" s="13" customFormat="1" ht="40.049999999999997" customHeight="1" thickBot="1">
      <c r="A61" s="77"/>
      <c r="B61" s="400"/>
      <c r="C61" s="82" t="s">
        <v>163</v>
      </c>
      <c r="D61" s="83" t="s">
        <v>164</v>
      </c>
      <c r="E61" s="84">
        <v>90</v>
      </c>
      <c r="F61" s="81">
        <f>VLOOKUP(C61,[1]Sheet1!B$1:E$65536,4,0)</f>
        <v>0</v>
      </c>
      <c r="G61" s="81">
        <f>VLOOKUP(C61,[1]Sheet1!B$1:F$65536,5,0)</f>
        <v>0</v>
      </c>
      <c r="H61" s="81">
        <f>VLOOKUP($C61,[1]Sheet1!$B$1:$Z$65536,6,0)</f>
        <v>0</v>
      </c>
      <c r="I61" s="81">
        <f>VLOOKUP($C61,[1]Sheet1!$B$1:$Z$65536,7,0)</f>
        <v>0</v>
      </c>
      <c r="J61" s="81">
        <f>VLOOKUP($C61,[1]Sheet1!$B$1:$Z$65536,8,0)</f>
        <v>0</v>
      </c>
      <c r="K61" s="81">
        <f>VLOOKUP($C61,[1]Sheet1!$B$1:$Z$65536,9,0)</f>
        <v>0</v>
      </c>
      <c r="L61" s="81">
        <f>VLOOKUP($C61,[1]Sheet1!$B$1:$Z$65536,10,0)</f>
        <v>0</v>
      </c>
      <c r="M61" s="81">
        <f>VLOOKUP($C61,[1]Sheet1!$B$1:$Z$65536,11,0)</f>
        <v>0</v>
      </c>
      <c r="N61" s="81">
        <f>VLOOKUP($C61,[1]Sheet1!$B$1:$Z$65536,12,0)</f>
        <v>0</v>
      </c>
      <c r="O61" s="81">
        <f>VLOOKUP($C61,[1]Sheet1!$B$1:$Z$65536,13,0)</f>
        <v>0</v>
      </c>
      <c r="P61" s="81">
        <f>VLOOKUP($C61,[1]Sheet1!$B$1:$Z$65536,14,0)</f>
        <v>0</v>
      </c>
      <c r="Q61" s="81">
        <f>VLOOKUP($C61,[1]Sheet1!$B$1:$Z$65536,15,0)</f>
        <v>0</v>
      </c>
      <c r="R61" s="81">
        <f>VLOOKUP($C61,[1]Sheet1!$B$1:$Z$65536,16,0)</f>
        <v>0</v>
      </c>
      <c r="S61" s="81">
        <f>VLOOKUP($C61,[1]Sheet1!$B$1:$Z$65536,17,0)</f>
        <v>0</v>
      </c>
      <c r="T61" s="81">
        <f>VLOOKUP($C61,[1]Sheet1!$B$1:$Z$65536,18,0)</f>
        <v>0</v>
      </c>
      <c r="U61" s="81">
        <f>VLOOKUP($C61,[1]Sheet1!$B$1:$Z$65536,19,0)</f>
        <v>0</v>
      </c>
      <c r="V61" s="81">
        <f>VLOOKUP($C61,[1]Sheet1!$B$1:$Z$65536,20,0)</f>
        <v>0</v>
      </c>
      <c r="W61" s="81">
        <f>VLOOKUP($C61,[1]Sheet1!$B$1:$Z$65536,21,0)</f>
        <v>0</v>
      </c>
      <c r="X61" s="81">
        <f>VLOOKUP($C61,[1]Sheet1!$B$1:$Z$65536,22,0)</f>
        <v>27731.9</v>
      </c>
      <c r="Y61" s="81">
        <f>VLOOKUP($C61,[1]Sheet1!$B$1:$Z$65536,23,0)</f>
        <v>41507.46</v>
      </c>
      <c r="Z61" s="81">
        <f>VLOOKUP($C61,[1]Sheet1!$B$1:$Z$65536,24,0)</f>
        <v>31010.05</v>
      </c>
      <c r="AA61" s="81">
        <f>VLOOKUP($C61,[1]Sheet1!$B$1:$Z$65536,25,0)</f>
        <v>18875.52</v>
      </c>
      <c r="AB61" s="297">
        <f>VLOOKUP($C61,[1]Sheet1!$B$1:$AA$65536,26,0)</f>
        <v>0</v>
      </c>
      <c r="AC61" s="112">
        <f t="shared" si="12"/>
        <v>119124.93000000001</v>
      </c>
      <c r="AD61" s="113">
        <f t="shared" si="13"/>
        <v>69239.360000000001</v>
      </c>
      <c r="AE61" s="115">
        <f t="shared" si="14"/>
        <v>0</v>
      </c>
      <c r="AF61" s="115">
        <f t="shared" si="15"/>
        <v>0</v>
      </c>
      <c r="AG61" s="130">
        <f>AD61</f>
        <v>69239.360000000001</v>
      </c>
      <c r="AH61" s="132"/>
      <c r="AI61" s="127">
        <f t="shared" si="3"/>
        <v>69239.360000000001</v>
      </c>
      <c r="AJ61" s="132"/>
      <c r="AK61" s="132"/>
      <c r="AL61" s="132"/>
      <c r="AM61" s="132" t="s">
        <v>46</v>
      </c>
      <c r="AN61" s="133"/>
      <c r="AO61" s="70"/>
    </row>
    <row r="62" spans="1:41" s="13" customFormat="1" ht="40.049999999999997" customHeight="1" thickBot="1">
      <c r="A62" s="77"/>
      <c r="B62" s="400"/>
      <c r="C62" s="82" t="s">
        <v>165</v>
      </c>
      <c r="D62" s="83" t="s">
        <v>166</v>
      </c>
      <c r="E62" s="84">
        <v>90</v>
      </c>
      <c r="F62" s="81">
        <f>VLOOKUP(C62,[1]Sheet1!B$1:E$65536,4,0)</f>
        <v>29655.999999999993</v>
      </c>
      <c r="G62" s="81">
        <f>VLOOKUP(C62,[1]Sheet1!B$1:F$65536,5,0)</f>
        <v>0</v>
      </c>
      <c r="H62" s="81">
        <f>VLOOKUP($C62,[1]Sheet1!$B$1:$Z$65536,6,0)</f>
        <v>0</v>
      </c>
      <c r="I62" s="81">
        <f>VLOOKUP($C62,[1]Sheet1!$B$1:$Z$65536,7,0)</f>
        <v>0</v>
      </c>
      <c r="J62" s="81">
        <f>VLOOKUP($C62,[1]Sheet1!$B$1:$Z$65536,8,0)</f>
        <v>0</v>
      </c>
      <c r="K62" s="81">
        <f>VLOOKUP($C62,[1]Sheet1!$B$1:$Z$65536,9,0)</f>
        <v>0</v>
      </c>
      <c r="L62" s="81">
        <f>VLOOKUP($C62,[1]Sheet1!$B$1:$Z$65536,10,0)</f>
        <v>0</v>
      </c>
      <c r="M62" s="81">
        <f>VLOOKUP($C62,[1]Sheet1!$B$1:$Z$65536,11,0)</f>
        <v>0</v>
      </c>
      <c r="N62" s="81">
        <f>VLOOKUP($C62,[1]Sheet1!$B$1:$Z$65536,12,0)</f>
        <v>0</v>
      </c>
      <c r="O62" s="81">
        <f>VLOOKUP($C62,[1]Sheet1!$B$1:$Z$65536,13,0)</f>
        <v>0</v>
      </c>
      <c r="P62" s="81">
        <f>VLOOKUP($C62,[1]Sheet1!$B$1:$Z$65536,14,0)</f>
        <v>0</v>
      </c>
      <c r="Q62" s="81">
        <f>VLOOKUP($C62,[1]Sheet1!$B$1:$Z$65536,15,0)</f>
        <v>0</v>
      </c>
      <c r="R62" s="81">
        <f>VLOOKUP($C62,[1]Sheet1!$B$1:$Z$65536,16,0)</f>
        <v>0</v>
      </c>
      <c r="S62" s="81">
        <f>VLOOKUP($C62,[1]Sheet1!$B$1:$Z$65536,17,0)</f>
        <v>0</v>
      </c>
      <c r="T62" s="81">
        <f>VLOOKUP($C62,[1]Sheet1!$B$1:$Z$65536,18,0)</f>
        <v>0</v>
      </c>
      <c r="U62" s="81">
        <f>VLOOKUP($C62,[1]Sheet1!$B$1:$Z$65536,19,0)</f>
        <v>0</v>
      </c>
      <c r="V62" s="81">
        <f>VLOOKUP($C62,[1]Sheet1!$B$1:$Z$65536,20,0)</f>
        <v>18000.900000000001</v>
      </c>
      <c r="W62" s="81">
        <f>VLOOKUP($C62,[1]Sheet1!$B$1:$Z$65536,21,0)</f>
        <v>0</v>
      </c>
      <c r="X62" s="81">
        <f>VLOOKUP($C62,[1]Sheet1!$B$1:$Z$65536,22,0)</f>
        <v>15600.78</v>
      </c>
      <c r="Y62" s="81">
        <f>VLOOKUP($C62,[1]Sheet1!$B$1:$Z$65536,23,0)</f>
        <v>0</v>
      </c>
      <c r="Z62" s="81">
        <f>VLOOKUP($C62,[1]Sheet1!$B$1:$Z$65536,24,0)</f>
        <v>0</v>
      </c>
      <c r="AA62" s="81">
        <f>VLOOKUP($C62,[1]Sheet1!$B$1:$Z$65536,25,0)</f>
        <v>35163.79</v>
      </c>
      <c r="AB62" s="297">
        <f>VLOOKUP($C62,[1]Sheet1!$B$1:$AA$65536,26,0)</f>
        <v>0</v>
      </c>
      <c r="AC62" s="112">
        <f t="shared" si="12"/>
        <v>98421.47</v>
      </c>
      <c r="AD62" s="113">
        <f t="shared" si="13"/>
        <v>63257.68</v>
      </c>
      <c r="AE62" s="115">
        <f t="shared" si="14"/>
        <v>3000.15</v>
      </c>
      <c r="AF62" s="115">
        <f t="shared" si="15"/>
        <v>0</v>
      </c>
      <c r="AG62" s="130">
        <f>AD62</f>
        <v>63257.68</v>
      </c>
      <c r="AH62" s="132"/>
      <c r="AI62" s="127">
        <f t="shared" si="3"/>
        <v>63257.68</v>
      </c>
      <c r="AJ62" s="132"/>
      <c r="AK62" s="132"/>
      <c r="AL62" s="132"/>
      <c r="AM62" s="132" t="s">
        <v>46</v>
      </c>
      <c r="AN62" s="133"/>
      <c r="AO62" s="70"/>
    </row>
    <row r="63" spans="1:41" s="13" customFormat="1" ht="40.049999999999997" customHeight="1" thickBot="1">
      <c r="A63" s="77"/>
      <c r="B63" s="400"/>
      <c r="C63" s="82" t="s">
        <v>167</v>
      </c>
      <c r="D63" s="83" t="s">
        <v>168</v>
      </c>
      <c r="E63" s="84">
        <v>90</v>
      </c>
      <c r="F63" s="81">
        <f>VLOOKUP(C63,[1]Sheet1!B$1:E$65536,4,0)</f>
        <v>0</v>
      </c>
      <c r="G63" s="81">
        <f>VLOOKUP(C63,[1]Sheet1!B$1:F$65536,5,0)</f>
        <v>0</v>
      </c>
      <c r="H63" s="81">
        <f>VLOOKUP($C63,[1]Sheet1!$B$1:$Z$65536,6,0)</f>
        <v>0</v>
      </c>
      <c r="I63" s="81">
        <f>VLOOKUP($C63,[1]Sheet1!$B$1:$Z$65536,7,0)</f>
        <v>0</v>
      </c>
      <c r="J63" s="81">
        <f>VLOOKUP($C63,[1]Sheet1!$B$1:$Z$65536,8,0)</f>
        <v>0</v>
      </c>
      <c r="K63" s="81">
        <f>VLOOKUP($C63,[1]Sheet1!$B$1:$Z$65536,9,0)</f>
        <v>0</v>
      </c>
      <c r="L63" s="81">
        <f>VLOOKUP($C63,[1]Sheet1!$B$1:$Z$65536,10,0)</f>
        <v>0</v>
      </c>
      <c r="M63" s="81">
        <f>VLOOKUP($C63,[1]Sheet1!$B$1:$Z$65536,11,0)</f>
        <v>0</v>
      </c>
      <c r="N63" s="81">
        <f>VLOOKUP($C63,[1]Sheet1!$B$1:$Z$65536,12,0)</f>
        <v>0</v>
      </c>
      <c r="O63" s="81">
        <f>VLOOKUP($C63,[1]Sheet1!$B$1:$Z$65536,13,0)</f>
        <v>0</v>
      </c>
      <c r="P63" s="81">
        <f>VLOOKUP($C63,[1]Sheet1!$B$1:$Z$65536,14,0)</f>
        <v>0</v>
      </c>
      <c r="Q63" s="81">
        <f>VLOOKUP($C63,[1]Sheet1!$B$1:$Z$65536,15,0)</f>
        <v>0</v>
      </c>
      <c r="R63" s="81">
        <f>VLOOKUP($C63,[1]Sheet1!$B$1:$Z$65536,16,0)</f>
        <v>0</v>
      </c>
      <c r="S63" s="81">
        <f>VLOOKUP($C63,[1]Sheet1!$B$1:$Z$65536,17,0)</f>
        <v>0</v>
      </c>
      <c r="T63" s="81">
        <f>VLOOKUP($C63,[1]Sheet1!$B$1:$Z$65536,18,0)</f>
        <v>8488.1799999999967</v>
      </c>
      <c r="U63" s="81">
        <f>VLOOKUP($C63,[1]Sheet1!$B$1:$Z$65536,19,0)</f>
        <v>28117.56</v>
      </c>
      <c r="V63" s="81">
        <f>VLOOKUP($C63,[1]Sheet1!$B$1:$Z$65536,20,0)</f>
        <v>0</v>
      </c>
      <c r="W63" s="81">
        <f>VLOOKUP($C63,[1]Sheet1!$B$1:$Z$65536,21,0)</f>
        <v>0</v>
      </c>
      <c r="X63" s="81">
        <f>VLOOKUP($C63,[1]Sheet1!$B$1:$Z$65536,22,0)</f>
        <v>0</v>
      </c>
      <c r="Y63" s="81">
        <f>VLOOKUP($C63,[1]Sheet1!$B$1:$Z$65536,23,0)</f>
        <v>0</v>
      </c>
      <c r="Z63" s="81">
        <f>VLOOKUP($C63,[1]Sheet1!$B$1:$Z$65536,24,0)</f>
        <v>0</v>
      </c>
      <c r="AA63" s="81">
        <f>VLOOKUP($C63,[1]Sheet1!$B$1:$Z$65536,25,0)</f>
        <v>0</v>
      </c>
      <c r="AB63" s="297">
        <f>VLOOKUP($C63,[1]Sheet1!$B$1:$AA$65536,26,0)</f>
        <v>0</v>
      </c>
      <c r="AC63" s="112">
        <f t="shared" si="12"/>
        <v>36605.74</v>
      </c>
      <c r="AD63" s="113">
        <f t="shared" si="13"/>
        <v>36605.74</v>
      </c>
      <c r="AE63" s="115">
        <f t="shared" si="14"/>
        <v>6100.956666666666</v>
      </c>
      <c r="AF63" s="115">
        <f t="shared" si="15"/>
        <v>0</v>
      </c>
      <c r="AG63" s="130"/>
      <c r="AH63" s="132"/>
      <c r="AI63" s="127">
        <f t="shared" si="3"/>
        <v>0</v>
      </c>
      <c r="AJ63" s="132"/>
      <c r="AK63" s="132"/>
      <c r="AL63" s="132"/>
      <c r="AM63" s="132" t="s">
        <v>46</v>
      </c>
      <c r="AN63" s="133"/>
      <c r="AO63" s="70"/>
    </row>
    <row r="64" spans="1:41" s="13" customFormat="1" ht="40.049999999999997" customHeight="1" thickBot="1">
      <c r="A64" s="77"/>
      <c r="B64" s="400"/>
      <c r="C64" s="82" t="s">
        <v>169</v>
      </c>
      <c r="D64" s="83" t="s">
        <v>170</v>
      </c>
      <c r="E64" s="84">
        <v>90</v>
      </c>
      <c r="F64" s="81">
        <f>VLOOKUP(C64,[1]Sheet1!B$1:E$65536,4,0)</f>
        <v>0</v>
      </c>
      <c r="G64" s="81">
        <f>VLOOKUP(C64,[1]Sheet1!B$1:F$65536,5,0)</f>
        <v>0</v>
      </c>
      <c r="H64" s="81">
        <f>VLOOKUP($C64,[1]Sheet1!$B$1:$Z$65536,6,0)</f>
        <v>0</v>
      </c>
      <c r="I64" s="81">
        <f>VLOOKUP($C64,[1]Sheet1!$B$1:$Z$65536,7,0)</f>
        <v>0</v>
      </c>
      <c r="J64" s="81">
        <f>VLOOKUP($C64,[1]Sheet1!$B$1:$Z$65536,8,0)</f>
        <v>0</v>
      </c>
      <c r="K64" s="81">
        <f>VLOOKUP($C64,[1]Sheet1!$B$1:$Z$65536,9,0)</f>
        <v>0</v>
      </c>
      <c r="L64" s="81">
        <f>VLOOKUP($C64,[1]Sheet1!$B$1:$Z$65536,10,0)</f>
        <v>0</v>
      </c>
      <c r="M64" s="81">
        <f>VLOOKUP($C64,[1]Sheet1!$B$1:$Z$65536,11,0)</f>
        <v>0</v>
      </c>
      <c r="N64" s="81">
        <f>VLOOKUP($C64,[1]Sheet1!$B$1:$Z$65536,12,0)</f>
        <v>0</v>
      </c>
      <c r="O64" s="81">
        <f>VLOOKUP($C64,[1]Sheet1!$B$1:$Z$65536,13,0)</f>
        <v>0</v>
      </c>
      <c r="P64" s="81">
        <f>VLOOKUP($C64,[1]Sheet1!$B$1:$Z$65536,14,0)</f>
        <v>0</v>
      </c>
      <c r="Q64" s="81">
        <f>VLOOKUP($C64,[1]Sheet1!$B$1:$Z$65536,15,0)</f>
        <v>2429.7200000000084</v>
      </c>
      <c r="R64" s="81">
        <f>VLOOKUP($C64,[1]Sheet1!$B$1:$Z$65536,16,0)</f>
        <v>8957.4499999999971</v>
      </c>
      <c r="S64" s="81">
        <f>VLOOKUP($C64,[1]Sheet1!$B$1:$Z$65536,17,0)</f>
        <v>0</v>
      </c>
      <c r="T64" s="81">
        <f>VLOOKUP($C64,[1]Sheet1!$B$1:$Z$65536,18,0)</f>
        <v>0</v>
      </c>
      <c r="U64" s="81">
        <f>VLOOKUP($C64,[1]Sheet1!$B$1:$Z$65536,19,0)</f>
        <v>0</v>
      </c>
      <c r="V64" s="81">
        <f>VLOOKUP($C64,[1]Sheet1!$B$1:$Z$65536,20,0)</f>
        <v>42758.63</v>
      </c>
      <c r="W64" s="81">
        <f>VLOOKUP($C64,[1]Sheet1!$B$1:$Z$65536,21,0)</f>
        <v>0</v>
      </c>
      <c r="X64" s="81">
        <f>VLOOKUP($C64,[1]Sheet1!$B$1:$Z$65536,22,0)</f>
        <v>0</v>
      </c>
      <c r="Y64" s="81">
        <f>VLOOKUP($C64,[1]Sheet1!$B$1:$Z$65536,23,0)</f>
        <v>9969.32</v>
      </c>
      <c r="Z64" s="81">
        <f>VLOOKUP($C64,[1]Sheet1!$B$1:$Z$65536,24,0)</f>
        <v>0</v>
      </c>
      <c r="AA64" s="81">
        <f>VLOOKUP($C64,[1]Sheet1!$B$1:$Z$65536,25,0)</f>
        <v>6130.98</v>
      </c>
      <c r="AB64" s="297">
        <f>VLOOKUP($C64,[1]Sheet1!$B$1:$AA$65536,26,0)</f>
        <v>0</v>
      </c>
      <c r="AC64" s="112">
        <f t="shared" si="12"/>
        <v>70246.100000000006</v>
      </c>
      <c r="AD64" s="113">
        <f t="shared" si="13"/>
        <v>64115.12000000001</v>
      </c>
      <c r="AE64" s="115">
        <f t="shared" si="14"/>
        <v>8619.3466666666664</v>
      </c>
      <c r="AF64" s="115">
        <f t="shared" si="15"/>
        <v>0</v>
      </c>
      <c r="AG64" s="130"/>
      <c r="AH64" s="132">
        <v>20000</v>
      </c>
      <c r="AI64" s="127">
        <f t="shared" si="3"/>
        <v>20000</v>
      </c>
      <c r="AJ64" s="132"/>
      <c r="AK64" s="132" t="s">
        <v>46</v>
      </c>
      <c r="AL64" s="132"/>
      <c r="AM64" s="132"/>
      <c r="AN64" s="133"/>
      <c r="AO64" s="70"/>
    </row>
    <row r="65" spans="1:41" s="13" customFormat="1" ht="40.049999999999997" customHeight="1" thickBot="1">
      <c r="A65" s="77"/>
      <c r="B65" s="400"/>
      <c r="C65" s="82" t="s">
        <v>171</v>
      </c>
      <c r="D65" s="83" t="s">
        <v>172</v>
      </c>
      <c r="E65" s="84">
        <v>90</v>
      </c>
      <c r="F65" s="81">
        <f>VLOOKUP(C65,[1]Sheet1!B$1:E$65536,4,0)</f>
        <v>0</v>
      </c>
      <c r="G65" s="81">
        <f>VLOOKUP(C65,[1]Sheet1!B$1:F$65536,5,0)</f>
        <v>0</v>
      </c>
      <c r="H65" s="81">
        <f>VLOOKUP($C65,[1]Sheet1!$B$1:$Z$65536,6,0)</f>
        <v>0</v>
      </c>
      <c r="I65" s="81">
        <f>VLOOKUP($C65,[1]Sheet1!$B$1:$Z$65536,7,0)</f>
        <v>0</v>
      </c>
      <c r="J65" s="81">
        <f>VLOOKUP($C65,[1]Sheet1!$B$1:$Z$65536,8,0)</f>
        <v>0</v>
      </c>
      <c r="K65" s="81">
        <f>VLOOKUP($C65,[1]Sheet1!$B$1:$Z$65536,9,0)</f>
        <v>0</v>
      </c>
      <c r="L65" s="81">
        <f>VLOOKUP($C65,[1]Sheet1!$B$1:$Z$65536,10,0)</f>
        <v>0</v>
      </c>
      <c r="M65" s="81">
        <f>VLOOKUP($C65,[1]Sheet1!$B$1:$Z$65536,11,0)</f>
        <v>0</v>
      </c>
      <c r="N65" s="81">
        <f>VLOOKUP($C65,[1]Sheet1!$B$1:$Z$65536,12,0)</f>
        <v>0</v>
      </c>
      <c r="O65" s="81">
        <f>VLOOKUP($C65,[1]Sheet1!$B$1:$Z$65536,13,0)</f>
        <v>0</v>
      </c>
      <c r="P65" s="81">
        <f>VLOOKUP($C65,[1]Sheet1!$B$1:$Z$65536,14,0)</f>
        <v>0</v>
      </c>
      <c r="Q65" s="81">
        <f>VLOOKUP($C65,[1]Sheet1!$B$1:$Z$65536,15,0)</f>
        <v>0</v>
      </c>
      <c r="R65" s="81">
        <f>VLOOKUP($C65,[1]Sheet1!$B$1:$Z$65536,16,0)</f>
        <v>0</v>
      </c>
      <c r="S65" s="81">
        <f>VLOOKUP($C65,[1]Sheet1!$B$1:$Z$65536,17,0)</f>
        <v>0</v>
      </c>
      <c r="T65" s="81">
        <f>VLOOKUP($C65,[1]Sheet1!$B$1:$Z$65536,18,0)</f>
        <v>12346.520000000004</v>
      </c>
      <c r="U65" s="81">
        <f>VLOOKUP($C65,[1]Sheet1!$B$1:$Z$65536,19,0)</f>
        <v>0</v>
      </c>
      <c r="V65" s="81">
        <f>VLOOKUP($C65,[1]Sheet1!$B$1:$Z$65536,20,0)</f>
        <v>20400</v>
      </c>
      <c r="W65" s="81">
        <f>VLOOKUP($C65,[1]Sheet1!$B$1:$Z$65536,21,0)</f>
        <v>0</v>
      </c>
      <c r="X65" s="81">
        <f>VLOOKUP($C65,[1]Sheet1!$B$1:$Z$65536,22,0)</f>
        <v>0</v>
      </c>
      <c r="Y65" s="81">
        <f>VLOOKUP($C65,[1]Sheet1!$B$1:$Z$65536,23,0)</f>
        <v>0</v>
      </c>
      <c r="Z65" s="81">
        <f>VLOOKUP($C65,[1]Sheet1!$B$1:$Z$65536,24,0)</f>
        <v>0</v>
      </c>
      <c r="AA65" s="81">
        <f>VLOOKUP($C65,[1]Sheet1!$B$1:$Z$65536,25,0)</f>
        <v>35700</v>
      </c>
      <c r="AB65" s="297">
        <f>VLOOKUP($C65,[1]Sheet1!$B$1:$AA$65536,26,0)</f>
        <v>0</v>
      </c>
      <c r="AC65" s="112">
        <f t="shared" si="12"/>
        <v>68446.52</v>
      </c>
      <c r="AD65" s="113">
        <f t="shared" si="13"/>
        <v>32746.520000000004</v>
      </c>
      <c r="AE65" s="115">
        <f t="shared" si="14"/>
        <v>5457.753333333334</v>
      </c>
      <c r="AF65" s="115">
        <f t="shared" si="15"/>
        <v>0</v>
      </c>
      <c r="AG65" s="130"/>
      <c r="AH65" s="132">
        <v>20000</v>
      </c>
      <c r="AI65" s="127">
        <f t="shared" si="3"/>
        <v>20000</v>
      </c>
      <c r="AJ65" s="132"/>
      <c r="AK65" s="132"/>
      <c r="AL65" s="132"/>
      <c r="AM65" s="132" t="s">
        <v>46</v>
      </c>
      <c r="AN65" s="133"/>
      <c r="AO65" s="70"/>
    </row>
    <row r="66" spans="1:41" s="13" customFormat="1" ht="40.049999999999997" customHeight="1" thickBot="1">
      <c r="A66" s="77"/>
      <c r="B66" s="400"/>
      <c r="C66" s="82" t="s">
        <v>173</v>
      </c>
      <c r="D66" s="83" t="s">
        <v>174</v>
      </c>
      <c r="E66" s="84">
        <v>90</v>
      </c>
      <c r="F66" s="81">
        <f>VLOOKUP(C66,[1]Sheet1!B$1:E$65536,4,0)</f>
        <v>0</v>
      </c>
      <c r="G66" s="81">
        <f>VLOOKUP(C66,[1]Sheet1!B$1:F$65536,5,0)</f>
        <v>0</v>
      </c>
      <c r="H66" s="81">
        <f>VLOOKUP($C66,[1]Sheet1!$B$1:$Z$65536,6,0)</f>
        <v>0</v>
      </c>
      <c r="I66" s="81">
        <f>VLOOKUP($C66,[1]Sheet1!$B$1:$Z$65536,7,0)</f>
        <v>0</v>
      </c>
      <c r="J66" s="81">
        <f>VLOOKUP($C66,[1]Sheet1!$B$1:$Z$65536,8,0)</f>
        <v>0</v>
      </c>
      <c r="K66" s="81">
        <f>VLOOKUP($C66,[1]Sheet1!$B$1:$Z$65536,9,0)</f>
        <v>0</v>
      </c>
      <c r="L66" s="81">
        <f>VLOOKUP($C66,[1]Sheet1!$B$1:$Z$65536,10,0)</f>
        <v>0</v>
      </c>
      <c r="M66" s="81">
        <f>VLOOKUP($C66,[1]Sheet1!$B$1:$Z$65536,11,0)</f>
        <v>0</v>
      </c>
      <c r="N66" s="81">
        <f>VLOOKUP($C66,[1]Sheet1!$B$1:$Z$65536,12,0)</f>
        <v>0</v>
      </c>
      <c r="O66" s="81">
        <f>VLOOKUP($C66,[1]Sheet1!$B$1:$Z$65536,13,0)</f>
        <v>0</v>
      </c>
      <c r="P66" s="81">
        <f>VLOOKUP($C66,[1]Sheet1!$B$1:$Z$65536,14,0)</f>
        <v>0</v>
      </c>
      <c r="Q66" s="81">
        <f>VLOOKUP($C66,[1]Sheet1!$B$1:$Z$65536,15,0)</f>
        <v>0</v>
      </c>
      <c r="R66" s="81">
        <f>VLOOKUP($C66,[1]Sheet1!$B$1:$Z$65536,16,0)</f>
        <v>0</v>
      </c>
      <c r="S66" s="81">
        <f>VLOOKUP($C66,[1]Sheet1!$B$1:$Z$65536,17,0)</f>
        <v>0</v>
      </c>
      <c r="T66" s="81">
        <f>VLOOKUP($C66,[1]Sheet1!$B$1:$Z$65536,18,0)</f>
        <v>0</v>
      </c>
      <c r="U66" s="81">
        <f>VLOOKUP($C66,[1]Sheet1!$B$1:$Z$65536,19,0)</f>
        <v>0</v>
      </c>
      <c r="V66" s="81">
        <f>VLOOKUP($C66,[1]Sheet1!$B$1:$Z$65536,20,0)</f>
        <v>5511.36</v>
      </c>
      <c r="W66" s="81">
        <f>VLOOKUP($C66,[1]Sheet1!$B$1:$Z$65536,21,0)</f>
        <v>7004.8400000000038</v>
      </c>
      <c r="X66" s="81">
        <f>VLOOKUP($C66,[1]Sheet1!$B$1:$Z$65536,22,0)</f>
        <v>15845.62</v>
      </c>
      <c r="Y66" s="81">
        <f>VLOOKUP($C66,[1]Sheet1!$B$1:$Z$65536,23,0)</f>
        <v>18137.310000000001</v>
      </c>
      <c r="Z66" s="81">
        <f>VLOOKUP($C66,[1]Sheet1!$B$1:$Z$65536,24,0)</f>
        <v>8285.3799999999992</v>
      </c>
      <c r="AA66" s="81">
        <f>VLOOKUP($C66,[1]Sheet1!$B$1:$Z$65536,25,0)</f>
        <v>6818.29</v>
      </c>
      <c r="AB66" s="297">
        <f>VLOOKUP($C66,[1]Sheet1!$B$1:$AA$65536,26,0)</f>
        <v>372</v>
      </c>
      <c r="AC66" s="112">
        <f t="shared" si="12"/>
        <v>61974.8</v>
      </c>
      <c r="AD66" s="113">
        <f t="shared" si="13"/>
        <v>46499.130000000005</v>
      </c>
      <c r="AE66" s="115">
        <f t="shared" si="14"/>
        <v>2086.0333333333342</v>
      </c>
      <c r="AF66" s="115">
        <f t="shared" si="15"/>
        <v>7004.8400000000038</v>
      </c>
      <c r="AG66" s="130"/>
      <c r="AH66" s="132">
        <v>10000</v>
      </c>
      <c r="AI66" s="127">
        <f t="shared" si="3"/>
        <v>10000</v>
      </c>
      <c r="AJ66" s="132"/>
      <c r="AK66" s="132" t="s">
        <v>46</v>
      </c>
      <c r="AL66" s="132"/>
      <c r="AM66" s="132"/>
      <c r="AN66" s="133"/>
      <c r="AO66" s="70"/>
    </row>
    <row r="67" spans="1:41" s="13" customFormat="1" ht="40.049999999999997" customHeight="1" thickBot="1">
      <c r="A67" s="77"/>
      <c r="B67" s="400"/>
      <c r="C67" s="82" t="s">
        <v>175</v>
      </c>
      <c r="D67" s="83" t="s">
        <v>176</v>
      </c>
      <c r="E67" s="84">
        <v>90</v>
      </c>
      <c r="F67" s="81">
        <f>VLOOKUP(C67,[1]Sheet1!B$1:E$65536,4,0)</f>
        <v>0</v>
      </c>
      <c r="G67" s="81">
        <f>VLOOKUP(C67,[1]Sheet1!B$1:F$65536,5,0)</f>
        <v>0</v>
      </c>
      <c r="H67" s="81">
        <f>VLOOKUP($C67,[1]Sheet1!$B$1:$Z$65536,6,0)</f>
        <v>0</v>
      </c>
      <c r="I67" s="81">
        <f>VLOOKUP($C67,[1]Sheet1!$B$1:$Z$65536,7,0)</f>
        <v>0</v>
      </c>
      <c r="J67" s="81">
        <f>VLOOKUP($C67,[1]Sheet1!$B$1:$Z$65536,8,0)</f>
        <v>0</v>
      </c>
      <c r="K67" s="81">
        <f>VLOOKUP($C67,[1]Sheet1!$B$1:$Z$65536,9,0)</f>
        <v>0</v>
      </c>
      <c r="L67" s="81">
        <f>VLOOKUP($C67,[1]Sheet1!$B$1:$Z$65536,10,0)</f>
        <v>0</v>
      </c>
      <c r="M67" s="81">
        <f>VLOOKUP($C67,[1]Sheet1!$B$1:$Z$65536,11,0)</f>
        <v>0</v>
      </c>
      <c r="N67" s="81">
        <f>VLOOKUP($C67,[1]Sheet1!$B$1:$Z$65536,12,0)</f>
        <v>0</v>
      </c>
      <c r="O67" s="81">
        <f>VLOOKUP($C67,[1]Sheet1!$B$1:$Z$65536,13,0)</f>
        <v>0</v>
      </c>
      <c r="P67" s="81">
        <f>VLOOKUP($C67,[1]Sheet1!$B$1:$Z$65536,14,0)</f>
        <v>0</v>
      </c>
      <c r="Q67" s="81">
        <f>VLOOKUP($C67,[1]Sheet1!$B$1:$Z$65536,15,0)</f>
        <v>0</v>
      </c>
      <c r="R67" s="81">
        <f>VLOOKUP($C67,[1]Sheet1!$B$1:$Z$65536,16,0)</f>
        <v>0</v>
      </c>
      <c r="S67" s="81">
        <f>VLOOKUP($C67,[1]Sheet1!$B$1:$Z$65536,17,0)</f>
        <v>0</v>
      </c>
      <c r="T67" s="81">
        <f>VLOOKUP($C67,[1]Sheet1!$B$1:$Z$65536,18,0)</f>
        <v>0</v>
      </c>
      <c r="U67" s="81">
        <f>VLOOKUP($C67,[1]Sheet1!$B$1:$Z$65536,19,0)</f>
        <v>0</v>
      </c>
      <c r="V67" s="81">
        <f>VLOOKUP($C67,[1]Sheet1!$B$1:$Z$65536,20,0)</f>
        <v>0</v>
      </c>
      <c r="W67" s="81">
        <f>VLOOKUP($C67,[1]Sheet1!$B$1:$Z$65536,21,0)</f>
        <v>0</v>
      </c>
      <c r="X67" s="81">
        <f>VLOOKUP($C67,[1]Sheet1!$B$1:$Z$65536,22,0)</f>
        <v>0</v>
      </c>
      <c r="Y67" s="81">
        <f>VLOOKUP($C67,[1]Sheet1!$B$1:$Z$65536,23,0)</f>
        <v>0</v>
      </c>
      <c r="Z67" s="81">
        <f>VLOOKUP($C67,[1]Sheet1!$B$1:$Z$65536,24,0)</f>
        <v>0.3</v>
      </c>
      <c r="AA67" s="81">
        <f>VLOOKUP($C67,[1]Sheet1!$B$1:$Z$65536,25,0)</f>
        <v>14927.82</v>
      </c>
      <c r="AB67" s="297">
        <f>VLOOKUP($C67,[1]Sheet1!$B$1:$AA$65536,26,0)</f>
        <v>7016</v>
      </c>
      <c r="AC67" s="112">
        <f t="shared" si="12"/>
        <v>21944.12</v>
      </c>
      <c r="AD67" s="113">
        <f t="shared" si="13"/>
        <v>-7.2758465918809634E-13</v>
      </c>
      <c r="AE67" s="115">
        <f t="shared" si="14"/>
        <v>0</v>
      </c>
      <c r="AF67" s="115">
        <f t="shared" si="15"/>
        <v>0</v>
      </c>
      <c r="AG67" s="130"/>
      <c r="AH67" s="132"/>
      <c r="AI67" s="127">
        <f t="shared" si="3"/>
        <v>0</v>
      </c>
      <c r="AJ67" s="132"/>
      <c r="AK67" s="132"/>
      <c r="AL67" s="132"/>
      <c r="AM67" s="132" t="s">
        <v>46</v>
      </c>
      <c r="AN67" s="133"/>
      <c r="AO67" s="70"/>
    </row>
    <row r="68" spans="1:41" s="13" customFormat="1" ht="40.049999999999997" customHeight="1" thickBot="1">
      <c r="A68" s="77"/>
      <c r="B68" s="400"/>
      <c r="C68" s="82" t="s">
        <v>177</v>
      </c>
      <c r="D68" s="83" t="s">
        <v>178</v>
      </c>
      <c r="E68" s="84">
        <v>90</v>
      </c>
      <c r="F68" s="81">
        <f>VLOOKUP(C68,[1]Sheet1!B$1:E$65536,4,0)</f>
        <v>0</v>
      </c>
      <c r="G68" s="81">
        <f>VLOOKUP(C68,[1]Sheet1!B$1:F$65536,5,0)</f>
        <v>0</v>
      </c>
      <c r="H68" s="81">
        <f>VLOOKUP($C68,[1]Sheet1!$B$1:$Z$65536,6,0)</f>
        <v>0</v>
      </c>
      <c r="I68" s="81">
        <f>VLOOKUP($C68,[1]Sheet1!$B$1:$Z$65536,7,0)</f>
        <v>0</v>
      </c>
      <c r="J68" s="81">
        <f>VLOOKUP($C68,[1]Sheet1!$B$1:$Z$65536,8,0)</f>
        <v>0</v>
      </c>
      <c r="K68" s="81">
        <f>VLOOKUP($C68,[1]Sheet1!$B$1:$Z$65536,9,0)</f>
        <v>0</v>
      </c>
      <c r="L68" s="81">
        <f>VLOOKUP($C68,[1]Sheet1!$B$1:$Z$65536,10,0)</f>
        <v>0</v>
      </c>
      <c r="M68" s="81">
        <f>VLOOKUP($C68,[1]Sheet1!$B$1:$Z$65536,11,0)</f>
        <v>0</v>
      </c>
      <c r="N68" s="81">
        <f>VLOOKUP($C68,[1]Sheet1!$B$1:$Z$65536,12,0)</f>
        <v>0</v>
      </c>
      <c r="O68" s="81">
        <f>VLOOKUP($C68,[1]Sheet1!$B$1:$Z$65536,13,0)</f>
        <v>0</v>
      </c>
      <c r="P68" s="81">
        <f>VLOOKUP($C68,[1]Sheet1!$B$1:$Z$65536,14,0)</f>
        <v>0</v>
      </c>
      <c r="Q68" s="81">
        <f>VLOOKUP($C68,[1]Sheet1!$B$1:$Z$65536,15,0)</f>
        <v>0</v>
      </c>
      <c r="R68" s="81">
        <f>VLOOKUP($C68,[1]Sheet1!$B$1:$Z$65536,16,0)</f>
        <v>0</v>
      </c>
      <c r="S68" s="81">
        <f>VLOOKUP($C68,[1]Sheet1!$B$1:$Z$65536,17,0)</f>
        <v>0</v>
      </c>
      <c r="T68" s="81">
        <f>VLOOKUP($C68,[1]Sheet1!$B$1:$Z$65536,18,0)</f>
        <v>0</v>
      </c>
      <c r="U68" s="81">
        <f>VLOOKUP($C68,[1]Sheet1!$B$1:$Z$65536,19,0)</f>
        <v>0</v>
      </c>
      <c r="V68" s="81">
        <f>VLOOKUP($C68,[1]Sheet1!$B$1:$Z$65536,20,0)</f>
        <v>0</v>
      </c>
      <c r="W68" s="81">
        <f>VLOOKUP($C68,[1]Sheet1!$B$1:$Z$65536,21,0)</f>
        <v>0</v>
      </c>
      <c r="X68" s="81">
        <f>VLOOKUP($C68,[1]Sheet1!$B$1:$Z$65536,22,0)</f>
        <v>0</v>
      </c>
      <c r="Y68" s="81">
        <f>VLOOKUP($C68,[1]Sheet1!$B$1:$Z$65536,23,0)</f>
        <v>0</v>
      </c>
      <c r="Z68" s="81">
        <f>VLOOKUP($C68,[1]Sheet1!$B$1:$Z$65536,24,0)</f>
        <v>0</v>
      </c>
      <c r="AA68" s="81">
        <f>VLOOKUP($C68,[1]Sheet1!$B$1:$Z$65536,25,0)</f>
        <v>0</v>
      </c>
      <c r="AB68" s="297">
        <f>VLOOKUP($C68,[1]Sheet1!$B$1:$AA$65536,26,0)</f>
        <v>0</v>
      </c>
      <c r="AC68" s="112">
        <f t="shared" si="12"/>
        <v>0</v>
      </c>
      <c r="AD68" s="113">
        <f t="shared" si="13"/>
        <v>0</v>
      </c>
      <c r="AE68" s="115">
        <f t="shared" si="14"/>
        <v>0</v>
      </c>
      <c r="AF68" s="115">
        <f t="shared" si="15"/>
        <v>0</v>
      </c>
      <c r="AG68" s="130"/>
      <c r="AH68" s="175"/>
      <c r="AI68" s="127">
        <f t="shared" si="3"/>
        <v>0</v>
      </c>
      <c r="AJ68" s="115"/>
      <c r="AK68" s="132"/>
      <c r="AL68" s="132"/>
      <c r="AM68" s="132" t="s">
        <v>46</v>
      </c>
      <c r="AN68" s="133"/>
      <c r="AO68" s="70"/>
    </row>
    <row r="69" spans="1:41" s="60" customFormat="1" ht="40.049999999999997" customHeight="1" thickBot="1">
      <c r="A69" s="159"/>
      <c r="B69" s="400"/>
      <c r="C69" s="160" t="s">
        <v>179</v>
      </c>
      <c r="D69" s="161" t="s">
        <v>180</v>
      </c>
      <c r="E69" s="162">
        <v>90</v>
      </c>
      <c r="F69" s="81">
        <f>VLOOKUP(C69,[1]Sheet1!B$1:E$65536,4,0)</f>
        <v>0</v>
      </c>
      <c r="G69" s="81">
        <f>VLOOKUP(C69,[1]Sheet1!B$1:F$65536,5,0)</f>
        <v>0</v>
      </c>
      <c r="H69" s="81">
        <f>VLOOKUP($C69,[1]Sheet1!$B$1:$Z$65536,6,0)</f>
        <v>0</v>
      </c>
      <c r="I69" s="81">
        <f>VLOOKUP($C69,[1]Sheet1!$B$1:$Z$65536,7,0)</f>
        <v>0</v>
      </c>
      <c r="J69" s="81">
        <f>VLOOKUP($C69,[1]Sheet1!$B$1:$Z$65536,8,0)</f>
        <v>0</v>
      </c>
      <c r="K69" s="81">
        <f>VLOOKUP($C69,[1]Sheet1!$B$1:$Z$65536,9,0)</f>
        <v>0</v>
      </c>
      <c r="L69" s="81">
        <f>VLOOKUP($C69,[1]Sheet1!$B$1:$Z$65536,10,0)</f>
        <v>0</v>
      </c>
      <c r="M69" s="81">
        <f>VLOOKUP($C69,[1]Sheet1!$B$1:$Z$65536,11,0)</f>
        <v>0</v>
      </c>
      <c r="N69" s="81">
        <f>VLOOKUP($C69,[1]Sheet1!$B$1:$Z$65536,12,0)</f>
        <v>0</v>
      </c>
      <c r="O69" s="81">
        <f>VLOOKUP($C69,[1]Sheet1!$B$1:$Z$65536,13,0)</f>
        <v>0</v>
      </c>
      <c r="P69" s="81">
        <f>VLOOKUP($C69,[1]Sheet1!$B$1:$Z$65536,14,0)</f>
        <v>0</v>
      </c>
      <c r="Q69" s="81">
        <f>VLOOKUP($C69,[1]Sheet1!$B$1:$Z$65536,15,0)</f>
        <v>0</v>
      </c>
      <c r="R69" s="81">
        <f>VLOOKUP($C69,[1]Sheet1!$B$1:$Z$65536,16,0)</f>
        <v>0</v>
      </c>
      <c r="S69" s="81">
        <f>VLOOKUP($C69,[1]Sheet1!$B$1:$Z$65536,17,0)</f>
        <v>0</v>
      </c>
      <c r="T69" s="81">
        <f>VLOOKUP($C69,[1]Sheet1!$B$1:$Z$65536,18,0)</f>
        <v>0</v>
      </c>
      <c r="U69" s="81">
        <f>VLOOKUP($C69,[1]Sheet1!$B$1:$Z$65536,19,0)</f>
        <v>0</v>
      </c>
      <c r="V69" s="81">
        <f>VLOOKUP($C69,[1]Sheet1!$B$1:$Z$65536,20,0)</f>
        <v>0</v>
      </c>
      <c r="W69" s="81">
        <f>VLOOKUP($C69,[1]Sheet1!$B$1:$Z$65536,21,0)</f>
        <v>0</v>
      </c>
      <c r="X69" s="81">
        <f>VLOOKUP($C69,[1]Sheet1!$B$1:$Z$65536,22,0)</f>
        <v>0</v>
      </c>
      <c r="Y69" s="81">
        <f>VLOOKUP($C69,[1]Sheet1!$B$1:$Z$65536,23,0)</f>
        <v>33835.99</v>
      </c>
      <c r="Z69" s="81">
        <f>VLOOKUP($C69,[1]Sheet1!$B$1:$Z$65536,24,0)</f>
        <v>0</v>
      </c>
      <c r="AA69" s="81">
        <f>VLOOKUP($C69,[1]Sheet1!$B$1:$Z$65536,25,0)</f>
        <v>0</v>
      </c>
      <c r="AB69" s="297">
        <f>VLOOKUP($C69,[1]Sheet1!$B$1:$AA$65536,26,0)</f>
        <v>0</v>
      </c>
      <c r="AC69" s="112">
        <f t="shared" si="12"/>
        <v>33835.99</v>
      </c>
      <c r="AD69" s="113">
        <f t="shared" si="13"/>
        <v>33835.99</v>
      </c>
      <c r="AE69" s="173">
        <f t="shared" si="14"/>
        <v>0</v>
      </c>
      <c r="AF69" s="173">
        <f t="shared" si="15"/>
        <v>0</v>
      </c>
      <c r="AG69" s="139">
        <v>30000</v>
      </c>
      <c r="AH69" s="131"/>
      <c r="AI69" s="127">
        <f t="shared" ref="AI69:AI132" si="16">AH69+AG69</f>
        <v>30000</v>
      </c>
      <c r="AJ69" s="131"/>
      <c r="AK69" s="131"/>
      <c r="AL69" s="131"/>
      <c r="AM69" s="131" t="s">
        <v>46</v>
      </c>
      <c r="AN69" s="176"/>
      <c r="AO69" s="177"/>
    </row>
    <row r="70" spans="1:41" s="13" customFormat="1" ht="28.05" customHeight="1" thickBot="1">
      <c r="A70" s="77"/>
      <c r="B70" s="400"/>
      <c r="C70" s="78" t="s">
        <v>182</v>
      </c>
      <c r="D70" s="79" t="s">
        <v>183</v>
      </c>
      <c r="E70" s="80">
        <v>120</v>
      </c>
      <c r="F70" s="81">
        <f>VLOOKUP(C70,[1]Sheet1!B$1:E$65536,4,0)</f>
        <v>0</v>
      </c>
      <c r="G70" s="81">
        <f>VLOOKUP(C70,[1]Sheet1!B$1:F$65536,5,0)</f>
        <v>0</v>
      </c>
      <c r="H70" s="81">
        <f>VLOOKUP($C70,[1]Sheet1!$B$1:$Z$65536,6,0)</f>
        <v>0</v>
      </c>
      <c r="I70" s="81">
        <f>VLOOKUP($C70,[1]Sheet1!$B$1:$Z$65536,7,0)</f>
        <v>0</v>
      </c>
      <c r="J70" s="81">
        <f>VLOOKUP($C70,[1]Sheet1!$B$1:$Z$65536,8,0)</f>
        <v>0</v>
      </c>
      <c r="K70" s="81">
        <f>VLOOKUP($C70,[1]Sheet1!$B$1:$Z$65536,9,0)</f>
        <v>0</v>
      </c>
      <c r="L70" s="81">
        <f>VLOOKUP($C70,[1]Sheet1!$B$1:$Z$65536,10,0)</f>
        <v>0</v>
      </c>
      <c r="M70" s="81">
        <f>VLOOKUP($C70,[1]Sheet1!$B$1:$Z$65536,11,0)</f>
        <v>0</v>
      </c>
      <c r="N70" s="81">
        <f>VLOOKUP($C70,[1]Sheet1!$B$1:$Z$65536,12,0)</f>
        <v>0</v>
      </c>
      <c r="O70" s="81">
        <f>VLOOKUP($C70,[1]Sheet1!$B$1:$Z$65536,13,0)</f>
        <v>0</v>
      </c>
      <c r="P70" s="81">
        <f>VLOOKUP($C70,[1]Sheet1!$B$1:$Z$65536,14,0)</f>
        <v>0</v>
      </c>
      <c r="Q70" s="81">
        <f>VLOOKUP($C70,[1]Sheet1!$B$1:$Z$65536,15,0)</f>
        <v>0</v>
      </c>
      <c r="R70" s="81">
        <f>VLOOKUP($C70,[1]Sheet1!$B$1:$Z$65536,16,0)</f>
        <v>630413.67000000004</v>
      </c>
      <c r="S70" s="81">
        <f>VLOOKUP($C70,[1]Sheet1!$B$1:$Z$65536,17,0)</f>
        <v>0</v>
      </c>
      <c r="T70" s="81">
        <f>VLOOKUP($C70,[1]Sheet1!$B$1:$Z$65536,18,0)</f>
        <v>585194.44999999995</v>
      </c>
      <c r="U70" s="81">
        <f>VLOOKUP($C70,[1]Sheet1!$B$1:$Z$65536,19,0)</f>
        <v>0</v>
      </c>
      <c r="V70" s="81">
        <f>VLOOKUP($C70,[1]Sheet1!$B$1:$Z$65536,20,0)</f>
        <v>601987.71</v>
      </c>
      <c r="W70" s="81">
        <f>VLOOKUP($C70,[1]Sheet1!$B$1:$Z$65536,21,0)</f>
        <v>264196.66999999993</v>
      </c>
      <c r="X70" s="81">
        <f>VLOOKUP($C70,[1]Sheet1!$B$1:$Z$65536,22,0)</f>
        <v>0</v>
      </c>
      <c r="Y70" s="81">
        <f>VLOOKUP($C70,[1]Sheet1!$B$1:$Z$65536,23,0)</f>
        <v>0</v>
      </c>
      <c r="Z70" s="81">
        <f>VLOOKUP($C70,[1]Sheet1!$B$1:$Z$65536,24,0)</f>
        <v>0</v>
      </c>
      <c r="AA70" s="81">
        <f>VLOOKUP($C70,[1]Sheet1!$B$1:$Z$65536,25,0)</f>
        <v>0</v>
      </c>
      <c r="AB70" s="297">
        <f>VLOOKUP($C70,[1]Sheet1!$B$1:$AA$65536,26,0)</f>
        <v>0</v>
      </c>
      <c r="AC70" s="112">
        <f t="shared" ref="AC70:AC103" si="17">SUM(F70:AB70)</f>
        <v>2081792.5</v>
      </c>
      <c r="AD70" s="114">
        <f t="shared" ref="AD70:AD103" si="18">AC70-AB70-AA70-Z70-Y70</f>
        <v>2081792.5</v>
      </c>
      <c r="AE70" s="112">
        <f t="shared" ref="AE70:AE103" si="19">(V70+U70+T70+S70+R70+Q70)/6</f>
        <v>302932.63833333337</v>
      </c>
      <c r="AF70" s="112">
        <f t="shared" ref="AF70:AF103" si="20">W70</f>
        <v>264196.66999999993</v>
      </c>
      <c r="AG70" s="126"/>
      <c r="AH70" s="126">
        <v>200000</v>
      </c>
      <c r="AI70" s="127">
        <f t="shared" si="16"/>
        <v>200000</v>
      </c>
      <c r="AJ70" s="128">
        <v>300000</v>
      </c>
      <c r="AK70" s="128"/>
      <c r="AL70" s="128" t="s">
        <v>46</v>
      </c>
      <c r="AM70" s="128"/>
      <c r="AN70" s="129"/>
      <c r="AO70" s="70"/>
    </row>
    <row r="71" spans="1:41" s="13" customFormat="1" ht="28.05" customHeight="1" thickBot="1">
      <c r="A71" s="77"/>
      <c r="B71" s="400"/>
      <c r="C71" s="82" t="s">
        <v>184</v>
      </c>
      <c r="D71" s="83" t="s">
        <v>185</v>
      </c>
      <c r="E71" s="84">
        <v>120</v>
      </c>
      <c r="F71" s="81">
        <f>VLOOKUP(C71,[1]Sheet1!B$1:E$65536,4,0)</f>
        <v>0</v>
      </c>
      <c r="G71" s="81">
        <f>VLOOKUP(C71,[1]Sheet1!B$1:F$65536,5,0)</f>
        <v>0</v>
      </c>
      <c r="H71" s="81">
        <f>VLOOKUP($C71,[1]Sheet1!$B$1:$Z$65536,6,0)</f>
        <v>0</v>
      </c>
      <c r="I71" s="81">
        <f>VLOOKUP($C71,[1]Sheet1!$B$1:$Z$65536,7,0)</f>
        <v>0</v>
      </c>
      <c r="J71" s="81">
        <f>VLOOKUP($C71,[1]Sheet1!$B$1:$Z$65536,8,0)</f>
        <v>88025.27</v>
      </c>
      <c r="K71" s="81">
        <f>VLOOKUP($C71,[1]Sheet1!$B$1:$Z$65536,9,0)</f>
        <v>287558.25999999978</v>
      </c>
      <c r="L71" s="81">
        <f>VLOOKUP($C71,[1]Sheet1!$B$1:$Z$65536,10,0)</f>
        <v>149736.80999999959</v>
      </c>
      <c r="M71" s="81">
        <f>VLOOKUP($C71,[1]Sheet1!$B$1:$Z$65536,11,0)</f>
        <v>105539.77000000048</v>
      </c>
      <c r="N71" s="81">
        <f>VLOOKUP($C71,[1]Sheet1!$B$1:$Z$65536,12,0)</f>
        <v>98736.570000000298</v>
      </c>
      <c r="O71" s="81">
        <f>VLOOKUP($C71,[1]Sheet1!$B$1:$Z$65536,13,0)</f>
        <v>90068.259999999776</v>
      </c>
      <c r="P71" s="81">
        <f>VLOOKUP($C71,[1]Sheet1!$B$1:$Z$65536,14,0)</f>
        <v>0</v>
      </c>
      <c r="Q71" s="81">
        <f>VLOOKUP($C71,[1]Sheet1!$B$1:$Z$65536,15,0)</f>
        <v>101118.3200000003</v>
      </c>
      <c r="R71" s="81">
        <f>VLOOKUP($C71,[1]Sheet1!$B$1:$Z$65536,16,0)</f>
        <v>107937.61999999988</v>
      </c>
      <c r="S71" s="81">
        <f>VLOOKUP($C71,[1]Sheet1!$B$1:$Z$65536,17,0)</f>
        <v>0</v>
      </c>
      <c r="T71" s="81">
        <f>VLOOKUP($C71,[1]Sheet1!$B$1:$Z$65536,18,0)</f>
        <v>211307.64000000013</v>
      </c>
      <c r="U71" s="81">
        <f>VLOOKUP($C71,[1]Sheet1!$B$1:$Z$65536,19,0)</f>
        <v>0</v>
      </c>
      <c r="V71" s="81">
        <f>VLOOKUP($C71,[1]Sheet1!$B$1:$Z$65536,20,0)</f>
        <v>0</v>
      </c>
      <c r="W71" s="81">
        <f>VLOOKUP($C71,[1]Sheet1!$B$1:$Z$65536,21,0)</f>
        <v>462881.65999999992</v>
      </c>
      <c r="X71" s="81">
        <f>VLOOKUP($C71,[1]Sheet1!$B$1:$Z$65536,22,0)</f>
        <v>1319626.29</v>
      </c>
      <c r="Y71" s="81">
        <f>VLOOKUP($C71,[1]Sheet1!$B$1:$Z$65536,23,0)</f>
        <v>0</v>
      </c>
      <c r="Z71" s="81">
        <f>VLOOKUP($C71,[1]Sheet1!$B$1:$Z$65536,24,0)</f>
        <v>0</v>
      </c>
      <c r="AA71" s="81">
        <f>VLOOKUP($C71,[1]Sheet1!$B$1:$Z$65536,25,0)</f>
        <v>0</v>
      </c>
      <c r="AB71" s="297">
        <f>VLOOKUP($C71,[1]Sheet1!$B$1:$AA$65536,26,0)</f>
        <v>1053754.42</v>
      </c>
      <c r="AC71" s="112">
        <f t="shared" si="17"/>
        <v>4076290.89</v>
      </c>
      <c r="AD71" s="114">
        <f t="shared" si="18"/>
        <v>3022536.47</v>
      </c>
      <c r="AE71" s="115">
        <f t="shared" si="19"/>
        <v>70060.596666666723</v>
      </c>
      <c r="AF71" s="115">
        <f t="shared" si="20"/>
        <v>462881.65999999992</v>
      </c>
      <c r="AG71" s="130">
        <v>100000</v>
      </c>
      <c r="AH71" s="134">
        <v>100000</v>
      </c>
      <c r="AI71" s="127">
        <f t="shared" si="16"/>
        <v>200000</v>
      </c>
      <c r="AJ71" s="132">
        <v>150000</v>
      </c>
      <c r="AK71" s="132" t="s">
        <v>46</v>
      </c>
      <c r="AL71" s="132"/>
      <c r="AM71" s="132"/>
      <c r="AN71" s="133"/>
      <c r="AO71" s="70"/>
    </row>
    <row r="72" spans="1:41" s="13" customFormat="1" ht="28.05" customHeight="1" thickBot="1">
      <c r="A72" s="77"/>
      <c r="B72" s="400"/>
      <c r="C72" s="82" t="s">
        <v>186</v>
      </c>
      <c r="D72" s="83" t="s">
        <v>187</v>
      </c>
      <c r="E72" s="84">
        <v>120</v>
      </c>
      <c r="F72" s="81">
        <f>VLOOKUP(C72,[1]Sheet1!B$1:E$65536,4,0)</f>
        <v>0</v>
      </c>
      <c r="G72" s="81">
        <f>VLOOKUP(C72,[1]Sheet1!B$1:F$65536,5,0)</f>
        <v>0</v>
      </c>
      <c r="H72" s="81">
        <f>VLOOKUP($C72,[1]Sheet1!$B$1:$Z$65536,6,0)</f>
        <v>0</v>
      </c>
      <c r="I72" s="81">
        <f>VLOOKUP($C72,[1]Sheet1!$B$1:$Z$65536,7,0)</f>
        <v>0</v>
      </c>
      <c r="J72" s="81">
        <f>VLOOKUP($C72,[1]Sheet1!$B$1:$Z$65536,8,0)</f>
        <v>0</v>
      </c>
      <c r="K72" s="81">
        <f>VLOOKUP($C72,[1]Sheet1!$B$1:$Z$65536,9,0)</f>
        <v>0</v>
      </c>
      <c r="L72" s="81">
        <f>VLOOKUP($C72,[1]Sheet1!$B$1:$Z$65536,10,0)</f>
        <v>0</v>
      </c>
      <c r="M72" s="81">
        <f>VLOOKUP($C72,[1]Sheet1!$B$1:$Z$65536,11,0)</f>
        <v>0</v>
      </c>
      <c r="N72" s="81">
        <f>VLOOKUP($C72,[1]Sheet1!$B$1:$Z$65536,12,0)</f>
        <v>0</v>
      </c>
      <c r="O72" s="81">
        <f>VLOOKUP($C72,[1]Sheet1!$B$1:$Z$65536,13,0)</f>
        <v>0</v>
      </c>
      <c r="P72" s="81">
        <f>VLOOKUP($C72,[1]Sheet1!$B$1:$Z$65536,14,0)</f>
        <v>0</v>
      </c>
      <c r="Q72" s="81">
        <f>VLOOKUP($C72,[1]Sheet1!$B$1:$Z$65536,15,0)</f>
        <v>0</v>
      </c>
      <c r="R72" s="81">
        <f>VLOOKUP($C72,[1]Sheet1!$B$1:$Z$65536,16,0)</f>
        <v>0</v>
      </c>
      <c r="S72" s="81">
        <f>VLOOKUP($C72,[1]Sheet1!$B$1:$Z$65536,17,0)</f>
        <v>230449.28</v>
      </c>
      <c r="T72" s="81">
        <f>VLOOKUP($C72,[1]Sheet1!$B$1:$Z$65536,18,0)</f>
        <v>99502.770000000019</v>
      </c>
      <c r="U72" s="81">
        <f>VLOOKUP($C72,[1]Sheet1!$B$1:$Z$65536,19,0)</f>
        <v>0</v>
      </c>
      <c r="V72" s="81">
        <f>VLOOKUP($C72,[1]Sheet1!$B$1:$Z$65536,20,0)</f>
        <v>0</v>
      </c>
      <c r="W72" s="81">
        <f>VLOOKUP($C72,[1]Sheet1!$B$1:$Z$65536,21,0)</f>
        <v>45555.729999999981</v>
      </c>
      <c r="X72" s="81">
        <f>VLOOKUP($C72,[1]Sheet1!$B$1:$Z$65536,22,0)</f>
        <v>0</v>
      </c>
      <c r="Y72" s="81">
        <f>VLOOKUP($C72,[1]Sheet1!$B$1:$Z$65536,23,0)</f>
        <v>0</v>
      </c>
      <c r="Z72" s="81">
        <f>VLOOKUP($C72,[1]Sheet1!$B$1:$Z$65536,24,0)</f>
        <v>0</v>
      </c>
      <c r="AA72" s="81">
        <f>VLOOKUP($C72,[1]Sheet1!$B$1:$Z$65536,25,0)</f>
        <v>160208.78</v>
      </c>
      <c r="AB72" s="297">
        <f>VLOOKUP($C72,[1]Sheet1!$B$1:$AA$65536,26,0)</f>
        <v>0</v>
      </c>
      <c r="AC72" s="112">
        <f t="shared" si="17"/>
        <v>535716.56000000006</v>
      </c>
      <c r="AD72" s="114">
        <f t="shared" si="18"/>
        <v>375507.78</v>
      </c>
      <c r="AE72" s="115">
        <f t="shared" si="19"/>
        <v>54992.008333333339</v>
      </c>
      <c r="AF72" s="115">
        <f t="shared" si="20"/>
        <v>45555.729999999981</v>
      </c>
      <c r="AG72" s="130"/>
      <c r="AH72" s="132">
        <v>200000</v>
      </c>
      <c r="AI72" s="127">
        <f t="shared" si="16"/>
        <v>200000</v>
      </c>
      <c r="AJ72" s="132"/>
      <c r="AK72" s="132"/>
      <c r="AL72" s="132" t="s">
        <v>46</v>
      </c>
      <c r="AM72" s="132"/>
      <c r="AN72" s="133"/>
      <c r="AO72" s="70"/>
    </row>
    <row r="73" spans="1:41" s="13" customFormat="1" ht="28.05" customHeight="1" thickBot="1">
      <c r="A73" s="77"/>
      <c r="B73" s="400"/>
      <c r="C73" s="82" t="s">
        <v>188</v>
      </c>
      <c r="D73" s="83" t="s">
        <v>189</v>
      </c>
      <c r="E73" s="84">
        <v>120</v>
      </c>
      <c r="F73" s="81">
        <f>VLOOKUP(C73,[1]Sheet1!B$1:E$65536,4,0)</f>
        <v>0</v>
      </c>
      <c r="G73" s="81">
        <f>VLOOKUP(C73,[1]Sheet1!B$1:F$65536,5,0)</f>
        <v>0</v>
      </c>
      <c r="H73" s="81">
        <f>VLOOKUP($C73,[1]Sheet1!$B$1:$Z$65536,6,0)</f>
        <v>0</v>
      </c>
      <c r="I73" s="81">
        <f>VLOOKUP($C73,[1]Sheet1!$B$1:$Z$65536,7,0)</f>
        <v>118767.54</v>
      </c>
      <c r="J73" s="81">
        <f>VLOOKUP($C73,[1]Sheet1!$B$1:$Z$65536,8,0)</f>
        <v>85850.639999999781</v>
      </c>
      <c r="K73" s="81">
        <f>VLOOKUP($C73,[1]Sheet1!$B$1:$Z$65536,9,0)</f>
        <v>0</v>
      </c>
      <c r="L73" s="81">
        <f>VLOOKUP($C73,[1]Sheet1!$B$1:$Z$65536,10,0)</f>
        <v>173090.1100000001</v>
      </c>
      <c r="M73" s="81">
        <f>VLOOKUP($C73,[1]Sheet1!$B$1:$Z$65536,11,0)</f>
        <v>70217.809999999823</v>
      </c>
      <c r="N73" s="81">
        <f>VLOOKUP($C73,[1]Sheet1!$B$1:$Z$65536,12,0)</f>
        <v>40015.410000000033</v>
      </c>
      <c r="O73" s="81">
        <f>VLOOKUP($C73,[1]Sheet1!$B$1:$Z$65536,13,0)</f>
        <v>38843.839999999967</v>
      </c>
      <c r="P73" s="81">
        <f>VLOOKUP($C73,[1]Sheet1!$B$1:$Z$65536,14,0)</f>
        <v>85079.12</v>
      </c>
      <c r="Q73" s="81">
        <f>VLOOKUP($C73,[1]Sheet1!$B$1:$Z$65536,15,0)</f>
        <v>129909.64000000001</v>
      </c>
      <c r="R73" s="81">
        <f>VLOOKUP($C73,[1]Sheet1!$B$1:$Z$65536,16,0)</f>
        <v>126878.41000000003</v>
      </c>
      <c r="S73" s="81">
        <f>VLOOKUP($C73,[1]Sheet1!$B$1:$Z$65536,17,0)</f>
        <v>0</v>
      </c>
      <c r="T73" s="81">
        <f>VLOOKUP($C73,[1]Sheet1!$B$1:$Z$65536,18,0)</f>
        <v>78582.939999999944</v>
      </c>
      <c r="U73" s="81">
        <f>VLOOKUP($C73,[1]Sheet1!$B$1:$Z$65536,19,0)</f>
        <v>0</v>
      </c>
      <c r="V73" s="81">
        <f>VLOOKUP($C73,[1]Sheet1!$B$1:$Z$65536,20,0)</f>
        <v>18137.959999999963</v>
      </c>
      <c r="W73" s="81">
        <f>VLOOKUP($C73,[1]Sheet1!$B$1:$Z$65536,21,0)</f>
        <v>109553.59000000008</v>
      </c>
      <c r="X73" s="81">
        <f>VLOOKUP($C73,[1]Sheet1!$B$1:$Z$65536,22,0)</f>
        <v>40359.409999999916</v>
      </c>
      <c r="Y73" s="81">
        <f>VLOOKUP($C73,[1]Sheet1!$B$1:$Z$65536,23,0)</f>
        <v>72716.78</v>
      </c>
      <c r="Z73" s="81">
        <f>VLOOKUP($C73,[1]Sheet1!$B$1:$Z$65536,24,0)</f>
        <v>104319.57</v>
      </c>
      <c r="AA73" s="81">
        <f>VLOOKUP($C73,[1]Sheet1!$B$1:$Z$65536,25,0)</f>
        <v>91228.98</v>
      </c>
      <c r="AB73" s="297">
        <f>VLOOKUP($C73,[1]Sheet1!$B$1:$AA$65536,26,0)</f>
        <v>24270.69</v>
      </c>
      <c r="AC73" s="112">
        <f t="shared" si="17"/>
        <v>1407822.4399999997</v>
      </c>
      <c r="AD73" s="114">
        <f t="shared" si="18"/>
        <v>1115286.4199999997</v>
      </c>
      <c r="AE73" s="115">
        <f t="shared" si="19"/>
        <v>58918.158333333326</v>
      </c>
      <c r="AF73" s="115">
        <f t="shared" si="20"/>
        <v>109553.59000000008</v>
      </c>
      <c r="AG73" s="130">
        <v>100000</v>
      </c>
      <c r="AH73" s="134">
        <v>50000</v>
      </c>
      <c r="AI73" s="127">
        <f t="shared" si="16"/>
        <v>150000</v>
      </c>
      <c r="AJ73" s="132">
        <v>100000</v>
      </c>
      <c r="AK73" s="132" t="s">
        <v>46</v>
      </c>
      <c r="AL73" s="132"/>
      <c r="AM73" s="132"/>
      <c r="AN73" s="133"/>
      <c r="AO73" s="70"/>
    </row>
    <row r="74" spans="1:41" s="13" customFormat="1" ht="28.05" customHeight="1" thickBot="1">
      <c r="A74" s="77"/>
      <c r="B74" s="400"/>
      <c r="C74" s="82" t="s">
        <v>190</v>
      </c>
      <c r="D74" s="83" t="s">
        <v>191</v>
      </c>
      <c r="E74" s="84">
        <v>120</v>
      </c>
      <c r="F74" s="81">
        <f>VLOOKUP(C74,[1]Sheet1!B$1:E$65536,4,0)</f>
        <v>0</v>
      </c>
      <c r="G74" s="81">
        <f>VLOOKUP(C74,[1]Sheet1!B$1:F$65536,5,0)</f>
        <v>0</v>
      </c>
      <c r="H74" s="81">
        <f>VLOOKUP($C74,[1]Sheet1!$B$1:$Z$65536,6,0)</f>
        <v>0</v>
      </c>
      <c r="I74" s="81">
        <f>VLOOKUP($C74,[1]Sheet1!$B$1:$Z$65536,7,0)</f>
        <v>0</v>
      </c>
      <c r="J74" s="81">
        <f>VLOOKUP($C74,[1]Sheet1!$B$1:$Z$65536,8,0)</f>
        <v>0</v>
      </c>
      <c r="K74" s="81">
        <f>VLOOKUP($C74,[1]Sheet1!$B$1:$Z$65536,9,0)</f>
        <v>0</v>
      </c>
      <c r="L74" s="81">
        <f>VLOOKUP($C74,[1]Sheet1!$B$1:$Z$65536,10,0)</f>
        <v>151556.32</v>
      </c>
      <c r="M74" s="81">
        <f>VLOOKUP($C74,[1]Sheet1!$B$1:$Z$65536,11,0)</f>
        <v>0</v>
      </c>
      <c r="N74" s="81">
        <f>VLOOKUP($C74,[1]Sheet1!$B$1:$Z$65536,12,0)</f>
        <v>0</v>
      </c>
      <c r="O74" s="81">
        <f>VLOOKUP($C74,[1]Sheet1!$B$1:$Z$65536,13,0)</f>
        <v>135912.15000000002</v>
      </c>
      <c r="P74" s="81">
        <f>VLOOKUP($C74,[1]Sheet1!$B$1:$Z$65536,14,0)</f>
        <v>0</v>
      </c>
      <c r="Q74" s="81">
        <f>VLOOKUP($C74,[1]Sheet1!$B$1:$Z$65536,15,0)</f>
        <v>0</v>
      </c>
      <c r="R74" s="81">
        <f>VLOOKUP($C74,[1]Sheet1!$B$1:$Z$65536,16,0)</f>
        <v>420472.75</v>
      </c>
      <c r="S74" s="81">
        <f>VLOOKUP($C74,[1]Sheet1!$B$1:$Z$65536,17,0)</f>
        <v>0</v>
      </c>
      <c r="T74" s="81">
        <f>VLOOKUP($C74,[1]Sheet1!$B$1:$Z$65536,18,0)</f>
        <v>0</v>
      </c>
      <c r="U74" s="81">
        <f>VLOOKUP($C74,[1]Sheet1!$B$1:$Z$65536,19,0)</f>
        <v>0</v>
      </c>
      <c r="V74" s="81">
        <f>VLOOKUP($C74,[1]Sheet1!$B$1:$Z$65536,20,0)</f>
        <v>0</v>
      </c>
      <c r="W74" s="81">
        <f>VLOOKUP($C74,[1]Sheet1!$B$1:$Z$65536,21,0)</f>
        <v>0</v>
      </c>
      <c r="X74" s="81">
        <f>VLOOKUP($C74,[1]Sheet1!$B$1:$Z$65536,22,0)</f>
        <v>0</v>
      </c>
      <c r="Y74" s="81">
        <f>VLOOKUP($C74,[1]Sheet1!$B$1:$Z$65536,23,0)</f>
        <v>202368.54</v>
      </c>
      <c r="Z74" s="81">
        <f>VLOOKUP($C74,[1]Sheet1!$B$1:$Z$65536,24,0)</f>
        <v>49183.25</v>
      </c>
      <c r="AA74" s="81">
        <f>VLOOKUP($C74,[1]Sheet1!$B$1:$Z$65536,25,0)</f>
        <v>0</v>
      </c>
      <c r="AB74" s="297">
        <f>VLOOKUP($C74,[1]Sheet1!$B$1:$AA$65536,26,0)</f>
        <v>0</v>
      </c>
      <c r="AC74" s="112">
        <f t="shared" si="17"/>
        <v>959493.01</v>
      </c>
      <c r="AD74" s="114">
        <f t="shared" si="18"/>
        <v>707941.22</v>
      </c>
      <c r="AE74" s="115">
        <f t="shared" si="19"/>
        <v>70078.791666666672</v>
      </c>
      <c r="AF74" s="115">
        <f t="shared" si="20"/>
        <v>0</v>
      </c>
      <c r="AG74" s="130">
        <v>150000</v>
      </c>
      <c r="AH74" s="132">
        <v>50000</v>
      </c>
      <c r="AI74" s="127">
        <f t="shared" si="16"/>
        <v>200000</v>
      </c>
      <c r="AJ74" s="132"/>
      <c r="AK74" s="132" t="s">
        <v>46</v>
      </c>
      <c r="AL74" s="132"/>
      <c r="AM74" s="132"/>
      <c r="AN74" s="133"/>
      <c r="AO74" s="70"/>
    </row>
    <row r="75" spans="1:41" s="13" customFormat="1" ht="28.05" customHeight="1" thickBot="1">
      <c r="A75" s="77"/>
      <c r="B75" s="400"/>
      <c r="C75" s="82" t="s">
        <v>192</v>
      </c>
      <c r="D75" s="83" t="s">
        <v>193</v>
      </c>
      <c r="E75" s="84">
        <v>120</v>
      </c>
      <c r="F75" s="81">
        <f>VLOOKUP(C75,[1]Sheet1!B$1:E$65536,4,0)</f>
        <v>0</v>
      </c>
      <c r="G75" s="81">
        <f>VLOOKUP(C75,[1]Sheet1!B$1:F$65536,5,0)</f>
        <v>0</v>
      </c>
      <c r="H75" s="81">
        <f>VLOOKUP($C75,[1]Sheet1!$B$1:$Z$65536,6,0)</f>
        <v>0</v>
      </c>
      <c r="I75" s="81">
        <f>VLOOKUP($C75,[1]Sheet1!$B$1:$Z$65536,7,0)</f>
        <v>0</v>
      </c>
      <c r="J75" s="81">
        <f>VLOOKUP($C75,[1]Sheet1!$B$1:$Z$65536,8,0)</f>
        <v>188481.21000000008</v>
      </c>
      <c r="K75" s="81">
        <f>VLOOKUP($C75,[1]Sheet1!$B$1:$Z$65536,9,0)</f>
        <v>74570.760000000126</v>
      </c>
      <c r="L75" s="81">
        <f>VLOOKUP($C75,[1]Sheet1!$B$1:$Z$65536,10,0)</f>
        <v>0</v>
      </c>
      <c r="M75" s="81">
        <f>VLOOKUP($C75,[1]Sheet1!$B$1:$Z$65536,11,0)</f>
        <v>190614.65999999992</v>
      </c>
      <c r="N75" s="81">
        <f>VLOOKUP($C75,[1]Sheet1!$B$1:$Z$65536,12,0)</f>
        <v>295046.30999999994</v>
      </c>
      <c r="O75" s="81">
        <f>VLOOKUP($C75,[1]Sheet1!$B$1:$Z$65536,13,0)</f>
        <v>0</v>
      </c>
      <c r="P75" s="81">
        <f>VLOOKUP($C75,[1]Sheet1!$B$1:$Z$65536,14,0)</f>
        <v>0</v>
      </c>
      <c r="Q75" s="81">
        <f>VLOOKUP($C75,[1]Sheet1!$B$1:$Z$65536,15,0)</f>
        <v>158493.38</v>
      </c>
      <c r="R75" s="81">
        <f>VLOOKUP($C75,[1]Sheet1!$B$1:$Z$65536,16,0)</f>
        <v>0</v>
      </c>
      <c r="S75" s="81">
        <f>VLOOKUP($C75,[1]Sheet1!$B$1:$Z$65536,17,0)</f>
        <v>0</v>
      </c>
      <c r="T75" s="81">
        <f>VLOOKUP($C75,[1]Sheet1!$B$1:$Z$65536,18,0)</f>
        <v>0</v>
      </c>
      <c r="U75" s="81">
        <f>VLOOKUP($C75,[1]Sheet1!$B$1:$Z$65536,19,0)</f>
        <v>0</v>
      </c>
      <c r="V75" s="81">
        <f>VLOOKUP($C75,[1]Sheet1!$B$1:$Z$65536,20,0)</f>
        <v>0</v>
      </c>
      <c r="W75" s="81">
        <f>VLOOKUP($C75,[1]Sheet1!$B$1:$Z$65536,21,0)</f>
        <v>0</v>
      </c>
      <c r="X75" s="81">
        <f>VLOOKUP($C75,[1]Sheet1!$B$1:$Z$65536,22,0)</f>
        <v>0</v>
      </c>
      <c r="Y75" s="81">
        <f>VLOOKUP($C75,[1]Sheet1!$B$1:$Z$65536,23,0)</f>
        <v>0</v>
      </c>
      <c r="Z75" s="81">
        <f>VLOOKUP($C75,[1]Sheet1!$B$1:$Z$65536,24,0)</f>
        <v>0</v>
      </c>
      <c r="AA75" s="81">
        <f>VLOOKUP($C75,[1]Sheet1!$B$1:$Z$65536,25,0)</f>
        <v>0</v>
      </c>
      <c r="AB75" s="297">
        <f>VLOOKUP($C75,[1]Sheet1!$B$1:$AA$65536,26,0)</f>
        <v>0</v>
      </c>
      <c r="AC75" s="112">
        <f t="shared" si="17"/>
        <v>907206.32000000007</v>
      </c>
      <c r="AD75" s="114">
        <f t="shared" si="18"/>
        <v>907206.32000000007</v>
      </c>
      <c r="AE75" s="115">
        <f t="shared" si="19"/>
        <v>26415.563333333335</v>
      </c>
      <c r="AF75" s="115">
        <f t="shared" si="20"/>
        <v>0</v>
      </c>
      <c r="AG75" s="130">
        <v>100000</v>
      </c>
      <c r="AH75" s="132">
        <v>80000</v>
      </c>
      <c r="AI75" s="127">
        <f t="shared" si="16"/>
        <v>180000</v>
      </c>
      <c r="AJ75" s="132">
        <v>50000</v>
      </c>
      <c r="AK75" s="132" t="s">
        <v>46</v>
      </c>
      <c r="AL75" s="132"/>
      <c r="AM75" s="132"/>
      <c r="AN75" s="133"/>
      <c r="AO75" s="70"/>
    </row>
    <row r="76" spans="1:41" s="13" customFormat="1" ht="28.05" customHeight="1" thickBot="1">
      <c r="A76" s="77"/>
      <c r="B76" s="400"/>
      <c r="C76" s="85" t="s">
        <v>194</v>
      </c>
      <c r="D76" s="166" t="s">
        <v>195</v>
      </c>
      <c r="E76" s="84">
        <v>120</v>
      </c>
      <c r="F76" s="81">
        <f>VLOOKUP(C76,[1]Sheet1!B$1:E$65536,4,0)</f>
        <v>0</v>
      </c>
      <c r="G76" s="81">
        <f>VLOOKUP(C76,[1]Sheet1!B$1:F$65536,5,0)</f>
        <v>0</v>
      </c>
      <c r="H76" s="81">
        <f>VLOOKUP($C76,[1]Sheet1!$B$1:$Z$65536,6,0)</f>
        <v>0</v>
      </c>
      <c r="I76" s="81">
        <f>VLOOKUP($C76,[1]Sheet1!$B$1:$Z$65536,7,0)</f>
        <v>0</v>
      </c>
      <c r="J76" s="81">
        <f>VLOOKUP($C76,[1]Sheet1!$B$1:$Z$65536,8,0)</f>
        <v>0</v>
      </c>
      <c r="K76" s="81">
        <f>VLOOKUP($C76,[1]Sheet1!$B$1:$Z$65536,9,0)</f>
        <v>0</v>
      </c>
      <c r="L76" s="81">
        <f>VLOOKUP($C76,[1]Sheet1!$B$1:$Z$65536,10,0)</f>
        <v>0</v>
      </c>
      <c r="M76" s="81">
        <f>VLOOKUP($C76,[1]Sheet1!$B$1:$Z$65536,11,0)</f>
        <v>0</v>
      </c>
      <c r="N76" s="81">
        <f>VLOOKUP($C76,[1]Sheet1!$B$1:$Z$65536,12,0)</f>
        <v>0</v>
      </c>
      <c r="O76" s="81">
        <f>VLOOKUP($C76,[1]Sheet1!$B$1:$Z$65536,13,0)</f>
        <v>0</v>
      </c>
      <c r="P76" s="81">
        <f>VLOOKUP($C76,[1]Sheet1!$B$1:$Z$65536,14,0)</f>
        <v>0</v>
      </c>
      <c r="Q76" s="81">
        <f>VLOOKUP($C76,[1]Sheet1!$B$1:$Z$65536,15,0)</f>
        <v>0</v>
      </c>
      <c r="R76" s="81">
        <f>VLOOKUP($C76,[1]Sheet1!$B$1:$Z$65536,16,0)</f>
        <v>0</v>
      </c>
      <c r="S76" s="81">
        <f>VLOOKUP($C76,[1]Sheet1!$B$1:$Z$65536,17,0)</f>
        <v>0</v>
      </c>
      <c r="T76" s="81">
        <f>VLOOKUP($C76,[1]Sheet1!$B$1:$Z$65536,18,0)</f>
        <v>0</v>
      </c>
      <c r="U76" s="81">
        <f>VLOOKUP($C76,[1]Sheet1!$B$1:$Z$65536,19,0)</f>
        <v>0</v>
      </c>
      <c r="V76" s="81">
        <f>VLOOKUP($C76,[1]Sheet1!$B$1:$Z$65536,20,0)</f>
        <v>0</v>
      </c>
      <c r="W76" s="81">
        <f>VLOOKUP($C76,[1]Sheet1!$B$1:$Z$65536,21,0)</f>
        <v>75322.880000000005</v>
      </c>
      <c r="X76" s="81">
        <f>VLOOKUP($C76,[1]Sheet1!$B$1:$Z$65536,22,0)</f>
        <v>44429.73000000001</v>
      </c>
      <c r="Y76" s="81">
        <f>VLOOKUP($C76,[1]Sheet1!$B$1:$Z$65536,23,0)</f>
        <v>19721.55</v>
      </c>
      <c r="Z76" s="81">
        <f>VLOOKUP($C76,[1]Sheet1!$B$1:$Z$65536,24,0)</f>
        <v>21578.63</v>
      </c>
      <c r="AA76" s="81">
        <f>VLOOKUP($C76,[1]Sheet1!$B$1:$Z$65536,25,0)</f>
        <v>22289.83</v>
      </c>
      <c r="AB76" s="297">
        <f>VLOOKUP($C76,[1]Sheet1!$B$1:$AA$65536,26,0)</f>
        <v>12868.14</v>
      </c>
      <c r="AC76" s="112">
        <f t="shared" si="17"/>
        <v>196210.76</v>
      </c>
      <c r="AD76" s="114">
        <f t="shared" si="18"/>
        <v>119752.60999999997</v>
      </c>
      <c r="AE76" s="115">
        <f t="shared" si="19"/>
        <v>0</v>
      </c>
      <c r="AF76" s="115">
        <f t="shared" si="20"/>
        <v>75322.880000000005</v>
      </c>
      <c r="AG76" s="130"/>
      <c r="AH76" s="132">
        <v>50000</v>
      </c>
      <c r="AI76" s="127">
        <f t="shared" si="16"/>
        <v>50000</v>
      </c>
      <c r="AJ76" s="132"/>
      <c r="AK76" s="132" t="s">
        <v>46</v>
      </c>
      <c r="AL76" s="132"/>
      <c r="AM76" s="132"/>
      <c r="AN76" s="133"/>
      <c r="AO76" s="70"/>
    </row>
    <row r="77" spans="1:41" s="13" customFormat="1" ht="28.05" customHeight="1" thickBot="1">
      <c r="A77" s="77"/>
      <c r="B77" s="400"/>
      <c r="C77" s="82" t="s">
        <v>196</v>
      </c>
      <c r="D77" s="83" t="s">
        <v>197</v>
      </c>
      <c r="E77" s="84">
        <v>120</v>
      </c>
      <c r="F77" s="81">
        <f>VLOOKUP(C77,[1]Sheet1!B$1:E$65536,4,0)</f>
        <v>0</v>
      </c>
      <c r="G77" s="81">
        <f>VLOOKUP(C77,[1]Sheet1!B$1:F$65536,5,0)</f>
        <v>0</v>
      </c>
      <c r="H77" s="81">
        <f>VLOOKUP($C77,[1]Sheet1!$B$1:$Z$65536,6,0)</f>
        <v>0</v>
      </c>
      <c r="I77" s="81">
        <f>VLOOKUP($C77,[1]Sheet1!$B$1:$Z$65536,7,0)</f>
        <v>0</v>
      </c>
      <c r="J77" s="81">
        <f>VLOOKUP($C77,[1]Sheet1!$B$1:$Z$65536,8,0)</f>
        <v>198784.29</v>
      </c>
      <c r="K77" s="81">
        <f>VLOOKUP($C77,[1]Sheet1!$B$1:$Z$65536,9,0)</f>
        <v>175710.05999999994</v>
      </c>
      <c r="L77" s="81">
        <f>VLOOKUP($C77,[1]Sheet1!$B$1:$Z$65536,10,0)</f>
        <v>0</v>
      </c>
      <c r="M77" s="81">
        <f>VLOOKUP($C77,[1]Sheet1!$B$1:$Z$65536,11,0)</f>
        <v>0</v>
      </c>
      <c r="N77" s="81">
        <f>VLOOKUP($C77,[1]Sheet1!$B$1:$Z$65536,12,0)</f>
        <v>0</v>
      </c>
      <c r="O77" s="81">
        <f>VLOOKUP($C77,[1]Sheet1!$B$1:$Z$65536,13,0)</f>
        <v>61417.709999999963</v>
      </c>
      <c r="P77" s="81">
        <f>VLOOKUP($C77,[1]Sheet1!$B$1:$Z$65536,14,0)</f>
        <v>0</v>
      </c>
      <c r="Q77" s="81">
        <f>VLOOKUP($C77,[1]Sheet1!$B$1:$Z$65536,15,0)</f>
        <v>212817.58999999997</v>
      </c>
      <c r="R77" s="81">
        <f>VLOOKUP($C77,[1]Sheet1!$B$1:$Z$65536,16,0)</f>
        <v>0</v>
      </c>
      <c r="S77" s="81">
        <f>VLOOKUP($C77,[1]Sheet1!$B$1:$Z$65536,17,0)</f>
        <v>98690.599999999977</v>
      </c>
      <c r="T77" s="81">
        <f>VLOOKUP($C77,[1]Sheet1!$B$1:$Z$65536,18,0)</f>
        <v>0</v>
      </c>
      <c r="U77" s="81">
        <f>VLOOKUP($C77,[1]Sheet1!$B$1:$Z$65536,19,0)</f>
        <v>0</v>
      </c>
      <c r="V77" s="81">
        <f>VLOOKUP($C77,[1]Sheet1!$B$1:$Z$65536,20,0)</f>
        <v>0</v>
      </c>
      <c r="W77" s="81">
        <f>VLOOKUP($C77,[1]Sheet1!$B$1:$Z$65536,21,0)</f>
        <v>0</v>
      </c>
      <c r="X77" s="81">
        <f>VLOOKUP($C77,[1]Sheet1!$B$1:$Z$65536,22,0)</f>
        <v>0</v>
      </c>
      <c r="Y77" s="81">
        <f>VLOOKUP($C77,[1]Sheet1!$B$1:$Z$65536,23,0)</f>
        <v>0</v>
      </c>
      <c r="Z77" s="81">
        <f>VLOOKUP($C77,[1]Sheet1!$B$1:$Z$65536,24,0)</f>
        <v>0</v>
      </c>
      <c r="AA77" s="81">
        <f>VLOOKUP($C77,[1]Sheet1!$B$1:$Z$65536,25,0)</f>
        <v>0</v>
      </c>
      <c r="AB77" s="297">
        <f>VLOOKUP($C77,[1]Sheet1!$B$1:$AA$65536,26,0)</f>
        <v>0</v>
      </c>
      <c r="AC77" s="112">
        <f t="shared" si="17"/>
        <v>747420.24999999988</v>
      </c>
      <c r="AD77" s="114">
        <f t="shared" si="18"/>
        <v>747420.24999999988</v>
      </c>
      <c r="AE77" s="115">
        <f t="shared" si="19"/>
        <v>51918.031666666655</v>
      </c>
      <c r="AF77" s="115">
        <f t="shared" si="20"/>
        <v>0</v>
      </c>
      <c r="AG77" s="130">
        <v>50000</v>
      </c>
      <c r="AH77" s="134">
        <v>50000</v>
      </c>
      <c r="AI77" s="127">
        <f t="shared" si="16"/>
        <v>100000</v>
      </c>
      <c r="AJ77" s="132">
        <v>80000</v>
      </c>
      <c r="AK77" s="132" t="s">
        <v>46</v>
      </c>
      <c r="AL77" s="132"/>
      <c r="AM77" s="132"/>
      <c r="AN77" s="133"/>
      <c r="AO77" s="70"/>
    </row>
    <row r="78" spans="1:41" s="13" customFormat="1" ht="28.05" customHeight="1" thickBot="1">
      <c r="A78" s="77"/>
      <c r="B78" s="400"/>
      <c r="C78" s="82" t="s">
        <v>198</v>
      </c>
      <c r="D78" s="83" t="s">
        <v>199</v>
      </c>
      <c r="E78" s="84">
        <v>120</v>
      </c>
      <c r="F78" s="81">
        <f>VLOOKUP(C78,[1]Sheet1!B$1:E$65536,4,0)</f>
        <v>0</v>
      </c>
      <c r="G78" s="81">
        <f>VLOOKUP(C78,[1]Sheet1!B$1:F$65536,5,0)</f>
        <v>0</v>
      </c>
      <c r="H78" s="81">
        <f>VLOOKUP($C78,[1]Sheet1!$B$1:$Z$65536,6,0)</f>
        <v>0</v>
      </c>
      <c r="I78" s="81">
        <f>VLOOKUP($C78,[1]Sheet1!$B$1:$Z$65536,7,0)</f>
        <v>156220.79999999999</v>
      </c>
      <c r="J78" s="81">
        <f>VLOOKUP($C78,[1]Sheet1!$B$1:$Z$65536,8,0)</f>
        <v>82244.989999999932</v>
      </c>
      <c r="K78" s="81">
        <f>VLOOKUP($C78,[1]Sheet1!$B$1:$Z$65536,9,0)</f>
        <v>73609.350000000035</v>
      </c>
      <c r="L78" s="81">
        <f>VLOOKUP($C78,[1]Sheet1!$B$1:$Z$65536,10,0)</f>
        <v>60347.209999999905</v>
      </c>
      <c r="M78" s="81">
        <f>VLOOKUP($C78,[1]Sheet1!$B$1:$Z$65536,11,0)</f>
        <v>47022.550000000105</v>
      </c>
      <c r="N78" s="81">
        <f>VLOOKUP($C78,[1]Sheet1!$B$1:$Z$65536,12,0)</f>
        <v>26885.199999999953</v>
      </c>
      <c r="O78" s="81">
        <f>VLOOKUP($C78,[1]Sheet1!$B$1:$Z$65536,13,0)</f>
        <v>30086.880000000121</v>
      </c>
      <c r="P78" s="81">
        <f>VLOOKUP($C78,[1]Sheet1!$B$1:$Z$65536,14,0)</f>
        <v>32761.25</v>
      </c>
      <c r="Q78" s="81">
        <f>VLOOKUP($C78,[1]Sheet1!$B$1:$Z$65536,15,0)</f>
        <v>28840.959999999963</v>
      </c>
      <c r="R78" s="81">
        <f>VLOOKUP($C78,[1]Sheet1!$B$1:$Z$65536,16,0)</f>
        <v>39389.069999999949</v>
      </c>
      <c r="S78" s="81">
        <f>VLOOKUP($C78,[1]Sheet1!$B$1:$Z$65536,17,0)</f>
        <v>0</v>
      </c>
      <c r="T78" s="81">
        <f>VLOOKUP($C78,[1]Sheet1!$B$1:$Z$65536,18,0)</f>
        <v>26480.109999999986</v>
      </c>
      <c r="U78" s="81">
        <f>VLOOKUP($C78,[1]Sheet1!$B$1:$Z$65536,19,0)</f>
        <v>0</v>
      </c>
      <c r="V78" s="81">
        <f>VLOOKUP($C78,[1]Sheet1!$B$1:$Z$65536,20,0)</f>
        <v>51412.319999999949</v>
      </c>
      <c r="W78" s="81">
        <f>VLOOKUP($C78,[1]Sheet1!$B$1:$Z$65536,21,0)</f>
        <v>51701.690000000061</v>
      </c>
      <c r="X78" s="81">
        <f>VLOOKUP($C78,[1]Sheet1!$B$1:$Z$65536,22,0)</f>
        <v>0</v>
      </c>
      <c r="Y78" s="81">
        <f>VLOOKUP($C78,[1]Sheet1!$B$1:$Z$65536,23,0)</f>
        <v>36271.449999999997</v>
      </c>
      <c r="Z78" s="81">
        <f>VLOOKUP($C78,[1]Sheet1!$B$1:$Z$65536,24,0)</f>
        <v>56016.21</v>
      </c>
      <c r="AA78" s="81">
        <f>VLOOKUP($C78,[1]Sheet1!$B$1:$Z$65536,25,0)</f>
        <v>24203.919999999998</v>
      </c>
      <c r="AB78" s="297">
        <f>VLOOKUP($C78,[1]Sheet1!$B$1:$AA$65536,26,0)</f>
        <v>13100.64</v>
      </c>
      <c r="AC78" s="112">
        <f t="shared" si="17"/>
        <v>836594.59999999986</v>
      </c>
      <c r="AD78" s="114">
        <f t="shared" si="18"/>
        <v>707002.37999999989</v>
      </c>
      <c r="AE78" s="115">
        <f t="shared" si="19"/>
        <v>24353.743333333307</v>
      </c>
      <c r="AF78" s="115">
        <f t="shared" si="20"/>
        <v>51701.690000000061</v>
      </c>
      <c r="AG78" s="130">
        <v>50000</v>
      </c>
      <c r="AH78" s="134">
        <v>50000</v>
      </c>
      <c r="AI78" s="127">
        <f t="shared" si="16"/>
        <v>100000</v>
      </c>
      <c r="AJ78" s="132"/>
      <c r="AK78" s="132" t="s">
        <v>46</v>
      </c>
      <c r="AL78" s="132"/>
      <c r="AM78" s="132"/>
      <c r="AN78" s="133"/>
      <c r="AO78" s="70"/>
    </row>
    <row r="79" spans="1:41" s="13" customFormat="1" ht="28.05" customHeight="1" thickBot="1">
      <c r="A79" s="77"/>
      <c r="B79" s="400"/>
      <c r="C79" s="82" t="s">
        <v>200</v>
      </c>
      <c r="D79" s="83" t="s">
        <v>201</v>
      </c>
      <c r="E79" s="84">
        <v>120</v>
      </c>
      <c r="F79" s="81">
        <f>VLOOKUP(C79,[1]Sheet1!B$1:E$65536,4,0)</f>
        <v>0</v>
      </c>
      <c r="G79" s="81">
        <f>VLOOKUP(C79,[1]Sheet1!B$1:F$65536,5,0)</f>
        <v>0</v>
      </c>
      <c r="H79" s="81">
        <f>VLOOKUP($C79,[1]Sheet1!$B$1:$Z$65536,6,0)</f>
        <v>0</v>
      </c>
      <c r="I79" s="81">
        <f>VLOOKUP($C79,[1]Sheet1!$B$1:$Z$65536,7,0)</f>
        <v>0</v>
      </c>
      <c r="J79" s="81">
        <f>VLOOKUP($C79,[1]Sheet1!$B$1:$Z$65536,8,0)</f>
        <v>0</v>
      </c>
      <c r="K79" s="81">
        <f>VLOOKUP($C79,[1]Sheet1!$B$1:$Z$65536,9,0)</f>
        <v>0</v>
      </c>
      <c r="L79" s="81">
        <f>VLOOKUP($C79,[1]Sheet1!$B$1:$Z$65536,10,0)</f>
        <v>0</v>
      </c>
      <c r="M79" s="81">
        <f>VLOOKUP($C79,[1]Sheet1!$B$1:$Z$65536,11,0)</f>
        <v>0</v>
      </c>
      <c r="N79" s="81">
        <f>VLOOKUP($C79,[1]Sheet1!$B$1:$Z$65536,12,0)</f>
        <v>0</v>
      </c>
      <c r="O79" s="81">
        <f>VLOOKUP($C79,[1]Sheet1!$B$1:$Z$65536,13,0)</f>
        <v>0</v>
      </c>
      <c r="P79" s="81">
        <f>VLOOKUP($C79,[1]Sheet1!$B$1:$Z$65536,14,0)</f>
        <v>0</v>
      </c>
      <c r="Q79" s="81">
        <f>VLOOKUP($C79,[1]Sheet1!$B$1:$Z$65536,15,0)</f>
        <v>0</v>
      </c>
      <c r="R79" s="81">
        <f>VLOOKUP($C79,[1]Sheet1!$B$1:$Z$65536,16,0)</f>
        <v>0</v>
      </c>
      <c r="S79" s="81">
        <f>VLOOKUP($C79,[1]Sheet1!$B$1:$Z$65536,17,0)</f>
        <v>0</v>
      </c>
      <c r="T79" s="81">
        <f>VLOOKUP($C79,[1]Sheet1!$B$1:$Z$65536,18,0)</f>
        <v>0</v>
      </c>
      <c r="U79" s="81">
        <f>VLOOKUP($C79,[1]Sheet1!$B$1:$Z$65536,19,0)</f>
        <v>0</v>
      </c>
      <c r="V79" s="81">
        <f>VLOOKUP($C79,[1]Sheet1!$B$1:$Z$65536,20,0)</f>
        <v>0</v>
      </c>
      <c r="W79" s="81">
        <f>VLOOKUP($C79,[1]Sheet1!$B$1:$Z$65536,21,0)</f>
        <v>0</v>
      </c>
      <c r="X79" s="81">
        <f>VLOOKUP($C79,[1]Sheet1!$B$1:$Z$65536,22,0)</f>
        <v>2278.16</v>
      </c>
      <c r="Y79" s="81">
        <f>VLOOKUP($C79,[1]Sheet1!$B$1:$Z$65536,23,0)</f>
        <v>121005</v>
      </c>
      <c r="Z79" s="81">
        <f>VLOOKUP($C79,[1]Sheet1!$B$1:$Z$65536,24,0)</f>
        <v>97052.98</v>
      </c>
      <c r="AA79" s="81">
        <f>VLOOKUP($C79,[1]Sheet1!$B$1:$Z$65536,25,0)</f>
        <v>287620.90000000002</v>
      </c>
      <c r="AB79" s="297">
        <f>VLOOKUP($C79,[1]Sheet1!$B$1:$AA$65536,26,0)</f>
        <v>111559.57</v>
      </c>
      <c r="AC79" s="112">
        <f t="shared" si="17"/>
        <v>619516.6100000001</v>
      </c>
      <c r="AD79" s="114">
        <f>AC79-AB79-AA79</f>
        <v>220336.14000000007</v>
      </c>
      <c r="AE79" s="115">
        <f t="shared" si="19"/>
        <v>0</v>
      </c>
      <c r="AF79" s="115">
        <f t="shared" si="20"/>
        <v>0</v>
      </c>
      <c r="AG79" s="130">
        <v>100000</v>
      </c>
      <c r="AH79" s="132">
        <v>200000</v>
      </c>
      <c r="AI79" s="127">
        <f t="shared" si="16"/>
        <v>300000</v>
      </c>
      <c r="AJ79" s="132"/>
      <c r="AK79" s="132" t="s">
        <v>46</v>
      </c>
      <c r="AL79" s="132"/>
      <c r="AM79" s="132"/>
      <c r="AN79" s="133"/>
      <c r="AO79" s="70"/>
    </row>
    <row r="80" spans="1:41" s="13" customFormat="1" ht="28.05" customHeight="1" thickBot="1">
      <c r="A80" s="77"/>
      <c r="B80" s="400"/>
      <c r="C80" s="82" t="s">
        <v>202</v>
      </c>
      <c r="D80" s="83" t="s">
        <v>203</v>
      </c>
      <c r="E80" s="84">
        <v>120</v>
      </c>
      <c r="F80" s="81">
        <f>VLOOKUP(C80,[1]Sheet1!B$1:E$65536,4,0)</f>
        <v>0</v>
      </c>
      <c r="G80" s="81">
        <f>VLOOKUP(C80,[1]Sheet1!B$1:F$65536,5,0)</f>
        <v>0</v>
      </c>
      <c r="H80" s="81">
        <f>VLOOKUP($C80,[1]Sheet1!$B$1:$Z$65536,6,0)</f>
        <v>0</v>
      </c>
      <c r="I80" s="81">
        <f>VLOOKUP($C80,[1]Sheet1!$B$1:$Z$65536,7,0)</f>
        <v>62889.68</v>
      </c>
      <c r="J80" s="81">
        <f>VLOOKUP($C80,[1]Sheet1!$B$1:$Z$65536,8,0)</f>
        <v>47407.44</v>
      </c>
      <c r="K80" s="81">
        <f>VLOOKUP($C80,[1]Sheet1!$B$1:$Z$65536,9,0)</f>
        <v>41600.080000000045</v>
      </c>
      <c r="L80" s="81">
        <f>VLOOKUP($C80,[1]Sheet1!$B$1:$Z$65536,10,0)</f>
        <v>37862.649999999994</v>
      </c>
      <c r="M80" s="81">
        <f>VLOOKUP($C80,[1]Sheet1!$B$1:$Z$65536,11,0)</f>
        <v>22365.600000000035</v>
      </c>
      <c r="N80" s="81">
        <f>VLOOKUP($C80,[1]Sheet1!$B$1:$Z$65536,12,0)</f>
        <v>30642.599999999977</v>
      </c>
      <c r="O80" s="81">
        <f>VLOOKUP($C80,[1]Sheet1!$B$1:$Z$65536,13,0)</f>
        <v>27160.919999999984</v>
      </c>
      <c r="P80" s="81">
        <f>VLOOKUP($C80,[1]Sheet1!$B$1:$Z$65536,14,0)</f>
        <v>66556.830000000016</v>
      </c>
      <c r="Q80" s="81">
        <f>VLOOKUP($C80,[1]Sheet1!$B$1:$Z$65536,15,0)</f>
        <v>29307.239999999991</v>
      </c>
      <c r="R80" s="81">
        <f>VLOOKUP($C80,[1]Sheet1!$B$1:$Z$65536,16,0)</f>
        <v>35482.849999999977</v>
      </c>
      <c r="S80" s="81">
        <f>VLOOKUP($C80,[1]Sheet1!$B$1:$Z$65536,17,0)</f>
        <v>0</v>
      </c>
      <c r="T80" s="81">
        <f>VLOOKUP($C80,[1]Sheet1!$B$1:$Z$65536,18,0)</f>
        <v>0</v>
      </c>
      <c r="U80" s="81">
        <f>VLOOKUP($C80,[1]Sheet1!$B$1:$Z$65536,19,0)</f>
        <v>0</v>
      </c>
      <c r="V80" s="81">
        <f>VLOOKUP($C80,[1]Sheet1!$B$1:$Z$65536,20,0)</f>
        <v>0</v>
      </c>
      <c r="W80" s="81">
        <f>VLOOKUP($C80,[1]Sheet1!$B$1:$Z$65536,21,0)</f>
        <v>0</v>
      </c>
      <c r="X80" s="81">
        <f>VLOOKUP($C80,[1]Sheet1!$B$1:$Z$65536,22,0)</f>
        <v>0</v>
      </c>
      <c r="Y80" s="81">
        <f>VLOOKUP($C80,[1]Sheet1!$B$1:$Z$65536,23,0)</f>
        <v>0</v>
      </c>
      <c r="Z80" s="81">
        <f>VLOOKUP($C80,[1]Sheet1!$B$1:$Z$65536,24,0)</f>
        <v>190028.7</v>
      </c>
      <c r="AA80" s="81">
        <f>VLOOKUP($C80,[1]Sheet1!$B$1:$Z$65536,25,0)</f>
        <v>0</v>
      </c>
      <c r="AB80" s="297">
        <f>VLOOKUP($C80,[1]Sheet1!$B$1:$AA$65536,26,0)</f>
        <v>0</v>
      </c>
      <c r="AC80" s="112">
        <f t="shared" si="17"/>
        <v>591304.59000000008</v>
      </c>
      <c r="AD80" s="114">
        <f t="shared" si="18"/>
        <v>401275.89000000007</v>
      </c>
      <c r="AE80" s="115">
        <f t="shared" si="19"/>
        <v>10798.348333333328</v>
      </c>
      <c r="AF80" s="115">
        <f t="shared" si="20"/>
        <v>0</v>
      </c>
      <c r="AG80" s="130">
        <v>50000</v>
      </c>
      <c r="AH80" s="134"/>
      <c r="AI80" s="127">
        <f t="shared" si="16"/>
        <v>50000</v>
      </c>
      <c r="AJ80" s="132">
        <v>40000</v>
      </c>
      <c r="AK80" s="132" t="s">
        <v>46</v>
      </c>
      <c r="AL80" s="132"/>
      <c r="AM80" s="132"/>
      <c r="AN80" s="133"/>
      <c r="AO80" s="70"/>
    </row>
    <row r="81" spans="1:41" s="13" customFormat="1" ht="28.05" customHeight="1" thickBot="1">
      <c r="A81" s="77"/>
      <c r="B81" s="400"/>
      <c r="C81" s="82" t="s">
        <v>204</v>
      </c>
      <c r="D81" s="88" t="s">
        <v>205</v>
      </c>
      <c r="E81" s="84">
        <v>120</v>
      </c>
      <c r="F81" s="81">
        <f>VLOOKUP(C81,[1]Sheet1!B$1:E$65536,4,0)</f>
        <v>0</v>
      </c>
      <c r="G81" s="81">
        <f>VLOOKUP(C81,[1]Sheet1!B$1:F$65536,5,0)</f>
        <v>0</v>
      </c>
      <c r="H81" s="81">
        <f>VLOOKUP($C81,[1]Sheet1!$B$1:$Z$65536,6,0)</f>
        <v>0</v>
      </c>
      <c r="I81" s="81">
        <f>VLOOKUP($C81,[1]Sheet1!$B$1:$Z$65536,7,0)</f>
        <v>0</v>
      </c>
      <c r="J81" s="81">
        <f>VLOOKUP($C81,[1]Sheet1!$B$1:$Z$65536,8,0)</f>
        <v>0</v>
      </c>
      <c r="K81" s="81">
        <f>VLOOKUP($C81,[1]Sheet1!$B$1:$Z$65536,9,0)</f>
        <v>0</v>
      </c>
      <c r="L81" s="81">
        <f>VLOOKUP($C81,[1]Sheet1!$B$1:$Z$65536,10,0)</f>
        <v>0</v>
      </c>
      <c r="M81" s="81">
        <f>VLOOKUP($C81,[1]Sheet1!$B$1:$Z$65536,11,0)</f>
        <v>0</v>
      </c>
      <c r="N81" s="81">
        <f>VLOOKUP($C81,[1]Sheet1!$B$1:$Z$65536,12,0)</f>
        <v>0</v>
      </c>
      <c r="O81" s="81">
        <f>VLOOKUP($C81,[1]Sheet1!$B$1:$Z$65536,13,0)</f>
        <v>0</v>
      </c>
      <c r="P81" s="81">
        <f>VLOOKUP($C81,[1]Sheet1!$B$1:$Z$65536,14,0)</f>
        <v>0</v>
      </c>
      <c r="Q81" s="81">
        <f>VLOOKUP($C81,[1]Sheet1!$B$1:$Z$65536,15,0)</f>
        <v>71389.259999999995</v>
      </c>
      <c r="R81" s="81">
        <f>VLOOKUP($C81,[1]Sheet1!$B$1:$Z$65536,16,0)</f>
        <v>66432.710000000021</v>
      </c>
      <c r="S81" s="81">
        <f>VLOOKUP($C81,[1]Sheet1!$B$1:$Z$65536,17,0)</f>
        <v>0</v>
      </c>
      <c r="T81" s="81">
        <f>VLOOKUP($C81,[1]Sheet1!$B$1:$Z$65536,18,0)</f>
        <v>0</v>
      </c>
      <c r="U81" s="81">
        <f>VLOOKUP($C81,[1]Sheet1!$B$1:$Z$65536,19,0)</f>
        <v>0</v>
      </c>
      <c r="V81" s="81">
        <f>VLOOKUP($C81,[1]Sheet1!$B$1:$Z$65536,20,0)</f>
        <v>0</v>
      </c>
      <c r="W81" s="81">
        <f>VLOOKUP($C81,[1]Sheet1!$B$1:$Z$65536,21,0)</f>
        <v>0</v>
      </c>
      <c r="X81" s="81">
        <f>VLOOKUP($C81,[1]Sheet1!$B$1:$Z$65536,22,0)</f>
        <v>0</v>
      </c>
      <c r="Y81" s="81">
        <f>VLOOKUP($C81,[1]Sheet1!$B$1:$Z$65536,23,0)</f>
        <v>0</v>
      </c>
      <c r="Z81" s="81">
        <f>VLOOKUP($C81,[1]Sheet1!$B$1:$Z$65536,24,0)</f>
        <v>0</v>
      </c>
      <c r="AA81" s="81">
        <f>VLOOKUP($C81,[1]Sheet1!$B$1:$Z$65536,25,0)</f>
        <v>0</v>
      </c>
      <c r="AB81" s="297">
        <f>VLOOKUP($C81,[1]Sheet1!$B$1:$AA$65536,26,0)</f>
        <v>183236.26</v>
      </c>
      <c r="AC81" s="112">
        <f t="shared" si="17"/>
        <v>321058.23000000004</v>
      </c>
      <c r="AD81" s="114">
        <f t="shared" si="18"/>
        <v>137821.97000000003</v>
      </c>
      <c r="AE81" s="115">
        <f t="shared" si="19"/>
        <v>22970.328333333338</v>
      </c>
      <c r="AF81" s="115">
        <f t="shared" si="20"/>
        <v>0</v>
      </c>
      <c r="AG81" s="130">
        <v>50000</v>
      </c>
      <c r="AH81" s="134">
        <v>50000</v>
      </c>
      <c r="AI81" s="127">
        <f t="shared" si="16"/>
        <v>100000</v>
      </c>
      <c r="AJ81" s="132">
        <v>40000</v>
      </c>
      <c r="AK81" s="132" t="s">
        <v>46</v>
      </c>
      <c r="AL81" s="132"/>
      <c r="AM81" s="132"/>
      <c r="AN81" s="133"/>
      <c r="AO81" s="70"/>
    </row>
    <row r="82" spans="1:41" s="13" customFormat="1" ht="28.05" customHeight="1" thickBot="1">
      <c r="A82" s="77"/>
      <c r="B82" s="400"/>
      <c r="C82" s="82" t="s">
        <v>206</v>
      </c>
      <c r="D82" s="88" t="s">
        <v>207</v>
      </c>
      <c r="E82" s="84">
        <v>120</v>
      </c>
      <c r="F82" s="81">
        <f>VLOOKUP(C82,[1]Sheet1!B$1:E$65536,4,0)</f>
        <v>0</v>
      </c>
      <c r="G82" s="81">
        <f>VLOOKUP(C82,[1]Sheet1!B$1:F$65536,5,0)</f>
        <v>0</v>
      </c>
      <c r="H82" s="81">
        <f>VLOOKUP($C82,[1]Sheet1!$B$1:$Z$65536,6,0)</f>
        <v>0</v>
      </c>
      <c r="I82" s="81">
        <f>VLOOKUP($C82,[1]Sheet1!$B$1:$Z$65536,7,0)</f>
        <v>0</v>
      </c>
      <c r="J82" s="81">
        <f>VLOOKUP($C82,[1]Sheet1!$B$1:$Z$65536,8,0)</f>
        <v>6880.32</v>
      </c>
      <c r="K82" s="81">
        <f>VLOOKUP($C82,[1]Sheet1!$B$1:$Z$65536,9,0)</f>
        <v>117662.02000000002</v>
      </c>
      <c r="L82" s="81">
        <f>VLOOKUP($C82,[1]Sheet1!$B$1:$Z$65536,10,0)</f>
        <v>0</v>
      </c>
      <c r="M82" s="81">
        <f>VLOOKUP($C82,[1]Sheet1!$B$1:$Z$65536,11,0)</f>
        <v>0</v>
      </c>
      <c r="N82" s="81">
        <f>VLOOKUP($C82,[1]Sheet1!$B$1:$Z$65536,12,0)</f>
        <v>0</v>
      </c>
      <c r="O82" s="81">
        <f>VLOOKUP($C82,[1]Sheet1!$B$1:$Z$65536,13,0)</f>
        <v>0</v>
      </c>
      <c r="P82" s="81">
        <f>VLOOKUP($C82,[1]Sheet1!$B$1:$Z$65536,14,0)</f>
        <v>0</v>
      </c>
      <c r="Q82" s="81">
        <f>VLOOKUP($C82,[1]Sheet1!$B$1:$Z$65536,15,0)</f>
        <v>0</v>
      </c>
      <c r="R82" s="81">
        <f>VLOOKUP($C82,[1]Sheet1!$B$1:$Z$65536,16,0)</f>
        <v>0</v>
      </c>
      <c r="S82" s="81">
        <f>VLOOKUP($C82,[1]Sheet1!$B$1:$Z$65536,17,0)</f>
        <v>0</v>
      </c>
      <c r="T82" s="81">
        <f>VLOOKUP($C82,[1]Sheet1!$B$1:$Z$65536,18,0)</f>
        <v>0</v>
      </c>
      <c r="U82" s="81">
        <f>VLOOKUP($C82,[1]Sheet1!$B$1:$Z$65536,19,0)</f>
        <v>0</v>
      </c>
      <c r="V82" s="81">
        <f>VLOOKUP($C82,[1]Sheet1!$B$1:$Z$65536,20,0)</f>
        <v>327783.31</v>
      </c>
      <c r="W82" s="81">
        <f>VLOOKUP($C82,[1]Sheet1!$B$1:$Z$65536,21,0)</f>
        <v>0</v>
      </c>
      <c r="X82" s="81">
        <f>VLOOKUP($C82,[1]Sheet1!$B$1:$Z$65536,22,0)</f>
        <v>0</v>
      </c>
      <c r="Y82" s="81">
        <f>VLOOKUP($C82,[1]Sheet1!$B$1:$Z$65536,23,0)</f>
        <v>0</v>
      </c>
      <c r="Z82" s="81">
        <f>VLOOKUP($C82,[1]Sheet1!$B$1:$Z$65536,24,0)</f>
        <v>0</v>
      </c>
      <c r="AA82" s="81">
        <f>VLOOKUP($C82,[1]Sheet1!$B$1:$Z$65536,25,0)</f>
        <v>0</v>
      </c>
      <c r="AB82" s="297">
        <f>VLOOKUP($C82,[1]Sheet1!$B$1:$AA$65536,26,0)</f>
        <v>0</v>
      </c>
      <c r="AC82" s="112">
        <f t="shared" si="17"/>
        <v>452325.65</v>
      </c>
      <c r="AD82" s="114">
        <f t="shared" si="18"/>
        <v>452325.65</v>
      </c>
      <c r="AE82" s="115">
        <f t="shared" si="19"/>
        <v>54630.551666666666</v>
      </c>
      <c r="AF82" s="115">
        <f t="shared" si="20"/>
        <v>0</v>
      </c>
      <c r="AG82" s="130">
        <v>50000</v>
      </c>
      <c r="AH82" s="134">
        <v>50000</v>
      </c>
      <c r="AI82" s="127">
        <f t="shared" si="16"/>
        <v>100000</v>
      </c>
      <c r="AJ82" s="132">
        <v>40000</v>
      </c>
      <c r="AK82" s="132" t="s">
        <v>46</v>
      </c>
      <c r="AL82" s="132"/>
      <c r="AM82" s="132"/>
      <c r="AN82" s="133"/>
      <c r="AO82" s="70"/>
    </row>
    <row r="83" spans="1:41" s="13" customFormat="1" ht="28.05" customHeight="1" thickBot="1">
      <c r="A83" s="77"/>
      <c r="B83" s="400"/>
      <c r="C83" s="82" t="s">
        <v>208</v>
      </c>
      <c r="D83" s="88" t="s">
        <v>209</v>
      </c>
      <c r="E83" s="84">
        <v>120</v>
      </c>
      <c r="F83" s="81">
        <f>VLOOKUP(C83,[1]Sheet1!B$1:E$65536,4,0)</f>
        <v>0</v>
      </c>
      <c r="G83" s="81">
        <f>VLOOKUP(C83,[1]Sheet1!B$1:F$65536,5,0)</f>
        <v>0</v>
      </c>
      <c r="H83" s="81">
        <f>VLOOKUP($C83,[1]Sheet1!$B$1:$Z$65536,6,0)</f>
        <v>0</v>
      </c>
      <c r="I83" s="81">
        <f>VLOOKUP($C83,[1]Sheet1!$B$1:$Z$65536,7,0)</f>
        <v>0</v>
      </c>
      <c r="J83" s="81">
        <f>VLOOKUP($C83,[1]Sheet1!$B$1:$Z$65536,8,0)</f>
        <v>0</v>
      </c>
      <c r="K83" s="81">
        <f>VLOOKUP($C83,[1]Sheet1!$B$1:$Z$65536,9,0)</f>
        <v>0</v>
      </c>
      <c r="L83" s="81">
        <f>VLOOKUP($C83,[1]Sheet1!$B$1:$Z$65536,10,0)</f>
        <v>0</v>
      </c>
      <c r="M83" s="81">
        <f>VLOOKUP($C83,[1]Sheet1!$B$1:$Z$65536,11,0)</f>
        <v>0</v>
      </c>
      <c r="N83" s="81">
        <f>VLOOKUP($C83,[1]Sheet1!$B$1:$Z$65536,12,0)</f>
        <v>0</v>
      </c>
      <c r="O83" s="81">
        <f>VLOOKUP($C83,[1]Sheet1!$B$1:$Z$65536,13,0)</f>
        <v>0</v>
      </c>
      <c r="P83" s="81">
        <f>VLOOKUP($C83,[1]Sheet1!$B$1:$Z$65536,14,0)</f>
        <v>0</v>
      </c>
      <c r="Q83" s="81">
        <f>VLOOKUP($C83,[1]Sheet1!$B$1:$Z$65536,15,0)</f>
        <v>0</v>
      </c>
      <c r="R83" s="81">
        <f>VLOOKUP($C83,[1]Sheet1!$B$1:$Z$65536,16,0)</f>
        <v>0</v>
      </c>
      <c r="S83" s="81">
        <f>VLOOKUP($C83,[1]Sheet1!$B$1:$Z$65536,17,0)</f>
        <v>0</v>
      </c>
      <c r="T83" s="81">
        <f>VLOOKUP($C83,[1]Sheet1!$B$1:$Z$65536,18,0)</f>
        <v>0</v>
      </c>
      <c r="U83" s="81">
        <f>VLOOKUP($C83,[1]Sheet1!$B$1:$Z$65536,19,0)</f>
        <v>0</v>
      </c>
      <c r="V83" s="81">
        <f>VLOOKUP($C83,[1]Sheet1!$B$1:$Z$65536,20,0)</f>
        <v>0</v>
      </c>
      <c r="W83" s="81">
        <f>VLOOKUP($C83,[1]Sheet1!$B$1:$Z$65536,21,0)</f>
        <v>0</v>
      </c>
      <c r="X83" s="81">
        <f>VLOOKUP($C83,[1]Sheet1!$B$1:$Z$65536,22,0)</f>
        <v>0</v>
      </c>
      <c r="Y83" s="81">
        <f>VLOOKUP($C83,[1]Sheet1!$B$1:$Z$65536,23,0)</f>
        <v>371892.98</v>
      </c>
      <c r="Z83" s="81">
        <f>VLOOKUP($C83,[1]Sheet1!$B$1:$Z$65536,24,0)</f>
        <v>0</v>
      </c>
      <c r="AA83" s="81">
        <f>VLOOKUP($C83,[1]Sheet1!$B$1:$Z$65536,25,0)</f>
        <v>105781.25</v>
      </c>
      <c r="AB83" s="297">
        <f>VLOOKUP($C83,[1]Sheet1!$B$1:$AA$65536,26,0)</f>
        <v>142733.16</v>
      </c>
      <c r="AC83" s="112">
        <f t="shared" si="17"/>
        <v>620407.39</v>
      </c>
      <c r="AD83" s="114">
        <f>AC83-AB83-AA83</f>
        <v>371892.98</v>
      </c>
      <c r="AE83" s="115">
        <f t="shared" si="19"/>
        <v>0</v>
      </c>
      <c r="AF83" s="115">
        <f t="shared" si="20"/>
        <v>0</v>
      </c>
      <c r="AG83" s="130">
        <v>50000</v>
      </c>
      <c r="AH83" s="134">
        <v>50000</v>
      </c>
      <c r="AI83" s="127">
        <f t="shared" si="16"/>
        <v>100000</v>
      </c>
      <c r="AJ83" s="132">
        <v>40000</v>
      </c>
      <c r="AK83" s="132" t="s">
        <v>46</v>
      </c>
      <c r="AL83" s="132"/>
      <c r="AM83" s="132"/>
      <c r="AN83" s="133"/>
      <c r="AO83" s="70"/>
    </row>
    <row r="84" spans="1:41" s="13" customFormat="1" ht="28.05" customHeight="1" thickBot="1">
      <c r="A84" s="77"/>
      <c r="B84" s="400"/>
      <c r="C84" s="82" t="s">
        <v>210</v>
      </c>
      <c r="D84" s="90" t="s">
        <v>211</v>
      </c>
      <c r="E84" s="84">
        <v>60</v>
      </c>
      <c r="F84" s="81">
        <f>VLOOKUP(C84,[1]Sheet1!B$1:E$65536,4,0)</f>
        <v>0</v>
      </c>
      <c r="G84" s="81">
        <f>VLOOKUP(C84,[1]Sheet1!B$1:F$65536,5,0)</f>
        <v>0</v>
      </c>
      <c r="H84" s="81">
        <f>VLOOKUP($C84,[1]Sheet1!$B$1:$Z$65536,6,0)</f>
        <v>0</v>
      </c>
      <c r="I84" s="81">
        <f>VLOOKUP($C84,[1]Sheet1!$B$1:$Z$65536,7,0)</f>
        <v>0</v>
      </c>
      <c r="J84" s="81">
        <f>VLOOKUP($C84,[1]Sheet1!$B$1:$Z$65536,8,0)</f>
        <v>0</v>
      </c>
      <c r="K84" s="81">
        <f>VLOOKUP($C84,[1]Sheet1!$B$1:$Z$65536,9,0)</f>
        <v>0</v>
      </c>
      <c r="L84" s="81">
        <f>VLOOKUP($C84,[1]Sheet1!$B$1:$Z$65536,10,0)</f>
        <v>0</v>
      </c>
      <c r="M84" s="81">
        <f>VLOOKUP($C84,[1]Sheet1!$B$1:$Z$65536,11,0)</f>
        <v>0</v>
      </c>
      <c r="N84" s="81">
        <f>VLOOKUP($C84,[1]Sheet1!$B$1:$Z$65536,12,0)</f>
        <v>0</v>
      </c>
      <c r="O84" s="81">
        <f>VLOOKUP($C84,[1]Sheet1!$B$1:$Z$65536,13,0)</f>
        <v>0</v>
      </c>
      <c r="P84" s="81">
        <f>VLOOKUP($C84,[1]Sheet1!$B$1:$Z$65536,14,0)</f>
        <v>0</v>
      </c>
      <c r="Q84" s="81">
        <f>VLOOKUP($C84,[1]Sheet1!$B$1:$Z$65536,15,0)</f>
        <v>0</v>
      </c>
      <c r="R84" s="81">
        <f>VLOOKUP($C84,[1]Sheet1!$B$1:$Z$65536,16,0)</f>
        <v>0</v>
      </c>
      <c r="S84" s="81">
        <f>VLOOKUP($C84,[1]Sheet1!$B$1:$Z$65536,17,0)</f>
        <v>0</v>
      </c>
      <c r="T84" s="81">
        <f>VLOOKUP($C84,[1]Sheet1!$B$1:$Z$65536,18,0)</f>
        <v>0</v>
      </c>
      <c r="U84" s="81">
        <f>VLOOKUP($C84,[1]Sheet1!$B$1:$Z$65536,19,0)</f>
        <v>0</v>
      </c>
      <c r="V84" s="81">
        <f>VLOOKUP($C84,[1]Sheet1!$B$1:$Z$65536,20,0)</f>
        <v>0</v>
      </c>
      <c r="W84" s="81">
        <f>VLOOKUP($C84,[1]Sheet1!$B$1:$Z$65536,21,0)</f>
        <v>0</v>
      </c>
      <c r="X84" s="81">
        <f>VLOOKUP($C84,[1]Sheet1!$B$1:$Z$65536,22,0)</f>
        <v>19666.46</v>
      </c>
      <c r="Y84" s="81">
        <f>VLOOKUP($C84,[1]Sheet1!$B$1:$Z$65536,23,0)</f>
        <v>0</v>
      </c>
      <c r="Z84" s="81">
        <f>VLOOKUP($C84,[1]Sheet1!$B$1:$Z$65536,24,0)</f>
        <v>99842.78</v>
      </c>
      <c r="AA84" s="81">
        <f>VLOOKUP($C84,[1]Sheet1!$B$1:$Z$65536,25,0)</f>
        <v>0</v>
      </c>
      <c r="AB84" s="297">
        <f>VLOOKUP($C84,[1]Sheet1!$B$1:$AA$65536,26,0)</f>
        <v>0</v>
      </c>
      <c r="AC84" s="112">
        <f t="shared" si="17"/>
        <v>119509.23999999999</v>
      </c>
      <c r="AD84" s="114">
        <f>AC84-AB84-AA84</f>
        <v>119509.23999999999</v>
      </c>
      <c r="AE84" s="115">
        <f t="shared" si="19"/>
        <v>0</v>
      </c>
      <c r="AF84" s="115">
        <f t="shared" si="20"/>
        <v>0</v>
      </c>
      <c r="AG84" s="131">
        <f>AC84</f>
        <v>119509.23999999999</v>
      </c>
      <c r="AH84" s="131"/>
      <c r="AI84" s="127">
        <f t="shared" si="16"/>
        <v>119509.23999999999</v>
      </c>
      <c r="AJ84" s="132"/>
      <c r="AK84" s="132"/>
      <c r="AL84" s="132" t="s">
        <v>46</v>
      </c>
      <c r="AM84" s="132"/>
      <c r="AN84" s="133"/>
      <c r="AO84" s="70"/>
    </row>
    <row r="85" spans="1:41" s="13" customFormat="1" ht="28.05" customHeight="1" thickBot="1">
      <c r="A85" s="77"/>
      <c r="B85" s="400"/>
      <c r="C85" s="82" t="s">
        <v>212</v>
      </c>
      <c r="D85" s="90" t="s">
        <v>213</v>
      </c>
      <c r="E85" s="84">
        <v>120</v>
      </c>
      <c r="F85" s="81">
        <f>VLOOKUP(C85,[1]Sheet1!B$1:E$65536,4,0)</f>
        <v>0</v>
      </c>
      <c r="G85" s="81">
        <f>VLOOKUP(C85,[1]Sheet1!B$1:F$65536,5,0)</f>
        <v>0</v>
      </c>
      <c r="H85" s="81">
        <f>VLOOKUP($C85,[1]Sheet1!$B$1:$Z$65536,6,0)</f>
        <v>0</v>
      </c>
      <c r="I85" s="81">
        <f>VLOOKUP($C85,[1]Sheet1!$B$1:$Z$65536,7,0)</f>
        <v>0</v>
      </c>
      <c r="J85" s="81">
        <f>VLOOKUP($C85,[1]Sheet1!$B$1:$Z$65536,8,0)</f>
        <v>0</v>
      </c>
      <c r="K85" s="81">
        <f>VLOOKUP($C85,[1]Sheet1!$B$1:$Z$65536,9,0)</f>
        <v>0</v>
      </c>
      <c r="L85" s="81">
        <f>VLOOKUP($C85,[1]Sheet1!$B$1:$Z$65536,10,0)</f>
        <v>0</v>
      </c>
      <c r="M85" s="81">
        <f>VLOOKUP($C85,[1]Sheet1!$B$1:$Z$65536,11,0)</f>
        <v>0</v>
      </c>
      <c r="N85" s="81">
        <f>VLOOKUP($C85,[1]Sheet1!$B$1:$Z$65536,12,0)</f>
        <v>0</v>
      </c>
      <c r="O85" s="81">
        <f>VLOOKUP($C85,[1]Sheet1!$B$1:$Z$65536,13,0)</f>
        <v>0</v>
      </c>
      <c r="P85" s="81">
        <f>VLOOKUP($C85,[1]Sheet1!$B$1:$Z$65536,14,0)</f>
        <v>0</v>
      </c>
      <c r="Q85" s="81">
        <f>VLOOKUP($C85,[1]Sheet1!$B$1:$Z$65536,15,0)</f>
        <v>0</v>
      </c>
      <c r="R85" s="81">
        <f>VLOOKUP($C85,[1]Sheet1!$B$1:$Z$65536,16,0)</f>
        <v>0</v>
      </c>
      <c r="S85" s="81">
        <f>VLOOKUP($C85,[1]Sheet1!$B$1:$Z$65536,17,0)</f>
        <v>0</v>
      </c>
      <c r="T85" s="81">
        <f>VLOOKUP($C85,[1]Sheet1!$B$1:$Z$65536,18,0)</f>
        <v>0</v>
      </c>
      <c r="U85" s="81">
        <f>VLOOKUP($C85,[1]Sheet1!$B$1:$Z$65536,19,0)</f>
        <v>59254.640000000043</v>
      </c>
      <c r="V85" s="81">
        <f>VLOOKUP($C85,[1]Sheet1!$B$1:$Z$65536,20,0)</f>
        <v>0</v>
      </c>
      <c r="W85" s="81">
        <f>VLOOKUP($C85,[1]Sheet1!$B$1:$Z$65536,21,0)</f>
        <v>17742.809999999998</v>
      </c>
      <c r="X85" s="81">
        <f>VLOOKUP($C85,[1]Sheet1!$B$1:$Z$65536,22,0)</f>
        <v>192612.6</v>
      </c>
      <c r="Y85" s="81">
        <f>VLOOKUP($C85,[1]Sheet1!$B$1:$Z$65536,23,0)</f>
        <v>34951.379999999997</v>
      </c>
      <c r="Z85" s="81">
        <f>VLOOKUP($C85,[1]Sheet1!$B$1:$Z$65536,24,0)</f>
        <v>38921.61</v>
      </c>
      <c r="AA85" s="81">
        <f>VLOOKUP($C85,[1]Sheet1!$B$1:$Z$65536,25,0)</f>
        <v>39017.01</v>
      </c>
      <c r="AB85" s="297">
        <f>VLOOKUP($C85,[1]Sheet1!$B$1:$AA$65536,26,0)</f>
        <v>173209.83</v>
      </c>
      <c r="AC85" s="112">
        <f t="shared" si="17"/>
        <v>555709.88</v>
      </c>
      <c r="AD85" s="114">
        <f t="shared" si="18"/>
        <v>269610.05000000005</v>
      </c>
      <c r="AE85" s="115">
        <f t="shared" si="19"/>
        <v>9875.7733333333399</v>
      </c>
      <c r="AF85" s="115">
        <f t="shared" si="20"/>
        <v>17742.809999999998</v>
      </c>
      <c r="AG85" s="139">
        <v>519664.9</v>
      </c>
      <c r="AH85" s="132"/>
      <c r="AI85" s="127">
        <f t="shared" si="16"/>
        <v>519664.9</v>
      </c>
      <c r="AJ85" s="132"/>
      <c r="AK85" s="132"/>
      <c r="AL85" s="132"/>
      <c r="AM85" s="132" t="s">
        <v>46</v>
      </c>
      <c r="AN85" s="133" t="s">
        <v>722</v>
      </c>
      <c r="AO85" s="70"/>
    </row>
    <row r="86" spans="1:41" s="13" customFormat="1" ht="28.05" customHeight="1" thickBot="1">
      <c r="A86" s="77"/>
      <c r="B86" s="400"/>
      <c r="C86" s="82" t="s">
        <v>214</v>
      </c>
      <c r="D86" s="83" t="s">
        <v>215</v>
      </c>
      <c r="E86" s="84">
        <v>120</v>
      </c>
      <c r="F86" s="81">
        <f>VLOOKUP(C86,[1]Sheet1!B$1:E$65536,4,0)</f>
        <v>0</v>
      </c>
      <c r="G86" s="81">
        <f>VLOOKUP(C86,[1]Sheet1!B$1:F$65536,5,0)</f>
        <v>0</v>
      </c>
      <c r="H86" s="81">
        <f>VLOOKUP($C86,[1]Sheet1!$B$1:$Z$65536,6,0)</f>
        <v>0</v>
      </c>
      <c r="I86" s="81">
        <f>VLOOKUP($C86,[1]Sheet1!$B$1:$Z$65536,7,0)</f>
        <v>0</v>
      </c>
      <c r="J86" s="81">
        <f>VLOOKUP($C86,[1]Sheet1!$B$1:$Z$65536,8,0)</f>
        <v>0</v>
      </c>
      <c r="K86" s="81">
        <f>VLOOKUP($C86,[1]Sheet1!$B$1:$Z$65536,9,0)</f>
        <v>0</v>
      </c>
      <c r="L86" s="81">
        <f>VLOOKUP($C86,[1]Sheet1!$B$1:$Z$65536,10,0)</f>
        <v>0</v>
      </c>
      <c r="M86" s="81">
        <f>VLOOKUP($C86,[1]Sheet1!$B$1:$Z$65536,11,0)</f>
        <v>0</v>
      </c>
      <c r="N86" s="81">
        <f>VLOOKUP($C86,[1]Sheet1!$B$1:$Z$65536,12,0)</f>
        <v>0</v>
      </c>
      <c r="O86" s="81">
        <f>VLOOKUP($C86,[1]Sheet1!$B$1:$Z$65536,13,0)</f>
        <v>0</v>
      </c>
      <c r="P86" s="81">
        <f>VLOOKUP($C86,[1]Sheet1!$B$1:$Z$65536,14,0)</f>
        <v>55645</v>
      </c>
      <c r="Q86" s="81">
        <f>VLOOKUP($C86,[1]Sheet1!$B$1:$Z$65536,15,0)</f>
        <v>0</v>
      </c>
      <c r="R86" s="81">
        <f>VLOOKUP($C86,[1]Sheet1!$B$1:$Z$65536,16,0)</f>
        <v>0</v>
      </c>
      <c r="S86" s="81">
        <f>VLOOKUP($C86,[1]Sheet1!$B$1:$Z$65536,17,0)</f>
        <v>0</v>
      </c>
      <c r="T86" s="81">
        <f>VLOOKUP($C86,[1]Sheet1!$B$1:$Z$65536,18,0)</f>
        <v>0</v>
      </c>
      <c r="U86" s="81">
        <f>VLOOKUP($C86,[1]Sheet1!$B$1:$Z$65536,19,0)</f>
        <v>0</v>
      </c>
      <c r="V86" s="81">
        <f>VLOOKUP($C86,[1]Sheet1!$B$1:$Z$65536,20,0)</f>
        <v>0</v>
      </c>
      <c r="W86" s="81">
        <f>VLOOKUP($C86,[1]Sheet1!$B$1:$Z$65536,21,0)</f>
        <v>0</v>
      </c>
      <c r="X86" s="81">
        <f>VLOOKUP($C86,[1]Sheet1!$B$1:$Z$65536,22,0)</f>
        <v>0</v>
      </c>
      <c r="Y86" s="81">
        <f>VLOOKUP($C86,[1]Sheet1!$B$1:$Z$65536,23,0)</f>
        <v>141974.16</v>
      </c>
      <c r="Z86" s="81">
        <f>VLOOKUP($C86,[1]Sheet1!$B$1:$Z$65536,24,0)</f>
        <v>0</v>
      </c>
      <c r="AA86" s="81">
        <f>VLOOKUP($C86,[1]Sheet1!$B$1:$Z$65536,25,0)</f>
        <v>0</v>
      </c>
      <c r="AB86" s="297">
        <f>VLOOKUP($C86,[1]Sheet1!$B$1:$AA$65536,26,0)</f>
        <v>0</v>
      </c>
      <c r="AC86" s="112">
        <f t="shared" si="17"/>
        <v>197619.16</v>
      </c>
      <c r="AD86" s="114">
        <f t="shared" si="18"/>
        <v>55645</v>
      </c>
      <c r="AE86" s="115">
        <f t="shared" si="19"/>
        <v>0</v>
      </c>
      <c r="AF86" s="115">
        <f t="shared" si="20"/>
        <v>0</v>
      </c>
      <c r="AG86" s="130"/>
      <c r="AH86" s="132">
        <v>20000</v>
      </c>
      <c r="AI86" s="127">
        <f t="shared" si="16"/>
        <v>20000</v>
      </c>
      <c r="AJ86" s="132"/>
      <c r="AK86" s="132" t="s">
        <v>46</v>
      </c>
      <c r="AL86" s="132"/>
      <c r="AM86" s="132"/>
      <c r="AN86" s="133"/>
      <c r="AO86" s="70"/>
    </row>
    <row r="87" spans="1:41" s="13" customFormat="1" ht="28.05" customHeight="1" thickBot="1">
      <c r="A87" s="77"/>
      <c r="B87" s="400"/>
      <c r="C87" s="82" t="s">
        <v>216</v>
      </c>
      <c r="D87" s="83" t="s">
        <v>217</v>
      </c>
      <c r="E87" s="84">
        <v>120</v>
      </c>
      <c r="F87" s="81">
        <f>VLOOKUP(C87,[1]Sheet1!B$1:E$65536,4,0)</f>
        <v>55451.039999999994</v>
      </c>
      <c r="G87" s="81">
        <f>VLOOKUP(C87,[1]Sheet1!B$1:F$65536,5,0)</f>
        <v>0</v>
      </c>
      <c r="H87" s="81">
        <f>VLOOKUP($C87,[1]Sheet1!$B$1:$Z$65536,6,0)</f>
        <v>0</v>
      </c>
      <c r="I87" s="81">
        <f>VLOOKUP($C87,[1]Sheet1!$B$1:$Z$65536,7,0)</f>
        <v>0</v>
      </c>
      <c r="J87" s="81">
        <f>VLOOKUP($C87,[1]Sheet1!$B$1:$Z$65536,8,0)</f>
        <v>0</v>
      </c>
      <c r="K87" s="81">
        <f>VLOOKUP($C87,[1]Sheet1!$B$1:$Z$65536,9,0)</f>
        <v>0</v>
      </c>
      <c r="L87" s="81">
        <f>VLOOKUP($C87,[1]Sheet1!$B$1:$Z$65536,10,0)</f>
        <v>0</v>
      </c>
      <c r="M87" s="81">
        <f>VLOOKUP($C87,[1]Sheet1!$B$1:$Z$65536,11,0)</f>
        <v>0</v>
      </c>
      <c r="N87" s="81">
        <f>VLOOKUP($C87,[1]Sheet1!$B$1:$Z$65536,12,0)</f>
        <v>0</v>
      </c>
      <c r="O87" s="81">
        <f>VLOOKUP($C87,[1]Sheet1!$B$1:$Z$65536,13,0)</f>
        <v>0</v>
      </c>
      <c r="P87" s="81">
        <f>VLOOKUP($C87,[1]Sheet1!$B$1:$Z$65536,14,0)</f>
        <v>0</v>
      </c>
      <c r="Q87" s="81">
        <f>VLOOKUP($C87,[1]Sheet1!$B$1:$Z$65536,15,0)</f>
        <v>0</v>
      </c>
      <c r="R87" s="81">
        <f>VLOOKUP($C87,[1]Sheet1!$B$1:$Z$65536,16,0)</f>
        <v>0</v>
      </c>
      <c r="S87" s="81">
        <f>VLOOKUP($C87,[1]Sheet1!$B$1:$Z$65536,17,0)</f>
        <v>0</v>
      </c>
      <c r="T87" s="81">
        <f>VLOOKUP($C87,[1]Sheet1!$B$1:$Z$65536,18,0)</f>
        <v>0</v>
      </c>
      <c r="U87" s="81">
        <f>VLOOKUP($C87,[1]Sheet1!$B$1:$Z$65536,19,0)</f>
        <v>0</v>
      </c>
      <c r="V87" s="81">
        <f>VLOOKUP($C87,[1]Sheet1!$B$1:$Z$65536,20,0)</f>
        <v>0</v>
      </c>
      <c r="W87" s="81">
        <f>VLOOKUP($C87,[1]Sheet1!$B$1:$Z$65536,21,0)</f>
        <v>0</v>
      </c>
      <c r="X87" s="81">
        <f>VLOOKUP($C87,[1]Sheet1!$B$1:$Z$65536,22,0)</f>
        <v>0</v>
      </c>
      <c r="Y87" s="81">
        <f>VLOOKUP($C87,[1]Sheet1!$B$1:$Z$65536,23,0)</f>
        <v>0</v>
      </c>
      <c r="Z87" s="81">
        <f>VLOOKUP($C87,[1]Sheet1!$B$1:$Z$65536,24,0)</f>
        <v>0</v>
      </c>
      <c r="AA87" s="81">
        <f>VLOOKUP($C87,[1]Sheet1!$B$1:$Z$65536,25,0)</f>
        <v>0</v>
      </c>
      <c r="AB87" s="297">
        <f>VLOOKUP($C87,[1]Sheet1!$B$1:$AA$65536,26,0)</f>
        <v>0</v>
      </c>
      <c r="AC87" s="112">
        <f t="shared" si="17"/>
        <v>55451.039999999994</v>
      </c>
      <c r="AD87" s="114">
        <f t="shared" si="18"/>
        <v>55451.039999999994</v>
      </c>
      <c r="AE87" s="115">
        <f t="shared" si="19"/>
        <v>0</v>
      </c>
      <c r="AF87" s="115">
        <f t="shared" si="20"/>
        <v>0</v>
      </c>
      <c r="AG87" s="130"/>
      <c r="AH87" s="132">
        <v>20000</v>
      </c>
      <c r="AI87" s="127">
        <f t="shared" si="16"/>
        <v>20000</v>
      </c>
      <c r="AJ87" s="132"/>
      <c r="AK87" s="132" t="s">
        <v>46</v>
      </c>
      <c r="AL87" s="132"/>
      <c r="AM87" s="132"/>
      <c r="AN87" s="133"/>
      <c r="AO87" s="70"/>
    </row>
    <row r="88" spans="1:41" s="13" customFormat="1" ht="28.05" customHeight="1" thickBot="1">
      <c r="A88" s="77"/>
      <c r="B88" s="400"/>
      <c r="C88" s="82" t="s">
        <v>218</v>
      </c>
      <c r="D88" s="90" t="s">
        <v>219</v>
      </c>
      <c r="E88" s="84">
        <v>120</v>
      </c>
      <c r="F88" s="81">
        <f>VLOOKUP(C88,[1]Sheet1!B$1:E$65536,4,0)</f>
        <v>0</v>
      </c>
      <c r="G88" s="81">
        <f>VLOOKUP(C88,[1]Sheet1!B$1:F$65536,5,0)</f>
        <v>0</v>
      </c>
      <c r="H88" s="81">
        <f>VLOOKUP($C88,[1]Sheet1!$B$1:$Z$65536,6,0)</f>
        <v>0</v>
      </c>
      <c r="I88" s="81">
        <f>VLOOKUP($C88,[1]Sheet1!$B$1:$Z$65536,7,0)</f>
        <v>0</v>
      </c>
      <c r="J88" s="81">
        <f>VLOOKUP($C88,[1]Sheet1!$B$1:$Z$65536,8,0)</f>
        <v>0</v>
      </c>
      <c r="K88" s="81">
        <f>VLOOKUP($C88,[1]Sheet1!$B$1:$Z$65536,9,0)</f>
        <v>0</v>
      </c>
      <c r="L88" s="81">
        <f>VLOOKUP($C88,[1]Sheet1!$B$1:$Z$65536,10,0)</f>
        <v>0</v>
      </c>
      <c r="M88" s="81">
        <f>VLOOKUP($C88,[1]Sheet1!$B$1:$Z$65536,11,0)</f>
        <v>0</v>
      </c>
      <c r="N88" s="81">
        <f>VLOOKUP($C88,[1]Sheet1!$B$1:$Z$65536,12,0)</f>
        <v>0</v>
      </c>
      <c r="O88" s="81">
        <f>VLOOKUP($C88,[1]Sheet1!$B$1:$Z$65536,13,0)</f>
        <v>0</v>
      </c>
      <c r="P88" s="81">
        <f>VLOOKUP($C88,[1]Sheet1!$B$1:$Z$65536,14,0)</f>
        <v>0</v>
      </c>
      <c r="Q88" s="81">
        <f>VLOOKUP($C88,[1]Sheet1!$B$1:$Z$65536,15,0)</f>
        <v>0</v>
      </c>
      <c r="R88" s="81">
        <f>VLOOKUP($C88,[1]Sheet1!$B$1:$Z$65536,16,0)</f>
        <v>0</v>
      </c>
      <c r="S88" s="81">
        <f>VLOOKUP($C88,[1]Sheet1!$B$1:$Z$65536,17,0)</f>
        <v>0</v>
      </c>
      <c r="T88" s="81">
        <f>VLOOKUP($C88,[1]Sheet1!$B$1:$Z$65536,18,0)</f>
        <v>0</v>
      </c>
      <c r="U88" s="81">
        <f>VLOOKUP($C88,[1]Sheet1!$B$1:$Z$65536,19,0)</f>
        <v>0</v>
      </c>
      <c r="V88" s="81">
        <f>VLOOKUP($C88,[1]Sheet1!$B$1:$Z$65536,20,0)</f>
        <v>0</v>
      </c>
      <c r="W88" s="81">
        <f>VLOOKUP($C88,[1]Sheet1!$B$1:$Z$65536,21,0)</f>
        <v>0</v>
      </c>
      <c r="X88" s="81">
        <f>VLOOKUP($C88,[1]Sheet1!$B$1:$Z$65536,22,0)</f>
        <v>0</v>
      </c>
      <c r="Y88" s="81">
        <f>VLOOKUP($C88,[1]Sheet1!$B$1:$Z$65536,23,0)</f>
        <v>0</v>
      </c>
      <c r="Z88" s="81">
        <f>VLOOKUP($C88,[1]Sheet1!$B$1:$Z$65536,24,0)</f>
        <v>2162820.62</v>
      </c>
      <c r="AA88" s="81">
        <f>VLOOKUP($C88,[1]Sheet1!$B$1:$Z$65536,25,0)</f>
        <v>1480587.43</v>
      </c>
      <c r="AB88" s="297">
        <f>VLOOKUP($C88,[1]Sheet1!$B$1:$AA$65536,26,0)</f>
        <v>345015.03</v>
      </c>
      <c r="AC88" s="112">
        <f t="shared" si="17"/>
        <v>3988423.08</v>
      </c>
      <c r="AD88" s="114">
        <f t="shared" si="18"/>
        <v>0</v>
      </c>
      <c r="AE88" s="115">
        <f t="shared" si="19"/>
        <v>0</v>
      </c>
      <c r="AF88" s="115">
        <f t="shared" si="20"/>
        <v>0</v>
      </c>
      <c r="AG88" s="130"/>
      <c r="AH88" s="179">
        <v>2000000</v>
      </c>
      <c r="AI88" s="127">
        <f t="shared" si="16"/>
        <v>2000000</v>
      </c>
      <c r="AJ88" s="132"/>
      <c r="AK88" s="132" t="s">
        <v>46</v>
      </c>
      <c r="AL88" s="132"/>
      <c r="AM88" s="132"/>
      <c r="AN88" s="133"/>
      <c r="AO88" s="70"/>
    </row>
    <row r="89" spans="1:41" s="13" customFormat="1" ht="28.05" customHeight="1" thickBot="1">
      <c r="A89" s="77"/>
      <c r="B89" s="400"/>
      <c r="C89" s="82" t="s">
        <v>220</v>
      </c>
      <c r="D89" s="83" t="s">
        <v>221</v>
      </c>
      <c r="E89" s="84">
        <v>120</v>
      </c>
      <c r="F89" s="81">
        <f>VLOOKUP(C89,[1]Sheet1!B$1:E$65536,4,0)</f>
        <v>0</v>
      </c>
      <c r="G89" s="81">
        <f>VLOOKUP(C89,[1]Sheet1!B$1:F$65536,5,0)</f>
        <v>0</v>
      </c>
      <c r="H89" s="81">
        <f>VLOOKUP($C89,[1]Sheet1!$B$1:$Z$65536,6,0)</f>
        <v>0</v>
      </c>
      <c r="I89" s="81">
        <f>VLOOKUP($C89,[1]Sheet1!$B$1:$Z$65536,7,0)</f>
        <v>0</v>
      </c>
      <c r="J89" s="81">
        <f>VLOOKUP($C89,[1]Sheet1!$B$1:$Z$65536,8,0)</f>
        <v>0</v>
      </c>
      <c r="K89" s="81">
        <f>VLOOKUP($C89,[1]Sheet1!$B$1:$Z$65536,9,0)</f>
        <v>0</v>
      </c>
      <c r="L89" s="81">
        <f>VLOOKUP($C89,[1]Sheet1!$B$1:$Z$65536,10,0)</f>
        <v>0</v>
      </c>
      <c r="M89" s="81">
        <f>VLOOKUP($C89,[1]Sheet1!$B$1:$Z$65536,11,0)</f>
        <v>0</v>
      </c>
      <c r="N89" s="81">
        <f>VLOOKUP($C89,[1]Sheet1!$B$1:$Z$65536,12,0)</f>
        <v>0</v>
      </c>
      <c r="O89" s="81">
        <f>VLOOKUP($C89,[1]Sheet1!$B$1:$Z$65536,13,0)</f>
        <v>0</v>
      </c>
      <c r="P89" s="81">
        <f>VLOOKUP($C89,[1]Sheet1!$B$1:$Z$65536,14,0)</f>
        <v>0</v>
      </c>
      <c r="Q89" s="81">
        <f>VLOOKUP($C89,[1]Sheet1!$B$1:$Z$65536,15,0)</f>
        <v>0</v>
      </c>
      <c r="R89" s="81">
        <f>VLOOKUP($C89,[1]Sheet1!$B$1:$Z$65536,16,0)</f>
        <v>750000</v>
      </c>
      <c r="S89" s="81">
        <f>VLOOKUP($C89,[1]Sheet1!$B$1:$Z$65536,17,0)</f>
        <v>106200</v>
      </c>
      <c r="T89" s="81">
        <f>VLOOKUP($C89,[1]Sheet1!$B$1:$Z$65536,18,0)</f>
        <v>119568</v>
      </c>
      <c r="U89" s="81">
        <f>VLOOKUP($C89,[1]Sheet1!$B$1:$Z$65536,19,0)</f>
        <v>0</v>
      </c>
      <c r="V89" s="81">
        <f>VLOOKUP($C89,[1]Sheet1!$B$1:$Z$65536,20,0)</f>
        <v>100800</v>
      </c>
      <c r="W89" s="81">
        <f>VLOOKUP($C89,[1]Sheet1!$B$1:$Z$65536,21,0)</f>
        <v>79584</v>
      </c>
      <c r="X89" s="81">
        <f>VLOOKUP($C89,[1]Sheet1!$B$1:$Z$65536,22,0)</f>
        <v>168336</v>
      </c>
      <c r="Y89" s="81">
        <f>VLOOKUP($C89,[1]Sheet1!$B$1:$Z$65536,23,0)</f>
        <v>273312</v>
      </c>
      <c r="Z89" s="81">
        <f>VLOOKUP($C89,[1]Sheet1!$B$1:$Z$65536,24,0)</f>
        <v>162840</v>
      </c>
      <c r="AA89" s="81">
        <f>VLOOKUP($C89,[1]Sheet1!$B$1:$Z$65536,25,0)</f>
        <v>122376</v>
      </c>
      <c r="AB89" s="297">
        <f>VLOOKUP($C89,[1]Sheet1!$B$1:$AA$65536,26,0)</f>
        <v>113664</v>
      </c>
      <c r="AC89" s="112">
        <f t="shared" si="17"/>
        <v>1996680</v>
      </c>
      <c r="AD89" s="114">
        <f t="shared" si="18"/>
        <v>1324488</v>
      </c>
      <c r="AE89" s="115">
        <f t="shared" si="19"/>
        <v>179428</v>
      </c>
      <c r="AF89" s="115">
        <f t="shared" si="20"/>
        <v>79584</v>
      </c>
      <c r="AG89" s="130"/>
      <c r="AH89" s="132">
        <v>50000</v>
      </c>
      <c r="AI89" s="127">
        <f t="shared" si="16"/>
        <v>50000</v>
      </c>
      <c r="AJ89" s="132">
        <v>50000</v>
      </c>
      <c r="AK89" s="132"/>
      <c r="AL89" s="132"/>
      <c r="AM89" s="132"/>
      <c r="AN89" s="133"/>
      <c r="AO89" s="70"/>
    </row>
    <row r="90" spans="1:41" s="13" customFormat="1" ht="28.05" customHeight="1" thickBot="1">
      <c r="A90" s="77"/>
      <c r="B90" s="400"/>
      <c r="C90" s="82" t="s">
        <v>222</v>
      </c>
      <c r="D90" s="83" t="s">
        <v>223</v>
      </c>
      <c r="E90" s="84">
        <v>120</v>
      </c>
      <c r="F90" s="81">
        <f>VLOOKUP(C90,[1]Sheet1!B$1:E$65536,4,0)</f>
        <v>0</v>
      </c>
      <c r="G90" s="81">
        <f>VLOOKUP(C90,[1]Sheet1!B$1:F$65536,5,0)</f>
        <v>0</v>
      </c>
      <c r="H90" s="81">
        <f>VLOOKUP($C90,[1]Sheet1!$B$1:$Z$65536,6,0)</f>
        <v>0</v>
      </c>
      <c r="I90" s="81">
        <f>VLOOKUP($C90,[1]Sheet1!$B$1:$Z$65536,7,0)</f>
        <v>0</v>
      </c>
      <c r="J90" s="81">
        <f>VLOOKUP($C90,[1]Sheet1!$B$1:$Z$65536,8,0)</f>
        <v>0</v>
      </c>
      <c r="K90" s="81">
        <f>VLOOKUP($C90,[1]Sheet1!$B$1:$Z$65536,9,0)</f>
        <v>0</v>
      </c>
      <c r="L90" s="81">
        <f>VLOOKUP($C90,[1]Sheet1!$B$1:$Z$65536,10,0)</f>
        <v>0</v>
      </c>
      <c r="M90" s="81">
        <f>VLOOKUP($C90,[1]Sheet1!$B$1:$Z$65536,11,0)</f>
        <v>0</v>
      </c>
      <c r="N90" s="81">
        <f>VLOOKUP($C90,[1]Sheet1!$B$1:$Z$65536,12,0)</f>
        <v>0</v>
      </c>
      <c r="O90" s="81">
        <f>VLOOKUP($C90,[1]Sheet1!$B$1:$Z$65536,13,0)</f>
        <v>0</v>
      </c>
      <c r="P90" s="81">
        <f>VLOOKUP($C90,[1]Sheet1!$B$1:$Z$65536,14,0)</f>
        <v>0</v>
      </c>
      <c r="Q90" s="81">
        <f>VLOOKUP($C90,[1]Sheet1!$B$1:$Z$65536,15,0)</f>
        <v>0</v>
      </c>
      <c r="R90" s="81">
        <f>VLOOKUP($C90,[1]Sheet1!$B$1:$Z$65536,16,0)</f>
        <v>0</v>
      </c>
      <c r="S90" s="81">
        <f>VLOOKUP($C90,[1]Sheet1!$B$1:$Z$65536,17,0)</f>
        <v>0</v>
      </c>
      <c r="T90" s="81">
        <f>VLOOKUP($C90,[1]Sheet1!$B$1:$Z$65536,18,0)</f>
        <v>34109.46</v>
      </c>
      <c r="U90" s="81">
        <f>VLOOKUP($C90,[1]Sheet1!$B$1:$Z$65536,19,0)</f>
        <v>0</v>
      </c>
      <c r="V90" s="81">
        <f>VLOOKUP($C90,[1]Sheet1!$B$1:$Z$65536,20,0)</f>
        <v>217586.51000000007</v>
      </c>
      <c r="W90" s="81">
        <f>VLOOKUP($C90,[1]Sheet1!$B$1:$Z$65536,21,0)</f>
        <v>166146.77999999997</v>
      </c>
      <c r="X90" s="81">
        <f>VLOOKUP($C90,[1]Sheet1!$B$1:$Z$65536,22,0)</f>
        <v>0</v>
      </c>
      <c r="Y90" s="81">
        <f>VLOOKUP($C90,[1]Sheet1!$B$1:$Z$65536,23,0)</f>
        <v>176217.17</v>
      </c>
      <c r="Z90" s="81">
        <f>VLOOKUP($C90,[1]Sheet1!$B$1:$Z$65536,24,0)</f>
        <v>98292.7</v>
      </c>
      <c r="AA90" s="81">
        <f>VLOOKUP($C90,[1]Sheet1!$B$1:$Z$65536,25,0)</f>
        <v>94517.59</v>
      </c>
      <c r="AB90" s="297">
        <f>VLOOKUP($C90,[1]Sheet1!$B$1:$AA$65536,26,0)</f>
        <v>301085.83</v>
      </c>
      <c r="AC90" s="112">
        <f t="shared" si="17"/>
        <v>1087956.04</v>
      </c>
      <c r="AD90" s="114">
        <f t="shared" si="18"/>
        <v>417842.75</v>
      </c>
      <c r="AE90" s="115">
        <f t="shared" si="19"/>
        <v>41949.328333333346</v>
      </c>
      <c r="AF90" s="115">
        <f t="shared" si="20"/>
        <v>166146.77999999997</v>
      </c>
      <c r="AG90" s="130"/>
      <c r="AH90" s="132">
        <v>100000</v>
      </c>
      <c r="AI90" s="127">
        <f t="shared" si="16"/>
        <v>100000</v>
      </c>
      <c r="AJ90" s="132">
        <v>30000</v>
      </c>
      <c r="AK90" s="132" t="s">
        <v>46</v>
      </c>
      <c r="AL90" s="132"/>
      <c r="AM90" s="132"/>
      <c r="AN90" s="133"/>
      <c r="AO90" s="70"/>
    </row>
    <row r="91" spans="1:41" s="13" customFormat="1" ht="28.05" customHeight="1" thickBot="1">
      <c r="A91" s="77"/>
      <c r="B91" s="400"/>
      <c r="C91" s="82" t="s">
        <v>224</v>
      </c>
      <c r="D91" s="88" t="s">
        <v>225</v>
      </c>
      <c r="E91" s="84">
        <v>60</v>
      </c>
      <c r="F91" s="81">
        <f>VLOOKUP(C91,[1]Sheet1!B$1:E$65536,4,0)</f>
        <v>0</v>
      </c>
      <c r="G91" s="81">
        <f>VLOOKUP(C91,[1]Sheet1!B$1:F$65536,5,0)</f>
        <v>0</v>
      </c>
      <c r="H91" s="81">
        <f>VLOOKUP($C91,[1]Sheet1!$B$1:$Z$65536,6,0)</f>
        <v>0</v>
      </c>
      <c r="I91" s="81">
        <f>VLOOKUP($C91,[1]Sheet1!$B$1:$Z$65536,7,0)</f>
        <v>0</v>
      </c>
      <c r="J91" s="81">
        <f>VLOOKUP($C91,[1]Sheet1!$B$1:$Z$65536,8,0)</f>
        <v>0</v>
      </c>
      <c r="K91" s="81">
        <f>VLOOKUP($C91,[1]Sheet1!$B$1:$Z$65536,9,0)</f>
        <v>0</v>
      </c>
      <c r="L91" s="81">
        <f>VLOOKUP($C91,[1]Sheet1!$B$1:$Z$65536,10,0)</f>
        <v>0</v>
      </c>
      <c r="M91" s="81">
        <f>VLOOKUP($C91,[1]Sheet1!$B$1:$Z$65536,11,0)</f>
        <v>0</v>
      </c>
      <c r="N91" s="81">
        <f>VLOOKUP($C91,[1]Sheet1!$B$1:$Z$65536,12,0)</f>
        <v>0</v>
      </c>
      <c r="O91" s="81">
        <f>VLOOKUP($C91,[1]Sheet1!$B$1:$Z$65536,13,0)</f>
        <v>0</v>
      </c>
      <c r="P91" s="81">
        <f>VLOOKUP($C91,[1]Sheet1!$B$1:$Z$65536,14,0)</f>
        <v>0</v>
      </c>
      <c r="Q91" s="81">
        <f>VLOOKUP($C91,[1]Sheet1!$B$1:$Z$65536,15,0)</f>
        <v>0</v>
      </c>
      <c r="R91" s="81">
        <f>VLOOKUP($C91,[1]Sheet1!$B$1:$Z$65536,16,0)</f>
        <v>0</v>
      </c>
      <c r="S91" s="81">
        <f>VLOOKUP($C91,[1]Sheet1!$B$1:$Z$65536,17,0)</f>
        <v>0</v>
      </c>
      <c r="T91" s="81">
        <f>VLOOKUP($C91,[1]Sheet1!$B$1:$Z$65536,18,0)</f>
        <v>0</v>
      </c>
      <c r="U91" s="81">
        <f>VLOOKUP($C91,[1]Sheet1!$B$1:$Z$65536,19,0)</f>
        <v>0</v>
      </c>
      <c r="V91" s="81">
        <f>VLOOKUP($C91,[1]Sheet1!$B$1:$Z$65536,20,0)</f>
        <v>0</v>
      </c>
      <c r="W91" s="81">
        <f>VLOOKUP($C91,[1]Sheet1!$B$1:$Z$65536,21,0)</f>
        <v>0</v>
      </c>
      <c r="X91" s="81">
        <f>VLOOKUP($C91,[1]Sheet1!$B$1:$Z$65536,22,0)</f>
        <v>0</v>
      </c>
      <c r="Y91" s="81">
        <f>VLOOKUP($C91,[1]Sheet1!$B$1:$Z$65536,23,0)</f>
        <v>0</v>
      </c>
      <c r="Z91" s="81">
        <f>VLOOKUP($C91,[1]Sheet1!$B$1:$Z$65536,24,0)</f>
        <v>233304.77</v>
      </c>
      <c r="AA91" s="81">
        <f>VLOOKUP($C91,[1]Sheet1!$B$1:$Z$65536,25,0)</f>
        <v>0</v>
      </c>
      <c r="AB91" s="297">
        <f>VLOOKUP($C91,[1]Sheet1!$B$1:$AA$65536,26,0)</f>
        <v>236121.52</v>
      </c>
      <c r="AC91" s="112">
        <f t="shared" si="17"/>
        <v>469426.29</v>
      </c>
      <c r="AD91" s="114">
        <f>AC91-AB91-AA91</f>
        <v>233304.77</v>
      </c>
      <c r="AE91" s="115">
        <f t="shared" si="19"/>
        <v>0</v>
      </c>
      <c r="AF91" s="115">
        <f t="shared" si="20"/>
        <v>0</v>
      </c>
      <c r="AG91" s="139">
        <v>200000</v>
      </c>
      <c r="AH91" s="132"/>
      <c r="AI91" s="127">
        <f t="shared" si="16"/>
        <v>200000</v>
      </c>
      <c r="AJ91" s="132"/>
      <c r="AK91" s="132"/>
      <c r="AL91" s="132" t="s">
        <v>46</v>
      </c>
      <c r="AM91" s="132"/>
      <c r="AN91" s="133"/>
      <c r="AO91" s="70"/>
    </row>
    <row r="92" spans="1:41" s="13" customFormat="1" ht="28.05" customHeight="1" thickBot="1">
      <c r="A92" s="77"/>
      <c r="B92" s="400"/>
      <c r="C92" s="82" t="s">
        <v>226</v>
      </c>
      <c r="D92" s="83" t="s">
        <v>227</v>
      </c>
      <c r="E92" s="84">
        <v>120</v>
      </c>
      <c r="F92" s="81">
        <f>VLOOKUP(C92,[1]Sheet1!B$1:E$65536,4,0)</f>
        <v>0</v>
      </c>
      <c r="G92" s="81">
        <f>VLOOKUP(C92,[1]Sheet1!B$1:F$65536,5,0)</f>
        <v>0</v>
      </c>
      <c r="H92" s="81">
        <f>VLOOKUP($C92,[1]Sheet1!$B$1:$Z$65536,6,0)</f>
        <v>0</v>
      </c>
      <c r="I92" s="81">
        <f>VLOOKUP($C92,[1]Sheet1!$B$1:$Z$65536,7,0)</f>
        <v>0</v>
      </c>
      <c r="J92" s="81">
        <f>VLOOKUP($C92,[1]Sheet1!$B$1:$Z$65536,8,0)</f>
        <v>0</v>
      </c>
      <c r="K92" s="81">
        <f>VLOOKUP($C92,[1]Sheet1!$B$1:$Z$65536,9,0)</f>
        <v>0</v>
      </c>
      <c r="L92" s="81">
        <f>VLOOKUP($C92,[1]Sheet1!$B$1:$Z$65536,10,0)</f>
        <v>0</v>
      </c>
      <c r="M92" s="81">
        <f>VLOOKUP($C92,[1]Sheet1!$B$1:$Z$65536,11,0)</f>
        <v>0</v>
      </c>
      <c r="N92" s="81">
        <f>VLOOKUP($C92,[1]Sheet1!$B$1:$Z$65536,12,0)</f>
        <v>0</v>
      </c>
      <c r="O92" s="81">
        <f>VLOOKUP($C92,[1]Sheet1!$B$1:$Z$65536,13,0)</f>
        <v>0</v>
      </c>
      <c r="P92" s="81">
        <f>VLOOKUP($C92,[1]Sheet1!$B$1:$Z$65536,14,0)</f>
        <v>0</v>
      </c>
      <c r="Q92" s="81">
        <f>VLOOKUP($C92,[1]Sheet1!$B$1:$Z$65536,15,0)</f>
        <v>0</v>
      </c>
      <c r="R92" s="81">
        <f>VLOOKUP($C92,[1]Sheet1!$B$1:$Z$65536,16,0)</f>
        <v>0</v>
      </c>
      <c r="S92" s="81">
        <f>VLOOKUP($C92,[1]Sheet1!$B$1:$Z$65536,17,0)</f>
        <v>0</v>
      </c>
      <c r="T92" s="81">
        <f>VLOOKUP($C92,[1]Sheet1!$B$1:$Z$65536,18,0)</f>
        <v>0</v>
      </c>
      <c r="U92" s="81">
        <f>VLOOKUP($C92,[1]Sheet1!$B$1:$Z$65536,19,0)</f>
        <v>0</v>
      </c>
      <c r="V92" s="81">
        <f>VLOOKUP($C92,[1]Sheet1!$B$1:$Z$65536,20,0)</f>
        <v>566732.68999999994</v>
      </c>
      <c r="W92" s="81">
        <f>VLOOKUP($C92,[1]Sheet1!$B$1:$Z$65536,21,0)</f>
        <v>0</v>
      </c>
      <c r="X92" s="81">
        <f>VLOOKUP($C92,[1]Sheet1!$B$1:$Z$65536,22,0)</f>
        <v>1062551.0100000002</v>
      </c>
      <c r="Y92" s="81">
        <f>VLOOKUP($C92,[1]Sheet1!$B$1:$Z$65536,23,0)</f>
        <v>426159.15</v>
      </c>
      <c r="Z92" s="81">
        <f>VLOOKUP($C92,[1]Sheet1!$B$1:$Z$65536,24,0)</f>
        <v>467135.45</v>
      </c>
      <c r="AA92" s="81">
        <f>VLOOKUP($C92,[1]Sheet1!$B$1:$Z$65536,25,0)</f>
        <v>439451.59</v>
      </c>
      <c r="AB92" s="297">
        <f>VLOOKUP($C92,[1]Sheet1!$B$1:$AA$65536,26,0)</f>
        <v>107572.74</v>
      </c>
      <c r="AC92" s="112">
        <f t="shared" si="17"/>
        <v>3069602.6300000004</v>
      </c>
      <c r="AD92" s="114">
        <f t="shared" si="18"/>
        <v>1629283.7000000002</v>
      </c>
      <c r="AE92" s="115">
        <f t="shared" si="19"/>
        <v>94455.448333333319</v>
      </c>
      <c r="AF92" s="115">
        <f t="shared" si="20"/>
        <v>0</v>
      </c>
      <c r="AG92" s="139">
        <v>200000</v>
      </c>
      <c r="AH92" s="134">
        <v>200000</v>
      </c>
      <c r="AI92" s="127">
        <f t="shared" si="16"/>
        <v>400000</v>
      </c>
      <c r="AJ92" s="132">
        <v>170000</v>
      </c>
      <c r="AK92" s="132" t="s">
        <v>46</v>
      </c>
      <c r="AL92" s="132"/>
      <c r="AM92" s="132"/>
      <c r="AN92" s="133"/>
      <c r="AO92" s="70"/>
    </row>
    <row r="93" spans="1:41" s="305" customFormat="1" ht="28.05" customHeight="1" thickBot="1">
      <c r="B93" s="400"/>
      <c r="C93" s="294" t="s">
        <v>228</v>
      </c>
      <c r="D93" s="295" t="s">
        <v>229</v>
      </c>
      <c r="E93" s="296">
        <v>120</v>
      </c>
      <c r="F93" s="297">
        <f>VLOOKUP(C93,[1]Sheet1!B$1:E$65536,4,0)</f>
        <v>0</v>
      </c>
      <c r="G93" s="297">
        <f>VLOOKUP(C93,[1]Sheet1!B$1:F$65536,5,0)</f>
        <v>0</v>
      </c>
      <c r="H93" s="297">
        <f>VLOOKUP($C93,[1]Sheet1!$B$1:$Z$65536,6,0)</f>
        <v>222270.83</v>
      </c>
      <c r="I93" s="297">
        <f>VLOOKUP($C93,[1]Sheet1!$B$1:$Z$65536,7,0)</f>
        <v>947142.3200000003</v>
      </c>
      <c r="J93" s="297">
        <f>VLOOKUP($C93,[1]Sheet1!$B$1:$Z$65536,8,0)</f>
        <v>946243.7099999995</v>
      </c>
      <c r="K93" s="297">
        <f>VLOOKUP($C93,[1]Sheet1!$B$1:$Z$65536,9,0)</f>
        <v>640546.16999999993</v>
      </c>
      <c r="L93" s="297">
        <f>VLOOKUP($C93,[1]Sheet1!$B$1:$Z$65536,10,0)</f>
        <v>1065166.7900000005</v>
      </c>
      <c r="M93" s="297">
        <f>VLOOKUP($C93,[1]Sheet1!$B$1:$Z$65536,11,0)</f>
        <v>60302.199999999255</v>
      </c>
      <c r="N93" s="297">
        <f>VLOOKUP($C93,[1]Sheet1!$B$1:$Z$65536,12,0)</f>
        <v>33971.980000000447</v>
      </c>
      <c r="O93" s="297">
        <f>VLOOKUP($C93,[1]Sheet1!$B$1:$Z$65536,13,0)</f>
        <v>58184.910000000149</v>
      </c>
      <c r="P93" s="297">
        <f>VLOOKUP($C93,[1]Sheet1!$B$1:$Z$65536,14,0)</f>
        <v>103145.83999999985</v>
      </c>
      <c r="Q93" s="297">
        <f>VLOOKUP($C93,[1]Sheet1!$B$1:$Z$65536,15,0)</f>
        <v>34084.609999999404</v>
      </c>
      <c r="R93" s="297">
        <f>VLOOKUP($C93,[1]Sheet1!$B$1:$Z$65536,16,0)</f>
        <v>683002.38000000082</v>
      </c>
      <c r="S93" s="297">
        <f>VLOOKUP($C93,[1]Sheet1!$B$1:$Z$65536,17,0)</f>
        <v>0</v>
      </c>
      <c r="T93" s="297">
        <f>VLOOKUP($C93,[1]Sheet1!$B$1:$Z$65536,18,0)</f>
        <v>0</v>
      </c>
      <c r="U93" s="297">
        <f>VLOOKUP($C93,[1]Sheet1!$B$1:$Z$65536,19,0)</f>
        <v>0</v>
      </c>
      <c r="V93" s="297">
        <f>VLOOKUP($C93,[1]Sheet1!$B$1:$Z$65536,20,0)</f>
        <v>0</v>
      </c>
      <c r="W93" s="297">
        <f>VLOOKUP($C93,[1]Sheet1!$B$1:$Z$65536,21,0)</f>
        <v>746001.1799999997</v>
      </c>
      <c r="X93" s="297">
        <f>VLOOKUP($C93,[1]Sheet1!$B$1:$Z$65536,22,0)</f>
        <v>0</v>
      </c>
      <c r="Y93" s="297">
        <f>VLOOKUP($C93,[1]Sheet1!$B$1:$Z$65536,23,0)</f>
        <v>643341.41</v>
      </c>
      <c r="Z93" s="297">
        <f>VLOOKUP($C93,[1]Sheet1!$B$1:$Z$65536,24,0)</f>
        <v>158173.46</v>
      </c>
      <c r="AA93" s="297">
        <f>VLOOKUP($C93,[1]Sheet1!$B$1:$Z$65536,25,0)</f>
        <v>0</v>
      </c>
      <c r="AB93" s="297">
        <f>VLOOKUP($C93,[1]Sheet1!$B$1:$AA$65536,26,0)</f>
        <v>541917.11</v>
      </c>
      <c r="AC93" s="298">
        <f t="shared" si="17"/>
        <v>6883494.9000000004</v>
      </c>
      <c r="AD93" s="299">
        <f t="shared" si="18"/>
        <v>5540062.9199999999</v>
      </c>
      <c r="AE93" s="299">
        <f t="shared" si="19"/>
        <v>119514.49833333337</v>
      </c>
      <c r="AF93" s="299">
        <f t="shared" si="20"/>
        <v>746001.1799999997</v>
      </c>
      <c r="AG93" s="313"/>
      <c r="AH93" s="314">
        <v>500000</v>
      </c>
      <c r="AI93" s="127">
        <f t="shared" si="16"/>
        <v>500000</v>
      </c>
      <c r="AJ93" s="302"/>
      <c r="AK93" s="302" t="s">
        <v>46</v>
      </c>
      <c r="AL93" s="302"/>
      <c r="AM93" s="302"/>
      <c r="AN93" s="315"/>
      <c r="AO93" s="304"/>
    </row>
    <row r="94" spans="1:41" s="13" customFormat="1" ht="28.05" customHeight="1" thickBot="1">
      <c r="B94" s="400"/>
      <c r="C94" s="82" t="s">
        <v>230</v>
      </c>
      <c r="D94" s="83" t="s">
        <v>231</v>
      </c>
      <c r="E94" s="84">
        <v>120</v>
      </c>
      <c r="F94" s="81">
        <f>VLOOKUP(C94,[1]Sheet1!B$1:E$65536,4,0)</f>
        <v>0</v>
      </c>
      <c r="G94" s="81">
        <f>VLOOKUP(C94,[1]Sheet1!B$1:F$65536,5,0)</f>
        <v>0</v>
      </c>
      <c r="H94" s="81">
        <f>VLOOKUP($C94,[1]Sheet1!$B$1:$Z$65536,6,0)</f>
        <v>0</v>
      </c>
      <c r="I94" s="81">
        <f>VLOOKUP($C94,[1]Sheet1!$B$1:$Z$65536,7,0)</f>
        <v>0</v>
      </c>
      <c r="J94" s="81">
        <f>VLOOKUP($C94,[1]Sheet1!$B$1:$Z$65536,8,0)</f>
        <v>0</v>
      </c>
      <c r="K94" s="81">
        <f>VLOOKUP($C94,[1]Sheet1!$B$1:$Z$65536,9,0)</f>
        <v>38425.03</v>
      </c>
      <c r="L94" s="81">
        <f>VLOOKUP($C94,[1]Sheet1!$B$1:$Z$65536,10,0)</f>
        <v>0</v>
      </c>
      <c r="M94" s="81">
        <f>VLOOKUP($C94,[1]Sheet1!$B$1:$Z$65536,11,0)</f>
        <v>211620.09999999963</v>
      </c>
      <c r="N94" s="81">
        <f>VLOOKUP($C94,[1]Sheet1!$B$1:$Z$65536,12,0)</f>
        <v>184329.10000000056</v>
      </c>
      <c r="O94" s="81">
        <f>VLOOKUP($C94,[1]Sheet1!$B$1:$Z$65536,13,0)</f>
        <v>1592672.1999999993</v>
      </c>
      <c r="P94" s="81">
        <f>VLOOKUP($C94,[1]Sheet1!$B$1:$Z$65536,14,0)</f>
        <v>511198.16999999993</v>
      </c>
      <c r="Q94" s="81">
        <f>VLOOKUP($C94,[1]Sheet1!$B$1:$Z$65536,15,0)</f>
        <v>592289.17000000086</v>
      </c>
      <c r="R94" s="81">
        <f>VLOOKUP($C94,[1]Sheet1!$B$1:$Z$65536,16,0)</f>
        <v>728744.9299999997</v>
      </c>
      <c r="S94" s="81">
        <f>VLOOKUP($C94,[1]Sheet1!$B$1:$Z$65536,17,0)</f>
        <v>0</v>
      </c>
      <c r="T94" s="81">
        <f>VLOOKUP($C94,[1]Sheet1!$B$1:$Z$65536,18,0)</f>
        <v>56477.360000000335</v>
      </c>
      <c r="U94" s="81">
        <f>VLOOKUP($C94,[1]Sheet1!$B$1:$Z$65536,19,0)</f>
        <v>0</v>
      </c>
      <c r="V94" s="81">
        <f>VLOOKUP($C94,[1]Sheet1!$B$1:$Z$65536,20,0)</f>
        <v>609056.05999999959</v>
      </c>
      <c r="W94" s="81">
        <f>VLOOKUP($C94,[1]Sheet1!$B$1:$Z$65536,21,0)</f>
        <v>0</v>
      </c>
      <c r="X94" s="81">
        <f>VLOOKUP($C94,[1]Sheet1!$B$1:$Z$65536,22,0)</f>
        <v>202759.87000000011</v>
      </c>
      <c r="Y94" s="81">
        <f>VLOOKUP($C94,[1]Sheet1!$B$1:$Z$65536,23,0)</f>
        <v>622764.74</v>
      </c>
      <c r="Z94" s="81">
        <f>VLOOKUP($C94,[1]Sheet1!$B$1:$Z$65536,24,0)</f>
        <v>0</v>
      </c>
      <c r="AA94" s="81">
        <f>VLOOKUP($C94,[1]Sheet1!$B$1:$Z$65536,25,0)</f>
        <v>874792.68</v>
      </c>
      <c r="AB94" s="297">
        <f>VLOOKUP($C94,[1]Sheet1!$B$1:$AA$65536,26,0)</f>
        <v>444291.19</v>
      </c>
      <c r="AC94" s="112">
        <f t="shared" si="17"/>
        <v>6669420.6000000006</v>
      </c>
      <c r="AD94" s="114">
        <f t="shared" si="18"/>
        <v>4727571.99</v>
      </c>
      <c r="AE94" s="115">
        <f t="shared" si="19"/>
        <v>331094.58666666673</v>
      </c>
      <c r="AF94" s="115">
        <f t="shared" si="20"/>
        <v>0</v>
      </c>
      <c r="AG94" s="130">
        <v>200000</v>
      </c>
      <c r="AH94" s="134">
        <v>200000</v>
      </c>
      <c r="AI94" s="127">
        <f t="shared" si="16"/>
        <v>400000</v>
      </c>
      <c r="AJ94" s="132">
        <v>300000</v>
      </c>
      <c r="AK94" s="132" t="s">
        <v>46</v>
      </c>
      <c r="AL94" s="132"/>
      <c r="AM94" s="132"/>
      <c r="AN94" s="133"/>
      <c r="AO94" s="70"/>
    </row>
    <row r="95" spans="1:41" s="13" customFormat="1" ht="28.05" customHeight="1" thickBot="1">
      <c r="B95" s="400"/>
      <c r="C95" s="82" t="s">
        <v>232</v>
      </c>
      <c r="D95" s="83" t="s">
        <v>233</v>
      </c>
      <c r="E95" s="84">
        <v>120</v>
      </c>
      <c r="F95" s="81">
        <f>VLOOKUP(C95,[1]Sheet1!B$1:E$65536,4,0)</f>
        <v>0</v>
      </c>
      <c r="G95" s="81">
        <f>VLOOKUP(C95,[1]Sheet1!B$1:F$65536,5,0)</f>
        <v>0</v>
      </c>
      <c r="H95" s="81">
        <f>VLOOKUP($C95,[1]Sheet1!$B$1:$Z$65536,6,0)</f>
        <v>0</v>
      </c>
      <c r="I95" s="81">
        <f>VLOOKUP($C95,[1]Sheet1!$B$1:$Z$65536,7,0)</f>
        <v>0</v>
      </c>
      <c r="J95" s="81">
        <f>VLOOKUP($C95,[1]Sheet1!$B$1:$Z$65536,8,0)</f>
        <v>0</v>
      </c>
      <c r="K95" s="81">
        <f>VLOOKUP($C95,[1]Sheet1!$B$1:$Z$65536,9,0)</f>
        <v>0</v>
      </c>
      <c r="L95" s="81">
        <f>VLOOKUP($C95,[1]Sheet1!$B$1:$Z$65536,10,0)</f>
        <v>0</v>
      </c>
      <c r="M95" s="81">
        <f>VLOOKUP($C95,[1]Sheet1!$B$1:$Z$65536,11,0)</f>
        <v>0</v>
      </c>
      <c r="N95" s="81">
        <f>VLOOKUP($C95,[1]Sheet1!$B$1:$Z$65536,12,0)</f>
        <v>0</v>
      </c>
      <c r="O95" s="81">
        <f>VLOOKUP($C95,[1]Sheet1!$B$1:$Z$65536,13,0)</f>
        <v>82031.92</v>
      </c>
      <c r="P95" s="81">
        <f>VLOOKUP($C95,[1]Sheet1!$B$1:$Z$65536,14,0)</f>
        <v>427479.79999999981</v>
      </c>
      <c r="Q95" s="81">
        <f>VLOOKUP($C95,[1]Sheet1!$B$1:$Z$65536,15,0)</f>
        <v>546214.84999999963</v>
      </c>
      <c r="R95" s="81">
        <f>VLOOKUP($C95,[1]Sheet1!$B$1:$Z$65536,16,0)</f>
        <v>431732.87000000011</v>
      </c>
      <c r="S95" s="81">
        <f>VLOOKUP($C95,[1]Sheet1!$B$1:$Z$65536,17,0)</f>
        <v>156995.79000000004</v>
      </c>
      <c r="T95" s="81">
        <f>VLOOKUP($C95,[1]Sheet1!$B$1:$Z$65536,18,0)</f>
        <v>197457.04000000004</v>
      </c>
      <c r="U95" s="81">
        <f>VLOOKUP($C95,[1]Sheet1!$B$1:$Z$65536,19,0)</f>
        <v>0</v>
      </c>
      <c r="V95" s="81">
        <f>VLOOKUP($C95,[1]Sheet1!$B$1:$Z$65536,20,0)</f>
        <v>1750000</v>
      </c>
      <c r="W95" s="81">
        <f>VLOOKUP($C95,[1]Sheet1!$B$1:$Z$65536,21,0)</f>
        <v>274952.08999999985</v>
      </c>
      <c r="X95" s="81">
        <f>VLOOKUP($C95,[1]Sheet1!$B$1:$Z$65536,22,0)</f>
        <v>1081633.4500000002</v>
      </c>
      <c r="Y95" s="81">
        <f>VLOOKUP($C95,[1]Sheet1!$B$1:$Z$65536,23,0)</f>
        <v>223927.79</v>
      </c>
      <c r="Z95" s="81">
        <f>VLOOKUP($C95,[1]Sheet1!$B$1:$Z$65536,24,0)</f>
        <v>0</v>
      </c>
      <c r="AA95" s="81">
        <f>VLOOKUP($C95,[1]Sheet1!$B$1:$Z$65536,25,0)</f>
        <v>536401.99</v>
      </c>
      <c r="AB95" s="297">
        <f>VLOOKUP($C95,[1]Sheet1!$B$1:$AA$65536,26,0)</f>
        <v>305318.38</v>
      </c>
      <c r="AC95" s="112">
        <f t="shared" si="17"/>
        <v>6014145.9699999997</v>
      </c>
      <c r="AD95" s="114">
        <f t="shared" si="18"/>
        <v>4948497.8099999996</v>
      </c>
      <c r="AE95" s="115">
        <f t="shared" si="19"/>
        <v>513733.42499999999</v>
      </c>
      <c r="AF95" s="115">
        <f t="shared" si="20"/>
        <v>274952.08999999985</v>
      </c>
      <c r="AG95" s="130">
        <v>200000</v>
      </c>
      <c r="AH95" s="134">
        <v>200000</v>
      </c>
      <c r="AI95" s="127">
        <f t="shared" si="16"/>
        <v>400000</v>
      </c>
      <c r="AJ95" s="132">
        <v>200000</v>
      </c>
      <c r="AK95" s="132" t="s">
        <v>46</v>
      </c>
      <c r="AL95" s="132"/>
      <c r="AM95" s="132"/>
      <c r="AN95" s="133"/>
      <c r="AO95" s="70"/>
    </row>
    <row r="96" spans="1:41" s="13" customFormat="1" ht="28.05" customHeight="1" thickBot="1">
      <c r="B96" s="400"/>
      <c r="C96" s="82" t="s">
        <v>234</v>
      </c>
      <c r="D96" s="83" t="s">
        <v>235</v>
      </c>
      <c r="E96" s="84">
        <v>120</v>
      </c>
      <c r="F96" s="81">
        <f>VLOOKUP(C96,[1]Sheet1!B$1:E$65536,4,0)</f>
        <v>0</v>
      </c>
      <c r="G96" s="81">
        <f>VLOOKUP(C96,[1]Sheet1!B$1:F$65536,5,0)</f>
        <v>316596.93000000063</v>
      </c>
      <c r="H96" s="81">
        <f>VLOOKUP($C96,[1]Sheet1!$B$1:$Z$65536,6,0)</f>
        <v>421917.74000000022</v>
      </c>
      <c r="I96" s="81">
        <f>VLOOKUP($C96,[1]Sheet1!$B$1:$Z$65536,7,0)</f>
        <v>768619.96</v>
      </c>
      <c r="J96" s="81">
        <f>VLOOKUP($C96,[1]Sheet1!$B$1:$Z$65536,8,0)</f>
        <v>404283.71</v>
      </c>
      <c r="K96" s="81">
        <f>VLOOKUP($C96,[1]Sheet1!$B$1:$Z$65536,9,0)</f>
        <v>430155.08000000007</v>
      </c>
      <c r="L96" s="81">
        <f>VLOOKUP($C96,[1]Sheet1!$B$1:$Z$65536,10,0)</f>
        <v>259018.8200000003</v>
      </c>
      <c r="M96" s="81">
        <f>VLOOKUP($C96,[1]Sheet1!$B$1:$Z$65536,11,0)</f>
        <v>0</v>
      </c>
      <c r="N96" s="81">
        <f>VLOOKUP($C96,[1]Sheet1!$B$1:$Z$65536,12,0)</f>
        <v>134282.51999999955</v>
      </c>
      <c r="O96" s="81">
        <f>VLOOKUP($C96,[1]Sheet1!$B$1:$Z$65536,13,0)</f>
        <v>99346.480000000447</v>
      </c>
      <c r="P96" s="81">
        <f>VLOOKUP($C96,[1]Sheet1!$B$1:$Z$65536,14,0)</f>
        <v>490265.90999999922</v>
      </c>
      <c r="Q96" s="81">
        <f>VLOOKUP($C96,[1]Sheet1!$B$1:$Z$65536,15,0)</f>
        <v>239827.04000000004</v>
      </c>
      <c r="R96" s="81">
        <f>VLOOKUP($C96,[1]Sheet1!$B$1:$Z$65536,16,0)</f>
        <v>336314.21</v>
      </c>
      <c r="S96" s="81">
        <f>VLOOKUP($C96,[1]Sheet1!$B$1:$Z$65536,17,0)</f>
        <v>0</v>
      </c>
      <c r="T96" s="81">
        <f>VLOOKUP($C96,[1]Sheet1!$B$1:$Z$65536,18,0)</f>
        <v>34638.999999999069</v>
      </c>
      <c r="U96" s="81">
        <f>VLOOKUP($C96,[1]Sheet1!$B$1:$Z$65536,19,0)</f>
        <v>87450.660000000149</v>
      </c>
      <c r="V96" s="81">
        <f>VLOOKUP($C96,[1]Sheet1!$B$1:$Z$65536,20,0)</f>
        <v>158487.8200000003</v>
      </c>
      <c r="W96" s="81">
        <f>VLOOKUP($C96,[1]Sheet1!$B$1:$Z$65536,21,0)</f>
        <v>177837.86000000034</v>
      </c>
      <c r="X96" s="81">
        <f>VLOOKUP($C96,[1]Sheet1!$B$1:$Z$65536,22,0)</f>
        <v>0</v>
      </c>
      <c r="Y96" s="81">
        <f>VLOOKUP($C96,[1]Sheet1!$B$1:$Z$65536,23,0)</f>
        <v>161410.47</v>
      </c>
      <c r="Z96" s="81">
        <f>VLOOKUP($C96,[1]Sheet1!$B$1:$Z$65536,24,0)</f>
        <v>171892.43</v>
      </c>
      <c r="AA96" s="81">
        <f>VLOOKUP($C96,[1]Sheet1!$B$1:$Z$65536,25,0)</f>
        <v>94977.78</v>
      </c>
      <c r="AB96" s="297">
        <f>VLOOKUP($C96,[1]Sheet1!$B$1:$AA$65536,26,0)</f>
        <v>0</v>
      </c>
      <c r="AC96" s="112">
        <f t="shared" si="17"/>
        <v>4787324.42</v>
      </c>
      <c r="AD96" s="114">
        <f t="shared" si="18"/>
        <v>4359043.74</v>
      </c>
      <c r="AE96" s="115">
        <f t="shared" si="19"/>
        <v>142786.45499999993</v>
      </c>
      <c r="AF96" s="115">
        <f t="shared" si="20"/>
        <v>177837.86000000034</v>
      </c>
      <c r="AG96" s="130"/>
      <c r="AH96" s="134">
        <v>200000</v>
      </c>
      <c r="AI96" s="127">
        <f t="shared" si="16"/>
        <v>200000</v>
      </c>
      <c r="AJ96" s="132">
        <v>200000</v>
      </c>
      <c r="AK96" s="132" t="s">
        <v>46</v>
      </c>
      <c r="AL96" s="132"/>
      <c r="AM96" s="132"/>
      <c r="AN96" s="133"/>
      <c r="AO96" s="70"/>
    </row>
    <row r="97" spans="2:41" s="13" customFormat="1" ht="28.05" customHeight="1" thickBot="1">
      <c r="B97" s="400"/>
      <c r="C97" s="82" t="s">
        <v>236</v>
      </c>
      <c r="D97" s="83" t="s">
        <v>237</v>
      </c>
      <c r="E97" s="84">
        <v>120</v>
      </c>
      <c r="F97" s="81">
        <f>VLOOKUP(C97,[1]Sheet1!B$1:E$65536,4,0)</f>
        <v>0</v>
      </c>
      <c r="G97" s="81">
        <f>VLOOKUP(C97,[1]Sheet1!B$1:F$65536,5,0)</f>
        <v>0</v>
      </c>
      <c r="H97" s="81">
        <f>VLOOKUP($C97,[1]Sheet1!$B$1:$Z$65536,6,0)</f>
        <v>0</v>
      </c>
      <c r="I97" s="81">
        <f>VLOOKUP($C97,[1]Sheet1!$B$1:$Z$65536,7,0)</f>
        <v>0</v>
      </c>
      <c r="J97" s="81">
        <f>VLOOKUP($C97,[1]Sheet1!$B$1:$Z$65536,8,0)</f>
        <v>0</v>
      </c>
      <c r="K97" s="81">
        <f>VLOOKUP($C97,[1]Sheet1!$B$1:$Z$65536,9,0)</f>
        <v>0</v>
      </c>
      <c r="L97" s="81">
        <f>VLOOKUP($C97,[1]Sheet1!$B$1:$Z$65536,10,0)</f>
        <v>0</v>
      </c>
      <c r="M97" s="81">
        <f>VLOOKUP($C97,[1]Sheet1!$B$1:$Z$65536,11,0)</f>
        <v>848958.81</v>
      </c>
      <c r="N97" s="81">
        <f>VLOOKUP($C97,[1]Sheet1!$B$1:$Z$65536,12,0)</f>
        <v>359446.17000000039</v>
      </c>
      <c r="O97" s="81">
        <f>VLOOKUP($C97,[1]Sheet1!$B$1:$Z$65536,13,0)</f>
        <v>821622.2799999998</v>
      </c>
      <c r="P97" s="81">
        <f>VLOOKUP($C97,[1]Sheet1!$B$1:$Z$65536,14,0)</f>
        <v>277936.90000000037</v>
      </c>
      <c r="Q97" s="81">
        <f>VLOOKUP($C97,[1]Sheet1!$B$1:$Z$65536,15,0)</f>
        <v>490408.51000000024</v>
      </c>
      <c r="R97" s="81">
        <f>VLOOKUP($C97,[1]Sheet1!$B$1:$Z$65536,16,0)</f>
        <v>250288.04000000004</v>
      </c>
      <c r="S97" s="81">
        <f>VLOOKUP($C97,[1]Sheet1!$B$1:$Z$65536,17,0)</f>
        <v>0</v>
      </c>
      <c r="T97" s="81">
        <f>VLOOKUP($C97,[1]Sheet1!$B$1:$Z$65536,18,0)</f>
        <v>25980.75</v>
      </c>
      <c r="U97" s="81">
        <f>VLOOKUP($C97,[1]Sheet1!$B$1:$Z$65536,19,0)</f>
        <v>0</v>
      </c>
      <c r="V97" s="81">
        <f>VLOOKUP($C97,[1]Sheet1!$B$1:$Z$65536,20,0)</f>
        <v>962324.77</v>
      </c>
      <c r="W97" s="81">
        <f>VLOOKUP($C97,[1]Sheet1!$B$1:$Z$65536,21,0)</f>
        <v>152576.01999999955</v>
      </c>
      <c r="X97" s="81">
        <f>VLOOKUP($C97,[1]Sheet1!$B$1:$Z$65536,22,0)</f>
        <v>153801.18000000063</v>
      </c>
      <c r="Y97" s="81">
        <f>VLOOKUP($C97,[1]Sheet1!$B$1:$Z$65536,23,0)</f>
        <v>423743.14</v>
      </c>
      <c r="Z97" s="81">
        <f>VLOOKUP($C97,[1]Sheet1!$B$1:$Z$65536,24,0)</f>
        <v>236460.09</v>
      </c>
      <c r="AA97" s="81">
        <f>VLOOKUP($C97,[1]Sheet1!$B$1:$Z$65536,25,0)</f>
        <v>306125.57</v>
      </c>
      <c r="AB97" s="297">
        <f>VLOOKUP($C97,[1]Sheet1!$B$1:$AA$65536,26,0)</f>
        <v>0</v>
      </c>
      <c r="AC97" s="112">
        <f t="shared" si="17"/>
        <v>5309672.2300000014</v>
      </c>
      <c r="AD97" s="114">
        <f t="shared" si="18"/>
        <v>4343343.4300000016</v>
      </c>
      <c r="AE97" s="115">
        <f t="shared" si="19"/>
        <v>288167.01166666672</v>
      </c>
      <c r="AF97" s="115">
        <f t="shared" si="20"/>
        <v>152576.01999999955</v>
      </c>
      <c r="AG97" s="130">
        <v>200000</v>
      </c>
      <c r="AH97" s="132">
        <v>300000</v>
      </c>
      <c r="AI97" s="127">
        <f t="shared" si="16"/>
        <v>500000</v>
      </c>
      <c r="AJ97" s="132">
        <v>200000</v>
      </c>
      <c r="AK97" s="132" t="s">
        <v>46</v>
      </c>
      <c r="AL97" s="132"/>
      <c r="AM97" s="132"/>
      <c r="AN97" s="133"/>
      <c r="AO97" s="70"/>
    </row>
    <row r="98" spans="2:41" s="3" customFormat="1" ht="28.05" customHeight="1" thickBot="1">
      <c r="B98" s="400"/>
      <c r="C98" s="87" t="s">
        <v>238</v>
      </c>
      <c r="D98" s="88" t="s">
        <v>239</v>
      </c>
      <c r="E98" s="89">
        <v>120</v>
      </c>
      <c r="F98" s="81">
        <f>VLOOKUP(C98,[1]Sheet1!B$1:E$65536,4,0)</f>
        <v>0</v>
      </c>
      <c r="G98" s="81">
        <f>VLOOKUP(C98,[1]Sheet1!B$1:F$65536,5,0)</f>
        <v>0</v>
      </c>
      <c r="H98" s="81">
        <f>VLOOKUP($C98,[1]Sheet1!$B$1:$Z$65536,6,0)</f>
        <v>0</v>
      </c>
      <c r="I98" s="81">
        <f>VLOOKUP($C98,[1]Sheet1!$B$1:$Z$65536,7,0)</f>
        <v>0</v>
      </c>
      <c r="J98" s="81">
        <f>VLOOKUP($C98,[1]Sheet1!$B$1:$Z$65536,8,0)</f>
        <v>0</v>
      </c>
      <c r="K98" s="81">
        <f>VLOOKUP($C98,[1]Sheet1!$B$1:$Z$65536,9,0)</f>
        <v>0</v>
      </c>
      <c r="L98" s="81">
        <f>VLOOKUP($C98,[1]Sheet1!$B$1:$Z$65536,10,0)</f>
        <v>0</v>
      </c>
      <c r="M98" s="81">
        <f>VLOOKUP($C98,[1]Sheet1!$B$1:$Z$65536,11,0)</f>
        <v>0</v>
      </c>
      <c r="N98" s="81">
        <f>VLOOKUP($C98,[1]Sheet1!$B$1:$Z$65536,12,0)</f>
        <v>0</v>
      </c>
      <c r="O98" s="81">
        <f>VLOOKUP($C98,[1]Sheet1!$B$1:$Z$65536,13,0)</f>
        <v>0</v>
      </c>
      <c r="P98" s="81">
        <f>VLOOKUP($C98,[1]Sheet1!$B$1:$Z$65536,14,0)</f>
        <v>0</v>
      </c>
      <c r="Q98" s="81">
        <f>VLOOKUP($C98,[1]Sheet1!$B$1:$Z$65536,15,0)</f>
        <v>0</v>
      </c>
      <c r="R98" s="81">
        <f>VLOOKUP($C98,[1]Sheet1!$B$1:$Z$65536,16,0)</f>
        <v>0</v>
      </c>
      <c r="S98" s="81">
        <f>VLOOKUP($C98,[1]Sheet1!$B$1:$Z$65536,17,0)</f>
        <v>0</v>
      </c>
      <c r="T98" s="81">
        <f>VLOOKUP($C98,[1]Sheet1!$B$1:$Z$65536,18,0)</f>
        <v>115145.94</v>
      </c>
      <c r="U98" s="81">
        <f>VLOOKUP($C98,[1]Sheet1!$B$1:$Z$65536,19,0)</f>
        <v>0</v>
      </c>
      <c r="V98" s="81">
        <f>VLOOKUP($C98,[1]Sheet1!$B$1:$Z$65536,20,0)</f>
        <v>586625.73</v>
      </c>
      <c r="W98" s="81">
        <f>VLOOKUP($C98,[1]Sheet1!$B$1:$Z$65536,21,0)</f>
        <v>421835.7799999998</v>
      </c>
      <c r="X98" s="81">
        <f>VLOOKUP($C98,[1]Sheet1!$B$1:$Z$65536,22,0)</f>
        <v>435628.64000000013</v>
      </c>
      <c r="Y98" s="81">
        <f>VLOOKUP($C98,[1]Sheet1!$B$1:$Z$65536,23,0)</f>
        <v>0</v>
      </c>
      <c r="Z98" s="81">
        <f>VLOOKUP($C98,[1]Sheet1!$B$1:$Z$65536,24,0)</f>
        <v>1362854.1</v>
      </c>
      <c r="AA98" s="81">
        <f>VLOOKUP($C98,[1]Sheet1!$B$1:$Z$65536,25,0)</f>
        <v>498275.57</v>
      </c>
      <c r="AB98" s="297">
        <f>VLOOKUP($C98,[1]Sheet1!$B$1:$AA$65536,26,0)</f>
        <v>235928.32000000001</v>
      </c>
      <c r="AC98" s="112">
        <f t="shared" si="17"/>
        <v>3656294.0799999996</v>
      </c>
      <c r="AD98" s="114">
        <f>AC98-AB98-AA98-Z98</f>
        <v>1559236.0899999999</v>
      </c>
      <c r="AE98" s="116">
        <f t="shared" si="19"/>
        <v>116961.94499999999</v>
      </c>
      <c r="AF98" s="116">
        <f t="shared" si="20"/>
        <v>421835.7799999998</v>
      </c>
      <c r="AG98" s="145">
        <v>200000</v>
      </c>
      <c r="AH98" s="135">
        <v>300000</v>
      </c>
      <c r="AI98" s="127">
        <f t="shared" si="16"/>
        <v>500000</v>
      </c>
      <c r="AJ98" s="135"/>
      <c r="AK98" s="135" t="s">
        <v>46</v>
      </c>
      <c r="AL98" s="135"/>
      <c r="AM98" s="135"/>
      <c r="AN98" s="137"/>
      <c r="AO98" s="138"/>
    </row>
    <row r="99" spans="2:41" s="13" customFormat="1" ht="28.05" customHeight="1" thickBot="1">
      <c r="B99" s="400"/>
      <c r="C99" s="167" t="s">
        <v>240</v>
      </c>
      <c r="D99" s="83" t="s">
        <v>241</v>
      </c>
      <c r="E99" s="84">
        <v>120</v>
      </c>
      <c r="F99" s="81">
        <f>VLOOKUP(C99,[1]Sheet1!B$1:E$65536,4,0)</f>
        <v>0</v>
      </c>
      <c r="G99" s="81">
        <f>VLOOKUP(C99,[1]Sheet1!B$1:F$65536,5,0)</f>
        <v>0</v>
      </c>
      <c r="H99" s="81">
        <f>VLOOKUP($C99,[1]Sheet1!$B$1:$Z$65536,6,0)</f>
        <v>0</v>
      </c>
      <c r="I99" s="81">
        <f>VLOOKUP($C99,[1]Sheet1!$B$1:$Z$65536,7,0)</f>
        <v>0</v>
      </c>
      <c r="J99" s="81">
        <f>VLOOKUP($C99,[1]Sheet1!$B$1:$Z$65536,8,0)</f>
        <v>38357</v>
      </c>
      <c r="K99" s="81">
        <f>VLOOKUP($C99,[1]Sheet1!$B$1:$Z$65536,9,0)</f>
        <v>245743.39999999991</v>
      </c>
      <c r="L99" s="81">
        <f>VLOOKUP($C99,[1]Sheet1!$B$1:$Z$65536,10,0)</f>
        <v>372655.31999999983</v>
      </c>
      <c r="M99" s="81">
        <f>VLOOKUP($C99,[1]Sheet1!$B$1:$Z$65536,11,0)</f>
        <v>122676.83000000007</v>
      </c>
      <c r="N99" s="81">
        <f>VLOOKUP($C99,[1]Sheet1!$B$1:$Z$65536,12,0)</f>
        <v>91427.820000000298</v>
      </c>
      <c r="O99" s="81">
        <f>VLOOKUP($C99,[1]Sheet1!$B$1:$Z$65536,13,0)</f>
        <v>94153.429999999702</v>
      </c>
      <c r="P99" s="81">
        <f>VLOOKUP($C99,[1]Sheet1!$B$1:$Z$65536,14,0)</f>
        <v>324549.68000000017</v>
      </c>
      <c r="Q99" s="81">
        <f>VLOOKUP($C99,[1]Sheet1!$B$1:$Z$65536,15,0)</f>
        <v>0</v>
      </c>
      <c r="R99" s="81">
        <f>VLOOKUP($C99,[1]Sheet1!$B$1:$Z$65536,16,0)</f>
        <v>464522.10999999987</v>
      </c>
      <c r="S99" s="81">
        <f>VLOOKUP($C99,[1]Sheet1!$B$1:$Z$65536,17,0)</f>
        <v>0</v>
      </c>
      <c r="T99" s="81">
        <f>VLOOKUP($C99,[1]Sheet1!$B$1:$Z$65536,18,0)</f>
        <v>242243.56000000006</v>
      </c>
      <c r="U99" s="81">
        <f>VLOOKUP($C99,[1]Sheet1!$B$1:$Z$65536,19,0)</f>
        <v>0</v>
      </c>
      <c r="V99" s="81">
        <f>VLOOKUP($C99,[1]Sheet1!$B$1:$Z$65536,20,0)</f>
        <v>227563.70999999996</v>
      </c>
      <c r="W99" s="81">
        <f>VLOOKUP($C99,[1]Sheet1!$B$1:$Z$65536,21,0)</f>
        <v>82154.950000000186</v>
      </c>
      <c r="X99" s="81">
        <f>VLOOKUP($C99,[1]Sheet1!$B$1:$Z$65536,22,0)</f>
        <v>0</v>
      </c>
      <c r="Y99" s="81">
        <f>VLOOKUP($C99,[1]Sheet1!$B$1:$Z$65536,23,0)</f>
        <v>375896.38</v>
      </c>
      <c r="Z99" s="81">
        <f>VLOOKUP($C99,[1]Sheet1!$B$1:$Z$65536,24,0)</f>
        <v>271530.19</v>
      </c>
      <c r="AA99" s="81">
        <f>VLOOKUP($C99,[1]Sheet1!$B$1:$Z$65536,25,0)</f>
        <v>130510.81</v>
      </c>
      <c r="AB99" s="297">
        <f>VLOOKUP($C99,[1]Sheet1!$B$1:$AA$65536,26,0)</f>
        <v>0</v>
      </c>
      <c r="AC99" s="112">
        <f t="shared" si="17"/>
        <v>3083985.19</v>
      </c>
      <c r="AD99" s="114">
        <f t="shared" si="18"/>
        <v>2306047.81</v>
      </c>
      <c r="AE99" s="115">
        <f t="shared" si="19"/>
        <v>155721.56333333332</v>
      </c>
      <c r="AF99" s="115">
        <f t="shared" si="20"/>
        <v>82154.950000000186</v>
      </c>
      <c r="AG99" s="130">
        <v>50000</v>
      </c>
      <c r="AH99" s="134">
        <v>100000</v>
      </c>
      <c r="AI99" s="127">
        <f t="shared" si="16"/>
        <v>150000</v>
      </c>
      <c r="AJ99" s="132">
        <v>200000</v>
      </c>
      <c r="AK99" s="132" t="s">
        <v>46</v>
      </c>
      <c r="AL99" s="132"/>
      <c r="AM99" s="132"/>
      <c r="AN99" s="133"/>
      <c r="AO99" s="70"/>
    </row>
    <row r="100" spans="2:41" s="13" customFormat="1" ht="28.05" customHeight="1" thickBot="1">
      <c r="B100" s="400"/>
      <c r="C100" s="168" t="s">
        <v>242</v>
      </c>
      <c r="D100" s="83" t="s">
        <v>243</v>
      </c>
      <c r="E100" s="84">
        <v>120</v>
      </c>
      <c r="F100" s="81">
        <f>VLOOKUP(C100,[1]Sheet1!B$1:E$65536,4,0)</f>
        <v>0</v>
      </c>
      <c r="G100" s="81">
        <f>VLOOKUP(C100,[1]Sheet1!B$1:F$65536,5,0)</f>
        <v>0</v>
      </c>
      <c r="H100" s="81">
        <f>VLOOKUP($C100,[1]Sheet1!$B$1:$Z$65536,6,0)</f>
        <v>0</v>
      </c>
      <c r="I100" s="81">
        <f>VLOOKUP($C100,[1]Sheet1!$B$1:$Z$65536,7,0)</f>
        <v>0</v>
      </c>
      <c r="J100" s="81">
        <f>VLOOKUP($C100,[1]Sheet1!$B$1:$Z$65536,8,0)</f>
        <v>0</v>
      </c>
      <c r="K100" s="81">
        <f>VLOOKUP($C100,[1]Sheet1!$B$1:$Z$65536,9,0)</f>
        <v>0</v>
      </c>
      <c r="L100" s="81">
        <f>VLOOKUP($C100,[1]Sheet1!$B$1:$Z$65536,10,0)</f>
        <v>0</v>
      </c>
      <c r="M100" s="81">
        <f>VLOOKUP($C100,[1]Sheet1!$B$1:$Z$65536,11,0)</f>
        <v>0</v>
      </c>
      <c r="N100" s="81">
        <f>VLOOKUP($C100,[1]Sheet1!$B$1:$Z$65536,12,0)</f>
        <v>0</v>
      </c>
      <c r="O100" s="81">
        <f>VLOOKUP($C100,[1]Sheet1!$B$1:$Z$65536,13,0)</f>
        <v>0</v>
      </c>
      <c r="P100" s="81">
        <f>VLOOKUP($C100,[1]Sheet1!$B$1:$Z$65536,14,0)</f>
        <v>0</v>
      </c>
      <c r="Q100" s="81">
        <f>VLOOKUP($C100,[1]Sheet1!$B$1:$Z$65536,15,0)</f>
        <v>0</v>
      </c>
      <c r="R100" s="81">
        <f>VLOOKUP($C100,[1]Sheet1!$B$1:$Z$65536,16,0)</f>
        <v>0</v>
      </c>
      <c r="S100" s="81">
        <f>VLOOKUP($C100,[1]Sheet1!$B$1:$Z$65536,17,0)</f>
        <v>191921.58</v>
      </c>
      <c r="T100" s="81">
        <f>VLOOKUP($C100,[1]Sheet1!$B$1:$Z$65536,18,0)</f>
        <v>84288.399999999907</v>
      </c>
      <c r="U100" s="81">
        <f>VLOOKUP($C100,[1]Sheet1!$B$1:$Z$65536,19,0)</f>
        <v>301064.02</v>
      </c>
      <c r="V100" s="81">
        <f>VLOOKUP($C100,[1]Sheet1!$B$1:$Z$65536,20,0)</f>
        <v>274633.5</v>
      </c>
      <c r="W100" s="81">
        <f>VLOOKUP($C100,[1]Sheet1!$B$1:$Z$65536,21,0)</f>
        <v>226200</v>
      </c>
      <c r="X100" s="81">
        <f>VLOOKUP($C100,[1]Sheet1!$B$1:$Z$65536,22,0)</f>
        <v>365025</v>
      </c>
      <c r="Y100" s="81">
        <f>VLOOKUP($C100,[1]Sheet1!$B$1:$Z$65536,23,0)</f>
        <v>563800</v>
      </c>
      <c r="Z100" s="81">
        <f>VLOOKUP($C100,[1]Sheet1!$B$1:$Z$65536,24,0)</f>
        <v>259058</v>
      </c>
      <c r="AA100" s="81">
        <f>VLOOKUP($C100,[1]Sheet1!$B$1:$Z$65536,25,0)</f>
        <v>367590</v>
      </c>
      <c r="AB100" s="297">
        <f>VLOOKUP($C100,[1]Sheet1!$B$1:$AA$65536,26,0)</f>
        <v>176675</v>
      </c>
      <c r="AC100" s="112">
        <f t="shared" si="17"/>
        <v>2810255.5</v>
      </c>
      <c r="AD100" s="114">
        <f t="shared" si="18"/>
        <v>1443132.5</v>
      </c>
      <c r="AE100" s="115">
        <f t="shared" si="19"/>
        <v>141984.58333333331</v>
      </c>
      <c r="AF100" s="115">
        <f t="shared" si="20"/>
        <v>226200</v>
      </c>
      <c r="AG100" s="130">
        <v>100000</v>
      </c>
      <c r="AH100" s="132">
        <v>100000</v>
      </c>
      <c r="AI100" s="127">
        <f t="shared" si="16"/>
        <v>200000</v>
      </c>
      <c r="AJ100" s="132"/>
      <c r="AK100" s="132" t="s">
        <v>46</v>
      </c>
      <c r="AL100" s="132"/>
      <c r="AM100" s="132"/>
      <c r="AN100" s="133"/>
      <c r="AO100" s="70"/>
    </row>
    <row r="101" spans="2:41" s="13" customFormat="1" ht="28.05" customHeight="1" thickBot="1">
      <c r="B101" s="400"/>
      <c r="C101" s="169" t="s">
        <v>244</v>
      </c>
      <c r="D101" s="83" t="s">
        <v>245</v>
      </c>
      <c r="E101" s="84">
        <v>120</v>
      </c>
      <c r="F101" s="81">
        <f>VLOOKUP(C101,[1]Sheet1!B$1:E$65536,4,0)</f>
        <v>0</v>
      </c>
      <c r="G101" s="81">
        <f>VLOOKUP(C101,[1]Sheet1!B$1:F$65536,5,0)</f>
        <v>0</v>
      </c>
      <c r="H101" s="81">
        <f>VLOOKUP($C101,[1]Sheet1!$B$1:$Z$65536,6,0)</f>
        <v>0</v>
      </c>
      <c r="I101" s="81">
        <f>VLOOKUP($C101,[1]Sheet1!$B$1:$Z$65536,7,0)</f>
        <v>0</v>
      </c>
      <c r="J101" s="81">
        <f>VLOOKUP($C101,[1]Sheet1!$B$1:$Z$65536,8,0)</f>
        <v>0</v>
      </c>
      <c r="K101" s="81">
        <f>VLOOKUP($C101,[1]Sheet1!$B$1:$Z$65536,9,0)</f>
        <v>0</v>
      </c>
      <c r="L101" s="81">
        <f>VLOOKUP($C101,[1]Sheet1!$B$1:$Z$65536,10,0)</f>
        <v>0</v>
      </c>
      <c r="M101" s="81">
        <f>VLOOKUP($C101,[1]Sheet1!$B$1:$Z$65536,11,0)</f>
        <v>0</v>
      </c>
      <c r="N101" s="81">
        <f>VLOOKUP($C101,[1]Sheet1!$B$1:$Z$65536,12,0)</f>
        <v>0</v>
      </c>
      <c r="O101" s="81">
        <f>VLOOKUP($C101,[1]Sheet1!$B$1:$Z$65536,13,0)</f>
        <v>0</v>
      </c>
      <c r="P101" s="81">
        <f>VLOOKUP($C101,[1]Sheet1!$B$1:$Z$65536,14,0)</f>
        <v>0</v>
      </c>
      <c r="Q101" s="81">
        <f>VLOOKUP($C101,[1]Sheet1!$B$1:$Z$65536,15,0)</f>
        <v>0</v>
      </c>
      <c r="R101" s="81">
        <f>VLOOKUP($C101,[1]Sheet1!$B$1:$Z$65536,16,0)</f>
        <v>0</v>
      </c>
      <c r="S101" s="81">
        <f>VLOOKUP($C101,[1]Sheet1!$B$1:$Z$65536,17,0)</f>
        <v>0</v>
      </c>
      <c r="T101" s="81">
        <f>VLOOKUP($C101,[1]Sheet1!$B$1:$Z$65536,18,0)</f>
        <v>0</v>
      </c>
      <c r="U101" s="81">
        <f>VLOOKUP($C101,[1]Sheet1!$B$1:$Z$65536,19,0)</f>
        <v>0</v>
      </c>
      <c r="V101" s="81">
        <f>VLOOKUP($C101,[1]Sheet1!$B$1:$Z$65536,20,0)</f>
        <v>0</v>
      </c>
      <c r="W101" s="81">
        <f>VLOOKUP($C101,[1]Sheet1!$B$1:$Z$65536,21,0)</f>
        <v>0</v>
      </c>
      <c r="X101" s="81">
        <f>VLOOKUP($C101,[1]Sheet1!$B$1:$Z$65536,22,0)</f>
        <v>0</v>
      </c>
      <c r="Y101" s="81">
        <f>VLOOKUP($C101,[1]Sheet1!$B$1:$Z$65536,23,0)</f>
        <v>19005.669999999998</v>
      </c>
      <c r="Z101" s="81">
        <f>VLOOKUP($C101,[1]Sheet1!$B$1:$Z$65536,24,0)</f>
        <v>2259125</v>
      </c>
      <c r="AA101" s="81">
        <f>VLOOKUP($C101,[1]Sheet1!$B$1:$Z$65536,25,0)</f>
        <v>288225</v>
      </c>
      <c r="AB101" s="297">
        <f>VLOOKUP($C101,[1]Sheet1!$B$1:$AA$65536,26,0)</f>
        <v>274524</v>
      </c>
      <c r="AC101" s="112">
        <f t="shared" si="17"/>
        <v>2840879.67</v>
      </c>
      <c r="AD101" s="114">
        <f t="shared" si="18"/>
        <v>-7.2759576141834259E-11</v>
      </c>
      <c r="AE101" s="115">
        <f t="shared" si="19"/>
        <v>0</v>
      </c>
      <c r="AF101" s="115">
        <f t="shared" si="20"/>
        <v>0</v>
      </c>
      <c r="AG101" s="130"/>
      <c r="AH101" s="132">
        <v>200000</v>
      </c>
      <c r="AI101" s="127">
        <f t="shared" si="16"/>
        <v>200000</v>
      </c>
      <c r="AJ101" s="132">
        <v>200000</v>
      </c>
      <c r="AK101" s="132" t="s">
        <v>46</v>
      </c>
      <c r="AL101" s="132"/>
      <c r="AM101" s="132"/>
      <c r="AN101" s="133"/>
      <c r="AO101" s="70"/>
    </row>
    <row r="102" spans="2:41" s="3" customFormat="1" ht="28.05" customHeight="1" thickBot="1">
      <c r="B102" s="400"/>
      <c r="C102" s="87" t="s">
        <v>246</v>
      </c>
      <c r="D102" s="88" t="s">
        <v>247</v>
      </c>
      <c r="E102" s="89">
        <v>120</v>
      </c>
      <c r="F102" s="81">
        <f>VLOOKUP(C102,[1]Sheet1!B$1:E$65536,4,0)</f>
        <v>0</v>
      </c>
      <c r="G102" s="81">
        <f>VLOOKUP(C102,[1]Sheet1!B$1:F$65536,5,0)</f>
        <v>0</v>
      </c>
      <c r="H102" s="81">
        <f>VLOOKUP($C102,[1]Sheet1!$B$1:$Z$65536,6,0)</f>
        <v>0</v>
      </c>
      <c r="I102" s="81">
        <f>VLOOKUP($C102,[1]Sheet1!$B$1:$Z$65536,7,0)</f>
        <v>0</v>
      </c>
      <c r="J102" s="81">
        <f>VLOOKUP($C102,[1]Sheet1!$B$1:$Z$65536,8,0)</f>
        <v>0</v>
      </c>
      <c r="K102" s="81">
        <f>VLOOKUP($C102,[1]Sheet1!$B$1:$Z$65536,9,0)</f>
        <v>0</v>
      </c>
      <c r="L102" s="81">
        <f>VLOOKUP($C102,[1]Sheet1!$B$1:$Z$65536,10,0)</f>
        <v>0</v>
      </c>
      <c r="M102" s="81">
        <f>VLOOKUP($C102,[1]Sheet1!$B$1:$Z$65536,11,0)</f>
        <v>98523.46</v>
      </c>
      <c r="N102" s="81">
        <f>VLOOKUP($C102,[1]Sheet1!$B$1:$Z$65536,12,0)</f>
        <v>128731.41000000015</v>
      </c>
      <c r="O102" s="81">
        <f>VLOOKUP($C102,[1]Sheet1!$B$1:$Z$65536,13,0)</f>
        <v>96031.969999999739</v>
      </c>
      <c r="P102" s="81">
        <f>VLOOKUP($C102,[1]Sheet1!$B$1:$Z$65536,14,0)</f>
        <v>90000</v>
      </c>
      <c r="Q102" s="81">
        <f>VLOOKUP($C102,[1]Sheet1!$B$1:$Z$65536,15,0)</f>
        <v>430526.23</v>
      </c>
      <c r="R102" s="81">
        <f>VLOOKUP($C102,[1]Sheet1!$B$1:$Z$65536,16,0)</f>
        <v>241190.01000000024</v>
      </c>
      <c r="S102" s="81">
        <f>VLOOKUP($C102,[1]Sheet1!$B$1:$Z$65536,17,0)</f>
        <v>9000</v>
      </c>
      <c r="T102" s="81">
        <f>VLOOKUP($C102,[1]Sheet1!$B$1:$Z$65536,18,0)</f>
        <v>23512.629999999888</v>
      </c>
      <c r="U102" s="81">
        <f>VLOOKUP($C102,[1]Sheet1!$B$1:$Z$65536,19,0)</f>
        <v>0</v>
      </c>
      <c r="V102" s="81">
        <f>VLOOKUP($C102,[1]Sheet1!$B$1:$Z$65536,20,0)</f>
        <v>0</v>
      </c>
      <c r="W102" s="81">
        <f>VLOOKUP($C102,[1]Sheet1!$B$1:$Z$65536,21,0)</f>
        <v>0</v>
      </c>
      <c r="X102" s="81">
        <f>VLOOKUP($C102,[1]Sheet1!$B$1:$Z$65536,22,0)</f>
        <v>772569.48</v>
      </c>
      <c r="Y102" s="81">
        <f>VLOOKUP($C102,[1]Sheet1!$B$1:$Z$65536,23,0)</f>
        <v>216760.61</v>
      </c>
      <c r="Z102" s="81">
        <f>VLOOKUP($C102,[1]Sheet1!$B$1:$Z$65536,24,0)</f>
        <v>492853.31</v>
      </c>
      <c r="AA102" s="81">
        <f>VLOOKUP($C102,[1]Sheet1!$B$1:$Z$65536,25,0)</f>
        <v>228791.91</v>
      </c>
      <c r="AB102" s="297">
        <f>VLOOKUP($C102,[1]Sheet1!$B$1:$AA$65536,26,0)</f>
        <v>0</v>
      </c>
      <c r="AC102" s="112">
        <f t="shared" si="17"/>
        <v>2828491.02</v>
      </c>
      <c r="AD102" s="114">
        <f t="shared" si="18"/>
        <v>1890085.19</v>
      </c>
      <c r="AE102" s="116">
        <f t="shared" si="19"/>
        <v>117371.47833333335</v>
      </c>
      <c r="AF102" s="116">
        <f t="shared" si="20"/>
        <v>0</v>
      </c>
      <c r="AG102" s="145">
        <v>200000</v>
      </c>
      <c r="AH102" s="143">
        <v>200000</v>
      </c>
      <c r="AI102" s="127">
        <f t="shared" si="16"/>
        <v>400000</v>
      </c>
      <c r="AJ102" s="135">
        <v>150000</v>
      </c>
      <c r="AK102" s="135" t="s">
        <v>46</v>
      </c>
      <c r="AL102" s="135"/>
      <c r="AM102" s="135"/>
      <c r="AN102" s="137" t="s">
        <v>248</v>
      </c>
      <c r="AO102" s="138"/>
    </row>
    <row r="103" spans="2:41" s="13" customFormat="1" ht="28.05" customHeight="1" thickBot="1">
      <c r="B103" s="400"/>
      <c r="C103" s="104" t="s">
        <v>249</v>
      </c>
      <c r="D103" s="105" t="s">
        <v>250</v>
      </c>
      <c r="E103" s="106">
        <v>120</v>
      </c>
      <c r="F103" s="81">
        <f>VLOOKUP(C103,[1]Sheet1!B$1:E$65536,4,0)</f>
        <v>57225</v>
      </c>
      <c r="G103" s="81">
        <f>VLOOKUP(C103,[1]Sheet1!B$1:F$65536,5,0)</f>
        <v>158314.70000000019</v>
      </c>
      <c r="H103" s="81">
        <f>VLOOKUP($C103,[1]Sheet1!$B$1:$Z$65536,6,0)</f>
        <v>108266.42999999993</v>
      </c>
      <c r="I103" s="81">
        <f>VLOOKUP($C103,[1]Sheet1!$B$1:$Z$65536,7,0)</f>
        <v>203846.3600000001</v>
      </c>
      <c r="J103" s="81">
        <f>VLOOKUP($C103,[1]Sheet1!$B$1:$Z$65536,8,0)</f>
        <v>133664.31999999983</v>
      </c>
      <c r="K103" s="81">
        <f>VLOOKUP($C103,[1]Sheet1!$B$1:$Z$65536,9,0)</f>
        <v>149582.62000000011</v>
      </c>
      <c r="L103" s="81">
        <f>VLOOKUP($C103,[1]Sheet1!$B$1:$Z$65536,10,0)</f>
        <v>0</v>
      </c>
      <c r="M103" s="81">
        <f>VLOOKUP($C103,[1]Sheet1!$B$1:$Z$65536,11,0)</f>
        <v>73169.760000000009</v>
      </c>
      <c r="N103" s="81">
        <f>VLOOKUP($C103,[1]Sheet1!$B$1:$Z$65536,12,0)</f>
        <v>56766.12</v>
      </c>
      <c r="O103" s="81">
        <f>VLOOKUP($C103,[1]Sheet1!$B$1:$Z$65536,13,0)</f>
        <v>56068.9099999998</v>
      </c>
      <c r="P103" s="81">
        <f>VLOOKUP($C103,[1]Sheet1!$B$1:$Z$65536,14,0)</f>
        <v>76165.39000000013</v>
      </c>
      <c r="Q103" s="81">
        <f>VLOOKUP($C103,[1]Sheet1!$B$1:$Z$65536,15,0)</f>
        <v>99204.959999999963</v>
      </c>
      <c r="R103" s="81">
        <f>VLOOKUP($C103,[1]Sheet1!$B$1:$Z$65536,16,0)</f>
        <v>0</v>
      </c>
      <c r="S103" s="81">
        <f>VLOOKUP($C103,[1]Sheet1!$B$1:$Z$65536,17,0)</f>
        <v>111659.82000000007</v>
      </c>
      <c r="T103" s="81">
        <f>VLOOKUP($C103,[1]Sheet1!$B$1:$Z$65536,18,0)</f>
        <v>21639.5</v>
      </c>
      <c r="U103" s="81">
        <f>VLOOKUP($C103,[1]Sheet1!$B$1:$Z$65536,19,0)</f>
        <v>43857.560000000056</v>
      </c>
      <c r="V103" s="81">
        <f>VLOOKUP($C103,[1]Sheet1!$B$1:$Z$65536,20,0)</f>
        <v>83398.530000000028</v>
      </c>
      <c r="W103" s="81">
        <f>VLOOKUP($C103,[1]Sheet1!$B$1:$Z$65536,21,0)</f>
        <v>64421.619999999879</v>
      </c>
      <c r="X103" s="81">
        <f>VLOOKUP($C103,[1]Sheet1!$B$1:$Z$65536,22,0)</f>
        <v>38239.89000000013</v>
      </c>
      <c r="Y103" s="81">
        <f>VLOOKUP($C103,[1]Sheet1!$B$1:$Z$65536,23,0)</f>
        <v>55912.71</v>
      </c>
      <c r="Z103" s="81">
        <f>VLOOKUP($C103,[1]Sheet1!$B$1:$Z$65536,24,0)</f>
        <v>63179.28</v>
      </c>
      <c r="AA103" s="81">
        <f>VLOOKUP($C103,[1]Sheet1!$B$1:$Z$65536,25,0)</f>
        <v>65633.119999999995</v>
      </c>
      <c r="AB103" s="297">
        <f>VLOOKUP($C103,[1]Sheet1!$B$1:$AA$65536,26,0)</f>
        <v>54151.98</v>
      </c>
      <c r="AC103" s="112">
        <f t="shared" si="17"/>
        <v>1774368.58</v>
      </c>
      <c r="AD103" s="114">
        <f t="shared" si="18"/>
        <v>1535491.49</v>
      </c>
      <c r="AE103" s="121">
        <f t="shared" si="19"/>
        <v>59960.061666666683</v>
      </c>
      <c r="AF103" s="121">
        <f t="shared" si="20"/>
        <v>64421.619999999879</v>
      </c>
      <c r="AG103" s="180">
        <v>100000</v>
      </c>
      <c r="AH103" s="148">
        <v>100000</v>
      </c>
      <c r="AI103" s="127">
        <f t="shared" si="16"/>
        <v>200000</v>
      </c>
      <c r="AJ103" s="148"/>
      <c r="AK103" s="148" t="s">
        <v>46</v>
      </c>
      <c r="AL103" s="148"/>
      <c r="AM103" s="148"/>
      <c r="AN103" s="158"/>
      <c r="AO103" s="70"/>
    </row>
    <row r="104" spans="2:41" s="13" customFormat="1" ht="28.05" customHeight="1" thickBot="1">
      <c r="B104" s="400"/>
      <c r="C104" s="78" t="s">
        <v>252</v>
      </c>
      <c r="D104" s="79" t="s">
        <v>253</v>
      </c>
      <c r="E104" s="80">
        <v>120</v>
      </c>
      <c r="F104" s="81">
        <f>VLOOKUP(C104,[1]Sheet1!B$1:E$65536,4,0)</f>
        <v>0</v>
      </c>
      <c r="G104" s="81">
        <f>VLOOKUP(C104,[1]Sheet1!B$1:F$65536,5,0)</f>
        <v>0</v>
      </c>
      <c r="H104" s="81">
        <f>VLOOKUP($C104,[1]Sheet1!$B$1:$Z$65536,6,0)</f>
        <v>0</v>
      </c>
      <c r="I104" s="81">
        <f>VLOOKUP($C104,[1]Sheet1!$B$1:$Z$65536,7,0)</f>
        <v>0</v>
      </c>
      <c r="J104" s="81">
        <f>VLOOKUP($C104,[1]Sheet1!$B$1:$Z$65536,8,0)</f>
        <v>0</v>
      </c>
      <c r="K104" s="81">
        <f>VLOOKUP($C104,[1]Sheet1!$B$1:$Z$65536,9,0)</f>
        <v>0</v>
      </c>
      <c r="L104" s="81">
        <f>VLOOKUP($C104,[1]Sheet1!$B$1:$Z$65536,10,0)</f>
        <v>0</v>
      </c>
      <c r="M104" s="81">
        <f>VLOOKUP($C104,[1]Sheet1!$B$1:$Z$65536,11,0)</f>
        <v>0</v>
      </c>
      <c r="N104" s="81">
        <f>VLOOKUP($C104,[1]Sheet1!$B$1:$Z$65536,12,0)</f>
        <v>0</v>
      </c>
      <c r="O104" s="81">
        <f>VLOOKUP($C104,[1]Sheet1!$B$1:$Z$65536,13,0)</f>
        <v>0</v>
      </c>
      <c r="P104" s="81">
        <f>VLOOKUP($C104,[1]Sheet1!$B$1:$Z$65536,14,0)</f>
        <v>0</v>
      </c>
      <c r="Q104" s="81">
        <f>VLOOKUP($C104,[1]Sheet1!$B$1:$Z$65536,15,0)</f>
        <v>0</v>
      </c>
      <c r="R104" s="81">
        <f>VLOOKUP($C104,[1]Sheet1!$B$1:$Z$65536,16,0)</f>
        <v>399644.92</v>
      </c>
      <c r="S104" s="81">
        <f>VLOOKUP($C104,[1]Sheet1!$B$1:$Z$65536,17,0)</f>
        <v>0</v>
      </c>
      <c r="T104" s="81">
        <f>VLOOKUP($C104,[1]Sheet1!$B$1:$Z$65536,18,0)</f>
        <v>81100.529999999795</v>
      </c>
      <c r="U104" s="81">
        <f>VLOOKUP($C104,[1]Sheet1!$B$1:$Z$65536,19,0)</f>
        <v>0</v>
      </c>
      <c r="V104" s="81">
        <f>VLOOKUP($C104,[1]Sheet1!$B$1:$Z$65536,20,0)</f>
        <v>1022102.3400000001</v>
      </c>
      <c r="W104" s="81">
        <f>VLOOKUP($C104,[1]Sheet1!$B$1:$Z$65536,21,0)</f>
        <v>38800</v>
      </c>
      <c r="X104" s="81">
        <f>VLOOKUP($C104,[1]Sheet1!$B$1:$Z$65536,22,0)</f>
        <v>336476.42999999993</v>
      </c>
      <c r="Y104" s="81">
        <f>VLOOKUP($C104,[1]Sheet1!$B$1:$Z$65536,23,0)</f>
        <v>195806.12</v>
      </c>
      <c r="Z104" s="81">
        <f>VLOOKUP($C104,[1]Sheet1!$B$1:$Z$65536,24,0)</f>
        <v>0</v>
      </c>
      <c r="AA104" s="81">
        <f>VLOOKUP($C104,[1]Sheet1!$B$1:$Z$65536,25,0)</f>
        <v>392594.19</v>
      </c>
      <c r="AB104" s="297">
        <f>VLOOKUP($C104,[1]Sheet1!$B$1:$AA$65536,26,0)</f>
        <v>0</v>
      </c>
      <c r="AC104" s="112">
        <f t="shared" ref="AC104:AC134" si="21">SUM(F104:AB104)</f>
        <v>2466524.5299999998</v>
      </c>
      <c r="AD104" s="114">
        <f t="shared" ref="AD104:AD134" si="22">AC104-AB104-AA104-Z104-Y104</f>
        <v>1878124.2199999997</v>
      </c>
      <c r="AE104" s="112">
        <f t="shared" ref="AE104:AE134" si="23">(V104+U104+T104+S104+R104+Q104)/6</f>
        <v>250474.63166666662</v>
      </c>
      <c r="AF104" s="112">
        <f t="shared" ref="AF104:AF134" si="24">W104</f>
        <v>38800</v>
      </c>
      <c r="AG104" s="126"/>
      <c r="AH104" s="181">
        <v>100000</v>
      </c>
      <c r="AI104" s="127">
        <f t="shared" si="16"/>
        <v>100000</v>
      </c>
      <c r="AJ104" s="128">
        <v>80000</v>
      </c>
      <c r="AK104" s="128" t="s">
        <v>46</v>
      </c>
      <c r="AL104" s="128"/>
      <c r="AM104" s="128"/>
      <c r="AN104" s="129"/>
      <c r="AO104" s="70"/>
    </row>
    <row r="105" spans="2:41" s="3" customFormat="1" ht="28.05" customHeight="1" thickBot="1">
      <c r="B105" s="400"/>
      <c r="C105" s="87" t="s">
        <v>254</v>
      </c>
      <c r="D105" s="88" t="s">
        <v>255</v>
      </c>
      <c r="E105" s="89">
        <v>120</v>
      </c>
      <c r="F105" s="81">
        <f>VLOOKUP(C105,[1]Sheet1!B$1:E$65536,4,0)</f>
        <v>0</v>
      </c>
      <c r="G105" s="81">
        <f>VLOOKUP(C105,[1]Sheet1!B$1:F$65536,5,0)</f>
        <v>0</v>
      </c>
      <c r="H105" s="81">
        <f>VLOOKUP($C105,[1]Sheet1!$B$1:$Z$65536,6,0)</f>
        <v>175791.29999999981</v>
      </c>
      <c r="I105" s="81">
        <f>VLOOKUP($C105,[1]Sheet1!$B$1:$Z$65536,7,0)</f>
        <v>373291.89999999991</v>
      </c>
      <c r="J105" s="81">
        <f>VLOOKUP($C105,[1]Sheet1!$B$1:$Z$65536,8,0)</f>
        <v>0</v>
      </c>
      <c r="K105" s="81">
        <f>VLOOKUP($C105,[1]Sheet1!$B$1:$Z$65536,9,0)</f>
        <v>0</v>
      </c>
      <c r="L105" s="81">
        <f>VLOOKUP($C105,[1]Sheet1!$B$1:$Z$65536,10,0)</f>
        <v>352353.09000000008</v>
      </c>
      <c r="M105" s="81">
        <f>VLOOKUP($C105,[1]Sheet1!$B$1:$Z$65536,11,0)</f>
        <v>8519.6499999999069</v>
      </c>
      <c r="N105" s="81">
        <f>VLOOKUP($C105,[1]Sheet1!$B$1:$Z$65536,12,0)</f>
        <v>9591.8500000000931</v>
      </c>
      <c r="O105" s="81">
        <f>VLOOKUP($C105,[1]Sheet1!$B$1:$Z$65536,13,0)</f>
        <v>0</v>
      </c>
      <c r="P105" s="81">
        <f>VLOOKUP($C105,[1]Sheet1!$B$1:$Z$65536,14,0)</f>
        <v>36078.340000000084</v>
      </c>
      <c r="Q105" s="81">
        <f>VLOOKUP($C105,[1]Sheet1!$B$1:$Z$65536,15,0)</f>
        <v>99872.49</v>
      </c>
      <c r="R105" s="81">
        <f>VLOOKUP($C105,[1]Sheet1!$B$1:$Z$65536,16,0)</f>
        <v>78112.59999999986</v>
      </c>
      <c r="S105" s="81">
        <f>VLOOKUP($C105,[1]Sheet1!$B$1:$Z$65536,17,0)</f>
        <v>0</v>
      </c>
      <c r="T105" s="81">
        <f>VLOOKUP($C105,[1]Sheet1!$B$1:$Z$65536,18,0)</f>
        <v>221002.74000000022</v>
      </c>
      <c r="U105" s="81">
        <f>VLOOKUP($C105,[1]Sheet1!$B$1:$Z$65536,19,0)</f>
        <v>0</v>
      </c>
      <c r="V105" s="81">
        <f>VLOOKUP($C105,[1]Sheet1!$B$1:$Z$65536,20,0)</f>
        <v>252343.16999999993</v>
      </c>
      <c r="W105" s="81">
        <f>VLOOKUP($C105,[1]Sheet1!$B$1:$Z$65536,21,0)</f>
        <v>224030.31000000006</v>
      </c>
      <c r="X105" s="81">
        <f>VLOOKUP($C105,[1]Sheet1!$B$1:$Z$65536,22,0)</f>
        <v>0</v>
      </c>
      <c r="Y105" s="81">
        <f>VLOOKUP($C105,[1]Sheet1!$B$1:$Z$65536,23,0)</f>
        <v>0</v>
      </c>
      <c r="Z105" s="81">
        <f>VLOOKUP($C105,[1]Sheet1!$B$1:$Z$65536,24,0)</f>
        <v>0</v>
      </c>
      <c r="AA105" s="81">
        <f>VLOOKUP($C105,[1]Sheet1!$B$1:$Z$65536,25,0)</f>
        <v>0</v>
      </c>
      <c r="AB105" s="297">
        <f>VLOOKUP($C105,[1]Sheet1!$B$1:$AA$65536,26,0)</f>
        <v>0</v>
      </c>
      <c r="AC105" s="112">
        <f t="shared" si="21"/>
        <v>1830987.44</v>
      </c>
      <c r="AD105" s="114">
        <f t="shared" si="22"/>
        <v>1830987.44</v>
      </c>
      <c r="AE105" s="116">
        <f t="shared" si="23"/>
        <v>108555.16666666667</v>
      </c>
      <c r="AF105" s="116">
        <f t="shared" si="24"/>
        <v>224030.31000000006</v>
      </c>
      <c r="AG105" s="145"/>
      <c r="AH105" s="135"/>
      <c r="AI105" s="127">
        <f t="shared" si="16"/>
        <v>0</v>
      </c>
      <c r="AJ105" s="135"/>
      <c r="AK105" s="135" t="s">
        <v>46</v>
      </c>
      <c r="AL105" s="135"/>
      <c r="AM105" s="135"/>
      <c r="AN105" s="137"/>
      <c r="AO105" s="138"/>
    </row>
    <row r="106" spans="2:41" s="13" customFormat="1" ht="28.05" customHeight="1" thickBot="1">
      <c r="B106" s="400"/>
      <c r="C106" s="82" t="s">
        <v>256</v>
      </c>
      <c r="D106" s="90" t="s">
        <v>257</v>
      </c>
      <c r="E106" s="84">
        <v>120</v>
      </c>
      <c r="F106" s="81">
        <f>VLOOKUP(C106,[1]Sheet1!B$1:E$65536,4,0)</f>
        <v>0</v>
      </c>
      <c r="G106" s="81">
        <f>VLOOKUP(C106,[1]Sheet1!B$1:F$65536,5,0)</f>
        <v>0</v>
      </c>
      <c r="H106" s="81">
        <f>VLOOKUP($C106,[1]Sheet1!$B$1:$Z$65536,6,0)</f>
        <v>0</v>
      </c>
      <c r="I106" s="81">
        <f>VLOOKUP($C106,[1]Sheet1!$B$1:$Z$65536,7,0)</f>
        <v>0</v>
      </c>
      <c r="J106" s="81">
        <f>VLOOKUP($C106,[1]Sheet1!$B$1:$Z$65536,8,0)</f>
        <v>0</v>
      </c>
      <c r="K106" s="81">
        <f>VLOOKUP($C106,[1]Sheet1!$B$1:$Z$65536,9,0)</f>
        <v>0</v>
      </c>
      <c r="L106" s="81">
        <f>VLOOKUP($C106,[1]Sheet1!$B$1:$Z$65536,10,0)</f>
        <v>0</v>
      </c>
      <c r="M106" s="81">
        <f>VLOOKUP($C106,[1]Sheet1!$B$1:$Z$65536,11,0)</f>
        <v>0</v>
      </c>
      <c r="N106" s="81">
        <f>VLOOKUP($C106,[1]Sheet1!$B$1:$Z$65536,12,0)</f>
        <v>279477.61</v>
      </c>
      <c r="O106" s="81">
        <f>VLOOKUP($C106,[1]Sheet1!$B$1:$Z$65536,13,0)</f>
        <v>19332.399999999907</v>
      </c>
      <c r="P106" s="81">
        <f>VLOOKUP($C106,[1]Sheet1!$B$1:$Z$65536,14,0)</f>
        <v>62924.439999999944</v>
      </c>
      <c r="Q106" s="81">
        <f>VLOOKUP($C106,[1]Sheet1!$B$1:$Z$65536,15,0)</f>
        <v>0</v>
      </c>
      <c r="R106" s="81">
        <f>VLOOKUP($C106,[1]Sheet1!$B$1:$Z$65536,16,0)</f>
        <v>168803.51</v>
      </c>
      <c r="S106" s="81">
        <f>VLOOKUP($C106,[1]Sheet1!$B$1:$Z$65536,17,0)</f>
        <v>0</v>
      </c>
      <c r="T106" s="81">
        <f>VLOOKUP($C106,[1]Sheet1!$B$1:$Z$65536,18,0)</f>
        <v>200839.8600000001</v>
      </c>
      <c r="U106" s="81">
        <f>VLOOKUP($C106,[1]Sheet1!$B$1:$Z$65536,19,0)</f>
        <v>0</v>
      </c>
      <c r="V106" s="81">
        <f>VLOOKUP($C106,[1]Sheet1!$B$1:$Z$65536,20,0)</f>
        <v>129248.1100000001</v>
      </c>
      <c r="W106" s="81">
        <f>VLOOKUP($C106,[1]Sheet1!$B$1:$Z$65536,21,0)</f>
        <v>228139.56999999983</v>
      </c>
      <c r="X106" s="81">
        <f>VLOOKUP($C106,[1]Sheet1!$B$1:$Z$65536,22,0)</f>
        <v>68396.790000000037</v>
      </c>
      <c r="Y106" s="81">
        <f>VLOOKUP($C106,[1]Sheet1!$B$1:$Z$65536,23,0)</f>
        <v>337356.56</v>
      </c>
      <c r="Z106" s="81">
        <f>VLOOKUP($C106,[1]Sheet1!$B$1:$Z$65536,24,0)</f>
        <v>78891.460000000006</v>
      </c>
      <c r="AA106" s="81">
        <f>VLOOKUP($C106,[1]Sheet1!$B$1:$Z$65536,25,0)</f>
        <v>77617.919999999998</v>
      </c>
      <c r="AB106" s="297">
        <f>VLOOKUP($C106,[1]Sheet1!$B$1:$AA$65536,26,0)</f>
        <v>125535.41</v>
      </c>
      <c r="AC106" s="112">
        <f t="shared" si="21"/>
        <v>1776563.64</v>
      </c>
      <c r="AD106" s="114">
        <f t="shared" si="22"/>
        <v>1157162.29</v>
      </c>
      <c r="AE106" s="115">
        <f t="shared" si="23"/>
        <v>83148.580000000031</v>
      </c>
      <c r="AF106" s="115">
        <f t="shared" si="24"/>
        <v>228139.56999999983</v>
      </c>
      <c r="AG106" s="130">
        <v>100000</v>
      </c>
      <c r="AH106" s="134">
        <v>100000</v>
      </c>
      <c r="AI106" s="127">
        <f t="shared" si="16"/>
        <v>200000</v>
      </c>
      <c r="AJ106" s="132">
        <v>100000</v>
      </c>
      <c r="AK106" s="132" t="s">
        <v>46</v>
      </c>
      <c r="AL106" s="132"/>
      <c r="AM106" s="132"/>
      <c r="AN106" s="133"/>
      <c r="AO106" s="70"/>
    </row>
    <row r="107" spans="2:41" s="13" customFormat="1" ht="28.05" customHeight="1" thickBot="1">
      <c r="B107" s="400"/>
      <c r="C107" s="82" t="s">
        <v>258</v>
      </c>
      <c r="D107" s="90" t="s">
        <v>259</v>
      </c>
      <c r="E107" s="84">
        <v>120</v>
      </c>
      <c r="F107" s="81">
        <f>VLOOKUP(C107,[1]Sheet1!B$1:E$65536,4,0)</f>
        <v>0</v>
      </c>
      <c r="G107" s="81">
        <f>VLOOKUP(C107,[1]Sheet1!B$1:F$65536,5,0)</f>
        <v>0</v>
      </c>
      <c r="H107" s="81">
        <f>VLOOKUP($C107,[1]Sheet1!$B$1:$Z$65536,6,0)</f>
        <v>0</v>
      </c>
      <c r="I107" s="81">
        <f>VLOOKUP($C107,[1]Sheet1!$B$1:$Z$65536,7,0)</f>
        <v>0</v>
      </c>
      <c r="J107" s="81">
        <f>VLOOKUP($C107,[1]Sheet1!$B$1:$Z$65536,8,0)</f>
        <v>88026.43</v>
      </c>
      <c r="K107" s="81">
        <f>VLOOKUP($C107,[1]Sheet1!$B$1:$Z$65536,9,0)</f>
        <v>159346.26</v>
      </c>
      <c r="L107" s="81">
        <f>VLOOKUP($C107,[1]Sheet1!$B$1:$Z$65536,10,0)</f>
        <v>72874.089999999851</v>
      </c>
      <c r="M107" s="81">
        <f>VLOOKUP($C107,[1]Sheet1!$B$1:$Z$65536,11,0)</f>
        <v>51300.15000000014</v>
      </c>
      <c r="N107" s="81">
        <f>VLOOKUP($C107,[1]Sheet1!$B$1:$Z$65536,12,0)</f>
        <v>52623.809999999823</v>
      </c>
      <c r="O107" s="81">
        <f>VLOOKUP($C107,[1]Sheet1!$B$1:$Z$65536,13,0)</f>
        <v>40254.910000000033</v>
      </c>
      <c r="P107" s="81">
        <f>VLOOKUP($C107,[1]Sheet1!$B$1:$Z$65536,14,0)</f>
        <v>66562.219999999972</v>
      </c>
      <c r="Q107" s="81">
        <f>VLOOKUP($C107,[1]Sheet1!$B$1:$Z$65536,15,0)</f>
        <v>59462.060000000056</v>
      </c>
      <c r="R107" s="81">
        <f>VLOOKUP($C107,[1]Sheet1!$B$1:$Z$65536,16,0)</f>
        <v>87892.75</v>
      </c>
      <c r="S107" s="81">
        <f>VLOOKUP($C107,[1]Sheet1!$B$1:$Z$65536,17,0)</f>
        <v>0</v>
      </c>
      <c r="T107" s="81">
        <f>VLOOKUP($C107,[1]Sheet1!$B$1:$Z$65536,18,0)</f>
        <v>12181.390000000014</v>
      </c>
      <c r="U107" s="81">
        <f>VLOOKUP($C107,[1]Sheet1!$B$1:$Z$65536,19,0)</f>
        <v>0</v>
      </c>
      <c r="V107" s="81">
        <f>VLOOKUP($C107,[1]Sheet1!$B$1:$Z$65536,20,0)</f>
        <v>144728.37</v>
      </c>
      <c r="W107" s="81">
        <f>VLOOKUP($C107,[1]Sheet1!$B$1:$Z$65536,21,0)</f>
        <v>0</v>
      </c>
      <c r="X107" s="81">
        <f>VLOOKUP($C107,[1]Sheet1!$B$1:$Z$65536,22,0)</f>
        <v>441497.76000000013</v>
      </c>
      <c r="Y107" s="81">
        <f>VLOOKUP($C107,[1]Sheet1!$B$1:$Z$65536,23,0)</f>
        <v>206350.92</v>
      </c>
      <c r="Z107" s="81">
        <f>VLOOKUP($C107,[1]Sheet1!$B$1:$Z$65536,24,0)</f>
        <v>0</v>
      </c>
      <c r="AA107" s="81">
        <f>VLOOKUP($C107,[1]Sheet1!$B$1:$Z$65536,25,0)</f>
        <v>279486.40000000002</v>
      </c>
      <c r="AB107" s="297">
        <f>VLOOKUP($C107,[1]Sheet1!$B$1:$AA$65536,26,0)</f>
        <v>0</v>
      </c>
      <c r="AC107" s="112">
        <f t="shared" si="21"/>
        <v>1762587.52</v>
      </c>
      <c r="AD107" s="114">
        <f t="shared" si="22"/>
        <v>1276750.2000000002</v>
      </c>
      <c r="AE107" s="115">
        <f t="shared" si="23"/>
        <v>50710.76166666668</v>
      </c>
      <c r="AF107" s="115">
        <f t="shared" si="24"/>
        <v>0</v>
      </c>
      <c r="AG107" s="316">
        <v>100000</v>
      </c>
      <c r="AH107" s="134">
        <v>100000</v>
      </c>
      <c r="AI107" s="127">
        <f t="shared" si="16"/>
        <v>200000</v>
      </c>
      <c r="AJ107" s="132">
        <v>70000</v>
      </c>
      <c r="AK107" s="132" t="s">
        <v>46</v>
      </c>
      <c r="AL107" s="132"/>
      <c r="AM107" s="132"/>
      <c r="AN107" s="133"/>
      <c r="AO107" s="70"/>
    </row>
    <row r="108" spans="2:41" s="13" customFormat="1" ht="28.05" customHeight="1" thickBot="1">
      <c r="B108" s="400"/>
      <c r="C108" s="82" t="s">
        <v>260</v>
      </c>
      <c r="D108" s="90" t="s">
        <v>261</v>
      </c>
      <c r="E108" s="84">
        <v>120</v>
      </c>
      <c r="F108" s="81">
        <f>VLOOKUP(C108,[1]Sheet1!B$1:E$65536,4,0)</f>
        <v>0</v>
      </c>
      <c r="G108" s="81">
        <f>VLOOKUP(C108,[1]Sheet1!B$1:F$65536,5,0)</f>
        <v>0</v>
      </c>
      <c r="H108" s="81">
        <f>VLOOKUP($C108,[1]Sheet1!$B$1:$Z$65536,6,0)</f>
        <v>0</v>
      </c>
      <c r="I108" s="81">
        <f>VLOOKUP($C108,[1]Sheet1!$B$1:$Z$65536,7,0)</f>
        <v>0</v>
      </c>
      <c r="J108" s="81">
        <f>VLOOKUP($C108,[1]Sheet1!$B$1:$Z$65536,8,0)</f>
        <v>0</v>
      </c>
      <c r="K108" s="81">
        <f>VLOOKUP($C108,[1]Sheet1!$B$1:$Z$65536,9,0)</f>
        <v>0</v>
      </c>
      <c r="L108" s="81">
        <f>VLOOKUP($C108,[1]Sheet1!$B$1:$Z$65536,10,0)</f>
        <v>0</v>
      </c>
      <c r="M108" s="81">
        <f>VLOOKUP($C108,[1]Sheet1!$B$1:$Z$65536,11,0)</f>
        <v>0</v>
      </c>
      <c r="N108" s="81">
        <f>VLOOKUP($C108,[1]Sheet1!$B$1:$Z$65536,12,0)</f>
        <v>0</v>
      </c>
      <c r="O108" s="81">
        <f>VLOOKUP($C108,[1]Sheet1!$B$1:$Z$65536,13,0)</f>
        <v>20055.099999999999</v>
      </c>
      <c r="P108" s="81">
        <f>VLOOKUP($C108,[1]Sheet1!$B$1:$Z$65536,14,0)</f>
        <v>0</v>
      </c>
      <c r="Q108" s="81">
        <f>VLOOKUP($C108,[1]Sheet1!$B$1:$Z$65536,15,0)</f>
        <v>101795.90000000002</v>
      </c>
      <c r="R108" s="81">
        <f>VLOOKUP($C108,[1]Sheet1!$B$1:$Z$65536,16,0)</f>
        <v>217656.14</v>
      </c>
      <c r="S108" s="81">
        <f>VLOOKUP($C108,[1]Sheet1!$B$1:$Z$65536,17,0)</f>
        <v>0</v>
      </c>
      <c r="T108" s="81">
        <f>VLOOKUP($C108,[1]Sheet1!$B$1:$Z$65536,18,0)</f>
        <v>0</v>
      </c>
      <c r="U108" s="81">
        <f>VLOOKUP($C108,[1]Sheet1!$B$1:$Z$65536,19,0)</f>
        <v>0</v>
      </c>
      <c r="V108" s="81">
        <f>VLOOKUP($C108,[1]Sheet1!$B$1:$Z$65536,20,0)</f>
        <v>0</v>
      </c>
      <c r="W108" s="81">
        <f>VLOOKUP($C108,[1]Sheet1!$B$1:$Z$65536,21,0)</f>
        <v>0</v>
      </c>
      <c r="X108" s="81">
        <f>VLOOKUP($C108,[1]Sheet1!$B$1:$Z$65536,22,0)</f>
        <v>0</v>
      </c>
      <c r="Y108" s="81">
        <f>VLOOKUP($C108,[1]Sheet1!$B$1:$Z$65536,23,0)</f>
        <v>0</v>
      </c>
      <c r="Z108" s="81">
        <f>VLOOKUP($C108,[1]Sheet1!$B$1:$Z$65536,24,0)</f>
        <v>248043.90000000002</v>
      </c>
      <c r="AA108" s="81">
        <f>VLOOKUP($C108,[1]Sheet1!$B$1:$Z$65536,25,0)</f>
        <v>0</v>
      </c>
      <c r="AB108" s="297">
        <f>VLOOKUP($C108,[1]Sheet1!$B$1:$AA$65536,26,0)</f>
        <v>0</v>
      </c>
      <c r="AC108" s="112">
        <f t="shared" si="21"/>
        <v>587551.04</v>
      </c>
      <c r="AD108" s="114">
        <f t="shared" si="22"/>
        <v>339507.14</v>
      </c>
      <c r="AE108" s="115">
        <f t="shared" si="23"/>
        <v>53242.006666666675</v>
      </c>
      <c r="AF108" s="115">
        <f t="shared" si="24"/>
        <v>0</v>
      </c>
      <c r="AG108" s="130">
        <v>200000</v>
      </c>
      <c r="AH108" s="134">
        <v>100000</v>
      </c>
      <c r="AI108" s="127">
        <f t="shared" si="16"/>
        <v>300000</v>
      </c>
      <c r="AJ108" s="132">
        <v>100000</v>
      </c>
      <c r="AK108" s="132" t="s">
        <v>46</v>
      </c>
      <c r="AL108" s="132"/>
      <c r="AM108" s="132"/>
      <c r="AN108" s="133"/>
      <c r="AO108" s="70"/>
    </row>
    <row r="109" spans="2:41" s="305" customFormat="1" ht="28.05" customHeight="1" thickBot="1">
      <c r="B109" s="400"/>
      <c r="C109" s="294" t="s">
        <v>262</v>
      </c>
      <c r="D109" s="295" t="s">
        <v>263</v>
      </c>
      <c r="E109" s="296">
        <v>120</v>
      </c>
      <c r="F109" s="297">
        <f>VLOOKUP(C109,[1]Sheet1!B$1:E$65536,4,0)</f>
        <v>0</v>
      </c>
      <c r="G109" s="297">
        <f>VLOOKUP(C109,[1]Sheet1!B$1:F$65536,5,0)</f>
        <v>0</v>
      </c>
      <c r="H109" s="297">
        <f>VLOOKUP($C109,[1]Sheet1!$B$1:$Z$65536,6,0)</f>
        <v>0</v>
      </c>
      <c r="I109" s="297">
        <f>VLOOKUP($C109,[1]Sheet1!$B$1:$Z$65536,7,0)</f>
        <v>0</v>
      </c>
      <c r="J109" s="297">
        <f>VLOOKUP($C109,[1]Sheet1!$B$1:$Z$65536,8,0)</f>
        <v>0</v>
      </c>
      <c r="K109" s="297">
        <f>VLOOKUP($C109,[1]Sheet1!$B$1:$Z$65536,9,0)</f>
        <v>0</v>
      </c>
      <c r="L109" s="297">
        <f>VLOOKUP($C109,[1]Sheet1!$B$1:$Z$65536,10,0)</f>
        <v>0</v>
      </c>
      <c r="M109" s="297">
        <f>VLOOKUP($C109,[1]Sheet1!$B$1:$Z$65536,11,0)</f>
        <v>0</v>
      </c>
      <c r="N109" s="297">
        <f>VLOOKUP($C109,[1]Sheet1!$B$1:$Z$65536,12,0)</f>
        <v>0</v>
      </c>
      <c r="O109" s="297">
        <f>VLOOKUP($C109,[1]Sheet1!$B$1:$Z$65536,13,0)</f>
        <v>0</v>
      </c>
      <c r="P109" s="297">
        <f>VLOOKUP($C109,[1]Sheet1!$B$1:$Z$65536,14,0)</f>
        <v>0</v>
      </c>
      <c r="Q109" s="297">
        <f>VLOOKUP($C109,[1]Sheet1!$B$1:$Z$65536,15,0)</f>
        <v>0</v>
      </c>
      <c r="R109" s="297">
        <f>VLOOKUP($C109,[1]Sheet1!$B$1:$Z$65536,16,0)</f>
        <v>0</v>
      </c>
      <c r="S109" s="297">
        <f>VLOOKUP($C109,[1]Sheet1!$B$1:$Z$65536,17,0)</f>
        <v>0</v>
      </c>
      <c r="T109" s="297">
        <f>VLOOKUP($C109,[1]Sheet1!$B$1:$Z$65536,18,0)</f>
        <v>143119.89000000001</v>
      </c>
      <c r="U109" s="297">
        <f>VLOOKUP($C109,[1]Sheet1!$B$1:$Z$65536,19,0)</f>
        <v>264920.26999999996</v>
      </c>
      <c r="V109" s="297">
        <f>VLOOKUP($C109,[1]Sheet1!$B$1:$Z$65536,20,0)</f>
        <v>0</v>
      </c>
      <c r="W109" s="297">
        <f>VLOOKUP($C109,[1]Sheet1!$B$1:$Z$65536,21,0)</f>
        <v>117841.57000000007</v>
      </c>
      <c r="X109" s="297">
        <f>VLOOKUP($C109,[1]Sheet1!$B$1:$Z$65536,22,0)</f>
        <v>0</v>
      </c>
      <c r="Y109" s="297">
        <f>VLOOKUP($C109,[1]Sheet1!$B$1:$Z$65536,23,0)</f>
        <v>0</v>
      </c>
      <c r="Z109" s="297">
        <f>VLOOKUP($C109,[1]Sheet1!$B$1:$Z$65536,24,0)</f>
        <v>220820.12</v>
      </c>
      <c r="AA109" s="297">
        <f>VLOOKUP($C109,[1]Sheet1!$B$1:$Z$65536,25,0)</f>
        <v>96427.34</v>
      </c>
      <c r="AB109" s="297">
        <f>VLOOKUP($C109,[1]Sheet1!$B$1:$AA$65536,26,0)</f>
        <v>107213.95</v>
      </c>
      <c r="AC109" s="298">
        <f t="shared" si="21"/>
        <v>950343.1399999999</v>
      </c>
      <c r="AD109" s="299">
        <f t="shared" si="22"/>
        <v>525881.73</v>
      </c>
      <c r="AE109" s="299">
        <f t="shared" si="23"/>
        <v>68006.693333333329</v>
      </c>
      <c r="AF109" s="299">
        <f t="shared" si="24"/>
        <v>117841.57000000007</v>
      </c>
      <c r="AG109" s="300">
        <v>50000</v>
      </c>
      <c r="AH109" s="301">
        <v>80000</v>
      </c>
      <c r="AI109" s="127">
        <f t="shared" si="16"/>
        <v>130000</v>
      </c>
      <c r="AJ109" s="302">
        <v>100000</v>
      </c>
      <c r="AK109" s="302" t="s">
        <v>46</v>
      </c>
      <c r="AL109" s="302"/>
      <c r="AM109" s="302"/>
      <c r="AN109" s="315"/>
      <c r="AO109" s="304"/>
    </row>
    <row r="110" spans="2:41" s="13" customFormat="1" ht="28.05" customHeight="1" thickBot="1">
      <c r="B110" s="400"/>
      <c r="C110" s="82" t="s">
        <v>264</v>
      </c>
      <c r="D110" s="83" t="s">
        <v>265</v>
      </c>
      <c r="E110" s="84">
        <v>120</v>
      </c>
      <c r="F110" s="81">
        <f>VLOOKUP(C110,[1]Sheet1!B$1:E$65536,4,0)</f>
        <v>0</v>
      </c>
      <c r="G110" s="81">
        <f>VLOOKUP(C110,[1]Sheet1!B$1:F$65536,5,0)</f>
        <v>0</v>
      </c>
      <c r="H110" s="81">
        <f>VLOOKUP($C110,[1]Sheet1!$B$1:$Z$65536,6,0)</f>
        <v>0</v>
      </c>
      <c r="I110" s="81">
        <f>VLOOKUP($C110,[1]Sheet1!$B$1:$Z$65536,7,0)</f>
        <v>0</v>
      </c>
      <c r="J110" s="81">
        <f>VLOOKUP($C110,[1]Sheet1!$B$1:$Z$65536,8,0)</f>
        <v>0</v>
      </c>
      <c r="K110" s="81">
        <f>VLOOKUP($C110,[1]Sheet1!$B$1:$Z$65536,9,0)</f>
        <v>0</v>
      </c>
      <c r="L110" s="81">
        <f>VLOOKUP($C110,[1]Sheet1!$B$1:$Z$65536,10,0)</f>
        <v>0</v>
      </c>
      <c r="M110" s="81">
        <f>VLOOKUP($C110,[1]Sheet1!$B$1:$Z$65536,11,0)</f>
        <v>0</v>
      </c>
      <c r="N110" s="81">
        <f>VLOOKUP($C110,[1]Sheet1!$B$1:$Z$65536,12,0)</f>
        <v>0</v>
      </c>
      <c r="O110" s="81">
        <f>VLOOKUP($C110,[1]Sheet1!$B$1:$Z$65536,13,0)</f>
        <v>0</v>
      </c>
      <c r="P110" s="81">
        <f>VLOOKUP($C110,[1]Sheet1!$B$1:$Z$65536,14,0)</f>
        <v>0</v>
      </c>
      <c r="Q110" s="81">
        <f>VLOOKUP($C110,[1]Sheet1!$B$1:$Z$65536,15,0)</f>
        <v>0</v>
      </c>
      <c r="R110" s="81">
        <f>VLOOKUP($C110,[1]Sheet1!$B$1:$Z$65536,16,0)</f>
        <v>0</v>
      </c>
      <c r="S110" s="81">
        <f>VLOOKUP($C110,[1]Sheet1!$B$1:$Z$65536,17,0)</f>
        <v>0</v>
      </c>
      <c r="T110" s="81">
        <f>VLOOKUP($C110,[1]Sheet1!$B$1:$Z$65536,18,0)</f>
        <v>0</v>
      </c>
      <c r="U110" s="81">
        <f>VLOOKUP($C110,[1]Sheet1!$B$1:$Z$65536,19,0)</f>
        <v>64783.88</v>
      </c>
      <c r="V110" s="81">
        <f>VLOOKUP($C110,[1]Sheet1!$B$1:$Z$65536,20,0)</f>
        <v>25079.260000000009</v>
      </c>
      <c r="W110" s="81">
        <f>VLOOKUP($C110,[1]Sheet1!$B$1:$Z$65536,21,0)</f>
        <v>37258.640000000014</v>
      </c>
      <c r="X110" s="81">
        <f>VLOOKUP($C110,[1]Sheet1!$B$1:$Z$65536,22,0)</f>
        <v>0</v>
      </c>
      <c r="Y110" s="81">
        <f>VLOOKUP($C110,[1]Sheet1!$B$1:$Z$65536,23,0)</f>
        <v>145721.18</v>
      </c>
      <c r="Z110" s="81">
        <f>VLOOKUP($C110,[1]Sheet1!$B$1:$Z$65536,24,0)</f>
        <v>107517.75999999999</v>
      </c>
      <c r="AA110" s="81">
        <f>VLOOKUP($C110,[1]Sheet1!$B$1:$Z$65536,25,0)</f>
        <v>0</v>
      </c>
      <c r="AB110" s="297">
        <f>VLOOKUP($C110,[1]Sheet1!$B$1:$AA$65536,26,0)</f>
        <v>0</v>
      </c>
      <c r="AC110" s="112">
        <f t="shared" si="21"/>
        <v>380360.72000000003</v>
      </c>
      <c r="AD110" s="114">
        <f>AC110-AB110-AA110-Z110</f>
        <v>272842.96000000002</v>
      </c>
      <c r="AE110" s="115">
        <f t="shared" si="23"/>
        <v>14977.190000000002</v>
      </c>
      <c r="AF110" s="115">
        <f t="shared" si="24"/>
        <v>37258.640000000014</v>
      </c>
      <c r="AG110" s="130">
        <v>50000</v>
      </c>
      <c r="AH110" s="132">
        <v>100000</v>
      </c>
      <c r="AI110" s="127">
        <f t="shared" si="16"/>
        <v>150000</v>
      </c>
      <c r="AJ110" s="132">
        <v>50000</v>
      </c>
      <c r="AK110" s="132" t="s">
        <v>46</v>
      </c>
      <c r="AL110" s="132"/>
      <c r="AM110" s="132"/>
      <c r="AN110" s="133"/>
      <c r="AO110" s="70"/>
    </row>
    <row r="111" spans="2:41" s="13" customFormat="1" ht="28.05" customHeight="1" thickBot="1">
      <c r="B111" s="400"/>
      <c r="C111" s="82" t="s">
        <v>266</v>
      </c>
      <c r="D111" s="83" t="s">
        <v>267</v>
      </c>
      <c r="E111" s="84">
        <v>120</v>
      </c>
      <c r="F111" s="81">
        <f>VLOOKUP(C111,[1]Sheet1!B$1:E$65536,4,0)</f>
        <v>0</v>
      </c>
      <c r="G111" s="81">
        <f>VLOOKUP(C111,[1]Sheet1!B$1:F$65536,5,0)</f>
        <v>0</v>
      </c>
      <c r="H111" s="81">
        <f>VLOOKUP($C111,[1]Sheet1!$B$1:$Z$65536,6,0)</f>
        <v>0</v>
      </c>
      <c r="I111" s="81">
        <f>VLOOKUP($C111,[1]Sheet1!$B$1:$Z$65536,7,0)</f>
        <v>0</v>
      </c>
      <c r="J111" s="81">
        <f>VLOOKUP($C111,[1]Sheet1!$B$1:$Z$65536,8,0)</f>
        <v>0</v>
      </c>
      <c r="K111" s="81">
        <f>VLOOKUP($C111,[1]Sheet1!$B$1:$Z$65536,9,0)</f>
        <v>0</v>
      </c>
      <c r="L111" s="81">
        <f>VLOOKUP($C111,[1]Sheet1!$B$1:$Z$65536,10,0)</f>
        <v>0</v>
      </c>
      <c r="M111" s="81">
        <f>VLOOKUP($C111,[1]Sheet1!$B$1:$Z$65536,11,0)</f>
        <v>10035.200000000001</v>
      </c>
      <c r="N111" s="81">
        <f>VLOOKUP($C111,[1]Sheet1!$B$1:$Z$65536,12,0)</f>
        <v>24191.960000000021</v>
      </c>
      <c r="O111" s="81">
        <f>VLOOKUP($C111,[1]Sheet1!$B$1:$Z$65536,13,0)</f>
        <v>22223.959999999963</v>
      </c>
      <c r="P111" s="81">
        <f>VLOOKUP($C111,[1]Sheet1!$B$1:$Z$65536,14,0)</f>
        <v>35951.94</v>
      </c>
      <c r="Q111" s="81">
        <f>VLOOKUP($C111,[1]Sheet1!$B$1:$Z$65536,15,0)</f>
        <v>38879.929999999993</v>
      </c>
      <c r="R111" s="81">
        <f>VLOOKUP($C111,[1]Sheet1!$B$1:$Z$65536,16,0)</f>
        <v>0</v>
      </c>
      <c r="S111" s="81">
        <f>VLOOKUP($C111,[1]Sheet1!$B$1:$Z$65536,17,0)</f>
        <v>0</v>
      </c>
      <c r="T111" s="81">
        <f>VLOOKUP($C111,[1]Sheet1!$B$1:$Z$65536,18,0)</f>
        <v>53015.890000000072</v>
      </c>
      <c r="U111" s="81">
        <f>VLOOKUP($C111,[1]Sheet1!$B$1:$Z$65536,19,0)</f>
        <v>34031.939999999944</v>
      </c>
      <c r="V111" s="81">
        <f>VLOOKUP($C111,[1]Sheet1!$B$1:$Z$65536,20,0)</f>
        <v>94559.820000000065</v>
      </c>
      <c r="W111" s="81">
        <f>VLOOKUP($C111,[1]Sheet1!$B$1:$Z$65536,21,0)</f>
        <v>0</v>
      </c>
      <c r="X111" s="81">
        <f>VLOOKUP($C111,[1]Sheet1!$B$1:$Z$65536,22,0)</f>
        <v>55679.879999999946</v>
      </c>
      <c r="Y111" s="81">
        <f>VLOOKUP($C111,[1]Sheet1!$B$1:$Z$65536,23,0)</f>
        <v>28967.96</v>
      </c>
      <c r="Z111" s="81">
        <f>VLOOKUP($C111,[1]Sheet1!$B$1:$Z$65536,24,0)</f>
        <v>23039.96</v>
      </c>
      <c r="AA111" s="81">
        <f>VLOOKUP($C111,[1]Sheet1!$B$1:$Z$65536,25,0)</f>
        <v>16896</v>
      </c>
      <c r="AB111" s="297">
        <f>VLOOKUP($C111,[1]Sheet1!$B$1:$AA$65536,26,0)</f>
        <v>0</v>
      </c>
      <c r="AC111" s="112">
        <f t="shared" si="21"/>
        <v>437474.44000000006</v>
      </c>
      <c r="AD111" s="114">
        <f t="shared" si="22"/>
        <v>368570.52</v>
      </c>
      <c r="AE111" s="115">
        <f t="shared" si="23"/>
        <v>36747.930000000015</v>
      </c>
      <c r="AF111" s="115">
        <f t="shared" si="24"/>
        <v>0</v>
      </c>
      <c r="AG111" s="130"/>
      <c r="AH111" s="134">
        <v>80000</v>
      </c>
      <c r="AI111" s="127">
        <f t="shared" si="16"/>
        <v>80000</v>
      </c>
      <c r="AJ111" s="132">
        <v>80000</v>
      </c>
      <c r="AK111" s="132" t="s">
        <v>46</v>
      </c>
      <c r="AL111" s="132"/>
      <c r="AM111" s="132"/>
      <c r="AN111" s="133"/>
      <c r="AO111" s="70"/>
    </row>
    <row r="112" spans="2:41" s="13" customFormat="1" ht="28.05" customHeight="1" thickBot="1">
      <c r="B112" s="400"/>
      <c r="C112" s="82" t="s">
        <v>268</v>
      </c>
      <c r="D112" s="88" t="s">
        <v>269</v>
      </c>
      <c r="E112" s="84">
        <v>120</v>
      </c>
      <c r="F112" s="81">
        <f>VLOOKUP(C112,[1]Sheet1!B$1:E$65536,4,0)</f>
        <v>0</v>
      </c>
      <c r="G112" s="81">
        <f>VLOOKUP(C112,[1]Sheet1!B$1:F$65536,5,0)</f>
        <v>0</v>
      </c>
      <c r="H112" s="81">
        <f>VLOOKUP($C112,[1]Sheet1!$B$1:$Z$65536,6,0)</f>
        <v>0</v>
      </c>
      <c r="I112" s="81">
        <f>VLOOKUP($C112,[1]Sheet1!$B$1:$Z$65536,7,0)</f>
        <v>0</v>
      </c>
      <c r="J112" s="81">
        <f>VLOOKUP($C112,[1]Sheet1!$B$1:$Z$65536,8,0)</f>
        <v>0</v>
      </c>
      <c r="K112" s="81">
        <f>VLOOKUP($C112,[1]Sheet1!$B$1:$Z$65536,9,0)</f>
        <v>0</v>
      </c>
      <c r="L112" s="81">
        <f>VLOOKUP($C112,[1]Sheet1!$B$1:$Z$65536,10,0)</f>
        <v>59232.97</v>
      </c>
      <c r="M112" s="81">
        <f>VLOOKUP($C112,[1]Sheet1!$B$1:$Z$65536,11,0)</f>
        <v>31613.020000000077</v>
      </c>
      <c r="N112" s="81">
        <f>VLOOKUP($C112,[1]Sheet1!$B$1:$Z$65536,12,0)</f>
        <v>30210.089999999967</v>
      </c>
      <c r="O112" s="81">
        <f>VLOOKUP($C112,[1]Sheet1!$B$1:$Z$65536,13,0)</f>
        <v>24099.999999999942</v>
      </c>
      <c r="P112" s="81">
        <f>VLOOKUP($C112,[1]Sheet1!$B$1:$Z$65536,14,0)</f>
        <v>29681.059999999969</v>
      </c>
      <c r="Q112" s="81">
        <f>VLOOKUP($C112,[1]Sheet1!$B$1:$Z$65536,15,0)</f>
        <v>26614.900000000052</v>
      </c>
      <c r="R112" s="81">
        <f>VLOOKUP($C112,[1]Sheet1!$B$1:$Z$65536,16,0)</f>
        <v>20174.409999999916</v>
      </c>
      <c r="S112" s="81">
        <f>VLOOKUP($C112,[1]Sheet1!$B$1:$Z$65536,17,0)</f>
        <v>0</v>
      </c>
      <c r="T112" s="81">
        <f>VLOOKUP($C112,[1]Sheet1!$B$1:$Z$65536,18,0)</f>
        <v>22548.580000000075</v>
      </c>
      <c r="U112" s="81">
        <f>VLOOKUP($C112,[1]Sheet1!$B$1:$Z$65536,19,0)</f>
        <v>0</v>
      </c>
      <c r="V112" s="81">
        <f>VLOOKUP($C112,[1]Sheet1!$B$1:$Z$65536,20,0)</f>
        <v>25744.609999999986</v>
      </c>
      <c r="W112" s="81">
        <f>VLOOKUP($C112,[1]Sheet1!$B$1:$Z$65536,21,0)</f>
        <v>70500.659999999974</v>
      </c>
      <c r="X112" s="81">
        <f>VLOOKUP($C112,[1]Sheet1!$B$1:$Z$65536,22,0)</f>
        <v>39928.080000000016</v>
      </c>
      <c r="Y112" s="81">
        <f>VLOOKUP($C112,[1]Sheet1!$B$1:$Z$65536,23,0)</f>
        <v>40892.35</v>
      </c>
      <c r="Z112" s="81">
        <f>VLOOKUP($C112,[1]Sheet1!$B$1:$Z$65536,24,0)</f>
        <v>61219.85</v>
      </c>
      <c r="AA112" s="81">
        <f>VLOOKUP($C112,[1]Sheet1!$B$1:$Z$65536,25,0)</f>
        <v>40385.19</v>
      </c>
      <c r="AB112" s="297">
        <f>VLOOKUP($C112,[1]Sheet1!$B$1:$AA$65536,26,0)</f>
        <v>56596.68</v>
      </c>
      <c r="AC112" s="112">
        <f t="shared" si="21"/>
        <v>579442.44999999995</v>
      </c>
      <c r="AD112" s="114">
        <f t="shared" si="22"/>
        <v>380348.38</v>
      </c>
      <c r="AE112" s="115">
        <f t="shared" si="23"/>
        <v>15847.083333333338</v>
      </c>
      <c r="AF112" s="115">
        <f t="shared" si="24"/>
        <v>70500.659999999974</v>
      </c>
      <c r="AG112" s="130"/>
      <c r="AH112" s="132">
        <v>50000</v>
      </c>
      <c r="AI112" s="127">
        <f t="shared" si="16"/>
        <v>50000</v>
      </c>
      <c r="AJ112" s="132">
        <v>20000</v>
      </c>
      <c r="AK112" s="132" t="s">
        <v>46</v>
      </c>
      <c r="AL112" s="132"/>
      <c r="AM112" s="132"/>
      <c r="AN112" s="133"/>
      <c r="AO112" s="70"/>
    </row>
    <row r="113" spans="2:53" s="13" customFormat="1" ht="28.05" customHeight="1" thickBot="1">
      <c r="B113" s="400"/>
      <c r="C113" s="82" t="s">
        <v>270</v>
      </c>
      <c r="D113" s="88" t="s">
        <v>271</v>
      </c>
      <c r="E113" s="84">
        <v>120</v>
      </c>
      <c r="F113" s="81">
        <f>VLOOKUP(C113,[1]Sheet1!B$1:E$65536,4,0)</f>
        <v>0</v>
      </c>
      <c r="G113" s="81">
        <f>VLOOKUP(C113,[1]Sheet1!B$1:F$65536,5,0)</f>
        <v>0</v>
      </c>
      <c r="H113" s="81">
        <f>VLOOKUP($C113,[1]Sheet1!$B$1:$Z$65536,6,0)</f>
        <v>0</v>
      </c>
      <c r="I113" s="81">
        <f>VLOOKUP($C113,[1]Sheet1!$B$1:$Z$65536,7,0)</f>
        <v>0</v>
      </c>
      <c r="J113" s="81">
        <f>VLOOKUP($C113,[1]Sheet1!$B$1:$Z$65536,8,0)</f>
        <v>0</v>
      </c>
      <c r="K113" s="81">
        <f>VLOOKUP($C113,[1]Sheet1!$B$1:$Z$65536,9,0)</f>
        <v>0</v>
      </c>
      <c r="L113" s="81">
        <f>VLOOKUP($C113,[1]Sheet1!$B$1:$Z$65536,10,0)</f>
        <v>0</v>
      </c>
      <c r="M113" s="81">
        <f>VLOOKUP($C113,[1]Sheet1!$B$1:$Z$65536,11,0)</f>
        <v>0</v>
      </c>
      <c r="N113" s="81">
        <f>VLOOKUP($C113,[1]Sheet1!$B$1:$Z$65536,12,0)</f>
        <v>0</v>
      </c>
      <c r="O113" s="81">
        <f>VLOOKUP($C113,[1]Sheet1!$B$1:$Z$65536,13,0)</f>
        <v>0</v>
      </c>
      <c r="P113" s="81">
        <f>VLOOKUP($C113,[1]Sheet1!$B$1:$Z$65536,14,0)</f>
        <v>26638.419999999984</v>
      </c>
      <c r="Q113" s="81">
        <f>VLOOKUP($C113,[1]Sheet1!$B$1:$Z$65536,15,0)</f>
        <v>42300.420000000042</v>
      </c>
      <c r="R113" s="81">
        <f>VLOOKUP($C113,[1]Sheet1!$B$1:$Z$65536,16,0)</f>
        <v>42300.419999999984</v>
      </c>
      <c r="S113" s="81">
        <f>VLOOKUP($C113,[1]Sheet1!$B$1:$Z$65536,17,0)</f>
        <v>56400.56</v>
      </c>
      <c r="T113" s="81">
        <f>VLOOKUP($C113,[1]Sheet1!$B$1:$Z$65536,18,0)</f>
        <v>0</v>
      </c>
      <c r="U113" s="81">
        <f>VLOOKUP($C113,[1]Sheet1!$B$1:$Z$65536,19,0)</f>
        <v>98700.979999999981</v>
      </c>
      <c r="V113" s="81">
        <f>VLOOKUP($C113,[1]Sheet1!$B$1:$Z$65536,20,0)</f>
        <v>0</v>
      </c>
      <c r="W113" s="81">
        <f>VLOOKUP($C113,[1]Sheet1!$B$1:$Z$65536,21,0)</f>
        <v>0</v>
      </c>
      <c r="X113" s="81">
        <f>VLOOKUP($C113,[1]Sheet1!$B$1:$Z$65536,22,0)</f>
        <v>0</v>
      </c>
      <c r="Y113" s="81">
        <f>VLOOKUP($C113,[1]Sheet1!$B$1:$Z$65536,23,0)</f>
        <v>0</v>
      </c>
      <c r="Z113" s="81">
        <f>VLOOKUP($C113,[1]Sheet1!$B$1:$Z$65536,24,0)</f>
        <v>0</v>
      </c>
      <c r="AA113" s="81">
        <f>VLOOKUP($C113,[1]Sheet1!$B$1:$Z$65536,25,0)</f>
        <v>0</v>
      </c>
      <c r="AB113" s="297">
        <f>VLOOKUP($C113,[1]Sheet1!$B$1:$AA$65536,26,0)</f>
        <v>0</v>
      </c>
      <c r="AC113" s="112">
        <f t="shared" si="21"/>
        <v>266340.8</v>
      </c>
      <c r="AD113" s="114">
        <f t="shared" si="22"/>
        <v>266340.8</v>
      </c>
      <c r="AE113" s="115">
        <f t="shared" si="23"/>
        <v>39950.396666666667</v>
      </c>
      <c r="AF113" s="115">
        <f t="shared" si="24"/>
        <v>0</v>
      </c>
      <c r="AG113" s="130">
        <v>50000</v>
      </c>
      <c r="AH113" s="132">
        <v>50000</v>
      </c>
      <c r="AI113" s="127">
        <f t="shared" si="16"/>
        <v>100000</v>
      </c>
      <c r="AJ113" s="132"/>
      <c r="AK113" s="132"/>
      <c r="AL113" s="132"/>
      <c r="AM113" s="132" t="s">
        <v>46</v>
      </c>
      <c r="AN113" s="133"/>
      <c r="AO113" s="70"/>
    </row>
    <row r="114" spans="2:53" ht="31.05" customHeight="1" thickBot="1">
      <c r="B114" s="400"/>
      <c r="C114" s="170" t="s">
        <v>272</v>
      </c>
      <c r="D114" s="171" t="s">
        <v>273</v>
      </c>
      <c r="E114" s="172">
        <v>120</v>
      </c>
      <c r="F114" s="81">
        <f>VLOOKUP(C114,[1]Sheet1!B$1:E$65536,4,0)</f>
        <v>0</v>
      </c>
      <c r="G114" s="81">
        <f>VLOOKUP(C114,[1]Sheet1!B$1:F$65536,5,0)</f>
        <v>0</v>
      </c>
      <c r="H114" s="81">
        <f>VLOOKUP($C114,[1]Sheet1!$B$1:$Z$65536,6,0)</f>
        <v>0</v>
      </c>
      <c r="I114" s="81">
        <f>VLOOKUP($C114,[1]Sheet1!$B$1:$Z$65536,7,0)</f>
        <v>35126.979999999981</v>
      </c>
      <c r="J114" s="81">
        <f>VLOOKUP($C114,[1]Sheet1!$B$1:$Z$65536,8,0)</f>
        <v>30810.73000000004</v>
      </c>
      <c r="K114" s="81">
        <f>VLOOKUP($C114,[1]Sheet1!$B$1:$Z$65536,9,0)</f>
        <v>34057.14999999998</v>
      </c>
      <c r="L114" s="81">
        <f>VLOOKUP($C114,[1]Sheet1!$B$1:$Z$65536,10,0)</f>
        <v>12156.47</v>
      </c>
      <c r="M114" s="81">
        <f>VLOOKUP($C114,[1]Sheet1!$B$1:$Z$65536,11,0)</f>
        <v>9216.9899999999907</v>
      </c>
      <c r="N114" s="81">
        <f>VLOOKUP($C114,[1]Sheet1!$B$1:$Z$65536,12,0)</f>
        <v>6784.0900000000111</v>
      </c>
      <c r="O114" s="81">
        <f>VLOOKUP($C114,[1]Sheet1!$B$1:$Z$65536,13,0)</f>
        <v>8528.570000000007</v>
      </c>
      <c r="P114" s="81">
        <f>VLOOKUP($C114,[1]Sheet1!$B$1:$Z$65536,14,0)</f>
        <v>9497.4500000000116</v>
      </c>
      <c r="Q114" s="81">
        <f>VLOOKUP($C114,[1]Sheet1!$B$1:$Z$65536,15,0)</f>
        <v>11995.550000000017</v>
      </c>
      <c r="R114" s="81">
        <f>VLOOKUP($C114,[1]Sheet1!$B$1:$Z$65536,16,0)</f>
        <v>0</v>
      </c>
      <c r="S114" s="81">
        <f>VLOOKUP($C114,[1]Sheet1!$B$1:$Z$65536,17,0)</f>
        <v>35938.320000000007</v>
      </c>
      <c r="T114" s="81">
        <f>VLOOKUP($C114,[1]Sheet1!$B$1:$Z$65536,18,0)</f>
        <v>0</v>
      </c>
      <c r="U114" s="81">
        <f>VLOOKUP($C114,[1]Sheet1!$B$1:$Z$65536,19,0)</f>
        <v>0</v>
      </c>
      <c r="V114" s="81">
        <f>VLOOKUP($C114,[1]Sheet1!$B$1:$Z$65536,20,0)</f>
        <v>0</v>
      </c>
      <c r="W114" s="81">
        <f>VLOOKUP($C114,[1]Sheet1!$B$1:$Z$65536,21,0)</f>
        <v>0</v>
      </c>
      <c r="X114" s="81">
        <f>VLOOKUP($C114,[1]Sheet1!$B$1:$Z$65536,22,0)</f>
        <v>33094.609999999986</v>
      </c>
      <c r="Y114" s="81">
        <f>VLOOKUP($C114,[1]Sheet1!$B$1:$Z$65536,23,0)</f>
        <v>0</v>
      </c>
      <c r="Z114" s="81">
        <f>VLOOKUP($C114,[1]Sheet1!$B$1:$Z$65536,24,0)</f>
        <v>0</v>
      </c>
      <c r="AA114" s="81">
        <f>VLOOKUP($C114,[1]Sheet1!$B$1:$Z$65536,25,0)</f>
        <v>24584.46</v>
      </c>
      <c r="AB114" s="297">
        <f>VLOOKUP($C114,[1]Sheet1!$B$1:$AA$65536,26,0)</f>
        <v>9690.07</v>
      </c>
      <c r="AC114" s="112">
        <f t="shared" si="21"/>
        <v>261481.44000000003</v>
      </c>
      <c r="AD114" s="114">
        <f t="shared" si="22"/>
        <v>227206.91000000003</v>
      </c>
      <c r="AE114" s="55">
        <f t="shared" si="23"/>
        <v>7988.9783333333371</v>
      </c>
      <c r="AF114" s="55">
        <f t="shared" si="24"/>
        <v>0</v>
      </c>
      <c r="AG114" s="182"/>
      <c r="AH114" s="183">
        <v>20000</v>
      </c>
      <c r="AI114" s="127">
        <f t="shared" si="16"/>
        <v>20000</v>
      </c>
      <c r="AJ114" s="183">
        <v>20000</v>
      </c>
      <c r="AK114" s="183" t="s">
        <v>46</v>
      </c>
      <c r="AL114" s="183"/>
      <c r="AM114" s="183"/>
      <c r="AN114" s="184"/>
      <c r="AO114" s="185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</row>
    <row r="115" spans="2:53" s="13" customFormat="1" ht="28.05" customHeight="1" thickBot="1">
      <c r="B115" s="400"/>
      <c r="C115" s="82" t="s">
        <v>274</v>
      </c>
      <c r="D115" s="90" t="s">
        <v>275</v>
      </c>
      <c r="E115" s="84">
        <v>120</v>
      </c>
      <c r="F115" s="81">
        <f>VLOOKUP(C115,[1]Sheet1!B$1:E$65536,4,0)</f>
        <v>0</v>
      </c>
      <c r="G115" s="81">
        <f>VLOOKUP(C115,[1]Sheet1!B$1:F$65536,5,0)</f>
        <v>0</v>
      </c>
      <c r="H115" s="81">
        <f>VLOOKUP($C115,[1]Sheet1!$B$1:$Z$65536,6,0)</f>
        <v>0</v>
      </c>
      <c r="I115" s="81">
        <f>VLOOKUP($C115,[1]Sheet1!$B$1:$Z$65536,7,0)</f>
        <v>0</v>
      </c>
      <c r="J115" s="81">
        <f>VLOOKUP($C115,[1]Sheet1!$B$1:$Z$65536,8,0)</f>
        <v>0</v>
      </c>
      <c r="K115" s="81">
        <f>VLOOKUP($C115,[1]Sheet1!$B$1:$Z$65536,9,0)</f>
        <v>0</v>
      </c>
      <c r="L115" s="81">
        <f>VLOOKUP($C115,[1]Sheet1!$B$1:$Z$65536,10,0)</f>
        <v>0</v>
      </c>
      <c r="M115" s="81">
        <f>VLOOKUP($C115,[1]Sheet1!$B$1:$Z$65536,11,0)</f>
        <v>0</v>
      </c>
      <c r="N115" s="81">
        <f>VLOOKUP($C115,[1]Sheet1!$B$1:$Z$65536,12,0)</f>
        <v>0</v>
      </c>
      <c r="O115" s="81">
        <f>VLOOKUP($C115,[1]Sheet1!$B$1:$Z$65536,13,0)</f>
        <v>0</v>
      </c>
      <c r="P115" s="81">
        <f>VLOOKUP($C115,[1]Sheet1!$B$1:$Z$65536,14,0)</f>
        <v>0</v>
      </c>
      <c r="Q115" s="81">
        <f>VLOOKUP($C115,[1]Sheet1!$B$1:$Z$65536,15,0)</f>
        <v>0</v>
      </c>
      <c r="R115" s="81">
        <f>VLOOKUP($C115,[1]Sheet1!$B$1:$Z$65536,16,0)</f>
        <v>0</v>
      </c>
      <c r="S115" s="81">
        <f>VLOOKUP($C115,[1]Sheet1!$B$1:$Z$65536,17,0)</f>
        <v>0</v>
      </c>
      <c r="T115" s="81">
        <f>VLOOKUP($C115,[1]Sheet1!$B$1:$Z$65536,18,0)</f>
        <v>0</v>
      </c>
      <c r="U115" s="81">
        <f>VLOOKUP($C115,[1]Sheet1!$B$1:$Z$65536,19,0)</f>
        <v>0</v>
      </c>
      <c r="V115" s="81">
        <f>VLOOKUP($C115,[1]Sheet1!$B$1:$Z$65536,20,0)</f>
        <v>0</v>
      </c>
      <c r="W115" s="81">
        <f>VLOOKUP($C115,[1]Sheet1!$B$1:$Z$65536,21,0)</f>
        <v>0</v>
      </c>
      <c r="X115" s="81">
        <f>VLOOKUP($C115,[1]Sheet1!$B$1:$Z$65536,22,0)</f>
        <v>94458.96</v>
      </c>
      <c r="Y115" s="81">
        <f>VLOOKUP($C115,[1]Sheet1!$B$1:$Z$65536,23,0)</f>
        <v>38483.279999999999</v>
      </c>
      <c r="Z115" s="81">
        <f>VLOOKUP($C115,[1]Sheet1!$B$1:$Z$65536,24,0)</f>
        <v>123612.96</v>
      </c>
      <c r="AA115" s="81">
        <f>VLOOKUP($C115,[1]Sheet1!$B$1:$Z$65536,25,0)</f>
        <v>0</v>
      </c>
      <c r="AB115" s="297">
        <f>VLOOKUP($C115,[1]Sheet1!$B$1:$AA$65536,26,0)</f>
        <v>0</v>
      </c>
      <c r="AC115" s="112">
        <f t="shared" si="21"/>
        <v>256555.2</v>
      </c>
      <c r="AD115" s="114">
        <f t="shared" si="22"/>
        <v>94458.959999999992</v>
      </c>
      <c r="AE115" s="115">
        <f t="shared" si="23"/>
        <v>0</v>
      </c>
      <c r="AF115" s="115">
        <f t="shared" si="24"/>
        <v>0</v>
      </c>
      <c r="AG115" s="132">
        <v>50000</v>
      </c>
      <c r="AH115" s="132">
        <v>50000</v>
      </c>
      <c r="AI115" s="127">
        <f t="shared" si="16"/>
        <v>100000</v>
      </c>
      <c r="AJ115" s="132"/>
      <c r="AK115" s="132"/>
      <c r="AL115" s="132"/>
      <c r="AM115" s="132" t="s">
        <v>46</v>
      </c>
      <c r="AN115" s="133" t="s">
        <v>722</v>
      </c>
      <c r="AO115" s="70"/>
    </row>
    <row r="116" spans="2:53" s="13" customFormat="1" ht="28.05" customHeight="1" thickBot="1">
      <c r="B116" s="400"/>
      <c r="C116" s="82" t="s">
        <v>276</v>
      </c>
      <c r="D116" s="83" t="s">
        <v>277</v>
      </c>
      <c r="E116" s="84">
        <v>120</v>
      </c>
      <c r="F116" s="81">
        <f>VLOOKUP(C116,[1]Sheet1!B$1:E$65536,4,0)</f>
        <v>0</v>
      </c>
      <c r="G116" s="81">
        <f>VLOOKUP(C116,[1]Sheet1!B$1:F$65536,5,0)</f>
        <v>0</v>
      </c>
      <c r="H116" s="81">
        <f>VLOOKUP($C116,[1]Sheet1!$B$1:$Z$65536,6,0)</f>
        <v>0</v>
      </c>
      <c r="I116" s="81">
        <f>VLOOKUP($C116,[1]Sheet1!$B$1:$Z$65536,7,0)</f>
        <v>0</v>
      </c>
      <c r="J116" s="81">
        <f>VLOOKUP($C116,[1]Sheet1!$B$1:$Z$65536,8,0)</f>
        <v>0</v>
      </c>
      <c r="K116" s="81">
        <f>VLOOKUP($C116,[1]Sheet1!$B$1:$Z$65536,9,0)</f>
        <v>0</v>
      </c>
      <c r="L116" s="81">
        <f>VLOOKUP($C116,[1]Sheet1!$B$1:$Z$65536,10,0)</f>
        <v>0</v>
      </c>
      <c r="M116" s="81">
        <f>VLOOKUP($C116,[1]Sheet1!$B$1:$Z$65536,11,0)</f>
        <v>80599.58</v>
      </c>
      <c r="N116" s="81">
        <f>VLOOKUP($C116,[1]Sheet1!$B$1:$Z$65536,12,0)</f>
        <v>0</v>
      </c>
      <c r="O116" s="81">
        <f>VLOOKUP($C116,[1]Sheet1!$B$1:$Z$65536,13,0)</f>
        <v>0</v>
      </c>
      <c r="P116" s="81">
        <f>VLOOKUP($C116,[1]Sheet1!$B$1:$Z$65536,14,0)</f>
        <v>0</v>
      </c>
      <c r="Q116" s="81">
        <f>VLOOKUP($C116,[1]Sheet1!$B$1:$Z$65536,15,0)</f>
        <v>0</v>
      </c>
      <c r="R116" s="81">
        <f>VLOOKUP($C116,[1]Sheet1!$B$1:$Z$65536,16,0)</f>
        <v>0</v>
      </c>
      <c r="S116" s="81">
        <f>VLOOKUP($C116,[1]Sheet1!$B$1:$Z$65536,17,0)</f>
        <v>0</v>
      </c>
      <c r="T116" s="81">
        <f>VLOOKUP($C116,[1]Sheet1!$B$1:$Z$65536,18,0)</f>
        <v>0</v>
      </c>
      <c r="U116" s="81">
        <f>VLOOKUP($C116,[1]Sheet1!$B$1:$Z$65536,19,0)</f>
        <v>0</v>
      </c>
      <c r="V116" s="81">
        <f>VLOOKUP($C116,[1]Sheet1!$B$1:$Z$65536,20,0)</f>
        <v>0</v>
      </c>
      <c r="W116" s="81">
        <f>VLOOKUP($C116,[1]Sheet1!$B$1:$Z$65536,21,0)</f>
        <v>43481.489999999991</v>
      </c>
      <c r="X116" s="81">
        <f>VLOOKUP($C116,[1]Sheet1!$B$1:$Z$65536,22,0)</f>
        <v>33119.960000000021</v>
      </c>
      <c r="Y116" s="81">
        <f>VLOOKUP($C116,[1]Sheet1!$B$1:$Z$65536,23,0)</f>
        <v>18015.900000000001</v>
      </c>
      <c r="Z116" s="81">
        <f>VLOOKUP($C116,[1]Sheet1!$B$1:$Z$65536,24,0)</f>
        <v>0</v>
      </c>
      <c r="AA116" s="81">
        <f>VLOOKUP($C116,[1]Sheet1!$B$1:$Z$65536,25,0)</f>
        <v>56923.64</v>
      </c>
      <c r="AB116" s="297">
        <f>VLOOKUP($C116,[1]Sheet1!$B$1:$AA$65536,26,0)</f>
        <v>2400</v>
      </c>
      <c r="AC116" s="112">
        <f t="shared" si="21"/>
        <v>234540.57</v>
      </c>
      <c r="AD116" s="114">
        <f t="shared" si="22"/>
        <v>157201.03</v>
      </c>
      <c r="AE116" s="115">
        <f t="shared" si="23"/>
        <v>0</v>
      </c>
      <c r="AF116" s="115">
        <f t="shared" si="24"/>
        <v>43481.489999999991</v>
      </c>
      <c r="AG116" s="130"/>
      <c r="AH116" s="132">
        <v>20000</v>
      </c>
      <c r="AI116" s="127">
        <f t="shared" si="16"/>
        <v>20000</v>
      </c>
      <c r="AJ116" s="132"/>
      <c r="AK116" s="132"/>
      <c r="AL116" s="132"/>
      <c r="AM116" s="132" t="s">
        <v>46</v>
      </c>
      <c r="AN116" s="133"/>
      <c r="AO116" s="70"/>
    </row>
    <row r="117" spans="2:53" s="13" customFormat="1" ht="28.05" customHeight="1" thickBot="1">
      <c r="B117" s="400"/>
      <c r="C117" s="82" t="s">
        <v>278</v>
      </c>
      <c r="D117" s="88" t="s">
        <v>279</v>
      </c>
      <c r="E117" s="84">
        <v>120</v>
      </c>
      <c r="F117" s="81">
        <f>VLOOKUP(C117,[1]Sheet1!B$1:E$65536,4,0)</f>
        <v>0</v>
      </c>
      <c r="G117" s="81">
        <f>VLOOKUP(C117,[1]Sheet1!B$1:F$65536,5,0)</f>
        <v>0</v>
      </c>
      <c r="H117" s="81">
        <f>VLOOKUP($C117,[1]Sheet1!$B$1:$Z$65536,6,0)</f>
        <v>0</v>
      </c>
      <c r="I117" s="81">
        <f>VLOOKUP($C117,[1]Sheet1!$B$1:$Z$65536,7,0)</f>
        <v>0</v>
      </c>
      <c r="J117" s="81">
        <f>VLOOKUP($C117,[1]Sheet1!$B$1:$Z$65536,8,0)</f>
        <v>0</v>
      </c>
      <c r="K117" s="81">
        <f>VLOOKUP($C117,[1]Sheet1!$B$1:$Z$65536,9,0)</f>
        <v>0</v>
      </c>
      <c r="L117" s="81">
        <f>VLOOKUP($C117,[1]Sheet1!$B$1:$Z$65536,10,0)</f>
        <v>0</v>
      </c>
      <c r="M117" s="81">
        <f>VLOOKUP($C117,[1]Sheet1!$B$1:$Z$65536,11,0)</f>
        <v>0</v>
      </c>
      <c r="N117" s="81">
        <f>VLOOKUP($C117,[1]Sheet1!$B$1:$Z$65536,12,0)</f>
        <v>0</v>
      </c>
      <c r="O117" s="81">
        <f>VLOOKUP($C117,[1]Sheet1!$B$1:$Z$65536,13,0)</f>
        <v>0</v>
      </c>
      <c r="P117" s="81">
        <f>VLOOKUP($C117,[1]Sheet1!$B$1:$Z$65536,14,0)</f>
        <v>0</v>
      </c>
      <c r="Q117" s="81">
        <f>VLOOKUP($C117,[1]Sheet1!$B$1:$Z$65536,15,0)</f>
        <v>0</v>
      </c>
      <c r="R117" s="81">
        <f>VLOOKUP($C117,[1]Sheet1!$B$1:$Z$65536,16,0)</f>
        <v>0</v>
      </c>
      <c r="S117" s="81">
        <f>VLOOKUP($C117,[1]Sheet1!$B$1:$Z$65536,17,0)</f>
        <v>0</v>
      </c>
      <c r="T117" s="81">
        <f>VLOOKUP($C117,[1]Sheet1!$B$1:$Z$65536,18,0)</f>
        <v>0</v>
      </c>
      <c r="U117" s="81">
        <f>VLOOKUP($C117,[1]Sheet1!$B$1:$Z$65536,19,0)</f>
        <v>0</v>
      </c>
      <c r="V117" s="81">
        <f>VLOOKUP($C117,[1]Sheet1!$B$1:$Z$65536,20,0)</f>
        <v>0</v>
      </c>
      <c r="W117" s="81">
        <f>VLOOKUP($C117,[1]Sheet1!$B$1:$Z$65536,21,0)</f>
        <v>0</v>
      </c>
      <c r="X117" s="81">
        <f>VLOOKUP($C117,[1]Sheet1!$B$1:$Z$65536,22,0)</f>
        <v>125092.02</v>
      </c>
      <c r="Y117" s="81">
        <f>VLOOKUP($C117,[1]Sheet1!$B$1:$Z$65536,23,0)</f>
        <v>781758.69</v>
      </c>
      <c r="Z117" s="81">
        <f>VLOOKUP($C117,[1]Sheet1!$B$1:$Z$65536,24,0)</f>
        <v>0</v>
      </c>
      <c r="AA117" s="81">
        <f>VLOOKUP($C117,[1]Sheet1!$B$1:$Z$65536,25,0)</f>
        <v>103613.47</v>
      </c>
      <c r="AB117" s="297">
        <f>VLOOKUP($C117,[1]Sheet1!$B$1:$AA$65536,26,0)</f>
        <v>14689.85</v>
      </c>
      <c r="AC117" s="112">
        <f t="shared" si="21"/>
        <v>1025154.0299999999</v>
      </c>
      <c r="AD117" s="114">
        <f>AC117-AB117-AA117-Z117</f>
        <v>906850.71</v>
      </c>
      <c r="AE117" s="115">
        <f t="shared" si="23"/>
        <v>0</v>
      </c>
      <c r="AF117" s="115">
        <f t="shared" si="24"/>
        <v>0</v>
      </c>
      <c r="AG117" s="130">
        <v>200000</v>
      </c>
      <c r="AH117" s="132">
        <v>200000</v>
      </c>
      <c r="AI117" s="127">
        <f t="shared" si="16"/>
        <v>400000</v>
      </c>
      <c r="AJ117" s="186"/>
      <c r="AK117" s="132" t="s">
        <v>46</v>
      </c>
      <c r="AL117" s="132"/>
      <c r="AM117" s="132"/>
      <c r="AN117" s="133"/>
      <c r="AO117" s="70"/>
    </row>
    <row r="118" spans="2:53" s="13" customFormat="1" ht="28.05" customHeight="1" thickBot="1">
      <c r="B118" s="400"/>
      <c r="C118" s="82" t="s">
        <v>280</v>
      </c>
      <c r="D118" s="83" t="s">
        <v>281</v>
      </c>
      <c r="E118" s="84">
        <v>120</v>
      </c>
      <c r="F118" s="81">
        <f>VLOOKUP(C118,[1]Sheet1!B$1:E$65536,4,0)</f>
        <v>0</v>
      </c>
      <c r="G118" s="81">
        <f>VLOOKUP(C118,[1]Sheet1!B$1:F$65536,5,0)</f>
        <v>0</v>
      </c>
      <c r="H118" s="81">
        <f>VLOOKUP($C118,[1]Sheet1!$B$1:$Z$65536,6,0)</f>
        <v>0</v>
      </c>
      <c r="I118" s="81">
        <f>VLOOKUP($C118,[1]Sheet1!$B$1:$Z$65536,7,0)</f>
        <v>0</v>
      </c>
      <c r="J118" s="81">
        <f>VLOOKUP($C118,[1]Sheet1!$B$1:$Z$65536,8,0)</f>
        <v>0</v>
      </c>
      <c r="K118" s="81">
        <f>VLOOKUP($C118,[1]Sheet1!$B$1:$Z$65536,9,0)</f>
        <v>0</v>
      </c>
      <c r="L118" s="81">
        <f>VLOOKUP($C118,[1]Sheet1!$B$1:$Z$65536,10,0)</f>
        <v>0</v>
      </c>
      <c r="M118" s="81">
        <f>VLOOKUP($C118,[1]Sheet1!$B$1:$Z$65536,11,0)</f>
        <v>0</v>
      </c>
      <c r="N118" s="81">
        <f>VLOOKUP($C118,[1]Sheet1!$B$1:$Z$65536,12,0)</f>
        <v>0</v>
      </c>
      <c r="O118" s="81">
        <f>VLOOKUP($C118,[1]Sheet1!$B$1:$Z$65536,13,0)</f>
        <v>0</v>
      </c>
      <c r="P118" s="81">
        <f>VLOOKUP($C118,[1]Sheet1!$B$1:$Z$65536,14,0)</f>
        <v>0</v>
      </c>
      <c r="Q118" s="81">
        <f>VLOOKUP($C118,[1]Sheet1!$B$1:$Z$65536,15,0)</f>
        <v>3992.44</v>
      </c>
      <c r="R118" s="81">
        <f>VLOOKUP($C118,[1]Sheet1!$B$1:$Z$65536,16,0)</f>
        <v>45791.320000000007</v>
      </c>
      <c r="S118" s="81">
        <f>VLOOKUP($C118,[1]Sheet1!$B$1:$Z$65536,17,0)</f>
        <v>0</v>
      </c>
      <c r="T118" s="81">
        <f>VLOOKUP($C118,[1]Sheet1!$B$1:$Z$65536,18,0)</f>
        <v>0</v>
      </c>
      <c r="U118" s="81">
        <f>VLOOKUP($C118,[1]Sheet1!$B$1:$Z$65536,19,0)</f>
        <v>0</v>
      </c>
      <c r="V118" s="81">
        <f>VLOOKUP($C118,[1]Sheet1!$B$1:$Z$65536,20,0)</f>
        <v>13449.950000000012</v>
      </c>
      <c r="W118" s="81">
        <f>VLOOKUP($C118,[1]Sheet1!$B$1:$Z$65536,21,0)</f>
        <v>34452.330000000016</v>
      </c>
      <c r="X118" s="81">
        <f>VLOOKUP($C118,[1]Sheet1!$B$1:$Z$65536,22,0)</f>
        <v>0</v>
      </c>
      <c r="Y118" s="81">
        <f>VLOOKUP($C118,[1]Sheet1!$B$1:$Z$65536,23,0)</f>
        <v>25361.15</v>
      </c>
      <c r="Z118" s="81">
        <f>VLOOKUP($C118,[1]Sheet1!$B$1:$Z$65536,24,0)</f>
        <v>11376.85</v>
      </c>
      <c r="AA118" s="81">
        <f>VLOOKUP($C118,[1]Sheet1!$B$1:$Z$65536,25,0)</f>
        <v>8071.09</v>
      </c>
      <c r="AB118" s="297">
        <f>VLOOKUP($C118,[1]Sheet1!$B$1:$AA$65536,26,0)</f>
        <v>0</v>
      </c>
      <c r="AC118" s="112">
        <f t="shared" si="21"/>
        <v>142495.13000000003</v>
      </c>
      <c r="AD118" s="114">
        <f t="shared" si="22"/>
        <v>97686.040000000037</v>
      </c>
      <c r="AE118" s="115">
        <f t="shared" si="23"/>
        <v>10538.95166666667</v>
      </c>
      <c r="AF118" s="115">
        <f t="shared" si="24"/>
        <v>34452.330000000016</v>
      </c>
      <c r="AG118" s="134">
        <v>20000</v>
      </c>
      <c r="AH118" s="134">
        <v>20000</v>
      </c>
      <c r="AI118" s="127">
        <f t="shared" si="16"/>
        <v>40000</v>
      </c>
      <c r="AJ118" s="132">
        <v>20000</v>
      </c>
      <c r="AK118" s="132" t="s">
        <v>46</v>
      </c>
      <c r="AL118" s="132"/>
      <c r="AM118" s="132"/>
      <c r="AN118" s="133"/>
      <c r="AO118" s="70"/>
    </row>
    <row r="119" spans="2:53" s="13" customFormat="1" ht="28.05" customHeight="1" thickBot="1">
      <c r="B119" s="400"/>
      <c r="C119" s="82" t="s">
        <v>282</v>
      </c>
      <c r="D119" s="83" t="s">
        <v>283</v>
      </c>
      <c r="E119" s="84">
        <v>120</v>
      </c>
      <c r="F119" s="81">
        <f>VLOOKUP(C119,[1]Sheet1!B$1:E$65536,4,0)</f>
        <v>0</v>
      </c>
      <c r="G119" s="81">
        <f>VLOOKUP(C119,[1]Sheet1!B$1:F$65536,5,0)</f>
        <v>0</v>
      </c>
      <c r="H119" s="81">
        <f>VLOOKUP($C119,[1]Sheet1!$B$1:$Z$65536,6,0)</f>
        <v>0</v>
      </c>
      <c r="I119" s="81">
        <f>VLOOKUP($C119,[1]Sheet1!$B$1:$Z$65536,7,0)</f>
        <v>0</v>
      </c>
      <c r="J119" s="81">
        <f>VLOOKUP($C119,[1]Sheet1!$B$1:$Z$65536,8,0)</f>
        <v>0</v>
      </c>
      <c r="K119" s="81">
        <f>VLOOKUP($C119,[1]Sheet1!$B$1:$Z$65536,9,0)</f>
        <v>18178.190000000002</v>
      </c>
      <c r="L119" s="81">
        <f>VLOOKUP($C119,[1]Sheet1!$B$1:$Z$65536,10,0)</f>
        <v>0</v>
      </c>
      <c r="M119" s="81">
        <f>VLOOKUP($C119,[1]Sheet1!$B$1:$Z$65536,11,0)</f>
        <v>7666.1399999999849</v>
      </c>
      <c r="N119" s="81">
        <f>VLOOKUP($C119,[1]Sheet1!$B$1:$Z$65536,12,0)</f>
        <v>27257.42</v>
      </c>
      <c r="O119" s="81">
        <f>VLOOKUP($C119,[1]Sheet1!$B$1:$Z$65536,13,0)</f>
        <v>5110.7599999999802</v>
      </c>
      <c r="P119" s="81">
        <f>VLOOKUP($C119,[1]Sheet1!$B$1:$Z$65536,14,0)</f>
        <v>0</v>
      </c>
      <c r="Q119" s="81">
        <f>VLOOKUP($C119,[1]Sheet1!$B$1:$Z$65536,15,0)</f>
        <v>15332.300000000017</v>
      </c>
      <c r="R119" s="81">
        <f>VLOOKUP($C119,[1]Sheet1!$B$1:$Z$65536,16,0)</f>
        <v>27257.419999999984</v>
      </c>
      <c r="S119" s="81">
        <f>VLOOKUP($C119,[1]Sheet1!$B$1:$Z$65536,17,0)</f>
        <v>0</v>
      </c>
      <c r="T119" s="81">
        <f>VLOOKUP($C119,[1]Sheet1!$B$1:$Z$65536,18,0)</f>
        <v>3407.1800000000221</v>
      </c>
      <c r="U119" s="81">
        <f>VLOOKUP($C119,[1]Sheet1!$B$1:$Z$65536,19,0)</f>
        <v>0</v>
      </c>
      <c r="V119" s="81">
        <f>VLOOKUP($C119,[1]Sheet1!$B$1:$Z$65536,20,0)</f>
        <v>6814.359999999986</v>
      </c>
      <c r="W119" s="81">
        <f>VLOOKUP($C119,[1]Sheet1!$B$1:$Z$65536,21,0)</f>
        <v>13958.979999999996</v>
      </c>
      <c r="X119" s="81">
        <f>VLOOKUP($C119,[1]Sheet1!$B$1:$Z$65536,22,0)</f>
        <v>15332.300000000017</v>
      </c>
      <c r="Y119" s="81">
        <f>VLOOKUP($C119,[1]Sheet1!$B$1:$Z$65536,23,0)</f>
        <v>21289.74</v>
      </c>
      <c r="Z119" s="81">
        <f>VLOOKUP($C119,[1]Sheet1!$B$1:$Z$65536,24,0)</f>
        <v>0</v>
      </c>
      <c r="AA119" s="81">
        <f>VLOOKUP($C119,[1]Sheet1!$B$1:$Z$65536,25,0)</f>
        <v>47695.360000000001</v>
      </c>
      <c r="AB119" s="297">
        <f>VLOOKUP($C119,[1]Sheet1!$B$1:$AA$65536,26,0)</f>
        <v>0</v>
      </c>
      <c r="AC119" s="112">
        <f t="shared" si="21"/>
        <v>209300.14999999997</v>
      </c>
      <c r="AD119" s="114">
        <f t="shared" si="22"/>
        <v>140315.04999999999</v>
      </c>
      <c r="AE119" s="115">
        <f t="shared" si="23"/>
        <v>8801.8766666666688</v>
      </c>
      <c r="AF119" s="115">
        <f t="shared" si="24"/>
        <v>13958.979999999996</v>
      </c>
      <c r="AG119" s="130"/>
      <c r="AH119" s="132">
        <v>10000</v>
      </c>
      <c r="AI119" s="127">
        <f t="shared" si="16"/>
        <v>10000</v>
      </c>
      <c r="AJ119" s="132">
        <v>10000</v>
      </c>
      <c r="AK119" s="132" t="s">
        <v>46</v>
      </c>
      <c r="AL119" s="132"/>
      <c r="AM119" s="132"/>
      <c r="AN119" s="133"/>
      <c r="AO119" s="70"/>
    </row>
    <row r="120" spans="2:53" s="305" customFormat="1" ht="28.05" customHeight="1" thickBot="1">
      <c r="B120" s="400"/>
      <c r="C120" s="294" t="s">
        <v>284</v>
      </c>
      <c r="D120" s="295" t="s">
        <v>285</v>
      </c>
      <c r="E120" s="296">
        <v>120</v>
      </c>
      <c r="F120" s="297">
        <f>VLOOKUP(C120,[1]Sheet1!B$1:E$65536,4,0)</f>
        <v>0</v>
      </c>
      <c r="G120" s="297">
        <f>VLOOKUP(C120,[1]Sheet1!B$1:F$65536,5,0)</f>
        <v>0</v>
      </c>
      <c r="H120" s="297">
        <f>VLOOKUP($C120,[1]Sheet1!$B$1:$Z$65536,6,0)</f>
        <v>0</v>
      </c>
      <c r="I120" s="297">
        <f>VLOOKUP($C120,[1]Sheet1!$B$1:$Z$65536,7,0)</f>
        <v>0</v>
      </c>
      <c r="J120" s="297">
        <f>VLOOKUP($C120,[1]Sheet1!$B$1:$Z$65536,8,0)</f>
        <v>0</v>
      </c>
      <c r="K120" s="297">
        <f>VLOOKUP($C120,[1]Sheet1!$B$1:$Z$65536,9,0)</f>
        <v>0</v>
      </c>
      <c r="L120" s="297">
        <f>VLOOKUP($C120,[1]Sheet1!$B$1:$Z$65536,10,0)</f>
        <v>0</v>
      </c>
      <c r="M120" s="297">
        <f>VLOOKUP($C120,[1]Sheet1!$B$1:$Z$65536,11,0)</f>
        <v>0</v>
      </c>
      <c r="N120" s="297">
        <f>VLOOKUP($C120,[1]Sheet1!$B$1:$Z$65536,12,0)</f>
        <v>0</v>
      </c>
      <c r="O120" s="297">
        <f>VLOOKUP($C120,[1]Sheet1!$B$1:$Z$65536,13,0)</f>
        <v>0</v>
      </c>
      <c r="P120" s="297">
        <f>VLOOKUP($C120,[1]Sheet1!$B$1:$Z$65536,14,0)</f>
        <v>0</v>
      </c>
      <c r="Q120" s="297">
        <f>VLOOKUP($C120,[1]Sheet1!$B$1:$Z$65536,15,0)</f>
        <v>0</v>
      </c>
      <c r="R120" s="297">
        <f>VLOOKUP($C120,[1]Sheet1!$B$1:$Z$65536,16,0)</f>
        <v>0</v>
      </c>
      <c r="S120" s="297">
        <f>VLOOKUP($C120,[1]Sheet1!$B$1:$Z$65536,17,0)</f>
        <v>0</v>
      </c>
      <c r="T120" s="297">
        <f>VLOOKUP($C120,[1]Sheet1!$B$1:$Z$65536,18,0)</f>
        <v>0</v>
      </c>
      <c r="U120" s="297">
        <f>VLOOKUP($C120,[1]Sheet1!$B$1:$Z$65536,19,0)</f>
        <v>0</v>
      </c>
      <c r="V120" s="297">
        <f>VLOOKUP($C120,[1]Sheet1!$B$1:$Z$65536,20,0)</f>
        <v>17028.849999999999</v>
      </c>
      <c r="W120" s="297">
        <f>VLOOKUP($C120,[1]Sheet1!$B$1:$Z$65536,21,0)</f>
        <v>48520.59</v>
      </c>
      <c r="X120" s="297">
        <f>VLOOKUP($C120,[1]Sheet1!$B$1:$Z$65536,22,0)</f>
        <v>0</v>
      </c>
      <c r="Y120" s="297">
        <f>VLOOKUP($C120,[1]Sheet1!$B$1:$Z$65536,23,0)</f>
        <v>14251.57</v>
      </c>
      <c r="Z120" s="297">
        <f>VLOOKUP($C120,[1]Sheet1!$B$1:$Z$65536,24,0)</f>
        <v>16665.46</v>
      </c>
      <c r="AA120" s="297">
        <f>VLOOKUP($C120,[1]Sheet1!$B$1:$Z$65536,25,0)</f>
        <v>0</v>
      </c>
      <c r="AB120" s="297">
        <f>VLOOKUP($C120,[1]Sheet1!$B$1:$AA$65536,26,0)</f>
        <v>34011.129999999997</v>
      </c>
      <c r="AC120" s="298">
        <f t="shared" si="21"/>
        <v>130477.6</v>
      </c>
      <c r="AD120" s="299">
        <f>AC120-AB120-AA120-Z120</f>
        <v>79801.010000000009</v>
      </c>
      <c r="AE120" s="299">
        <f t="shared" si="23"/>
        <v>2838.1416666666664</v>
      </c>
      <c r="AF120" s="299">
        <f t="shared" si="24"/>
        <v>48520.59</v>
      </c>
      <c r="AG120" s="313">
        <v>50000</v>
      </c>
      <c r="AH120" s="301">
        <v>20000</v>
      </c>
      <c r="AI120" s="127">
        <f t="shared" si="16"/>
        <v>70000</v>
      </c>
      <c r="AJ120" s="302">
        <v>20000</v>
      </c>
      <c r="AK120" s="302" t="s">
        <v>46</v>
      </c>
      <c r="AL120" s="302"/>
      <c r="AM120" s="302"/>
      <c r="AN120" s="315"/>
      <c r="AO120" s="304"/>
    </row>
    <row r="121" spans="2:53" s="13" customFormat="1" ht="28.05" customHeight="1" thickBot="1">
      <c r="B121" s="400"/>
      <c r="C121" s="82" t="s">
        <v>286</v>
      </c>
      <c r="D121" s="83" t="s">
        <v>287</v>
      </c>
      <c r="E121" s="84">
        <v>120</v>
      </c>
      <c r="F121" s="81">
        <f>VLOOKUP(C121,[1]Sheet1!B$1:E$65536,4,0)</f>
        <v>0</v>
      </c>
      <c r="G121" s="81">
        <f>VLOOKUP(C121,[1]Sheet1!B$1:F$65536,5,0)</f>
        <v>0</v>
      </c>
      <c r="H121" s="81">
        <f>VLOOKUP($C121,[1]Sheet1!$B$1:$Z$65536,6,0)</f>
        <v>0</v>
      </c>
      <c r="I121" s="81">
        <f>VLOOKUP($C121,[1]Sheet1!$B$1:$Z$65536,7,0)</f>
        <v>0</v>
      </c>
      <c r="J121" s="81">
        <f>VLOOKUP($C121,[1]Sheet1!$B$1:$Z$65536,8,0)</f>
        <v>14850.150000000001</v>
      </c>
      <c r="K121" s="81">
        <f>VLOOKUP($C121,[1]Sheet1!$B$1:$Z$65536,9,0)</f>
        <v>0</v>
      </c>
      <c r="L121" s="81">
        <f>VLOOKUP($C121,[1]Sheet1!$B$1:$Z$65536,10,0)</f>
        <v>9469</v>
      </c>
      <c r="M121" s="81">
        <f>VLOOKUP($C121,[1]Sheet1!$B$1:$Z$65536,11,0)</f>
        <v>0</v>
      </c>
      <c r="N121" s="81">
        <f>VLOOKUP($C121,[1]Sheet1!$B$1:$Z$65536,12,0)</f>
        <v>0</v>
      </c>
      <c r="O121" s="81">
        <f>VLOOKUP($C121,[1]Sheet1!$B$1:$Z$65536,13,0)</f>
        <v>0</v>
      </c>
      <c r="P121" s="81">
        <f>VLOOKUP($C121,[1]Sheet1!$B$1:$Z$65536,14,0)</f>
        <v>0</v>
      </c>
      <c r="Q121" s="81">
        <f>VLOOKUP($C121,[1]Sheet1!$B$1:$Z$65536,15,0)</f>
        <v>0</v>
      </c>
      <c r="R121" s="81">
        <f>VLOOKUP($C121,[1]Sheet1!$B$1:$Z$65536,16,0)</f>
        <v>0</v>
      </c>
      <c r="S121" s="81">
        <f>VLOOKUP($C121,[1]Sheet1!$B$1:$Z$65536,17,0)</f>
        <v>0</v>
      </c>
      <c r="T121" s="81">
        <f>VLOOKUP($C121,[1]Sheet1!$B$1:$Z$65536,18,0)</f>
        <v>0</v>
      </c>
      <c r="U121" s="81">
        <f>VLOOKUP($C121,[1]Sheet1!$B$1:$Z$65536,19,0)</f>
        <v>0</v>
      </c>
      <c r="V121" s="81">
        <f>VLOOKUP($C121,[1]Sheet1!$B$1:$Z$65536,20,0)</f>
        <v>0</v>
      </c>
      <c r="W121" s="81">
        <f>VLOOKUP($C121,[1]Sheet1!$B$1:$Z$65536,21,0)</f>
        <v>0</v>
      </c>
      <c r="X121" s="81">
        <f>VLOOKUP($C121,[1]Sheet1!$B$1:$Z$65536,22,0)</f>
        <v>0</v>
      </c>
      <c r="Y121" s="81">
        <f>VLOOKUP($C121,[1]Sheet1!$B$1:$Z$65536,23,0)</f>
        <v>0</v>
      </c>
      <c r="Z121" s="81">
        <f>VLOOKUP($C121,[1]Sheet1!$B$1:$Z$65536,24,0)</f>
        <v>0</v>
      </c>
      <c r="AA121" s="81">
        <f>VLOOKUP($C121,[1]Sheet1!$B$1:$Z$65536,25,0)</f>
        <v>0</v>
      </c>
      <c r="AB121" s="297">
        <f>VLOOKUP($C121,[1]Sheet1!$B$1:$AA$65536,26,0)</f>
        <v>0</v>
      </c>
      <c r="AC121" s="112">
        <f t="shared" si="21"/>
        <v>24319.15</v>
      </c>
      <c r="AD121" s="114">
        <f t="shared" si="22"/>
        <v>24319.15</v>
      </c>
      <c r="AE121" s="115">
        <f t="shared" si="23"/>
        <v>0</v>
      </c>
      <c r="AF121" s="115">
        <f t="shared" si="24"/>
        <v>0</v>
      </c>
      <c r="AG121" s="130"/>
      <c r="AH121" s="132">
        <f>AD121</f>
        <v>24319.15</v>
      </c>
      <c r="AI121" s="127">
        <f t="shared" si="16"/>
        <v>24319.15</v>
      </c>
      <c r="AJ121" s="132"/>
      <c r="AK121" s="132"/>
      <c r="AL121" s="132"/>
      <c r="AM121" s="132"/>
      <c r="AN121" s="133"/>
      <c r="AO121" s="70"/>
    </row>
    <row r="122" spans="2:53" s="13" customFormat="1" ht="28.05" customHeight="1" thickBot="1">
      <c r="B122" s="400"/>
      <c r="C122" s="87" t="s">
        <v>288</v>
      </c>
      <c r="D122" s="90" t="s">
        <v>289</v>
      </c>
      <c r="E122" s="84">
        <v>120</v>
      </c>
      <c r="F122" s="81">
        <f>VLOOKUP(C122,[1]Sheet1!B$1:E$65536,4,0)</f>
        <v>0</v>
      </c>
      <c r="G122" s="81">
        <f>VLOOKUP(C122,[1]Sheet1!B$1:F$65536,5,0)</f>
        <v>0</v>
      </c>
      <c r="H122" s="81">
        <f>VLOOKUP($C122,[1]Sheet1!$B$1:$Z$65536,6,0)</f>
        <v>0</v>
      </c>
      <c r="I122" s="81">
        <f>VLOOKUP($C122,[1]Sheet1!$B$1:$Z$65536,7,0)</f>
        <v>0</v>
      </c>
      <c r="J122" s="81">
        <f>VLOOKUP($C122,[1]Sheet1!$B$1:$Z$65536,8,0)</f>
        <v>0</v>
      </c>
      <c r="K122" s="81">
        <f>VLOOKUP($C122,[1]Sheet1!$B$1:$Z$65536,9,0)</f>
        <v>0</v>
      </c>
      <c r="L122" s="81">
        <f>VLOOKUP($C122,[1]Sheet1!$B$1:$Z$65536,10,0)</f>
        <v>0</v>
      </c>
      <c r="M122" s="81">
        <f>VLOOKUP($C122,[1]Sheet1!$B$1:$Z$65536,11,0)</f>
        <v>0</v>
      </c>
      <c r="N122" s="81">
        <f>VLOOKUP($C122,[1]Sheet1!$B$1:$Z$65536,12,0)</f>
        <v>0</v>
      </c>
      <c r="O122" s="81">
        <f>VLOOKUP($C122,[1]Sheet1!$B$1:$Z$65536,13,0)</f>
        <v>0</v>
      </c>
      <c r="P122" s="81">
        <f>VLOOKUP($C122,[1]Sheet1!$B$1:$Z$65536,14,0)</f>
        <v>0</v>
      </c>
      <c r="Q122" s="81">
        <f>VLOOKUP($C122,[1]Sheet1!$B$1:$Z$65536,15,0)</f>
        <v>0</v>
      </c>
      <c r="R122" s="81">
        <f>VLOOKUP($C122,[1]Sheet1!$B$1:$Z$65536,16,0)</f>
        <v>0</v>
      </c>
      <c r="S122" s="81">
        <f>VLOOKUP($C122,[1]Sheet1!$B$1:$Z$65536,17,0)</f>
        <v>0</v>
      </c>
      <c r="T122" s="81">
        <f>VLOOKUP($C122,[1]Sheet1!$B$1:$Z$65536,18,0)</f>
        <v>0</v>
      </c>
      <c r="U122" s="81">
        <f>VLOOKUP($C122,[1]Sheet1!$B$1:$Z$65536,19,0)</f>
        <v>16387.66</v>
      </c>
      <c r="V122" s="81">
        <f>VLOOKUP($C122,[1]Sheet1!$B$1:$Z$65536,20,0)</f>
        <v>88762.139999999985</v>
      </c>
      <c r="W122" s="81">
        <f>VLOOKUP($C122,[1]Sheet1!$B$1:$Z$65536,21,0)</f>
        <v>0</v>
      </c>
      <c r="X122" s="81">
        <f>VLOOKUP($C122,[1]Sheet1!$B$1:$Z$65536,22,0)</f>
        <v>163594.78</v>
      </c>
      <c r="Y122" s="81">
        <f>VLOOKUP($C122,[1]Sheet1!$B$1:$Z$65536,23,0)</f>
        <v>0</v>
      </c>
      <c r="Z122" s="81">
        <f>VLOOKUP($C122,[1]Sheet1!$B$1:$Z$65536,24,0)</f>
        <v>0</v>
      </c>
      <c r="AA122" s="81">
        <f>VLOOKUP($C122,[1]Sheet1!$B$1:$Z$65536,25,0)</f>
        <v>0</v>
      </c>
      <c r="AB122" s="297">
        <f>VLOOKUP($C122,[1]Sheet1!$B$1:$AA$65536,26,0)</f>
        <v>103648.12</v>
      </c>
      <c r="AC122" s="112">
        <f t="shared" si="21"/>
        <v>372392.69999999995</v>
      </c>
      <c r="AD122" s="114">
        <f t="shared" si="22"/>
        <v>268744.57999999996</v>
      </c>
      <c r="AE122" s="115">
        <f t="shared" si="23"/>
        <v>17524.966666666664</v>
      </c>
      <c r="AF122" s="115">
        <f t="shared" si="24"/>
        <v>0</v>
      </c>
      <c r="AG122" s="130">
        <v>150000</v>
      </c>
      <c r="AH122" s="132">
        <v>100000</v>
      </c>
      <c r="AI122" s="127">
        <f t="shared" si="16"/>
        <v>250000</v>
      </c>
      <c r="AJ122" s="132"/>
      <c r="AK122" s="132"/>
      <c r="AL122" s="132" t="s">
        <v>46</v>
      </c>
      <c r="AM122" s="132"/>
      <c r="AN122" s="133"/>
      <c r="AO122" s="70"/>
    </row>
    <row r="123" spans="2:53" s="13" customFormat="1" ht="28.05" customHeight="1" thickBot="1">
      <c r="B123" s="400"/>
      <c r="C123" s="82" t="s">
        <v>290</v>
      </c>
      <c r="D123" s="83" t="s">
        <v>291</v>
      </c>
      <c r="E123" s="84">
        <v>120</v>
      </c>
      <c r="F123" s="81">
        <f>VLOOKUP(C123,[1]Sheet1!B$1:E$65536,4,0)</f>
        <v>43825.63</v>
      </c>
      <c r="G123" s="81">
        <f>VLOOKUP(C123,[1]Sheet1!B$1:F$65536,5,0)</f>
        <v>0</v>
      </c>
      <c r="H123" s="81">
        <f>VLOOKUP($C123,[1]Sheet1!$B$1:$Z$65536,6,0)</f>
        <v>9346.9700000000012</v>
      </c>
      <c r="I123" s="81">
        <f>VLOOKUP($C123,[1]Sheet1!$B$1:$Z$65536,7,0)</f>
        <v>0</v>
      </c>
      <c r="J123" s="81">
        <f>VLOOKUP($C123,[1]Sheet1!$B$1:$Z$65536,8,0)</f>
        <v>0</v>
      </c>
      <c r="K123" s="81">
        <f>VLOOKUP($C123,[1]Sheet1!$B$1:$Z$65536,9,0)</f>
        <v>0</v>
      </c>
      <c r="L123" s="81">
        <f>VLOOKUP($C123,[1]Sheet1!$B$1:$Z$65536,10,0)</f>
        <v>0</v>
      </c>
      <c r="M123" s="81">
        <f>VLOOKUP($C123,[1]Sheet1!$B$1:$Z$65536,11,0)</f>
        <v>0</v>
      </c>
      <c r="N123" s="81">
        <f>VLOOKUP($C123,[1]Sheet1!$B$1:$Z$65536,12,0)</f>
        <v>0</v>
      </c>
      <c r="O123" s="81">
        <f>VLOOKUP($C123,[1]Sheet1!$B$1:$Z$65536,13,0)</f>
        <v>0</v>
      </c>
      <c r="P123" s="81">
        <f>VLOOKUP($C123,[1]Sheet1!$B$1:$Z$65536,14,0)</f>
        <v>0</v>
      </c>
      <c r="Q123" s="81">
        <f>VLOOKUP($C123,[1]Sheet1!$B$1:$Z$65536,15,0)</f>
        <v>0</v>
      </c>
      <c r="R123" s="81">
        <f>VLOOKUP($C123,[1]Sheet1!$B$1:$Z$65536,16,0)</f>
        <v>0</v>
      </c>
      <c r="S123" s="81">
        <f>VLOOKUP($C123,[1]Sheet1!$B$1:$Z$65536,17,0)</f>
        <v>0</v>
      </c>
      <c r="T123" s="81">
        <f>VLOOKUP($C123,[1]Sheet1!$B$1:$Z$65536,18,0)</f>
        <v>0</v>
      </c>
      <c r="U123" s="81">
        <f>VLOOKUP($C123,[1]Sheet1!$B$1:$Z$65536,19,0)</f>
        <v>0</v>
      </c>
      <c r="V123" s="81">
        <f>VLOOKUP($C123,[1]Sheet1!$B$1:$Z$65536,20,0)</f>
        <v>0</v>
      </c>
      <c r="W123" s="81">
        <f>VLOOKUP($C123,[1]Sheet1!$B$1:$Z$65536,21,0)</f>
        <v>0</v>
      </c>
      <c r="X123" s="81">
        <f>VLOOKUP($C123,[1]Sheet1!$B$1:$Z$65536,22,0)</f>
        <v>0</v>
      </c>
      <c r="Y123" s="81">
        <f>VLOOKUP($C123,[1]Sheet1!$B$1:$Z$65536,23,0)</f>
        <v>0</v>
      </c>
      <c r="Z123" s="81">
        <f>VLOOKUP($C123,[1]Sheet1!$B$1:$Z$65536,24,0)</f>
        <v>0</v>
      </c>
      <c r="AA123" s="81">
        <f>VLOOKUP($C123,[1]Sheet1!$B$1:$Z$65536,25,0)</f>
        <v>0</v>
      </c>
      <c r="AB123" s="297">
        <f>VLOOKUP($C123,[1]Sheet1!$B$1:$AA$65536,26,0)</f>
        <v>0</v>
      </c>
      <c r="AC123" s="112">
        <f t="shared" si="21"/>
        <v>53172.6</v>
      </c>
      <c r="AD123" s="114">
        <f t="shared" si="22"/>
        <v>53172.6</v>
      </c>
      <c r="AE123" s="115">
        <f t="shared" si="23"/>
        <v>0</v>
      </c>
      <c r="AF123" s="115">
        <f t="shared" si="24"/>
        <v>0</v>
      </c>
      <c r="AG123" s="130"/>
      <c r="AH123" s="134">
        <v>10000</v>
      </c>
      <c r="AI123" s="127">
        <f t="shared" si="16"/>
        <v>10000</v>
      </c>
      <c r="AJ123" s="132">
        <v>10000</v>
      </c>
      <c r="AK123" s="132" t="s">
        <v>46</v>
      </c>
      <c r="AL123" s="132"/>
      <c r="AM123" s="132"/>
      <c r="AN123" s="133"/>
      <c r="AO123" s="70"/>
    </row>
    <row r="124" spans="2:53" s="13" customFormat="1" ht="28.05" customHeight="1" thickBot="1">
      <c r="B124" s="400"/>
      <c r="C124" s="82" t="s">
        <v>292</v>
      </c>
      <c r="D124" s="83" t="s">
        <v>293</v>
      </c>
      <c r="E124" s="84">
        <v>120</v>
      </c>
      <c r="F124" s="81">
        <f>VLOOKUP(C124,[1]Sheet1!B$1:E$65536,4,0)</f>
        <v>0</v>
      </c>
      <c r="G124" s="81">
        <f>VLOOKUP(C124,[1]Sheet1!B$1:F$65536,5,0)</f>
        <v>0</v>
      </c>
      <c r="H124" s="81">
        <f>VLOOKUP($C124,[1]Sheet1!$B$1:$Z$65536,6,0)</f>
        <v>0</v>
      </c>
      <c r="I124" s="81">
        <f>VLOOKUP($C124,[1]Sheet1!$B$1:$Z$65536,7,0)</f>
        <v>0</v>
      </c>
      <c r="J124" s="81">
        <f>VLOOKUP($C124,[1]Sheet1!$B$1:$Z$65536,8,0)</f>
        <v>0</v>
      </c>
      <c r="K124" s="81">
        <f>VLOOKUP($C124,[1]Sheet1!$B$1:$Z$65536,9,0)</f>
        <v>0</v>
      </c>
      <c r="L124" s="81">
        <f>VLOOKUP($C124,[1]Sheet1!$B$1:$Z$65536,10,0)</f>
        <v>0</v>
      </c>
      <c r="M124" s="81">
        <f>VLOOKUP($C124,[1]Sheet1!$B$1:$Z$65536,11,0)</f>
        <v>0</v>
      </c>
      <c r="N124" s="81">
        <f>VLOOKUP($C124,[1]Sheet1!$B$1:$Z$65536,12,0)</f>
        <v>0</v>
      </c>
      <c r="O124" s="81">
        <f>VLOOKUP($C124,[1]Sheet1!$B$1:$Z$65536,13,0)</f>
        <v>0</v>
      </c>
      <c r="P124" s="81">
        <f>VLOOKUP($C124,[1]Sheet1!$B$1:$Z$65536,14,0)</f>
        <v>0</v>
      </c>
      <c r="Q124" s="81">
        <f>VLOOKUP($C124,[1]Sheet1!$B$1:$Z$65536,15,0)</f>
        <v>0</v>
      </c>
      <c r="R124" s="81">
        <f>VLOOKUP($C124,[1]Sheet1!$B$1:$Z$65536,16,0)</f>
        <v>0</v>
      </c>
      <c r="S124" s="81">
        <f>VLOOKUP($C124,[1]Sheet1!$B$1:$Z$65536,17,0)</f>
        <v>0</v>
      </c>
      <c r="T124" s="81">
        <f>VLOOKUP($C124,[1]Sheet1!$B$1:$Z$65536,18,0)</f>
        <v>0</v>
      </c>
      <c r="U124" s="81">
        <f>VLOOKUP($C124,[1]Sheet1!$B$1:$Z$65536,19,0)</f>
        <v>0</v>
      </c>
      <c r="V124" s="81">
        <f>VLOOKUP($C124,[1]Sheet1!$B$1:$Z$65536,20,0)</f>
        <v>43882.84</v>
      </c>
      <c r="W124" s="81">
        <f>VLOOKUP($C124,[1]Sheet1!$B$1:$Z$65536,21,0)</f>
        <v>26933.399999999994</v>
      </c>
      <c r="X124" s="81">
        <f>VLOOKUP($C124,[1]Sheet1!$B$1:$Z$65536,22,0)</f>
        <v>59743.960000000021</v>
      </c>
      <c r="Y124" s="81">
        <f>VLOOKUP($C124,[1]Sheet1!$B$1:$Z$65536,23,0)</f>
        <v>77391.8</v>
      </c>
      <c r="Z124" s="81">
        <f>VLOOKUP($C124,[1]Sheet1!$B$1:$Z$65536,24,0)</f>
        <v>84852.1</v>
      </c>
      <c r="AA124" s="81">
        <f>VLOOKUP($C124,[1]Sheet1!$B$1:$Z$65536,25,0)</f>
        <v>78893.399999999994</v>
      </c>
      <c r="AB124" s="297">
        <f>VLOOKUP($C124,[1]Sheet1!$B$1:$AA$65536,26,0)</f>
        <v>70849.119999999995</v>
      </c>
      <c r="AC124" s="112">
        <f t="shared" si="21"/>
        <v>442546.62</v>
      </c>
      <c r="AD124" s="114">
        <f>AC124-AB124-AA124-Z124-Y124</f>
        <v>130560.19999999997</v>
      </c>
      <c r="AE124" s="115">
        <f t="shared" si="23"/>
        <v>7313.8066666666664</v>
      </c>
      <c r="AF124" s="115">
        <f t="shared" si="24"/>
        <v>26933.399999999994</v>
      </c>
      <c r="AG124" s="130">
        <v>50000</v>
      </c>
      <c r="AH124" s="132">
        <v>50000</v>
      </c>
      <c r="AI124" s="127">
        <f t="shared" si="16"/>
        <v>100000</v>
      </c>
      <c r="AJ124" s="132"/>
      <c r="AK124" s="132" t="s">
        <v>46</v>
      </c>
      <c r="AL124" s="132"/>
      <c r="AM124" s="132"/>
      <c r="AN124" s="133"/>
      <c r="AO124" s="70"/>
    </row>
    <row r="125" spans="2:53" s="3" customFormat="1" ht="21" customHeight="1" thickBot="1">
      <c r="B125" s="400"/>
      <c r="C125" s="87" t="s">
        <v>294</v>
      </c>
      <c r="D125" s="90" t="s">
        <v>295</v>
      </c>
      <c r="E125" s="89">
        <v>120</v>
      </c>
      <c r="F125" s="81">
        <f>VLOOKUP(C125,[1]Sheet1!B$1:E$65536,4,0)</f>
        <v>0</v>
      </c>
      <c r="G125" s="81">
        <f>VLOOKUP(C125,[1]Sheet1!B$1:F$65536,5,0)</f>
        <v>0</v>
      </c>
      <c r="H125" s="81">
        <f>VLOOKUP($C125,[1]Sheet1!$B$1:$Z$65536,6,0)</f>
        <v>0</v>
      </c>
      <c r="I125" s="81">
        <f>VLOOKUP($C125,[1]Sheet1!$B$1:$Z$65536,7,0)</f>
        <v>0</v>
      </c>
      <c r="J125" s="81">
        <f>VLOOKUP($C125,[1]Sheet1!$B$1:$Z$65536,8,0)</f>
        <v>0</v>
      </c>
      <c r="K125" s="81">
        <f>VLOOKUP($C125,[1]Sheet1!$B$1:$Z$65536,9,0)</f>
        <v>0</v>
      </c>
      <c r="L125" s="81">
        <f>VLOOKUP($C125,[1]Sheet1!$B$1:$Z$65536,10,0)</f>
        <v>0</v>
      </c>
      <c r="M125" s="81">
        <f>VLOOKUP($C125,[1]Sheet1!$B$1:$Z$65536,11,0)</f>
        <v>0</v>
      </c>
      <c r="N125" s="81">
        <f>VLOOKUP($C125,[1]Sheet1!$B$1:$Z$65536,12,0)</f>
        <v>0</v>
      </c>
      <c r="O125" s="81">
        <f>VLOOKUP($C125,[1]Sheet1!$B$1:$Z$65536,13,0)</f>
        <v>0</v>
      </c>
      <c r="P125" s="81">
        <f>VLOOKUP($C125,[1]Sheet1!$B$1:$Z$65536,14,0)</f>
        <v>0</v>
      </c>
      <c r="Q125" s="81">
        <f>VLOOKUP($C125,[1]Sheet1!$B$1:$Z$65536,15,0)</f>
        <v>0</v>
      </c>
      <c r="R125" s="81">
        <f>VLOOKUP($C125,[1]Sheet1!$B$1:$Z$65536,16,0)</f>
        <v>0</v>
      </c>
      <c r="S125" s="81">
        <f>VLOOKUP($C125,[1]Sheet1!$B$1:$Z$65536,17,0)</f>
        <v>0</v>
      </c>
      <c r="T125" s="81">
        <f>VLOOKUP($C125,[1]Sheet1!$B$1:$Z$65536,18,0)</f>
        <v>0</v>
      </c>
      <c r="U125" s="81">
        <f>VLOOKUP($C125,[1]Sheet1!$B$1:$Z$65536,19,0)</f>
        <v>0</v>
      </c>
      <c r="V125" s="81">
        <f>VLOOKUP($C125,[1]Sheet1!$B$1:$Z$65536,20,0)</f>
        <v>0</v>
      </c>
      <c r="W125" s="81">
        <f>VLOOKUP($C125,[1]Sheet1!$B$1:$Z$65536,21,0)</f>
        <v>0</v>
      </c>
      <c r="X125" s="81">
        <f>VLOOKUP($C125,[1]Sheet1!$B$1:$Z$65536,22,0)</f>
        <v>0</v>
      </c>
      <c r="Y125" s="81">
        <f>VLOOKUP($C125,[1]Sheet1!$B$1:$Z$65536,23,0)</f>
        <v>36559.33</v>
      </c>
      <c r="Z125" s="81">
        <f>VLOOKUP($C125,[1]Sheet1!$B$1:$Z$65536,24,0)</f>
        <v>69054.3</v>
      </c>
      <c r="AA125" s="81">
        <f>VLOOKUP($C125,[1]Sheet1!$B$1:$Z$65536,25,0)</f>
        <v>65985.22</v>
      </c>
      <c r="AB125" s="297">
        <f>VLOOKUP($C125,[1]Sheet1!$B$1:$AA$65536,26,0)</f>
        <v>0</v>
      </c>
      <c r="AC125" s="112">
        <f t="shared" si="21"/>
        <v>171598.85</v>
      </c>
      <c r="AD125" s="114">
        <f>AC125-AB125-AA125</f>
        <v>105613.63</v>
      </c>
      <c r="AE125" s="116">
        <f t="shared" si="23"/>
        <v>0</v>
      </c>
      <c r="AF125" s="116">
        <f t="shared" si="24"/>
        <v>0</v>
      </c>
      <c r="AG125" s="145">
        <v>30000</v>
      </c>
      <c r="AH125" s="143"/>
      <c r="AI125" s="127">
        <f t="shared" si="16"/>
        <v>30000</v>
      </c>
      <c r="AJ125" s="135">
        <v>30000</v>
      </c>
      <c r="AK125" s="135"/>
      <c r="AL125" s="135"/>
      <c r="AM125" s="135" t="s">
        <v>46</v>
      </c>
      <c r="AN125" s="137"/>
      <c r="AO125" s="138"/>
    </row>
    <row r="126" spans="2:53" s="13" customFormat="1" ht="28.05" customHeight="1" thickBot="1">
      <c r="B126" s="400"/>
      <c r="C126" s="82" t="s">
        <v>296</v>
      </c>
      <c r="D126" s="88" t="s">
        <v>297</v>
      </c>
      <c r="E126" s="84">
        <v>120</v>
      </c>
      <c r="F126" s="81">
        <f>VLOOKUP(C126,[1]Sheet1!B$1:E$65536,4,0)</f>
        <v>0</v>
      </c>
      <c r="G126" s="81">
        <f>VLOOKUP(C126,[1]Sheet1!B$1:F$65536,5,0)</f>
        <v>0</v>
      </c>
      <c r="H126" s="81">
        <f>VLOOKUP($C126,[1]Sheet1!$B$1:$Z$65536,6,0)</f>
        <v>0</v>
      </c>
      <c r="I126" s="81">
        <f>VLOOKUP($C126,[1]Sheet1!$B$1:$Z$65536,7,0)</f>
        <v>0</v>
      </c>
      <c r="J126" s="81">
        <f>VLOOKUP($C126,[1]Sheet1!$B$1:$Z$65536,8,0)</f>
        <v>0</v>
      </c>
      <c r="K126" s="81">
        <f>VLOOKUP($C126,[1]Sheet1!$B$1:$Z$65536,9,0)</f>
        <v>0</v>
      </c>
      <c r="L126" s="81">
        <f>VLOOKUP($C126,[1]Sheet1!$B$1:$Z$65536,10,0)</f>
        <v>0</v>
      </c>
      <c r="M126" s="81">
        <f>VLOOKUP($C126,[1]Sheet1!$B$1:$Z$65536,11,0)</f>
        <v>0</v>
      </c>
      <c r="N126" s="81">
        <f>VLOOKUP($C126,[1]Sheet1!$B$1:$Z$65536,12,0)</f>
        <v>0</v>
      </c>
      <c r="O126" s="81">
        <f>VLOOKUP($C126,[1]Sheet1!$B$1:$Z$65536,13,0)</f>
        <v>0</v>
      </c>
      <c r="P126" s="81">
        <f>VLOOKUP($C126,[1]Sheet1!$B$1:$Z$65536,14,0)</f>
        <v>0</v>
      </c>
      <c r="Q126" s="81">
        <f>VLOOKUP($C126,[1]Sheet1!$B$1:$Z$65536,15,0)</f>
        <v>0</v>
      </c>
      <c r="R126" s="81">
        <f>VLOOKUP($C126,[1]Sheet1!$B$1:$Z$65536,16,0)</f>
        <v>1573.53</v>
      </c>
      <c r="S126" s="81">
        <f>VLOOKUP($C126,[1]Sheet1!$B$1:$Z$65536,17,0)</f>
        <v>3633.3699999999953</v>
      </c>
      <c r="T126" s="81">
        <f>VLOOKUP($C126,[1]Sheet1!$B$1:$Z$65536,18,0)</f>
        <v>0</v>
      </c>
      <c r="U126" s="81">
        <f>VLOOKUP($C126,[1]Sheet1!$B$1:$Z$65536,19,0)</f>
        <v>0</v>
      </c>
      <c r="V126" s="81">
        <f>VLOOKUP($C126,[1]Sheet1!$B$1:$Z$65536,20,0)</f>
        <v>65656.829999999987</v>
      </c>
      <c r="W126" s="81">
        <f>VLOOKUP($C126,[1]Sheet1!$B$1:$Z$65536,21,0)</f>
        <v>0</v>
      </c>
      <c r="X126" s="81">
        <f>VLOOKUP($C126,[1]Sheet1!$B$1:$Z$65536,22,0)</f>
        <v>26916.570000000007</v>
      </c>
      <c r="Y126" s="81">
        <f>VLOOKUP($C126,[1]Sheet1!$B$1:$Z$65536,23,0)</f>
        <v>0</v>
      </c>
      <c r="Z126" s="81">
        <f>VLOOKUP($C126,[1]Sheet1!$B$1:$Z$65536,24,0)</f>
        <v>47096.46</v>
      </c>
      <c r="AA126" s="81">
        <f>VLOOKUP($C126,[1]Sheet1!$B$1:$Z$65536,25,0)</f>
        <v>40642.300000000003</v>
      </c>
      <c r="AB126" s="297">
        <f>VLOOKUP($C126,[1]Sheet1!$B$1:$AA$65536,26,0)</f>
        <v>41094.160000000003</v>
      </c>
      <c r="AC126" s="112">
        <f t="shared" si="21"/>
        <v>226613.22</v>
      </c>
      <c r="AD126" s="114">
        <f t="shared" si="22"/>
        <v>97780.300000000017</v>
      </c>
      <c r="AE126" s="115">
        <f t="shared" si="23"/>
        <v>11810.621666666664</v>
      </c>
      <c r="AF126" s="115">
        <f t="shared" si="24"/>
        <v>0</v>
      </c>
      <c r="AG126" s="130">
        <v>50000</v>
      </c>
      <c r="AH126" s="134"/>
      <c r="AI126" s="127">
        <f t="shared" si="16"/>
        <v>50000</v>
      </c>
      <c r="AJ126" s="132">
        <v>10000</v>
      </c>
      <c r="AK126" s="132" t="s">
        <v>46</v>
      </c>
      <c r="AL126" s="132"/>
      <c r="AM126" s="132"/>
      <c r="AN126" s="133"/>
      <c r="AO126" s="70"/>
    </row>
    <row r="127" spans="2:53" s="13" customFormat="1" ht="28.05" customHeight="1" thickBot="1">
      <c r="B127" s="400"/>
      <c r="C127" s="82" t="s">
        <v>298</v>
      </c>
      <c r="D127" s="83" t="s">
        <v>299</v>
      </c>
      <c r="E127" s="84">
        <v>120</v>
      </c>
      <c r="F127" s="81">
        <f>VLOOKUP(C127,[1]Sheet1!B$1:E$65536,4,0)</f>
        <v>0</v>
      </c>
      <c r="G127" s="81">
        <f>VLOOKUP(C127,[1]Sheet1!B$1:F$65536,5,0)</f>
        <v>0</v>
      </c>
      <c r="H127" s="81">
        <f>VLOOKUP($C127,[1]Sheet1!$B$1:$Z$65536,6,0)</f>
        <v>0</v>
      </c>
      <c r="I127" s="81">
        <f>VLOOKUP($C127,[1]Sheet1!$B$1:$Z$65536,7,0)</f>
        <v>0</v>
      </c>
      <c r="J127" s="81">
        <f>VLOOKUP($C127,[1]Sheet1!$B$1:$Z$65536,8,0)</f>
        <v>0</v>
      </c>
      <c r="K127" s="81">
        <f>VLOOKUP($C127,[1]Sheet1!$B$1:$Z$65536,9,0)</f>
        <v>0</v>
      </c>
      <c r="L127" s="81">
        <f>VLOOKUP($C127,[1]Sheet1!$B$1:$Z$65536,10,0)</f>
        <v>0</v>
      </c>
      <c r="M127" s="81">
        <f>VLOOKUP($C127,[1]Sheet1!$B$1:$Z$65536,11,0)</f>
        <v>0</v>
      </c>
      <c r="N127" s="81">
        <f>VLOOKUP($C127,[1]Sheet1!$B$1:$Z$65536,12,0)</f>
        <v>0</v>
      </c>
      <c r="O127" s="81">
        <f>VLOOKUP($C127,[1]Sheet1!$B$1:$Z$65536,13,0)</f>
        <v>0</v>
      </c>
      <c r="P127" s="81">
        <f>VLOOKUP($C127,[1]Sheet1!$B$1:$Z$65536,14,0)</f>
        <v>6220.7399999999907</v>
      </c>
      <c r="Q127" s="81">
        <f>VLOOKUP($C127,[1]Sheet1!$B$1:$Z$65536,15,0)</f>
        <v>0</v>
      </c>
      <c r="R127" s="81">
        <f>VLOOKUP($C127,[1]Sheet1!$B$1:$Z$65536,16,0)</f>
        <v>0</v>
      </c>
      <c r="S127" s="81">
        <f>VLOOKUP($C127,[1]Sheet1!$B$1:$Z$65536,17,0)</f>
        <v>18669.170000000006</v>
      </c>
      <c r="T127" s="81">
        <f>VLOOKUP($C127,[1]Sheet1!$B$1:$Z$65536,18,0)</f>
        <v>0</v>
      </c>
      <c r="U127" s="81">
        <f>VLOOKUP($C127,[1]Sheet1!$B$1:$Z$65536,19,0)</f>
        <v>0</v>
      </c>
      <c r="V127" s="81">
        <f>VLOOKUP($C127,[1]Sheet1!$B$1:$Z$65536,20,0)</f>
        <v>18238.400000000001</v>
      </c>
      <c r="W127" s="81">
        <f>VLOOKUP($C127,[1]Sheet1!$B$1:$Z$65536,21,0)</f>
        <v>45727.41</v>
      </c>
      <c r="X127" s="81">
        <f>VLOOKUP($C127,[1]Sheet1!$B$1:$Z$65536,22,0)</f>
        <v>0</v>
      </c>
      <c r="Y127" s="81">
        <f>VLOOKUP($C127,[1]Sheet1!$B$1:$Z$65536,23,0)</f>
        <v>0</v>
      </c>
      <c r="Z127" s="81">
        <f>VLOOKUP($C127,[1]Sheet1!$B$1:$Z$65536,24,0)</f>
        <v>0</v>
      </c>
      <c r="AA127" s="81">
        <f>VLOOKUP($C127,[1]Sheet1!$B$1:$Z$65536,25,0)</f>
        <v>36706.78</v>
      </c>
      <c r="AB127" s="297">
        <f>VLOOKUP($C127,[1]Sheet1!$B$1:$AA$65536,26,0)</f>
        <v>0</v>
      </c>
      <c r="AC127" s="112">
        <f t="shared" si="21"/>
        <v>125562.5</v>
      </c>
      <c r="AD127" s="114">
        <f t="shared" si="22"/>
        <v>88855.72</v>
      </c>
      <c r="AE127" s="115">
        <f t="shared" si="23"/>
        <v>6151.2616666666681</v>
      </c>
      <c r="AF127" s="115">
        <f t="shared" si="24"/>
        <v>45727.41</v>
      </c>
      <c r="AG127" s="130"/>
      <c r="AH127" s="132">
        <v>10000</v>
      </c>
      <c r="AI127" s="127">
        <f t="shared" si="16"/>
        <v>10000</v>
      </c>
      <c r="AJ127" s="132"/>
      <c r="AK127" s="132"/>
      <c r="AL127" s="132"/>
      <c r="AM127" s="132" t="s">
        <v>46</v>
      </c>
      <c r="AN127" s="133"/>
      <c r="AO127" s="70"/>
    </row>
    <row r="128" spans="2:53" s="13" customFormat="1" ht="28.05" customHeight="1" thickBot="1">
      <c r="B128" s="400"/>
      <c r="C128" s="82" t="s">
        <v>300</v>
      </c>
      <c r="D128" s="83" t="s">
        <v>301</v>
      </c>
      <c r="E128" s="84">
        <v>120</v>
      </c>
      <c r="F128" s="81">
        <f>VLOOKUP(C128,[1]Sheet1!B$1:E$65536,4,0)</f>
        <v>0</v>
      </c>
      <c r="G128" s="81">
        <f>VLOOKUP(C128,[1]Sheet1!B$1:F$65536,5,0)</f>
        <v>0</v>
      </c>
      <c r="H128" s="81">
        <f>VLOOKUP($C128,[1]Sheet1!$B$1:$Z$65536,6,0)</f>
        <v>0</v>
      </c>
      <c r="I128" s="81">
        <f>VLOOKUP($C128,[1]Sheet1!$B$1:$Z$65536,7,0)</f>
        <v>0</v>
      </c>
      <c r="J128" s="81">
        <f>VLOOKUP($C128,[1]Sheet1!$B$1:$Z$65536,8,0)</f>
        <v>0</v>
      </c>
      <c r="K128" s="81">
        <f>VLOOKUP($C128,[1]Sheet1!$B$1:$Z$65536,9,0)</f>
        <v>0</v>
      </c>
      <c r="L128" s="81">
        <f>VLOOKUP($C128,[1]Sheet1!$B$1:$Z$65536,10,0)</f>
        <v>0</v>
      </c>
      <c r="M128" s="81">
        <f>VLOOKUP($C128,[1]Sheet1!$B$1:$Z$65536,11,0)</f>
        <v>0</v>
      </c>
      <c r="N128" s="81">
        <f>VLOOKUP($C128,[1]Sheet1!$B$1:$Z$65536,12,0)</f>
        <v>0</v>
      </c>
      <c r="O128" s="81">
        <f>VLOOKUP($C128,[1]Sheet1!$B$1:$Z$65536,13,0)</f>
        <v>0</v>
      </c>
      <c r="P128" s="81">
        <f>VLOOKUP($C128,[1]Sheet1!$B$1:$Z$65536,14,0)</f>
        <v>0</v>
      </c>
      <c r="Q128" s="81">
        <f>VLOOKUP($C128,[1]Sheet1!$B$1:$Z$65536,15,0)</f>
        <v>0</v>
      </c>
      <c r="R128" s="81">
        <f>VLOOKUP($C128,[1]Sheet1!$B$1:$Z$65536,16,0)</f>
        <v>0</v>
      </c>
      <c r="S128" s="81">
        <f>VLOOKUP($C128,[1]Sheet1!$B$1:$Z$65536,17,0)</f>
        <v>0</v>
      </c>
      <c r="T128" s="81">
        <f>VLOOKUP($C128,[1]Sheet1!$B$1:$Z$65536,18,0)</f>
        <v>0</v>
      </c>
      <c r="U128" s="81">
        <f>VLOOKUP($C128,[1]Sheet1!$B$1:$Z$65536,19,0)</f>
        <v>0</v>
      </c>
      <c r="V128" s="81">
        <f>VLOOKUP($C128,[1]Sheet1!$B$1:$Z$65536,20,0)</f>
        <v>0</v>
      </c>
      <c r="W128" s="81">
        <f>VLOOKUP($C128,[1]Sheet1!$B$1:$Z$65536,21,0)</f>
        <v>0</v>
      </c>
      <c r="X128" s="81">
        <f>VLOOKUP($C128,[1]Sheet1!$B$1:$Z$65536,22,0)</f>
        <v>94925.39</v>
      </c>
      <c r="Y128" s="81">
        <f>VLOOKUP($C128,[1]Sheet1!$B$1:$Z$65536,23,0)</f>
        <v>0</v>
      </c>
      <c r="Z128" s="81">
        <f>VLOOKUP($C128,[1]Sheet1!$B$1:$Z$65536,24,0)</f>
        <v>2883.64</v>
      </c>
      <c r="AA128" s="81">
        <f>VLOOKUP($C128,[1]Sheet1!$B$1:$Z$65536,25,0)</f>
        <v>0</v>
      </c>
      <c r="AB128" s="297">
        <f>VLOOKUP($C128,[1]Sheet1!$B$1:$AA$65536,26,0)</f>
        <v>0</v>
      </c>
      <c r="AC128" s="112">
        <f t="shared" si="21"/>
        <v>97809.03</v>
      </c>
      <c r="AD128" s="114">
        <f t="shared" si="22"/>
        <v>94925.39</v>
      </c>
      <c r="AE128" s="115">
        <f t="shared" si="23"/>
        <v>0</v>
      </c>
      <c r="AF128" s="115">
        <f t="shared" si="24"/>
        <v>0</v>
      </c>
      <c r="AG128" s="132">
        <v>40000</v>
      </c>
      <c r="AH128" s="132"/>
      <c r="AI128" s="127">
        <f t="shared" si="16"/>
        <v>40000</v>
      </c>
      <c r="AJ128" s="132"/>
      <c r="AK128" s="132"/>
      <c r="AL128" s="132"/>
      <c r="AM128" s="132"/>
      <c r="AN128" s="133"/>
      <c r="AO128" s="70"/>
    </row>
    <row r="129" spans="1:41" s="13" customFormat="1" ht="28.05" customHeight="1" thickBot="1">
      <c r="B129" s="400"/>
      <c r="C129" s="82" t="s">
        <v>302</v>
      </c>
      <c r="D129" s="83" t="s">
        <v>303</v>
      </c>
      <c r="E129" s="84">
        <v>120</v>
      </c>
      <c r="F129" s="81">
        <f>VLOOKUP(C129,[1]Sheet1!B$1:E$65536,4,0)</f>
        <v>0</v>
      </c>
      <c r="G129" s="81">
        <f>VLOOKUP(C129,[1]Sheet1!B$1:F$65536,5,0)</f>
        <v>0</v>
      </c>
      <c r="H129" s="81">
        <f>VLOOKUP($C129,[1]Sheet1!$B$1:$Z$65536,6,0)</f>
        <v>0</v>
      </c>
      <c r="I129" s="81">
        <f>VLOOKUP($C129,[1]Sheet1!$B$1:$Z$65536,7,0)</f>
        <v>0</v>
      </c>
      <c r="J129" s="81">
        <f>VLOOKUP($C129,[1]Sheet1!$B$1:$Z$65536,8,0)</f>
        <v>0</v>
      </c>
      <c r="K129" s="81">
        <f>VLOOKUP($C129,[1]Sheet1!$B$1:$Z$65536,9,0)</f>
        <v>0</v>
      </c>
      <c r="L129" s="81">
        <f>VLOOKUP($C129,[1]Sheet1!$B$1:$Z$65536,10,0)</f>
        <v>0</v>
      </c>
      <c r="M129" s="81">
        <f>VLOOKUP($C129,[1]Sheet1!$B$1:$Z$65536,11,0)</f>
        <v>0</v>
      </c>
      <c r="N129" s="81">
        <f>VLOOKUP($C129,[1]Sheet1!$B$1:$Z$65536,12,0)</f>
        <v>0</v>
      </c>
      <c r="O129" s="81">
        <f>VLOOKUP($C129,[1]Sheet1!$B$1:$Z$65536,13,0)</f>
        <v>0</v>
      </c>
      <c r="P129" s="81">
        <f>VLOOKUP($C129,[1]Sheet1!$B$1:$Z$65536,14,0)</f>
        <v>0</v>
      </c>
      <c r="Q129" s="81">
        <f>VLOOKUP($C129,[1]Sheet1!$B$1:$Z$65536,15,0)</f>
        <v>0</v>
      </c>
      <c r="R129" s="81">
        <f>VLOOKUP($C129,[1]Sheet1!$B$1:$Z$65536,16,0)</f>
        <v>0</v>
      </c>
      <c r="S129" s="81">
        <f>VLOOKUP($C129,[1]Sheet1!$B$1:$Z$65536,17,0)</f>
        <v>0</v>
      </c>
      <c r="T129" s="81">
        <f>VLOOKUP($C129,[1]Sheet1!$B$1:$Z$65536,18,0)</f>
        <v>0</v>
      </c>
      <c r="U129" s="81">
        <f>VLOOKUP($C129,[1]Sheet1!$B$1:$Z$65536,19,0)</f>
        <v>0</v>
      </c>
      <c r="V129" s="81">
        <f>VLOOKUP($C129,[1]Sheet1!$B$1:$Z$65536,20,0)</f>
        <v>7335.8199999999961</v>
      </c>
      <c r="W129" s="81">
        <f>VLOOKUP($C129,[1]Sheet1!$B$1:$Z$65536,21,0)</f>
        <v>2069.7100000000064</v>
      </c>
      <c r="X129" s="81">
        <f>VLOOKUP($C129,[1]Sheet1!$B$1:$Z$65536,22,0)</f>
        <v>0</v>
      </c>
      <c r="Y129" s="81">
        <f>VLOOKUP($C129,[1]Sheet1!$B$1:$Z$65536,23,0)</f>
        <v>12927.2</v>
      </c>
      <c r="Z129" s="81">
        <f>VLOOKUP($C129,[1]Sheet1!$B$1:$Z$65536,24,0)</f>
        <v>1909.7</v>
      </c>
      <c r="AA129" s="81">
        <f>VLOOKUP($C129,[1]Sheet1!$B$1:$Z$65536,25,0)</f>
        <v>4847.7</v>
      </c>
      <c r="AB129" s="297">
        <f>VLOOKUP($C129,[1]Sheet1!$B$1:$AA$65536,26,0)</f>
        <v>0</v>
      </c>
      <c r="AC129" s="112">
        <f t="shared" si="21"/>
        <v>29090.130000000005</v>
      </c>
      <c r="AD129" s="114">
        <f t="shared" si="22"/>
        <v>9405.5300000000025</v>
      </c>
      <c r="AE129" s="115">
        <f t="shared" si="23"/>
        <v>1222.6366666666661</v>
      </c>
      <c r="AF129" s="115">
        <f t="shared" si="24"/>
        <v>2069.7100000000064</v>
      </c>
      <c r="AG129" s="130"/>
      <c r="AH129" s="134">
        <v>10000</v>
      </c>
      <c r="AI129" s="127">
        <f t="shared" si="16"/>
        <v>10000</v>
      </c>
      <c r="AJ129" s="132">
        <v>10000</v>
      </c>
      <c r="AK129" s="132" t="s">
        <v>46</v>
      </c>
      <c r="AL129" s="132"/>
      <c r="AM129" s="132"/>
      <c r="AN129" s="133"/>
      <c r="AO129" s="70"/>
    </row>
    <row r="130" spans="1:41" s="13" customFormat="1" ht="28.05" customHeight="1" thickBot="1">
      <c r="B130" s="400"/>
      <c r="C130" s="82" t="s">
        <v>304</v>
      </c>
      <c r="D130" s="83" t="s">
        <v>305</v>
      </c>
      <c r="E130" s="84">
        <v>120</v>
      </c>
      <c r="F130" s="81">
        <f>VLOOKUP(C130,[1]Sheet1!B$1:E$65536,4,0)</f>
        <v>0</v>
      </c>
      <c r="G130" s="81">
        <f>VLOOKUP(C130,[1]Sheet1!B$1:F$65536,5,0)</f>
        <v>0</v>
      </c>
      <c r="H130" s="81">
        <f>VLOOKUP($C130,[1]Sheet1!$B$1:$Z$65536,6,0)</f>
        <v>0</v>
      </c>
      <c r="I130" s="81">
        <f>VLOOKUP($C130,[1]Sheet1!$B$1:$Z$65536,7,0)</f>
        <v>0</v>
      </c>
      <c r="J130" s="81">
        <f>VLOOKUP($C130,[1]Sheet1!$B$1:$Z$65536,8,0)</f>
        <v>0</v>
      </c>
      <c r="K130" s="81">
        <f>VLOOKUP($C130,[1]Sheet1!$B$1:$Z$65536,9,0)</f>
        <v>0</v>
      </c>
      <c r="L130" s="81">
        <f>VLOOKUP($C130,[1]Sheet1!$B$1:$Z$65536,10,0)</f>
        <v>0</v>
      </c>
      <c r="M130" s="81">
        <f>VLOOKUP($C130,[1]Sheet1!$B$1:$Z$65536,11,0)</f>
        <v>0</v>
      </c>
      <c r="N130" s="81">
        <f>VLOOKUP($C130,[1]Sheet1!$B$1:$Z$65536,12,0)</f>
        <v>0</v>
      </c>
      <c r="O130" s="81">
        <f>VLOOKUP($C130,[1]Sheet1!$B$1:$Z$65536,13,0)</f>
        <v>0</v>
      </c>
      <c r="P130" s="81">
        <f>VLOOKUP($C130,[1]Sheet1!$B$1:$Z$65536,14,0)</f>
        <v>11859.83</v>
      </c>
      <c r="Q130" s="81">
        <f>VLOOKUP($C130,[1]Sheet1!$B$1:$Z$65536,15,0)</f>
        <v>65450.239999999991</v>
      </c>
      <c r="R130" s="81">
        <f>VLOOKUP($C130,[1]Sheet1!$B$1:$Z$65536,16,0)</f>
        <v>12789.660000000003</v>
      </c>
      <c r="S130" s="81">
        <f>VLOOKUP($C130,[1]Sheet1!$B$1:$Z$65536,17,0)</f>
        <v>0</v>
      </c>
      <c r="T130" s="81">
        <f>VLOOKUP($C130,[1]Sheet1!$B$1:$Z$65536,18,0)</f>
        <v>0</v>
      </c>
      <c r="U130" s="81">
        <f>VLOOKUP($C130,[1]Sheet1!$B$1:$Z$65536,19,0)</f>
        <v>0</v>
      </c>
      <c r="V130" s="81">
        <f>VLOOKUP($C130,[1]Sheet1!$B$1:$Z$65536,20,0)</f>
        <v>0</v>
      </c>
      <c r="W130" s="81">
        <f>VLOOKUP($C130,[1]Sheet1!$B$1:$Z$65536,21,0)</f>
        <v>0</v>
      </c>
      <c r="X130" s="81">
        <f>VLOOKUP($C130,[1]Sheet1!$B$1:$Z$65536,22,0)</f>
        <v>0</v>
      </c>
      <c r="Y130" s="81">
        <f>VLOOKUP($C130,[1]Sheet1!$B$1:$Z$65536,23,0)</f>
        <v>0</v>
      </c>
      <c r="Z130" s="81">
        <f>VLOOKUP($C130,[1]Sheet1!$B$1:$Z$65536,24,0)</f>
        <v>0</v>
      </c>
      <c r="AA130" s="81">
        <f>VLOOKUP($C130,[1]Sheet1!$B$1:$Z$65536,25,0)</f>
        <v>0</v>
      </c>
      <c r="AB130" s="297">
        <f>VLOOKUP($C130,[1]Sheet1!$B$1:$AA$65536,26,0)</f>
        <v>0</v>
      </c>
      <c r="AC130" s="112">
        <f t="shared" si="21"/>
        <v>90099.73</v>
      </c>
      <c r="AD130" s="114">
        <f t="shared" si="22"/>
        <v>90099.73</v>
      </c>
      <c r="AE130" s="115">
        <f t="shared" si="23"/>
        <v>13039.983333333332</v>
      </c>
      <c r="AF130" s="115">
        <f t="shared" si="24"/>
        <v>0</v>
      </c>
      <c r="AG130" s="130"/>
      <c r="AH130" s="132">
        <v>20000</v>
      </c>
      <c r="AI130" s="127">
        <f t="shared" si="16"/>
        <v>20000</v>
      </c>
      <c r="AJ130" s="132"/>
      <c r="AK130" s="132" t="s">
        <v>46</v>
      </c>
      <c r="AL130" s="132"/>
      <c r="AM130" s="132"/>
      <c r="AN130" s="133"/>
      <c r="AO130" s="70"/>
    </row>
    <row r="131" spans="1:41" s="13" customFormat="1" ht="28.05" customHeight="1" thickBot="1">
      <c r="B131" s="400"/>
      <c r="C131" s="82" t="s">
        <v>306</v>
      </c>
      <c r="D131" s="83" t="s">
        <v>307</v>
      </c>
      <c r="E131" s="84">
        <v>120</v>
      </c>
      <c r="F131" s="81">
        <f>VLOOKUP(C131,[1]Sheet1!B$1:E$65536,4,0)</f>
        <v>0</v>
      </c>
      <c r="G131" s="81">
        <f>VLOOKUP(C131,[1]Sheet1!B$1:F$65536,5,0)</f>
        <v>0</v>
      </c>
      <c r="H131" s="81">
        <f>VLOOKUP($C131,[1]Sheet1!$B$1:$Z$65536,6,0)</f>
        <v>0</v>
      </c>
      <c r="I131" s="81">
        <f>VLOOKUP($C131,[1]Sheet1!$B$1:$Z$65536,7,0)</f>
        <v>0</v>
      </c>
      <c r="J131" s="81">
        <f>VLOOKUP($C131,[1]Sheet1!$B$1:$Z$65536,8,0)</f>
        <v>0</v>
      </c>
      <c r="K131" s="81">
        <f>VLOOKUP($C131,[1]Sheet1!$B$1:$Z$65536,9,0)</f>
        <v>0</v>
      </c>
      <c r="L131" s="81">
        <f>VLOOKUP($C131,[1]Sheet1!$B$1:$Z$65536,10,0)</f>
        <v>0</v>
      </c>
      <c r="M131" s="81">
        <f>VLOOKUP($C131,[1]Sheet1!$B$1:$Z$65536,11,0)</f>
        <v>0</v>
      </c>
      <c r="N131" s="81">
        <f>VLOOKUP($C131,[1]Sheet1!$B$1:$Z$65536,12,0)</f>
        <v>11253.440000000017</v>
      </c>
      <c r="O131" s="81">
        <f>VLOOKUP($C131,[1]Sheet1!$B$1:$Z$65536,13,0)</f>
        <v>17690.020000000004</v>
      </c>
      <c r="P131" s="81">
        <f>VLOOKUP($C131,[1]Sheet1!$B$1:$Z$65536,14,0)</f>
        <v>0</v>
      </c>
      <c r="Q131" s="81">
        <f>VLOOKUP($C131,[1]Sheet1!$B$1:$Z$65536,15,0)</f>
        <v>33472.78</v>
      </c>
      <c r="R131" s="81">
        <f>VLOOKUP($C131,[1]Sheet1!$B$1:$Z$65536,16,0)</f>
        <v>0</v>
      </c>
      <c r="S131" s="81">
        <f>VLOOKUP($C131,[1]Sheet1!$B$1:$Z$65536,17,0)</f>
        <v>0</v>
      </c>
      <c r="T131" s="81">
        <f>VLOOKUP($C131,[1]Sheet1!$B$1:$Z$65536,18,0)</f>
        <v>0</v>
      </c>
      <c r="U131" s="81">
        <f>VLOOKUP($C131,[1]Sheet1!$B$1:$Z$65536,19,0)</f>
        <v>0</v>
      </c>
      <c r="V131" s="81">
        <f>VLOOKUP($C131,[1]Sheet1!$B$1:$Z$65536,20,0)</f>
        <v>0</v>
      </c>
      <c r="W131" s="81">
        <f>VLOOKUP($C131,[1]Sheet1!$B$1:$Z$65536,21,0)</f>
        <v>0</v>
      </c>
      <c r="X131" s="81">
        <f>VLOOKUP($C131,[1]Sheet1!$B$1:$Z$65536,22,0)</f>
        <v>12600.300000000003</v>
      </c>
      <c r="Y131" s="81">
        <f>VLOOKUP($C131,[1]Sheet1!$B$1:$Z$65536,23,0)</f>
        <v>60354.8</v>
      </c>
      <c r="Z131" s="81">
        <f>VLOOKUP($C131,[1]Sheet1!$B$1:$Z$65536,24,0)</f>
        <v>16992.259999999998</v>
      </c>
      <c r="AA131" s="81">
        <f>VLOOKUP($C131,[1]Sheet1!$B$1:$Z$65536,25,0)</f>
        <v>13419.74</v>
      </c>
      <c r="AB131" s="297">
        <f>VLOOKUP($C131,[1]Sheet1!$B$1:$AA$65536,26,0)</f>
        <v>0</v>
      </c>
      <c r="AC131" s="112">
        <f t="shared" si="21"/>
        <v>165783.34000000003</v>
      </c>
      <c r="AD131" s="114">
        <f t="shared" si="22"/>
        <v>75016.540000000023</v>
      </c>
      <c r="AE131" s="115">
        <f t="shared" si="23"/>
        <v>5578.7966666666662</v>
      </c>
      <c r="AF131" s="115">
        <f t="shared" si="24"/>
        <v>0</v>
      </c>
      <c r="AG131" s="130">
        <v>10000</v>
      </c>
      <c r="AH131" s="156"/>
      <c r="AI131" s="127">
        <f t="shared" si="16"/>
        <v>10000</v>
      </c>
      <c r="AJ131" s="132">
        <v>10000</v>
      </c>
      <c r="AK131" s="132" t="s">
        <v>46</v>
      </c>
      <c r="AL131" s="132"/>
      <c r="AM131" s="132"/>
      <c r="AN131" s="133"/>
      <c r="AO131" s="70"/>
    </row>
    <row r="132" spans="1:41" s="13" customFormat="1" ht="28.05" customHeight="1" thickBot="1">
      <c r="B132" s="400"/>
      <c r="C132" s="167" t="s">
        <v>308</v>
      </c>
      <c r="D132" s="83" t="s">
        <v>309</v>
      </c>
      <c r="E132" s="84">
        <v>120</v>
      </c>
      <c r="F132" s="81">
        <f>VLOOKUP(C132,[1]Sheet1!B$1:E$65536,4,0)</f>
        <v>0</v>
      </c>
      <c r="G132" s="81">
        <f>VLOOKUP(C132,[1]Sheet1!B$1:F$65536,5,0)</f>
        <v>0</v>
      </c>
      <c r="H132" s="81">
        <f>VLOOKUP($C132,[1]Sheet1!$B$1:$Z$65536,6,0)</f>
        <v>0</v>
      </c>
      <c r="I132" s="81">
        <f>VLOOKUP($C132,[1]Sheet1!$B$1:$Z$65536,7,0)</f>
        <v>0</v>
      </c>
      <c r="J132" s="81">
        <f>VLOOKUP($C132,[1]Sheet1!$B$1:$Z$65536,8,0)</f>
        <v>0</v>
      </c>
      <c r="K132" s="81">
        <f>VLOOKUP($C132,[1]Sheet1!$B$1:$Z$65536,9,0)</f>
        <v>0</v>
      </c>
      <c r="L132" s="81">
        <f>VLOOKUP($C132,[1]Sheet1!$B$1:$Z$65536,10,0)</f>
        <v>0</v>
      </c>
      <c r="M132" s="81">
        <f>VLOOKUP($C132,[1]Sheet1!$B$1:$Z$65536,11,0)</f>
        <v>0</v>
      </c>
      <c r="N132" s="81">
        <f>VLOOKUP($C132,[1]Sheet1!$B$1:$Z$65536,12,0)</f>
        <v>0</v>
      </c>
      <c r="O132" s="81">
        <f>VLOOKUP($C132,[1]Sheet1!$B$1:$Z$65536,13,0)</f>
        <v>0</v>
      </c>
      <c r="P132" s="81">
        <f>VLOOKUP($C132,[1]Sheet1!$B$1:$Z$65536,14,0)</f>
        <v>0</v>
      </c>
      <c r="Q132" s="81">
        <f>VLOOKUP($C132,[1]Sheet1!$B$1:$Z$65536,15,0)</f>
        <v>0</v>
      </c>
      <c r="R132" s="81">
        <f>VLOOKUP($C132,[1]Sheet1!$B$1:$Z$65536,16,0)</f>
        <v>0</v>
      </c>
      <c r="S132" s="81">
        <f>VLOOKUP($C132,[1]Sheet1!$B$1:$Z$65536,17,0)</f>
        <v>0</v>
      </c>
      <c r="T132" s="81">
        <f>VLOOKUP($C132,[1]Sheet1!$B$1:$Z$65536,18,0)</f>
        <v>49456.69</v>
      </c>
      <c r="U132" s="81">
        <f>VLOOKUP($C132,[1]Sheet1!$B$1:$Z$65536,19,0)</f>
        <v>0</v>
      </c>
      <c r="V132" s="81">
        <f>VLOOKUP($C132,[1]Sheet1!$B$1:$Z$65536,20,0)</f>
        <v>239742.23</v>
      </c>
      <c r="W132" s="81">
        <f>VLOOKUP($C132,[1]Sheet1!$B$1:$Z$65536,21,0)</f>
        <v>0</v>
      </c>
      <c r="X132" s="81">
        <f>VLOOKUP($C132,[1]Sheet1!$B$1:$Z$65536,22,0)</f>
        <v>0</v>
      </c>
      <c r="Y132" s="81">
        <f>VLOOKUP($C132,[1]Sheet1!$B$1:$Z$65536,23,0)</f>
        <v>0</v>
      </c>
      <c r="Z132" s="81">
        <f>VLOOKUP($C132,[1]Sheet1!$B$1:$Z$65536,24,0)</f>
        <v>378139.64</v>
      </c>
      <c r="AA132" s="81">
        <f>VLOOKUP($C132,[1]Sheet1!$B$1:$Z$65536,25,0)</f>
        <v>0</v>
      </c>
      <c r="AB132" s="297">
        <f>VLOOKUP($C132,[1]Sheet1!$B$1:$AA$65536,26,0)</f>
        <v>0</v>
      </c>
      <c r="AC132" s="112">
        <f t="shared" si="21"/>
        <v>667338.56000000006</v>
      </c>
      <c r="AD132" s="114">
        <f t="shared" si="22"/>
        <v>289198.92000000004</v>
      </c>
      <c r="AE132" s="115">
        <f t="shared" si="23"/>
        <v>48199.820000000007</v>
      </c>
      <c r="AF132" s="115">
        <f t="shared" si="24"/>
        <v>0</v>
      </c>
      <c r="AG132" s="130">
        <v>50000</v>
      </c>
      <c r="AH132" s="156">
        <v>50000</v>
      </c>
      <c r="AI132" s="127">
        <f t="shared" si="16"/>
        <v>100000</v>
      </c>
      <c r="AJ132" s="132">
        <v>50000</v>
      </c>
      <c r="AK132" s="132" t="s">
        <v>46</v>
      </c>
      <c r="AL132" s="132"/>
      <c r="AM132" s="132"/>
      <c r="AN132" s="133"/>
      <c r="AO132" s="70"/>
    </row>
    <row r="133" spans="1:41" s="13" customFormat="1" ht="28.05" customHeight="1" thickBot="1">
      <c r="B133" s="400"/>
      <c r="C133" s="82" t="s">
        <v>310</v>
      </c>
      <c r="D133" s="83" t="s">
        <v>311</v>
      </c>
      <c r="E133" s="84">
        <v>120</v>
      </c>
      <c r="F133" s="81">
        <f>VLOOKUP(C133,[1]Sheet1!B$1:E$65536,4,0)</f>
        <v>0</v>
      </c>
      <c r="G133" s="81">
        <f>VLOOKUP(C133,[1]Sheet1!B$1:F$65536,5,0)</f>
        <v>0</v>
      </c>
      <c r="H133" s="81">
        <f>VLOOKUP($C133,[1]Sheet1!$B$1:$Z$65536,6,0)</f>
        <v>0</v>
      </c>
      <c r="I133" s="81">
        <f>VLOOKUP($C133,[1]Sheet1!$B$1:$Z$65536,7,0)</f>
        <v>0</v>
      </c>
      <c r="J133" s="81">
        <f>VLOOKUP($C133,[1]Sheet1!$B$1:$Z$65536,8,0)</f>
        <v>0</v>
      </c>
      <c r="K133" s="81">
        <f>VLOOKUP($C133,[1]Sheet1!$B$1:$Z$65536,9,0)</f>
        <v>0</v>
      </c>
      <c r="L133" s="81">
        <f>VLOOKUP($C133,[1]Sheet1!$B$1:$Z$65536,10,0)</f>
        <v>0</v>
      </c>
      <c r="M133" s="81">
        <f>VLOOKUP($C133,[1]Sheet1!$B$1:$Z$65536,11,0)</f>
        <v>0</v>
      </c>
      <c r="N133" s="81">
        <f>VLOOKUP($C133,[1]Sheet1!$B$1:$Z$65536,12,0)</f>
        <v>0</v>
      </c>
      <c r="O133" s="81">
        <f>VLOOKUP($C133,[1]Sheet1!$B$1:$Z$65536,13,0)</f>
        <v>7524.239999999998</v>
      </c>
      <c r="P133" s="81">
        <f>VLOOKUP($C133,[1]Sheet1!$B$1:$Z$65536,14,0)</f>
        <v>3639.0599999999977</v>
      </c>
      <c r="Q133" s="81">
        <f>VLOOKUP($C133,[1]Sheet1!$B$1:$Z$65536,15,0)</f>
        <v>0</v>
      </c>
      <c r="R133" s="81">
        <f>VLOOKUP($C133,[1]Sheet1!$B$1:$Z$65536,16,0)</f>
        <v>0</v>
      </c>
      <c r="S133" s="81">
        <f>VLOOKUP($C133,[1]Sheet1!$B$1:$Z$65536,17,0)</f>
        <v>0</v>
      </c>
      <c r="T133" s="81">
        <f>VLOOKUP($C133,[1]Sheet1!$B$1:$Z$65536,18,0)</f>
        <v>0</v>
      </c>
      <c r="U133" s="81">
        <f>VLOOKUP($C133,[1]Sheet1!$B$1:$Z$65536,19,0)</f>
        <v>0</v>
      </c>
      <c r="V133" s="81">
        <f>VLOOKUP($C133,[1]Sheet1!$B$1:$Z$65536,20,0)</f>
        <v>0</v>
      </c>
      <c r="W133" s="81">
        <f>VLOOKUP($C133,[1]Sheet1!$B$1:$Z$65536,21,0)</f>
        <v>10541.759999999998</v>
      </c>
      <c r="X133" s="81">
        <f>VLOOKUP($C133,[1]Sheet1!$B$1:$Z$65536,22,0)</f>
        <v>3639.0600000000013</v>
      </c>
      <c r="Y133" s="81">
        <f>VLOOKUP($C133,[1]Sheet1!$B$1:$Z$65536,23,0)</f>
        <v>16675.54</v>
      </c>
      <c r="Z133" s="81">
        <f>VLOOKUP($C133,[1]Sheet1!$B$1:$Z$65536,24,0)</f>
        <v>0</v>
      </c>
      <c r="AA133" s="81">
        <f>VLOOKUP($C133,[1]Sheet1!$B$1:$Z$65536,25,0)</f>
        <v>0</v>
      </c>
      <c r="AB133" s="297">
        <f>VLOOKUP($C133,[1]Sheet1!$B$1:$AA$65536,26,0)</f>
        <v>0</v>
      </c>
      <c r="AC133" s="112">
        <f t="shared" si="21"/>
        <v>42019.659999999996</v>
      </c>
      <c r="AD133" s="114">
        <f t="shared" si="22"/>
        <v>25344.119999999995</v>
      </c>
      <c r="AE133" s="115">
        <f t="shared" si="23"/>
        <v>0</v>
      </c>
      <c r="AF133" s="115">
        <f t="shared" si="24"/>
        <v>10541.759999999998</v>
      </c>
      <c r="AG133" s="130"/>
      <c r="AH133" s="132">
        <v>10000</v>
      </c>
      <c r="AI133" s="127">
        <f t="shared" ref="AI133" si="25">AH133+AG133</f>
        <v>10000</v>
      </c>
      <c r="AJ133" s="132"/>
      <c r="AK133" s="132"/>
      <c r="AL133" s="132"/>
      <c r="AM133" s="132" t="s">
        <v>46</v>
      </c>
      <c r="AN133" s="133"/>
      <c r="AO133" s="70"/>
    </row>
    <row r="134" spans="1:41" s="57" customFormat="1" ht="28.05" customHeight="1" thickBot="1">
      <c r="A134" s="13"/>
      <c r="B134" s="400"/>
      <c r="C134" s="82" t="s">
        <v>312</v>
      </c>
      <c r="D134" s="83" t="s">
        <v>313</v>
      </c>
      <c r="E134" s="84">
        <v>120</v>
      </c>
      <c r="F134" s="81">
        <f>VLOOKUP(C134,[1]Sheet1!B$1:E$65536,4,0)</f>
        <v>0</v>
      </c>
      <c r="G134" s="81">
        <f>VLOOKUP(C134,[1]Sheet1!B$1:F$65536,5,0)</f>
        <v>0</v>
      </c>
      <c r="H134" s="81">
        <f>VLOOKUP($C134,[1]Sheet1!$B$1:$Z$65536,6,0)</f>
        <v>0</v>
      </c>
      <c r="I134" s="81">
        <f>VLOOKUP($C134,[1]Sheet1!$B$1:$Z$65536,7,0)</f>
        <v>0</v>
      </c>
      <c r="J134" s="81">
        <f>VLOOKUP($C134,[1]Sheet1!$B$1:$Z$65536,8,0)</f>
        <v>0</v>
      </c>
      <c r="K134" s="81">
        <f>VLOOKUP($C134,[1]Sheet1!$B$1:$Z$65536,9,0)</f>
        <v>0</v>
      </c>
      <c r="L134" s="81">
        <f>VLOOKUP($C134,[1]Sheet1!$B$1:$Z$65536,10,0)</f>
        <v>0</v>
      </c>
      <c r="M134" s="81">
        <f>VLOOKUP($C134,[1]Sheet1!$B$1:$Z$65536,11,0)</f>
        <v>0</v>
      </c>
      <c r="N134" s="81">
        <f>VLOOKUP($C134,[1]Sheet1!$B$1:$Z$65536,12,0)</f>
        <v>0</v>
      </c>
      <c r="O134" s="81">
        <f>VLOOKUP($C134,[1]Sheet1!$B$1:$Z$65536,13,0)</f>
        <v>0</v>
      </c>
      <c r="P134" s="81">
        <f>VLOOKUP($C134,[1]Sheet1!$B$1:$Z$65536,14,0)</f>
        <v>0</v>
      </c>
      <c r="Q134" s="81">
        <f>VLOOKUP($C134,[1]Sheet1!$B$1:$Z$65536,15,0)</f>
        <v>0</v>
      </c>
      <c r="R134" s="81">
        <f>VLOOKUP($C134,[1]Sheet1!$B$1:$Z$65536,16,0)</f>
        <v>0</v>
      </c>
      <c r="S134" s="81">
        <f>VLOOKUP($C134,[1]Sheet1!$B$1:$Z$65536,17,0)</f>
        <v>0</v>
      </c>
      <c r="T134" s="81">
        <f>VLOOKUP($C134,[1]Sheet1!$B$1:$Z$65536,18,0)</f>
        <v>0</v>
      </c>
      <c r="U134" s="81">
        <f>VLOOKUP($C134,[1]Sheet1!$B$1:$Z$65536,19,0)</f>
        <v>0</v>
      </c>
      <c r="V134" s="81">
        <f>VLOOKUP($C134,[1]Sheet1!$B$1:$Z$65536,20,0)</f>
        <v>0</v>
      </c>
      <c r="W134" s="81">
        <f>VLOOKUP($C134,[1]Sheet1!$B$1:$Z$65536,21,0)</f>
        <v>0</v>
      </c>
      <c r="X134" s="81">
        <f>VLOOKUP($C134,[1]Sheet1!$B$1:$Z$65536,22,0)</f>
        <v>0</v>
      </c>
      <c r="Y134" s="81">
        <f>VLOOKUP($C134,[1]Sheet1!$B$1:$Z$65536,23,0)</f>
        <v>123098.77</v>
      </c>
      <c r="Z134" s="81">
        <f>VLOOKUP($C134,[1]Sheet1!$B$1:$Z$65536,24,0)</f>
        <v>103453.26</v>
      </c>
      <c r="AA134" s="81">
        <f>VLOOKUP($C134,[1]Sheet1!$B$1:$Z$65536,25,0)</f>
        <v>91699.85</v>
      </c>
      <c r="AB134" s="297">
        <f>VLOOKUP($C134,[1]Sheet1!$B$1:$AA$65536,26,0)</f>
        <v>0</v>
      </c>
      <c r="AC134" s="112">
        <f t="shared" si="21"/>
        <v>318251.88</v>
      </c>
      <c r="AD134" s="114">
        <f t="shared" si="22"/>
        <v>0</v>
      </c>
      <c r="AE134" s="115">
        <f t="shared" si="23"/>
        <v>0</v>
      </c>
      <c r="AF134" s="115">
        <f t="shared" si="24"/>
        <v>0</v>
      </c>
      <c r="AG134" s="132">
        <v>50000</v>
      </c>
      <c r="AH134" s="132">
        <v>50000</v>
      </c>
      <c r="AI134" s="127">
        <f>AH134+AG134</f>
        <v>100000</v>
      </c>
      <c r="AJ134" s="132">
        <v>30000</v>
      </c>
      <c r="AK134" s="132" t="s">
        <v>46</v>
      </c>
      <c r="AL134" s="132"/>
      <c r="AM134" s="132"/>
      <c r="AN134" s="133"/>
      <c r="AO134" s="146"/>
    </row>
    <row r="135" spans="1:41" s="61" customFormat="1" ht="28.05" customHeight="1" thickBot="1">
      <c r="A135" s="58"/>
      <c r="B135" s="400"/>
      <c r="C135" s="78" t="s">
        <v>315</v>
      </c>
      <c r="D135" s="79" t="s">
        <v>316</v>
      </c>
      <c r="E135" s="80">
        <v>120</v>
      </c>
      <c r="F135" s="81">
        <f>VLOOKUP(C135,[1]Sheet1!B$1:E$65536,4,0)</f>
        <v>0</v>
      </c>
      <c r="G135" s="81">
        <f>VLOOKUP(C135,[1]Sheet1!B$1:F$65536,5,0)</f>
        <v>0</v>
      </c>
      <c r="H135" s="81">
        <f>VLOOKUP($C135,[1]Sheet1!$B$1:$Z$65536,6,0)</f>
        <v>0</v>
      </c>
      <c r="I135" s="81">
        <f>VLOOKUP($C135,[1]Sheet1!$B$1:$Z$65536,7,0)</f>
        <v>0</v>
      </c>
      <c r="J135" s="81">
        <f>VLOOKUP($C135,[1]Sheet1!$B$1:$Z$65536,8,0)</f>
        <v>4106.5799999999872</v>
      </c>
      <c r="K135" s="81">
        <f>VLOOKUP($C135,[1]Sheet1!$B$1:$Z$65536,9,0)</f>
        <v>62299.609999999986</v>
      </c>
      <c r="L135" s="81">
        <f>VLOOKUP($C135,[1]Sheet1!$B$1:$Z$65536,10,0)</f>
        <v>69887.929999999993</v>
      </c>
      <c r="M135" s="81">
        <f>VLOOKUP($C135,[1]Sheet1!$B$1:$Z$65536,11,0)</f>
        <v>0</v>
      </c>
      <c r="N135" s="81">
        <f>VLOOKUP($C135,[1]Sheet1!$B$1:$Z$65536,12,0)</f>
        <v>0</v>
      </c>
      <c r="O135" s="81">
        <f>VLOOKUP($C135,[1]Sheet1!$B$1:$Z$65536,13,0)</f>
        <v>40410.290000000008</v>
      </c>
      <c r="P135" s="81">
        <f>VLOOKUP($C135,[1]Sheet1!$B$1:$Z$65536,14,0)</f>
        <v>0</v>
      </c>
      <c r="Q135" s="81">
        <f>VLOOKUP($C135,[1]Sheet1!$B$1:$Z$65536,15,0)</f>
        <v>0</v>
      </c>
      <c r="R135" s="81">
        <f>VLOOKUP($C135,[1]Sheet1!$B$1:$Z$65536,16,0)</f>
        <v>0</v>
      </c>
      <c r="S135" s="81">
        <f>VLOOKUP($C135,[1]Sheet1!$B$1:$Z$65536,17,0)</f>
        <v>0</v>
      </c>
      <c r="T135" s="81">
        <f>VLOOKUP($C135,[1]Sheet1!$B$1:$Z$65536,18,0)</f>
        <v>0</v>
      </c>
      <c r="U135" s="81">
        <f>VLOOKUP($C135,[1]Sheet1!$B$1:$Z$65536,19,0)</f>
        <v>0</v>
      </c>
      <c r="V135" s="81">
        <f>VLOOKUP($C135,[1]Sheet1!$B$1:$Z$65536,20,0)</f>
        <v>0</v>
      </c>
      <c r="W135" s="81">
        <f>VLOOKUP($C135,[1]Sheet1!$B$1:$Z$65536,21,0)</f>
        <v>0</v>
      </c>
      <c r="X135" s="81">
        <f>VLOOKUP($C135,[1]Sheet1!$B$1:$Z$65536,22,0)</f>
        <v>0</v>
      </c>
      <c r="Y135" s="81">
        <f>VLOOKUP($C135,[1]Sheet1!$B$1:$Z$65536,23,0)</f>
        <v>0</v>
      </c>
      <c r="Z135" s="81">
        <f>VLOOKUP($C135,[1]Sheet1!$B$1:$Z$65536,24,0)</f>
        <v>0</v>
      </c>
      <c r="AA135" s="81">
        <f>VLOOKUP($C135,[1]Sheet1!$B$1:$Z$65536,25,0)</f>
        <v>0</v>
      </c>
      <c r="AB135" s="297">
        <f>VLOOKUP($C135,[1]Sheet1!$B$1:$AA$65536,26,0)</f>
        <v>0</v>
      </c>
      <c r="AC135" s="112">
        <f t="shared" ref="AC135:AC168" si="26">SUM(F135:AB135)</f>
        <v>176704.40999999997</v>
      </c>
      <c r="AD135" s="114">
        <f>AC135-AB135-AA135-Z135-Y135</f>
        <v>176704.40999999997</v>
      </c>
      <c r="AE135" s="112">
        <f t="shared" ref="AE135:AE168" si="27">(V135+U135+T135+S135+R135+Q135)/6</f>
        <v>0</v>
      </c>
      <c r="AF135" s="112">
        <f t="shared" ref="AF135:AF168" si="28">V135</f>
        <v>0</v>
      </c>
      <c r="AG135" s="126"/>
      <c r="AH135" s="128"/>
      <c r="AI135" s="127">
        <f t="shared" ref="AI135:AI197" si="29">AB135</f>
        <v>0</v>
      </c>
      <c r="AJ135" s="128"/>
      <c r="AK135" s="128" t="s">
        <v>46</v>
      </c>
      <c r="AL135" s="128"/>
      <c r="AM135" s="128"/>
      <c r="AN135" s="129"/>
      <c r="AO135" s="150"/>
    </row>
    <row r="136" spans="1:41" s="61" customFormat="1" ht="28.05" customHeight="1" thickBot="1">
      <c r="A136" s="58"/>
      <c r="B136" s="400"/>
      <c r="C136" s="82" t="s">
        <v>317</v>
      </c>
      <c r="D136" s="83" t="s">
        <v>318</v>
      </c>
      <c r="E136" s="84">
        <v>90</v>
      </c>
      <c r="F136" s="81">
        <f>VLOOKUP(C136,[1]Sheet1!B$1:E$65536,4,0)</f>
        <v>0</v>
      </c>
      <c r="G136" s="81">
        <f>VLOOKUP(C136,[1]Sheet1!B$1:F$65536,5,0)</f>
        <v>0</v>
      </c>
      <c r="H136" s="81">
        <f>VLOOKUP($C136,[1]Sheet1!$B$1:$Z$65536,6,0)</f>
        <v>0</v>
      </c>
      <c r="I136" s="81">
        <f>VLOOKUP($C136,[1]Sheet1!$B$1:$Z$65536,7,0)</f>
        <v>0</v>
      </c>
      <c r="J136" s="81">
        <f>VLOOKUP($C136,[1]Sheet1!$B$1:$Z$65536,8,0)</f>
        <v>0</v>
      </c>
      <c r="K136" s="81">
        <f>VLOOKUP($C136,[1]Sheet1!$B$1:$Z$65536,9,0)</f>
        <v>0</v>
      </c>
      <c r="L136" s="81">
        <f>VLOOKUP($C136,[1]Sheet1!$B$1:$Z$65536,10,0)</f>
        <v>0</v>
      </c>
      <c r="M136" s="81">
        <f>VLOOKUP($C136,[1]Sheet1!$B$1:$Z$65536,11,0)</f>
        <v>0</v>
      </c>
      <c r="N136" s="81">
        <f>VLOOKUP($C136,[1]Sheet1!$B$1:$Z$65536,12,0)</f>
        <v>0</v>
      </c>
      <c r="O136" s="81">
        <f>VLOOKUP($C136,[1]Sheet1!$B$1:$Z$65536,13,0)</f>
        <v>0</v>
      </c>
      <c r="P136" s="81">
        <f>VLOOKUP($C136,[1]Sheet1!$B$1:$Z$65536,14,0)</f>
        <v>4067.2600000000093</v>
      </c>
      <c r="Q136" s="81">
        <f>VLOOKUP($C136,[1]Sheet1!$B$1:$Z$65536,15,0)</f>
        <v>0</v>
      </c>
      <c r="R136" s="81">
        <f>VLOOKUP($C136,[1]Sheet1!$B$1:$Z$65536,16,0)</f>
        <v>0</v>
      </c>
      <c r="S136" s="81">
        <f>VLOOKUP($C136,[1]Sheet1!$B$1:$Z$65536,17,0)</f>
        <v>0</v>
      </c>
      <c r="T136" s="81">
        <f>VLOOKUP($C136,[1]Sheet1!$B$1:$Z$65536,18,0)</f>
        <v>0</v>
      </c>
      <c r="U136" s="81">
        <f>VLOOKUP($C136,[1]Sheet1!$B$1:$Z$65536,19,0)</f>
        <v>0</v>
      </c>
      <c r="V136" s="81">
        <f>VLOOKUP($C136,[1]Sheet1!$B$1:$Z$65536,20,0)</f>
        <v>0</v>
      </c>
      <c r="W136" s="81">
        <f>VLOOKUP($C136,[1]Sheet1!$B$1:$Z$65536,21,0)</f>
        <v>0</v>
      </c>
      <c r="X136" s="81">
        <f>VLOOKUP($C136,[1]Sheet1!$B$1:$Z$65536,22,0)</f>
        <v>0</v>
      </c>
      <c r="Y136" s="81">
        <f>VLOOKUP($C136,[1]Sheet1!$B$1:$Z$65536,23,0)</f>
        <v>0</v>
      </c>
      <c r="Z136" s="81">
        <f>VLOOKUP($C136,[1]Sheet1!$B$1:$Z$65536,24,0)</f>
        <v>0</v>
      </c>
      <c r="AA136" s="81">
        <f>VLOOKUP($C136,[1]Sheet1!$B$1:$Z$65536,25,0)</f>
        <v>0</v>
      </c>
      <c r="AB136" s="297">
        <f>VLOOKUP($C136,[1]Sheet1!$B$1:$AA$65536,26,0)</f>
        <v>0</v>
      </c>
      <c r="AC136" s="112">
        <f t="shared" si="26"/>
        <v>4067.2600000000093</v>
      </c>
      <c r="AD136" s="113">
        <f t="shared" ref="AD136:AD153" si="30">AC136-AB136-AA136-Z136</f>
        <v>4067.2600000000093</v>
      </c>
      <c r="AE136" s="115">
        <f t="shared" si="27"/>
        <v>0</v>
      </c>
      <c r="AF136" s="115">
        <f t="shared" si="28"/>
        <v>0</v>
      </c>
      <c r="AG136" s="130"/>
      <c r="AH136" s="132"/>
      <c r="AI136" s="127">
        <f t="shared" si="29"/>
        <v>0</v>
      </c>
      <c r="AJ136" s="132"/>
      <c r="AK136" s="132" t="s">
        <v>46</v>
      </c>
      <c r="AL136" s="132"/>
      <c r="AM136" s="132"/>
      <c r="AN136" s="133"/>
      <c r="AO136" s="150"/>
    </row>
    <row r="137" spans="1:41" s="61" customFormat="1" ht="28.05" customHeight="1" thickBot="1">
      <c r="A137" s="58"/>
      <c r="B137" s="400"/>
      <c r="C137" s="82" t="s">
        <v>319</v>
      </c>
      <c r="D137" s="83" t="s">
        <v>320</v>
      </c>
      <c r="E137" s="84">
        <v>90</v>
      </c>
      <c r="F137" s="81">
        <f>VLOOKUP(C137,[1]Sheet1!B$1:E$65536,4,0)</f>
        <v>7470.73</v>
      </c>
      <c r="G137" s="81">
        <f>VLOOKUP(C137,[1]Sheet1!B$1:F$65536,5,0)</f>
        <v>0</v>
      </c>
      <c r="H137" s="81">
        <f>VLOOKUP($C137,[1]Sheet1!$B$1:$Z$65536,6,0)</f>
        <v>0</v>
      </c>
      <c r="I137" s="81">
        <f>VLOOKUP($C137,[1]Sheet1!$B$1:$Z$65536,7,0)</f>
        <v>0</v>
      </c>
      <c r="J137" s="81">
        <f>VLOOKUP($C137,[1]Sheet1!$B$1:$Z$65536,8,0)</f>
        <v>0</v>
      </c>
      <c r="K137" s="81">
        <f>VLOOKUP($C137,[1]Sheet1!$B$1:$Z$65536,9,0)</f>
        <v>0</v>
      </c>
      <c r="L137" s="81">
        <f>VLOOKUP($C137,[1]Sheet1!$B$1:$Z$65536,10,0)</f>
        <v>0</v>
      </c>
      <c r="M137" s="81">
        <f>VLOOKUP($C137,[1]Sheet1!$B$1:$Z$65536,11,0)</f>
        <v>0</v>
      </c>
      <c r="N137" s="81">
        <f>VLOOKUP($C137,[1]Sheet1!$B$1:$Z$65536,12,0)</f>
        <v>0</v>
      </c>
      <c r="O137" s="81">
        <f>VLOOKUP($C137,[1]Sheet1!$B$1:$Z$65536,13,0)</f>
        <v>0</v>
      </c>
      <c r="P137" s="81">
        <f>VLOOKUP($C137,[1]Sheet1!$B$1:$Z$65536,14,0)</f>
        <v>0</v>
      </c>
      <c r="Q137" s="81">
        <f>VLOOKUP($C137,[1]Sheet1!$B$1:$Z$65536,15,0)</f>
        <v>0</v>
      </c>
      <c r="R137" s="81">
        <f>VLOOKUP($C137,[1]Sheet1!$B$1:$Z$65536,16,0)</f>
        <v>0</v>
      </c>
      <c r="S137" s="81">
        <f>VLOOKUP($C137,[1]Sheet1!$B$1:$Z$65536,17,0)</f>
        <v>0</v>
      </c>
      <c r="T137" s="81">
        <f>VLOOKUP($C137,[1]Sheet1!$B$1:$Z$65536,18,0)</f>
        <v>0</v>
      </c>
      <c r="U137" s="81">
        <f>VLOOKUP($C137,[1]Sheet1!$B$1:$Z$65536,19,0)</f>
        <v>0</v>
      </c>
      <c r="V137" s="81">
        <f>VLOOKUP($C137,[1]Sheet1!$B$1:$Z$65536,20,0)</f>
        <v>0</v>
      </c>
      <c r="W137" s="81">
        <f>VLOOKUP($C137,[1]Sheet1!$B$1:$Z$65536,21,0)</f>
        <v>0</v>
      </c>
      <c r="X137" s="81">
        <f>VLOOKUP($C137,[1]Sheet1!$B$1:$Z$65536,22,0)</f>
        <v>0</v>
      </c>
      <c r="Y137" s="81">
        <f>VLOOKUP($C137,[1]Sheet1!$B$1:$Z$65536,23,0)</f>
        <v>0</v>
      </c>
      <c r="Z137" s="81">
        <f>VLOOKUP($C137,[1]Sheet1!$B$1:$Z$65536,24,0)</f>
        <v>0</v>
      </c>
      <c r="AA137" s="81">
        <f>VLOOKUP($C137,[1]Sheet1!$B$1:$Z$65536,25,0)</f>
        <v>0</v>
      </c>
      <c r="AB137" s="297">
        <f>VLOOKUP($C137,[1]Sheet1!$B$1:$AA$65536,26,0)</f>
        <v>19336.740000000002</v>
      </c>
      <c r="AC137" s="112">
        <f t="shared" si="26"/>
        <v>26807.47</v>
      </c>
      <c r="AD137" s="113">
        <f t="shared" si="30"/>
        <v>7470.73</v>
      </c>
      <c r="AE137" s="115">
        <f t="shared" si="27"/>
        <v>0</v>
      </c>
      <c r="AF137" s="115">
        <f t="shared" si="28"/>
        <v>0</v>
      </c>
      <c r="AG137" s="130"/>
      <c r="AH137" s="132"/>
      <c r="AI137" s="127">
        <f t="shared" si="29"/>
        <v>19336.740000000002</v>
      </c>
      <c r="AJ137" s="132"/>
      <c r="AK137" s="132"/>
      <c r="AL137" s="132"/>
      <c r="AM137" s="132" t="s">
        <v>46</v>
      </c>
      <c r="AN137" s="133"/>
      <c r="AO137" s="150"/>
    </row>
    <row r="138" spans="1:41" s="61" customFormat="1" ht="28.05" customHeight="1" thickBot="1">
      <c r="A138" s="58"/>
      <c r="B138" s="400"/>
      <c r="C138" s="82" t="s">
        <v>321</v>
      </c>
      <c r="D138" s="83" t="s">
        <v>322</v>
      </c>
      <c r="E138" s="84">
        <v>90</v>
      </c>
      <c r="F138" s="81">
        <f>VLOOKUP(C138,[1]Sheet1!B$1:E$65536,4,0)</f>
        <v>12263.73</v>
      </c>
      <c r="G138" s="81">
        <f>VLOOKUP(C138,[1]Sheet1!B$1:F$65536,5,0)</f>
        <v>0</v>
      </c>
      <c r="H138" s="81">
        <f>VLOOKUP($C138,[1]Sheet1!$B$1:$Z$65536,6,0)</f>
        <v>0</v>
      </c>
      <c r="I138" s="81">
        <f>VLOOKUP($C138,[1]Sheet1!$B$1:$Z$65536,7,0)</f>
        <v>0</v>
      </c>
      <c r="J138" s="81">
        <f>VLOOKUP($C138,[1]Sheet1!$B$1:$Z$65536,8,0)</f>
        <v>0</v>
      </c>
      <c r="K138" s="81">
        <f>VLOOKUP($C138,[1]Sheet1!$B$1:$Z$65536,9,0)</f>
        <v>0</v>
      </c>
      <c r="L138" s="81">
        <f>VLOOKUP($C138,[1]Sheet1!$B$1:$Z$65536,10,0)</f>
        <v>0</v>
      </c>
      <c r="M138" s="81">
        <f>VLOOKUP($C138,[1]Sheet1!$B$1:$Z$65536,11,0)</f>
        <v>0</v>
      </c>
      <c r="N138" s="81">
        <f>VLOOKUP($C138,[1]Sheet1!$B$1:$Z$65536,12,0)</f>
        <v>0</v>
      </c>
      <c r="O138" s="81">
        <f>VLOOKUP($C138,[1]Sheet1!$B$1:$Z$65536,13,0)</f>
        <v>0</v>
      </c>
      <c r="P138" s="81">
        <f>VLOOKUP($C138,[1]Sheet1!$B$1:$Z$65536,14,0)</f>
        <v>0</v>
      </c>
      <c r="Q138" s="81">
        <f>VLOOKUP($C138,[1]Sheet1!$B$1:$Z$65536,15,0)</f>
        <v>0</v>
      </c>
      <c r="R138" s="81">
        <f>VLOOKUP($C138,[1]Sheet1!$B$1:$Z$65536,16,0)</f>
        <v>0</v>
      </c>
      <c r="S138" s="81">
        <f>VLOOKUP($C138,[1]Sheet1!$B$1:$Z$65536,17,0)</f>
        <v>0</v>
      </c>
      <c r="T138" s="81">
        <f>VLOOKUP($C138,[1]Sheet1!$B$1:$Z$65536,18,0)</f>
        <v>0</v>
      </c>
      <c r="U138" s="81">
        <f>VLOOKUP($C138,[1]Sheet1!$B$1:$Z$65536,19,0)</f>
        <v>0</v>
      </c>
      <c r="V138" s="81">
        <f>VLOOKUP($C138,[1]Sheet1!$B$1:$Z$65536,20,0)</f>
        <v>0</v>
      </c>
      <c r="W138" s="81">
        <f>VLOOKUP($C138,[1]Sheet1!$B$1:$Z$65536,21,0)</f>
        <v>0</v>
      </c>
      <c r="X138" s="81">
        <f>VLOOKUP($C138,[1]Sheet1!$B$1:$Z$65536,22,0)</f>
        <v>0</v>
      </c>
      <c r="Y138" s="81">
        <f>VLOOKUP($C138,[1]Sheet1!$B$1:$Z$65536,23,0)</f>
        <v>0</v>
      </c>
      <c r="Z138" s="81">
        <f>VLOOKUP($C138,[1]Sheet1!$B$1:$Z$65536,24,0)</f>
        <v>0</v>
      </c>
      <c r="AA138" s="81">
        <f>VLOOKUP($C138,[1]Sheet1!$B$1:$Z$65536,25,0)</f>
        <v>0</v>
      </c>
      <c r="AB138" s="297">
        <f>VLOOKUP($C138,[1]Sheet1!$B$1:$AA$65536,26,0)</f>
        <v>0</v>
      </c>
      <c r="AC138" s="112">
        <f t="shared" si="26"/>
        <v>12263.73</v>
      </c>
      <c r="AD138" s="113">
        <f t="shared" si="30"/>
        <v>12263.73</v>
      </c>
      <c r="AE138" s="115">
        <f t="shared" si="27"/>
        <v>0</v>
      </c>
      <c r="AF138" s="115">
        <f t="shared" si="28"/>
        <v>0</v>
      </c>
      <c r="AG138" s="130"/>
      <c r="AH138" s="132"/>
      <c r="AI138" s="127">
        <f t="shared" si="29"/>
        <v>0</v>
      </c>
      <c r="AJ138" s="132"/>
      <c r="AK138" s="132"/>
      <c r="AL138" s="132"/>
      <c r="AM138" s="132" t="s">
        <v>46</v>
      </c>
      <c r="AN138" s="133"/>
      <c r="AO138" s="150"/>
    </row>
    <row r="139" spans="1:41" s="61" customFormat="1" ht="28.05" customHeight="1" thickBot="1">
      <c r="A139" s="58"/>
      <c r="B139" s="400"/>
      <c r="C139" s="82" t="s">
        <v>323</v>
      </c>
      <c r="D139" s="90" t="s">
        <v>324</v>
      </c>
      <c r="E139" s="84">
        <v>90</v>
      </c>
      <c r="F139" s="81">
        <f>VLOOKUP(C139,[1]Sheet1!B$1:E$65536,4,0)</f>
        <v>0</v>
      </c>
      <c r="G139" s="81">
        <f>VLOOKUP(C139,[1]Sheet1!B$1:F$65536,5,0)</f>
        <v>0</v>
      </c>
      <c r="H139" s="81">
        <f>VLOOKUP($C139,[1]Sheet1!$B$1:$Z$65536,6,0)</f>
        <v>0</v>
      </c>
      <c r="I139" s="81">
        <f>VLOOKUP($C139,[1]Sheet1!$B$1:$Z$65536,7,0)</f>
        <v>0</v>
      </c>
      <c r="J139" s="81">
        <f>VLOOKUP($C139,[1]Sheet1!$B$1:$Z$65536,8,0)</f>
        <v>0</v>
      </c>
      <c r="K139" s="81">
        <f>VLOOKUP($C139,[1]Sheet1!$B$1:$Z$65536,9,0)</f>
        <v>0</v>
      </c>
      <c r="L139" s="81">
        <f>VLOOKUP($C139,[1]Sheet1!$B$1:$Z$65536,10,0)</f>
        <v>0</v>
      </c>
      <c r="M139" s="81">
        <f>VLOOKUP($C139,[1]Sheet1!$B$1:$Z$65536,11,0)</f>
        <v>0</v>
      </c>
      <c r="N139" s="81">
        <f>VLOOKUP($C139,[1]Sheet1!$B$1:$Z$65536,12,0)</f>
        <v>0</v>
      </c>
      <c r="O139" s="81">
        <f>VLOOKUP($C139,[1]Sheet1!$B$1:$Z$65536,13,0)</f>
        <v>0</v>
      </c>
      <c r="P139" s="81">
        <f>VLOOKUP($C139,[1]Sheet1!$B$1:$Z$65536,14,0)</f>
        <v>0</v>
      </c>
      <c r="Q139" s="81">
        <f>VLOOKUP($C139,[1]Sheet1!$B$1:$Z$65536,15,0)</f>
        <v>0</v>
      </c>
      <c r="R139" s="81">
        <f>VLOOKUP($C139,[1]Sheet1!$B$1:$Z$65536,16,0)</f>
        <v>0</v>
      </c>
      <c r="S139" s="81">
        <f>VLOOKUP($C139,[1]Sheet1!$B$1:$Z$65536,17,0)</f>
        <v>0</v>
      </c>
      <c r="T139" s="81">
        <f>VLOOKUP($C139,[1]Sheet1!$B$1:$Z$65536,18,0)</f>
        <v>0</v>
      </c>
      <c r="U139" s="81">
        <f>VLOOKUP($C139,[1]Sheet1!$B$1:$Z$65536,19,0)</f>
        <v>0</v>
      </c>
      <c r="V139" s="81">
        <f>VLOOKUP($C139,[1]Sheet1!$B$1:$Z$65536,20,0)</f>
        <v>0</v>
      </c>
      <c r="W139" s="81">
        <f>VLOOKUP($C139,[1]Sheet1!$B$1:$Z$65536,21,0)</f>
        <v>0</v>
      </c>
      <c r="X139" s="81">
        <f>VLOOKUP($C139,[1]Sheet1!$B$1:$Z$65536,22,0)</f>
        <v>0</v>
      </c>
      <c r="Y139" s="81">
        <f>VLOOKUP($C139,[1]Sheet1!$B$1:$Z$65536,23,0)</f>
        <v>16334.740000000002</v>
      </c>
      <c r="Z139" s="81">
        <f>VLOOKUP($C139,[1]Sheet1!$B$1:$Z$65536,24,0)</f>
        <v>0</v>
      </c>
      <c r="AA139" s="81">
        <f>VLOOKUP($C139,[1]Sheet1!$B$1:$Z$65536,25,0)</f>
        <v>10005.65</v>
      </c>
      <c r="AB139" s="297">
        <f>VLOOKUP($C139,[1]Sheet1!$B$1:$AA$65536,26,0)</f>
        <v>0</v>
      </c>
      <c r="AC139" s="112">
        <f t="shared" si="26"/>
        <v>26340.39</v>
      </c>
      <c r="AD139" s="113">
        <f>AC139-AB139</f>
        <v>26340.39</v>
      </c>
      <c r="AE139" s="115">
        <f t="shared" si="27"/>
        <v>0</v>
      </c>
      <c r="AF139" s="115">
        <f t="shared" si="28"/>
        <v>0</v>
      </c>
      <c r="AG139" s="132">
        <f>AC139</f>
        <v>26340.39</v>
      </c>
      <c r="AH139" s="132"/>
      <c r="AI139" s="127">
        <f>AG139</f>
        <v>26340.39</v>
      </c>
      <c r="AJ139" s="132"/>
      <c r="AK139" s="132"/>
      <c r="AL139" s="132"/>
      <c r="AM139" s="132" t="s">
        <v>46</v>
      </c>
      <c r="AN139" s="133" t="s">
        <v>722</v>
      </c>
      <c r="AO139" s="150"/>
    </row>
    <row r="140" spans="1:41" s="61" customFormat="1" ht="28.05" customHeight="1" thickBot="1">
      <c r="A140" s="58"/>
      <c r="B140" s="400"/>
      <c r="C140" s="82" t="s">
        <v>325</v>
      </c>
      <c r="D140" s="83" t="s">
        <v>326</v>
      </c>
      <c r="E140" s="84">
        <v>90</v>
      </c>
      <c r="F140" s="81">
        <f>VLOOKUP(C140,[1]Sheet1!B$1:E$65536,4,0)</f>
        <v>0</v>
      </c>
      <c r="G140" s="81">
        <f>VLOOKUP(C140,[1]Sheet1!B$1:F$65536,5,0)</f>
        <v>0</v>
      </c>
      <c r="H140" s="81">
        <f>VLOOKUP($C140,[1]Sheet1!$B$1:$Z$65536,6,0)</f>
        <v>0</v>
      </c>
      <c r="I140" s="81">
        <f>VLOOKUP($C140,[1]Sheet1!$B$1:$Z$65536,7,0)</f>
        <v>0</v>
      </c>
      <c r="J140" s="81">
        <f>VLOOKUP($C140,[1]Sheet1!$B$1:$Z$65536,8,0)</f>
        <v>0</v>
      </c>
      <c r="K140" s="81">
        <f>VLOOKUP($C140,[1]Sheet1!$B$1:$Z$65536,9,0)</f>
        <v>0</v>
      </c>
      <c r="L140" s="81">
        <f>VLOOKUP($C140,[1]Sheet1!$B$1:$Z$65536,10,0)</f>
        <v>0</v>
      </c>
      <c r="M140" s="81">
        <f>VLOOKUP($C140,[1]Sheet1!$B$1:$Z$65536,11,0)</f>
        <v>0</v>
      </c>
      <c r="N140" s="81">
        <f>VLOOKUP($C140,[1]Sheet1!$B$1:$Z$65536,12,0)</f>
        <v>0</v>
      </c>
      <c r="O140" s="81">
        <f>VLOOKUP($C140,[1]Sheet1!$B$1:$Z$65536,13,0)</f>
        <v>0</v>
      </c>
      <c r="P140" s="81">
        <f>VLOOKUP($C140,[1]Sheet1!$B$1:$Z$65536,14,0)</f>
        <v>0</v>
      </c>
      <c r="Q140" s="81">
        <f>VLOOKUP($C140,[1]Sheet1!$B$1:$Z$65536,15,0)</f>
        <v>0</v>
      </c>
      <c r="R140" s="81">
        <f>VLOOKUP($C140,[1]Sheet1!$B$1:$Z$65536,16,0)</f>
        <v>4500</v>
      </c>
      <c r="S140" s="81">
        <f>VLOOKUP($C140,[1]Sheet1!$B$1:$Z$65536,17,0)</f>
        <v>0</v>
      </c>
      <c r="T140" s="81">
        <f>VLOOKUP($C140,[1]Sheet1!$B$1:$Z$65536,18,0)</f>
        <v>0</v>
      </c>
      <c r="U140" s="81">
        <f>VLOOKUP($C140,[1]Sheet1!$B$1:$Z$65536,19,0)</f>
        <v>0</v>
      </c>
      <c r="V140" s="81">
        <f>VLOOKUP($C140,[1]Sheet1!$B$1:$Z$65536,20,0)</f>
        <v>0</v>
      </c>
      <c r="W140" s="81">
        <f>VLOOKUP($C140,[1]Sheet1!$B$1:$Z$65536,21,0)</f>
        <v>0</v>
      </c>
      <c r="X140" s="81">
        <f>VLOOKUP($C140,[1]Sheet1!$B$1:$Z$65536,22,0)</f>
        <v>0</v>
      </c>
      <c r="Y140" s="81">
        <f>VLOOKUP($C140,[1]Sheet1!$B$1:$Z$65536,23,0)</f>
        <v>0</v>
      </c>
      <c r="Z140" s="81">
        <f>VLOOKUP($C140,[1]Sheet1!$B$1:$Z$65536,24,0)</f>
        <v>0</v>
      </c>
      <c r="AA140" s="81">
        <f>VLOOKUP($C140,[1]Sheet1!$B$1:$Z$65536,25,0)</f>
        <v>0</v>
      </c>
      <c r="AB140" s="297">
        <f>VLOOKUP($C140,[1]Sheet1!$B$1:$AA$65536,26,0)</f>
        <v>0</v>
      </c>
      <c r="AC140" s="112">
        <f t="shared" si="26"/>
        <v>4500</v>
      </c>
      <c r="AD140" s="113">
        <f t="shared" si="30"/>
        <v>4500</v>
      </c>
      <c r="AE140" s="115">
        <f t="shared" si="27"/>
        <v>750</v>
      </c>
      <c r="AF140" s="115">
        <f t="shared" si="28"/>
        <v>0</v>
      </c>
      <c r="AG140" s="130"/>
      <c r="AH140" s="132"/>
      <c r="AI140" s="127">
        <f t="shared" si="29"/>
        <v>0</v>
      </c>
      <c r="AJ140" s="132"/>
      <c r="AK140" s="132"/>
      <c r="AL140" s="132"/>
      <c r="AM140" s="132" t="s">
        <v>46</v>
      </c>
      <c r="AN140" s="133"/>
      <c r="AO140" s="150"/>
    </row>
    <row r="141" spans="1:41" s="61" customFormat="1" ht="28.05" customHeight="1" thickBot="1">
      <c r="A141" s="58"/>
      <c r="B141" s="400"/>
      <c r="C141" s="82" t="s">
        <v>327</v>
      </c>
      <c r="D141" s="83" t="s">
        <v>328</v>
      </c>
      <c r="E141" s="84">
        <v>90</v>
      </c>
      <c r="F141" s="81">
        <f>VLOOKUP(C141,[1]Sheet1!B$1:E$65536,4,0)</f>
        <v>3374.75</v>
      </c>
      <c r="G141" s="81">
        <f>VLOOKUP(C141,[1]Sheet1!B$1:F$65536,5,0)</f>
        <v>0</v>
      </c>
      <c r="H141" s="81">
        <f>VLOOKUP($C141,[1]Sheet1!$B$1:$Z$65536,6,0)</f>
        <v>0</v>
      </c>
      <c r="I141" s="81">
        <f>VLOOKUP($C141,[1]Sheet1!$B$1:$Z$65536,7,0)</f>
        <v>0</v>
      </c>
      <c r="J141" s="81">
        <f>VLOOKUP($C141,[1]Sheet1!$B$1:$Z$65536,8,0)</f>
        <v>0</v>
      </c>
      <c r="K141" s="81">
        <f>VLOOKUP($C141,[1]Sheet1!$B$1:$Z$65536,9,0)</f>
        <v>0</v>
      </c>
      <c r="L141" s="81">
        <f>VLOOKUP($C141,[1]Sheet1!$B$1:$Z$65536,10,0)</f>
        <v>0</v>
      </c>
      <c r="M141" s="81">
        <f>VLOOKUP($C141,[1]Sheet1!$B$1:$Z$65536,11,0)</f>
        <v>0</v>
      </c>
      <c r="N141" s="81">
        <f>VLOOKUP($C141,[1]Sheet1!$B$1:$Z$65536,12,0)</f>
        <v>0</v>
      </c>
      <c r="O141" s="81">
        <f>VLOOKUP($C141,[1]Sheet1!$B$1:$Z$65536,13,0)</f>
        <v>0</v>
      </c>
      <c r="P141" s="81">
        <f>VLOOKUP($C141,[1]Sheet1!$B$1:$Z$65536,14,0)</f>
        <v>0</v>
      </c>
      <c r="Q141" s="81">
        <f>VLOOKUP($C141,[1]Sheet1!$B$1:$Z$65536,15,0)</f>
        <v>0</v>
      </c>
      <c r="R141" s="81">
        <f>VLOOKUP($C141,[1]Sheet1!$B$1:$Z$65536,16,0)</f>
        <v>0</v>
      </c>
      <c r="S141" s="81">
        <f>VLOOKUP($C141,[1]Sheet1!$B$1:$Z$65536,17,0)</f>
        <v>0</v>
      </c>
      <c r="T141" s="81">
        <f>VLOOKUP($C141,[1]Sheet1!$B$1:$Z$65536,18,0)</f>
        <v>0</v>
      </c>
      <c r="U141" s="81">
        <f>VLOOKUP($C141,[1]Sheet1!$B$1:$Z$65536,19,0)</f>
        <v>0</v>
      </c>
      <c r="V141" s="81">
        <f>VLOOKUP($C141,[1]Sheet1!$B$1:$Z$65536,20,0)</f>
        <v>0</v>
      </c>
      <c r="W141" s="81">
        <f>VLOOKUP($C141,[1]Sheet1!$B$1:$Z$65536,21,0)</f>
        <v>0</v>
      </c>
      <c r="X141" s="81">
        <f>VLOOKUP($C141,[1]Sheet1!$B$1:$Z$65536,22,0)</f>
        <v>0</v>
      </c>
      <c r="Y141" s="81">
        <f>VLOOKUP($C141,[1]Sheet1!$B$1:$Z$65536,23,0)</f>
        <v>0</v>
      </c>
      <c r="Z141" s="81">
        <f>VLOOKUP($C141,[1]Sheet1!$B$1:$Z$65536,24,0)</f>
        <v>0</v>
      </c>
      <c r="AA141" s="81">
        <f>VLOOKUP($C141,[1]Sheet1!$B$1:$Z$65536,25,0)</f>
        <v>0</v>
      </c>
      <c r="AB141" s="297">
        <f>VLOOKUP($C141,[1]Sheet1!$B$1:$AA$65536,26,0)</f>
        <v>0</v>
      </c>
      <c r="AC141" s="112">
        <f t="shared" si="26"/>
        <v>3374.75</v>
      </c>
      <c r="AD141" s="113">
        <f t="shared" si="30"/>
        <v>3374.75</v>
      </c>
      <c r="AE141" s="115">
        <f t="shared" si="27"/>
        <v>0</v>
      </c>
      <c r="AF141" s="115">
        <f t="shared" si="28"/>
        <v>0</v>
      </c>
      <c r="AG141" s="130"/>
      <c r="AH141" s="132"/>
      <c r="AI141" s="127">
        <f t="shared" si="29"/>
        <v>0</v>
      </c>
      <c r="AJ141" s="132"/>
      <c r="AK141" s="132"/>
      <c r="AL141" s="132" t="s">
        <v>46</v>
      </c>
      <c r="AM141" s="132"/>
      <c r="AN141" s="133"/>
      <c r="AO141" s="150"/>
    </row>
    <row r="142" spans="1:41" s="61" customFormat="1" ht="28.05" customHeight="1" thickBot="1">
      <c r="A142" s="58"/>
      <c r="B142" s="400"/>
      <c r="C142" s="82" t="s">
        <v>329</v>
      </c>
      <c r="D142" s="83" t="s">
        <v>330</v>
      </c>
      <c r="E142" s="84">
        <v>90</v>
      </c>
      <c r="F142" s="81">
        <f>VLOOKUP(C142,[1]Sheet1!B$1:E$65536,4,0)</f>
        <v>0</v>
      </c>
      <c r="G142" s="81">
        <f>VLOOKUP(C142,[1]Sheet1!B$1:F$65536,5,0)</f>
        <v>0</v>
      </c>
      <c r="H142" s="81">
        <f>VLOOKUP($C142,[1]Sheet1!$B$1:$Z$65536,6,0)</f>
        <v>0</v>
      </c>
      <c r="I142" s="81">
        <f>VLOOKUP($C142,[1]Sheet1!$B$1:$Z$65536,7,0)</f>
        <v>0</v>
      </c>
      <c r="J142" s="81">
        <f>VLOOKUP($C142,[1]Sheet1!$B$1:$Z$65536,8,0)</f>
        <v>0</v>
      </c>
      <c r="K142" s="81">
        <f>VLOOKUP($C142,[1]Sheet1!$B$1:$Z$65536,9,0)</f>
        <v>0</v>
      </c>
      <c r="L142" s="81">
        <f>VLOOKUP($C142,[1]Sheet1!$B$1:$Z$65536,10,0)</f>
        <v>0</v>
      </c>
      <c r="M142" s="81">
        <f>VLOOKUP($C142,[1]Sheet1!$B$1:$Z$65536,11,0)</f>
        <v>0</v>
      </c>
      <c r="N142" s="81">
        <f>VLOOKUP($C142,[1]Sheet1!$B$1:$Z$65536,12,0)</f>
        <v>0</v>
      </c>
      <c r="O142" s="81">
        <f>VLOOKUP($C142,[1]Sheet1!$B$1:$Z$65536,13,0)</f>
        <v>0</v>
      </c>
      <c r="P142" s="81">
        <f>VLOOKUP($C142,[1]Sheet1!$B$1:$Z$65536,14,0)</f>
        <v>0</v>
      </c>
      <c r="Q142" s="81">
        <f>VLOOKUP($C142,[1]Sheet1!$B$1:$Z$65536,15,0)</f>
        <v>0</v>
      </c>
      <c r="R142" s="81">
        <f>VLOOKUP($C142,[1]Sheet1!$B$1:$Z$65536,16,0)</f>
        <v>0</v>
      </c>
      <c r="S142" s="81">
        <f>VLOOKUP($C142,[1]Sheet1!$B$1:$Z$65536,17,0)</f>
        <v>0</v>
      </c>
      <c r="T142" s="81">
        <f>VLOOKUP($C142,[1]Sheet1!$B$1:$Z$65536,18,0)</f>
        <v>0</v>
      </c>
      <c r="U142" s="81">
        <f>VLOOKUP($C142,[1]Sheet1!$B$1:$Z$65536,19,0)</f>
        <v>0</v>
      </c>
      <c r="V142" s="81">
        <f>VLOOKUP($C142,[1]Sheet1!$B$1:$Z$65536,20,0)</f>
        <v>3335</v>
      </c>
      <c r="W142" s="81">
        <f>VLOOKUP($C142,[1]Sheet1!$B$1:$Z$65536,21,0)</f>
        <v>0</v>
      </c>
      <c r="X142" s="81">
        <f>VLOOKUP($C142,[1]Sheet1!$B$1:$Z$65536,22,0)</f>
        <v>0</v>
      </c>
      <c r="Y142" s="81">
        <f>VLOOKUP($C142,[1]Sheet1!$B$1:$Z$65536,23,0)</f>
        <v>12231.12</v>
      </c>
      <c r="Z142" s="81">
        <f>VLOOKUP($C142,[1]Sheet1!$B$1:$Z$65536,24,0)</f>
        <v>0</v>
      </c>
      <c r="AA142" s="81">
        <f>VLOOKUP($C142,[1]Sheet1!$B$1:$Z$65536,25,0)</f>
        <v>0</v>
      </c>
      <c r="AB142" s="297">
        <f>VLOOKUP($C142,[1]Sheet1!$B$1:$AA$65536,26,0)</f>
        <v>4429.6000000000004</v>
      </c>
      <c r="AC142" s="112">
        <f t="shared" si="26"/>
        <v>19995.72</v>
      </c>
      <c r="AD142" s="113">
        <f t="shared" si="30"/>
        <v>15566.12</v>
      </c>
      <c r="AE142" s="115">
        <f t="shared" si="27"/>
        <v>555.83333333333337</v>
      </c>
      <c r="AF142" s="115">
        <f t="shared" si="28"/>
        <v>3335</v>
      </c>
      <c r="AG142" s="130"/>
      <c r="AH142" s="132">
        <f>AD142</f>
        <v>15566.12</v>
      </c>
      <c r="AI142" s="127">
        <f>AH142</f>
        <v>15566.12</v>
      </c>
      <c r="AJ142" s="132"/>
      <c r="AK142" s="132"/>
      <c r="AL142" s="132"/>
      <c r="AM142" s="132" t="s">
        <v>46</v>
      </c>
      <c r="AN142" s="133"/>
      <c r="AO142" s="150"/>
    </row>
    <row r="143" spans="1:41" s="61" customFormat="1" ht="28.05" customHeight="1" thickBot="1">
      <c r="A143" s="58"/>
      <c r="B143" s="400"/>
      <c r="C143" s="82" t="s">
        <v>331</v>
      </c>
      <c r="D143" s="83" t="s">
        <v>332</v>
      </c>
      <c r="E143" s="84">
        <v>90</v>
      </c>
      <c r="F143" s="81">
        <f>VLOOKUP(C143,[1]Sheet1!B$1:E$65536,4,0)</f>
        <v>2450</v>
      </c>
      <c r="G143" s="81">
        <f>VLOOKUP(C143,[1]Sheet1!B$1:F$65536,5,0)</f>
        <v>0</v>
      </c>
      <c r="H143" s="81">
        <f>VLOOKUP($C143,[1]Sheet1!$B$1:$Z$65536,6,0)</f>
        <v>0</v>
      </c>
      <c r="I143" s="81">
        <f>VLOOKUP($C143,[1]Sheet1!$B$1:$Z$65536,7,0)</f>
        <v>0</v>
      </c>
      <c r="J143" s="81">
        <f>VLOOKUP($C143,[1]Sheet1!$B$1:$Z$65536,8,0)</f>
        <v>0</v>
      </c>
      <c r="K143" s="81">
        <f>VLOOKUP($C143,[1]Sheet1!$B$1:$Z$65536,9,0)</f>
        <v>0</v>
      </c>
      <c r="L143" s="81">
        <f>VLOOKUP($C143,[1]Sheet1!$B$1:$Z$65536,10,0)</f>
        <v>0</v>
      </c>
      <c r="M143" s="81">
        <f>VLOOKUP($C143,[1]Sheet1!$B$1:$Z$65536,11,0)</f>
        <v>0</v>
      </c>
      <c r="N143" s="81">
        <f>VLOOKUP($C143,[1]Sheet1!$B$1:$Z$65536,12,0)</f>
        <v>0</v>
      </c>
      <c r="O143" s="81">
        <f>VLOOKUP($C143,[1]Sheet1!$B$1:$Z$65536,13,0)</f>
        <v>0</v>
      </c>
      <c r="P143" s="81">
        <f>VLOOKUP($C143,[1]Sheet1!$B$1:$Z$65536,14,0)</f>
        <v>0</v>
      </c>
      <c r="Q143" s="81">
        <f>VLOOKUP($C143,[1]Sheet1!$B$1:$Z$65536,15,0)</f>
        <v>0</v>
      </c>
      <c r="R143" s="81">
        <f>VLOOKUP($C143,[1]Sheet1!$B$1:$Z$65536,16,0)</f>
        <v>0</v>
      </c>
      <c r="S143" s="81">
        <f>VLOOKUP($C143,[1]Sheet1!$B$1:$Z$65536,17,0)</f>
        <v>0</v>
      </c>
      <c r="T143" s="81">
        <f>VLOOKUP($C143,[1]Sheet1!$B$1:$Z$65536,18,0)</f>
        <v>0</v>
      </c>
      <c r="U143" s="81">
        <f>VLOOKUP($C143,[1]Sheet1!$B$1:$Z$65536,19,0)</f>
        <v>0</v>
      </c>
      <c r="V143" s="81">
        <f>VLOOKUP($C143,[1]Sheet1!$B$1:$Z$65536,20,0)</f>
        <v>0</v>
      </c>
      <c r="W143" s="81">
        <f>VLOOKUP($C143,[1]Sheet1!$B$1:$Z$65536,21,0)</f>
        <v>0</v>
      </c>
      <c r="X143" s="81">
        <f>VLOOKUP($C143,[1]Sheet1!$B$1:$Z$65536,22,0)</f>
        <v>0</v>
      </c>
      <c r="Y143" s="81">
        <f>VLOOKUP($C143,[1]Sheet1!$B$1:$Z$65536,23,0)</f>
        <v>0</v>
      </c>
      <c r="Z143" s="81">
        <f>VLOOKUP($C143,[1]Sheet1!$B$1:$Z$65536,24,0)</f>
        <v>0</v>
      </c>
      <c r="AA143" s="81">
        <f>VLOOKUP($C143,[1]Sheet1!$B$1:$Z$65536,25,0)</f>
        <v>0</v>
      </c>
      <c r="AB143" s="297">
        <f>VLOOKUP($C143,[1]Sheet1!$B$1:$AA$65536,26,0)</f>
        <v>0</v>
      </c>
      <c r="AC143" s="112">
        <f t="shared" si="26"/>
        <v>2450</v>
      </c>
      <c r="AD143" s="113">
        <f t="shared" si="30"/>
        <v>2450</v>
      </c>
      <c r="AE143" s="115">
        <f t="shared" si="27"/>
        <v>0</v>
      </c>
      <c r="AF143" s="115">
        <f t="shared" si="28"/>
        <v>0</v>
      </c>
      <c r="AG143" s="130"/>
      <c r="AH143" s="132"/>
      <c r="AI143" s="127">
        <f t="shared" si="29"/>
        <v>0</v>
      </c>
      <c r="AJ143" s="132"/>
      <c r="AK143" s="132"/>
      <c r="AL143" s="132"/>
      <c r="AM143" s="132"/>
      <c r="AN143" s="133"/>
      <c r="AO143" s="150"/>
    </row>
    <row r="144" spans="1:41" s="61" customFormat="1" ht="28.05" customHeight="1" thickBot="1">
      <c r="A144" s="58"/>
      <c r="B144" s="400"/>
      <c r="C144" s="82" t="s">
        <v>333</v>
      </c>
      <c r="D144" s="83" t="s">
        <v>334</v>
      </c>
      <c r="E144" s="84">
        <v>90</v>
      </c>
      <c r="F144" s="81">
        <f>VLOOKUP(C144,[1]Sheet1!B$1:E$65536,4,0)</f>
        <v>0</v>
      </c>
      <c r="G144" s="81">
        <f>VLOOKUP(C144,[1]Sheet1!B$1:F$65536,5,0)</f>
        <v>0</v>
      </c>
      <c r="H144" s="81">
        <f>VLOOKUP($C144,[1]Sheet1!$B$1:$Z$65536,6,0)</f>
        <v>0</v>
      </c>
      <c r="I144" s="81">
        <f>VLOOKUP($C144,[1]Sheet1!$B$1:$Z$65536,7,0)</f>
        <v>0</v>
      </c>
      <c r="J144" s="81">
        <f>VLOOKUP($C144,[1]Sheet1!$B$1:$Z$65536,8,0)</f>
        <v>0</v>
      </c>
      <c r="K144" s="81">
        <f>VLOOKUP($C144,[1]Sheet1!$B$1:$Z$65536,9,0)</f>
        <v>0</v>
      </c>
      <c r="L144" s="81">
        <f>VLOOKUP($C144,[1]Sheet1!$B$1:$Z$65536,10,0)</f>
        <v>0</v>
      </c>
      <c r="M144" s="81">
        <f>VLOOKUP($C144,[1]Sheet1!$B$1:$Z$65536,11,0)</f>
        <v>0</v>
      </c>
      <c r="N144" s="81">
        <f>VLOOKUP($C144,[1]Sheet1!$B$1:$Z$65536,12,0)</f>
        <v>0</v>
      </c>
      <c r="O144" s="81">
        <f>VLOOKUP($C144,[1]Sheet1!$B$1:$Z$65536,13,0)</f>
        <v>0</v>
      </c>
      <c r="P144" s="81">
        <f>VLOOKUP($C144,[1]Sheet1!$B$1:$Z$65536,14,0)</f>
        <v>0</v>
      </c>
      <c r="Q144" s="81">
        <f>VLOOKUP($C144,[1]Sheet1!$B$1:$Z$65536,15,0)</f>
        <v>0</v>
      </c>
      <c r="R144" s="81">
        <f>VLOOKUP($C144,[1]Sheet1!$B$1:$Z$65536,16,0)</f>
        <v>2411.77</v>
      </c>
      <c r="S144" s="81">
        <f>VLOOKUP($C144,[1]Sheet1!$B$1:$Z$65536,17,0)</f>
        <v>0</v>
      </c>
      <c r="T144" s="81">
        <f>VLOOKUP($C144,[1]Sheet1!$B$1:$Z$65536,18,0)</f>
        <v>0</v>
      </c>
      <c r="U144" s="81">
        <f>VLOOKUP($C144,[1]Sheet1!$B$1:$Z$65536,19,0)</f>
        <v>0</v>
      </c>
      <c r="V144" s="81">
        <f>VLOOKUP($C144,[1]Sheet1!$B$1:$Z$65536,20,0)</f>
        <v>0</v>
      </c>
      <c r="W144" s="81">
        <f>VLOOKUP($C144,[1]Sheet1!$B$1:$Z$65536,21,0)</f>
        <v>0</v>
      </c>
      <c r="X144" s="81">
        <f>VLOOKUP($C144,[1]Sheet1!$B$1:$Z$65536,22,0)</f>
        <v>0</v>
      </c>
      <c r="Y144" s="81">
        <f>VLOOKUP($C144,[1]Sheet1!$B$1:$Z$65536,23,0)</f>
        <v>0</v>
      </c>
      <c r="Z144" s="81">
        <f>VLOOKUP($C144,[1]Sheet1!$B$1:$Z$65536,24,0)</f>
        <v>0</v>
      </c>
      <c r="AA144" s="81">
        <f>VLOOKUP($C144,[1]Sheet1!$B$1:$Z$65536,25,0)</f>
        <v>0</v>
      </c>
      <c r="AB144" s="297">
        <f>VLOOKUP($C144,[1]Sheet1!$B$1:$AA$65536,26,0)</f>
        <v>0</v>
      </c>
      <c r="AC144" s="112">
        <f t="shared" si="26"/>
        <v>2411.77</v>
      </c>
      <c r="AD144" s="113">
        <f t="shared" si="30"/>
        <v>2411.77</v>
      </c>
      <c r="AE144" s="115">
        <f t="shared" si="27"/>
        <v>401.96166666666664</v>
      </c>
      <c r="AF144" s="115">
        <f t="shared" si="28"/>
        <v>0</v>
      </c>
      <c r="AG144" s="130"/>
      <c r="AH144" s="132"/>
      <c r="AI144" s="127">
        <f t="shared" si="29"/>
        <v>0</v>
      </c>
      <c r="AJ144" s="132"/>
      <c r="AK144" s="132" t="s">
        <v>46</v>
      </c>
      <c r="AL144" s="132"/>
      <c r="AM144" s="132"/>
      <c r="AN144" s="133"/>
      <c r="AO144" s="150"/>
    </row>
    <row r="145" spans="1:41" s="61" customFormat="1" ht="28.05" customHeight="1" thickBot="1">
      <c r="A145" s="58"/>
      <c r="B145" s="400"/>
      <c r="C145" s="82" t="s">
        <v>335</v>
      </c>
      <c r="D145" s="83" t="s">
        <v>336</v>
      </c>
      <c r="E145" s="84">
        <v>90</v>
      </c>
      <c r="F145" s="81">
        <f>VLOOKUP(C145,[1]Sheet1!B$1:E$65536,4,0)</f>
        <v>0</v>
      </c>
      <c r="G145" s="81">
        <f>VLOOKUP(C145,[1]Sheet1!B$1:F$65536,5,0)</f>
        <v>0</v>
      </c>
      <c r="H145" s="81">
        <f>VLOOKUP($C145,[1]Sheet1!$B$1:$Z$65536,6,0)</f>
        <v>0</v>
      </c>
      <c r="I145" s="81">
        <f>VLOOKUP($C145,[1]Sheet1!$B$1:$Z$65536,7,0)</f>
        <v>0</v>
      </c>
      <c r="J145" s="81">
        <f>VLOOKUP($C145,[1]Sheet1!$B$1:$Z$65536,8,0)</f>
        <v>0</v>
      </c>
      <c r="K145" s="81">
        <f>VLOOKUP($C145,[1]Sheet1!$B$1:$Z$65536,9,0)</f>
        <v>0</v>
      </c>
      <c r="L145" s="81">
        <f>VLOOKUP($C145,[1]Sheet1!$B$1:$Z$65536,10,0)</f>
        <v>0</v>
      </c>
      <c r="M145" s="81">
        <f>VLOOKUP($C145,[1]Sheet1!$B$1:$Z$65536,11,0)</f>
        <v>0</v>
      </c>
      <c r="N145" s="81">
        <f>VLOOKUP($C145,[1]Sheet1!$B$1:$Z$65536,12,0)</f>
        <v>0</v>
      </c>
      <c r="O145" s="81">
        <f>VLOOKUP($C145,[1]Sheet1!$B$1:$Z$65536,13,0)</f>
        <v>0</v>
      </c>
      <c r="P145" s="81">
        <f>VLOOKUP($C145,[1]Sheet1!$B$1:$Z$65536,14,0)</f>
        <v>0</v>
      </c>
      <c r="Q145" s="81">
        <f>VLOOKUP($C145,[1]Sheet1!$B$1:$Z$65536,15,0)</f>
        <v>0</v>
      </c>
      <c r="R145" s="81">
        <f>VLOOKUP($C145,[1]Sheet1!$B$1:$Z$65536,16,0)</f>
        <v>0</v>
      </c>
      <c r="S145" s="81">
        <f>VLOOKUP($C145,[1]Sheet1!$B$1:$Z$65536,17,0)</f>
        <v>0</v>
      </c>
      <c r="T145" s="81">
        <f>VLOOKUP($C145,[1]Sheet1!$B$1:$Z$65536,18,0)</f>
        <v>0</v>
      </c>
      <c r="U145" s="81">
        <f>VLOOKUP($C145,[1]Sheet1!$B$1:$Z$65536,19,0)</f>
        <v>0</v>
      </c>
      <c r="V145" s="81">
        <f>VLOOKUP($C145,[1]Sheet1!$B$1:$Z$65536,20,0)</f>
        <v>0</v>
      </c>
      <c r="W145" s="81">
        <f>VLOOKUP($C145,[1]Sheet1!$B$1:$Z$65536,21,0)</f>
        <v>0</v>
      </c>
      <c r="X145" s="81">
        <f>VLOOKUP($C145,[1]Sheet1!$B$1:$Z$65536,22,0)</f>
        <v>0</v>
      </c>
      <c r="Y145" s="81">
        <f>VLOOKUP($C145,[1]Sheet1!$B$1:$Z$65536,23,0)</f>
        <v>0</v>
      </c>
      <c r="Z145" s="81">
        <f>VLOOKUP($C145,[1]Sheet1!$B$1:$Z$65536,24,0)</f>
        <v>0</v>
      </c>
      <c r="AA145" s="81">
        <f>VLOOKUP($C145,[1]Sheet1!$B$1:$Z$65536,25,0)</f>
        <v>0</v>
      </c>
      <c r="AB145" s="297">
        <f>VLOOKUP($C145,[1]Sheet1!$B$1:$AA$65536,26,0)</f>
        <v>0</v>
      </c>
      <c r="AC145" s="112">
        <f t="shared" si="26"/>
        <v>0</v>
      </c>
      <c r="AD145" s="113">
        <f t="shared" si="30"/>
        <v>0</v>
      </c>
      <c r="AE145" s="115">
        <f t="shared" si="27"/>
        <v>0</v>
      </c>
      <c r="AF145" s="115">
        <f t="shared" si="28"/>
        <v>0</v>
      </c>
      <c r="AG145" s="130"/>
      <c r="AH145" s="132"/>
      <c r="AI145" s="127">
        <f t="shared" si="29"/>
        <v>0</v>
      </c>
      <c r="AJ145" s="132"/>
      <c r="AK145" s="132"/>
      <c r="AL145" s="132"/>
      <c r="AM145" s="132" t="s">
        <v>46</v>
      </c>
      <c r="AN145" s="133"/>
      <c r="AO145" s="150"/>
    </row>
    <row r="146" spans="1:41" s="61" customFormat="1" ht="28.05" customHeight="1" thickBot="1">
      <c r="A146" s="58"/>
      <c r="B146" s="400"/>
      <c r="C146" s="82" t="s">
        <v>337</v>
      </c>
      <c r="D146" s="83" t="s">
        <v>338</v>
      </c>
      <c r="E146" s="84">
        <v>90</v>
      </c>
      <c r="F146" s="81">
        <f>VLOOKUP(C146,[1]Sheet1!B$1:E$65536,4,0)</f>
        <v>0</v>
      </c>
      <c r="G146" s="81">
        <f>VLOOKUP(C146,[1]Sheet1!B$1:F$65536,5,0)</f>
        <v>0</v>
      </c>
      <c r="H146" s="81">
        <f>VLOOKUP($C146,[1]Sheet1!$B$1:$Z$65536,6,0)</f>
        <v>0</v>
      </c>
      <c r="I146" s="81">
        <f>VLOOKUP($C146,[1]Sheet1!$B$1:$Z$65536,7,0)</f>
        <v>0</v>
      </c>
      <c r="J146" s="81">
        <f>VLOOKUP($C146,[1]Sheet1!$B$1:$Z$65536,8,0)</f>
        <v>0</v>
      </c>
      <c r="K146" s="81">
        <f>VLOOKUP($C146,[1]Sheet1!$B$1:$Z$65536,9,0)</f>
        <v>0</v>
      </c>
      <c r="L146" s="81">
        <f>VLOOKUP($C146,[1]Sheet1!$B$1:$Z$65536,10,0)</f>
        <v>0</v>
      </c>
      <c r="M146" s="81">
        <f>VLOOKUP($C146,[1]Sheet1!$B$1:$Z$65536,11,0)</f>
        <v>0</v>
      </c>
      <c r="N146" s="81">
        <f>VLOOKUP($C146,[1]Sheet1!$B$1:$Z$65536,12,0)</f>
        <v>0</v>
      </c>
      <c r="O146" s="81">
        <f>VLOOKUP($C146,[1]Sheet1!$B$1:$Z$65536,13,0)</f>
        <v>0</v>
      </c>
      <c r="P146" s="81">
        <f>VLOOKUP($C146,[1]Sheet1!$B$1:$Z$65536,14,0)</f>
        <v>0</v>
      </c>
      <c r="Q146" s="81">
        <f>VLOOKUP($C146,[1]Sheet1!$B$1:$Z$65536,15,0)</f>
        <v>0</v>
      </c>
      <c r="R146" s="81">
        <f>VLOOKUP($C146,[1]Sheet1!$B$1:$Z$65536,16,0)</f>
        <v>0</v>
      </c>
      <c r="S146" s="81">
        <f>VLOOKUP($C146,[1]Sheet1!$B$1:$Z$65536,17,0)</f>
        <v>0</v>
      </c>
      <c r="T146" s="81">
        <f>VLOOKUP($C146,[1]Sheet1!$B$1:$Z$65536,18,0)</f>
        <v>0</v>
      </c>
      <c r="U146" s="81">
        <f>VLOOKUP($C146,[1]Sheet1!$B$1:$Z$65536,19,0)</f>
        <v>0</v>
      </c>
      <c r="V146" s="81">
        <f>VLOOKUP($C146,[1]Sheet1!$B$1:$Z$65536,20,0)</f>
        <v>0</v>
      </c>
      <c r="W146" s="81">
        <f>VLOOKUP($C146,[1]Sheet1!$B$1:$Z$65536,21,0)</f>
        <v>0</v>
      </c>
      <c r="X146" s="81">
        <f>VLOOKUP($C146,[1]Sheet1!$B$1:$Z$65536,22,0)</f>
        <v>0</v>
      </c>
      <c r="Y146" s="81">
        <f>VLOOKUP($C146,[1]Sheet1!$B$1:$Z$65536,23,0)</f>
        <v>0</v>
      </c>
      <c r="Z146" s="81">
        <f>VLOOKUP($C146,[1]Sheet1!$B$1:$Z$65536,24,0)</f>
        <v>0</v>
      </c>
      <c r="AA146" s="81">
        <f>VLOOKUP($C146,[1]Sheet1!$B$1:$Z$65536,25,0)</f>
        <v>0.04</v>
      </c>
      <c r="AB146" s="297">
        <f>VLOOKUP($C146,[1]Sheet1!$B$1:$AA$65536,26,0)</f>
        <v>0</v>
      </c>
      <c r="AC146" s="112">
        <f t="shared" si="26"/>
        <v>0.04</v>
      </c>
      <c r="AD146" s="113">
        <f t="shared" si="30"/>
        <v>0</v>
      </c>
      <c r="AE146" s="115">
        <f t="shared" si="27"/>
        <v>0</v>
      </c>
      <c r="AF146" s="115">
        <f t="shared" si="28"/>
        <v>0</v>
      </c>
      <c r="AG146" s="130"/>
      <c r="AH146" s="132"/>
      <c r="AI146" s="127">
        <f t="shared" si="29"/>
        <v>0</v>
      </c>
      <c r="AJ146" s="132"/>
      <c r="AK146" s="132"/>
      <c r="AL146" s="132"/>
      <c r="AM146" s="132" t="s">
        <v>46</v>
      </c>
      <c r="AN146" s="133"/>
      <c r="AO146" s="150"/>
    </row>
    <row r="147" spans="1:41" s="61" customFormat="1" ht="28.05" customHeight="1" thickBot="1">
      <c r="A147" s="58"/>
      <c r="B147" s="400"/>
      <c r="C147" s="82" t="s">
        <v>339</v>
      </c>
      <c r="D147" s="83" t="s">
        <v>340</v>
      </c>
      <c r="E147" s="84">
        <v>90</v>
      </c>
      <c r="F147" s="81">
        <f>VLOOKUP(C147,[1]Sheet1!B$1:E$65536,4,0)</f>
        <v>0</v>
      </c>
      <c r="G147" s="81">
        <f>VLOOKUP(C147,[1]Sheet1!B$1:F$65536,5,0)</f>
        <v>0</v>
      </c>
      <c r="H147" s="81">
        <f>VLOOKUP($C147,[1]Sheet1!$B$1:$Z$65536,6,0)</f>
        <v>0</v>
      </c>
      <c r="I147" s="81">
        <f>VLOOKUP($C147,[1]Sheet1!$B$1:$Z$65536,7,0)</f>
        <v>0</v>
      </c>
      <c r="J147" s="81">
        <f>VLOOKUP($C147,[1]Sheet1!$B$1:$Z$65536,8,0)</f>
        <v>0</v>
      </c>
      <c r="K147" s="81">
        <f>VLOOKUP($C147,[1]Sheet1!$B$1:$Z$65536,9,0)</f>
        <v>0</v>
      </c>
      <c r="L147" s="81">
        <f>VLOOKUP($C147,[1]Sheet1!$B$1:$Z$65536,10,0)</f>
        <v>0</v>
      </c>
      <c r="M147" s="81">
        <f>VLOOKUP($C147,[1]Sheet1!$B$1:$Z$65536,11,0)</f>
        <v>0</v>
      </c>
      <c r="N147" s="81">
        <f>VLOOKUP($C147,[1]Sheet1!$B$1:$Z$65536,12,0)</f>
        <v>0</v>
      </c>
      <c r="O147" s="81">
        <f>VLOOKUP($C147,[1]Sheet1!$B$1:$Z$65536,13,0)</f>
        <v>0</v>
      </c>
      <c r="P147" s="81">
        <f>VLOOKUP($C147,[1]Sheet1!$B$1:$Z$65536,14,0)</f>
        <v>0</v>
      </c>
      <c r="Q147" s="81">
        <f>VLOOKUP($C147,[1]Sheet1!$B$1:$Z$65536,15,0)</f>
        <v>0</v>
      </c>
      <c r="R147" s="81">
        <f>VLOOKUP($C147,[1]Sheet1!$B$1:$Z$65536,16,0)</f>
        <v>0</v>
      </c>
      <c r="S147" s="81">
        <f>VLOOKUP($C147,[1]Sheet1!$B$1:$Z$65536,17,0)</f>
        <v>0</v>
      </c>
      <c r="T147" s="81">
        <f>VLOOKUP($C147,[1]Sheet1!$B$1:$Z$65536,18,0)</f>
        <v>1386.48</v>
      </c>
      <c r="U147" s="81">
        <f>VLOOKUP($C147,[1]Sheet1!$B$1:$Z$65536,19,0)</f>
        <v>0</v>
      </c>
      <c r="V147" s="81">
        <f>VLOOKUP($C147,[1]Sheet1!$B$1:$Z$65536,20,0)</f>
        <v>0</v>
      </c>
      <c r="W147" s="81">
        <f>VLOOKUP($C147,[1]Sheet1!$B$1:$Z$65536,21,0)</f>
        <v>0</v>
      </c>
      <c r="X147" s="81">
        <f>VLOOKUP($C147,[1]Sheet1!$B$1:$Z$65536,22,0)</f>
        <v>0</v>
      </c>
      <c r="Y147" s="81">
        <f>VLOOKUP($C147,[1]Sheet1!$B$1:$Z$65536,23,0)</f>
        <v>0</v>
      </c>
      <c r="Z147" s="81">
        <f>VLOOKUP($C147,[1]Sheet1!$B$1:$Z$65536,24,0)</f>
        <v>0</v>
      </c>
      <c r="AA147" s="81">
        <f>VLOOKUP($C147,[1]Sheet1!$B$1:$Z$65536,25,0)</f>
        <v>0</v>
      </c>
      <c r="AB147" s="297">
        <f>VLOOKUP($C147,[1]Sheet1!$B$1:$AA$65536,26,0)</f>
        <v>0</v>
      </c>
      <c r="AC147" s="112">
        <f t="shared" si="26"/>
        <v>1386.48</v>
      </c>
      <c r="AD147" s="113">
        <f t="shared" si="30"/>
        <v>1386.48</v>
      </c>
      <c r="AE147" s="115">
        <f t="shared" si="27"/>
        <v>231.08</v>
      </c>
      <c r="AF147" s="115">
        <f t="shared" si="28"/>
        <v>0</v>
      </c>
      <c r="AG147" s="130"/>
      <c r="AH147" s="132"/>
      <c r="AI147" s="127">
        <f t="shared" si="29"/>
        <v>0</v>
      </c>
      <c r="AJ147" s="132"/>
      <c r="AK147" s="132" t="s">
        <v>46</v>
      </c>
      <c r="AL147" s="132"/>
      <c r="AM147" s="132"/>
      <c r="AN147" s="133"/>
      <c r="AO147" s="150"/>
    </row>
    <row r="148" spans="1:41" s="61" customFormat="1" ht="28.05" customHeight="1" thickBot="1">
      <c r="A148" s="58"/>
      <c r="B148" s="400"/>
      <c r="C148" s="82" t="s">
        <v>341</v>
      </c>
      <c r="D148" s="83" t="s">
        <v>342</v>
      </c>
      <c r="E148" s="84">
        <v>90</v>
      </c>
      <c r="F148" s="81">
        <f>VLOOKUP(C148,[1]Sheet1!B$1:E$65536,4,0)</f>
        <v>0</v>
      </c>
      <c r="G148" s="81">
        <f>VLOOKUP(C148,[1]Sheet1!B$1:F$65536,5,0)</f>
        <v>0</v>
      </c>
      <c r="H148" s="81">
        <f>VLOOKUP($C148,[1]Sheet1!$B$1:$Z$65536,6,0)</f>
        <v>0</v>
      </c>
      <c r="I148" s="81">
        <f>VLOOKUP($C148,[1]Sheet1!$B$1:$Z$65536,7,0)</f>
        <v>0</v>
      </c>
      <c r="J148" s="81">
        <f>VLOOKUP($C148,[1]Sheet1!$B$1:$Z$65536,8,0)</f>
        <v>0</v>
      </c>
      <c r="K148" s="81">
        <f>VLOOKUP($C148,[1]Sheet1!$B$1:$Z$65536,9,0)</f>
        <v>1161.21</v>
      </c>
      <c r="L148" s="81">
        <f>VLOOKUP($C148,[1]Sheet1!$B$1:$Z$65536,10,0)</f>
        <v>0</v>
      </c>
      <c r="M148" s="81">
        <f>VLOOKUP($C148,[1]Sheet1!$B$1:$Z$65536,11,0)</f>
        <v>0</v>
      </c>
      <c r="N148" s="81">
        <f>VLOOKUP($C148,[1]Sheet1!$B$1:$Z$65536,12,0)</f>
        <v>0</v>
      </c>
      <c r="O148" s="81">
        <f>VLOOKUP($C148,[1]Sheet1!$B$1:$Z$65536,13,0)</f>
        <v>0</v>
      </c>
      <c r="P148" s="81">
        <f>VLOOKUP($C148,[1]Sheet1!$B$1:$Z$65536,14,0)</f>
        <v>0</v>
      </c>
      <c r="Q148" s="81">
        <f>VLOOKUP($C148,[1]Sheet1!$B$1:$Z$65536,15,0)</f>
        <v>0</v>
      </c>
      <c r="R148" s="81">
        <f>VLOOKUP($C148,[1]Sheet1!$B$1:$Z$65536,16,0)</f>
        <v>0</v>
      </c>
      <c r="S148" s="81">
        <f>VLOOKUP($C148,[1]Sheet1!$B$1:$Z$65536,17,0)</f>
        <v>0</v>
      </c>
      <c r="T148" s="81">
        <f>VLOOKUP($C148,[1]Sheet1!$B$1:$Z$65536,18,0)</f>
        <v>0</v>
      </c>
      <c r="U148" s="81">
        <f>VLOOKUP($C148,[1]Sheet1!$B$1:$Z$65536,19,0)</f>
        <v>0</v>
      </c>
      <c r="V148" s="81">
        <f>VLOOKUP($C148,[1]Sheet1!$B$1:$Z$65536,20,0)</f>
        <v>0</v>
      </c>
      <c r="W148" s="81">
        <f>VLOOKUP($C148,[1]Sheet1!$B$1:$Z$65536,21,0)</f>
        <v>0</v>
      </c>
      <c r="X148" s="81">
        <f>VLOOKUP($C148,[1]Sheet1!$B$1:$Z$65536,22,0)</f>
        <v>0</v>
      </c>
      <c r="Y148" s="81">
        <f>VLOOKUP($C148,[1]Sheet1!$B$1:$Z$65536,23,0)</f>
        <v>0</v>
      </c>
      <c r="Z148" s="81">
        <f>VLOOKUP($C148,[1]Sheet1!$B$1:$Z$65536,24,0)</f>
        <v>0</v>
      </c>
      <c r="AA148" s="81">
        <f>VLOOKUP($C148,[1]Sheet1!$B$1:$Z$65536,25,0)</f>
        <v>0</v>
      </c>
      <c r="AB148" s="297">
        <f>VLOOKUP($C148,[1]Sheet1!$B$1:$AA$65536,26,0)</f>
        <v>0</v>
      </c>
      <c r="AC148" s="112">
        <f t="shared" si="26"/>
        <v>1161.21</v>
      </c>
      <c r="AD148" s="113">
        <f t="shared" si="30"/>
        <v>1161.21</v>
      </c>
      <c r="AE148" s="115">
        <f t="shared" si="27"/>
        <v>0</v>
      </c>
      <c r="AF148" s="115">
        <f t="shared" si="28"/>
        <v>0</v>
      </c>
      <c r="AG148" s="130"/>
      <c r="AH148" s="132"/>
      <c r="AI148" s="127">
        <f t="shared" si="29"/>
        <v>0</v>
      </c>
      <c r="AJ148" s="132"/>
      <c r="AK148" s="132" t="s">
        <v>46</v>
      </c>
      <c r="AL148" s="132"/>
      <c r="AM148" s="132"/>
      <c r="AN148" s="133"/>
      <c r="AO148" s="150"/>
    </row>
    <row r="149" spans="1:41" s="61" customFormat="1" ht="28.05" customHeight="1" thickBot="1">
      <c r="A149" s="58"/>
      <c r="B149" s="400"/>
      <c r="C149" s="82" t="s">
        <v>343</v>
      </c>
      <c r="D149" s="83" t="s">
        <v>344</v>
      </c>
      <c r="E149" s="84">
        <v>90</v>
      </c>
      <c r="F149" s="81">
        <f>VLOOKUP(C149,[1]Sheet1!B$1:E$65536,4,0)</f>
        <v>1000</v>
      </c>
      <c r="G149" s="81">
        <f>VLOOKUP(C149,[1]Sheet1!B$1:F$65536,5,0)</f>
        <v>0</v>
      </c>
      <c r="H149" s="81">
        <f>VLOOKUP($C149,[1]Sheet1!$B$1:$Z$65536,6,0)</f>
        <v>0</v>
      </c>
      <c r="I149" s="81">
        <f>VLOOKUP($C149,[1]Sheet1!$B$1:$Z$65536,7,0)</f>
        <v>0</v>
      </c>
      <c r="J149" s="81">
        <f>VLOOKUP($C149,[1]Sheet1!$B$1:$Z$65536,8,0)</f>
        <v>0</v>
      </c>
      <c r="K149" s="81">
        <f>VLOOKUP($C149,[1]Sheet1!$B$1:$Z$65536,9,0)</f>
        <v>0</v>
      </c>
      <c r="L149" s="81">
        <f>VLOOKUP($C149,[1]Sheet1!$B$1:$Z$65536,10,0)</f>
        <v>0</v>
      </c>
      <c r="M149" s="81">
        <f>VLOOKUP($C149,[1]Sheet1!$B$1:$Z$65536,11,0)</f>
        <v>0</v>
      </c>
      <c r="N149" s="81">
        <f>VLOOKUP($C149,[1]Sheet1!$B$1:$Z$65536,12,0)</f>
        <v>0</v>
      </c>
      <c r="O149" s="81">
        <f>VLOOKUP($C149,[1]Sheet1!$B$1:$Z$65536,13,0)</f>
        <v>0</v>
      </c>
      <c r="P149" s="81">
        <f>VLOOKUP($C149,[1]Sheet1!$B$1:$Z$65536,14,0)</f>
        <v>0</v>
      </c>
      <c r="Q149" s="81">
        <f>VLOOKUP($C149,[1]Sheet1!$B$1:$Z$65536,15,0)</f>
        <v>0</v>
      </c>
      <c r="R149" s="81">
        <f>VLOOKUP($C149,[1]Sheet1!$B$1:$Z$65536,16,0)</f>
        <v>0</v>
      </c>
      <c r="S149" s="81">
        <f>VLOOKUP($C149,[1]Sheet1!$B$1:$Z$65536,17,0)</f>
        <v>0</v>
      </c>
      <c r="T149" s="81">
        <f>VLOOKUP($C149,[1]Sheet1!$B$1:$Z$65536,18,0)</f>
        <v>0</v>
      </c>
      <c r="U149" s="81">
        <f>VLOOKUP($C149,[1]Sheet1!$B$1:$Z$65536,19,0)</f>
        <v>0</v>
      </c>
      <c r="V149" s="81">
        <f>VLOOKUP($C149,[1]Sheet1!$B$1:$Z$65536,20,0)</f>
        <v>0</v>
      </c>
      <c r="W149" s="81">
        <f>VLOOKUP($C149,[1]Sheet1!$B$1:$Z$65536,21,0)</f>
        <v>0</v>
      </c>
      <c r="X149" s="81">
        <f>VLOOKUP($C149,[1]Sheet1!$B$1:$Z$65536,22,0)</f>
        <v>0</v>
      </c>
      <c r="Y149" s="81">
        <f>VLOOKUP($C149,[1]Sheet1!$B$1:$Z$65536,23,0)</f>
        <v>0</v>
      </c>
      <c r="Z149" s="81">
        <f>VLOOKUP($C149,[1]Sheet1!$B$1:$Z$65536,24,0)</f>
        <v>0</v>
      </c>
      <c r="AA149" s="81">
        <f>VLOOKUP($C149,[1]Sheet1!$B$1:$Z$65536,25,0)</f>
        <v>0</v>
      </c>
      <c r="AB149" s="297">
        <f>VLOOKUP($C149,[1]Sheet1!$B$1:$AA$65536,26,0)</f>
        <v>0</v>
      </c>
      <c r="AC149" s="112">
        <f t="shared" si="26"/>
        <v>1000</v>
      </c>
      <c r="AD149" s="113">
        <f t="shared" si="30"/>
        <v>1000</v>
      </c>
      <c r="AE149" s="115">
        <f t="shared" si="27"/>
        <v>0</v>
      </c>
      <c r="AF149" s="115">
        <f t="shared" si="28"/>
        <v>0</v>
      </c>
      <c r="AG149" s="130"/>
      <c r="AH149" s="132"/>
      <c r="AI149" s="127">
        <f t="shared" si="29"/>
        <v>0</v>
      </c>
      <c r="AJ149" s="132"/>
      <c r="AK149" s="132"/>
      <c r="AL149" s="132"/>
      <c r="AM149" s="132" t="s">
        <v>46</v>
      </c>
      <c r="AN149" s="133"/>
      <c r="AO149" s="150"/>
    </row>
    <row r="150" spans="1:41" s="61" customFormat="1" ht="28.05" customHeight="1" thickBot="1">
      <c r="A150" s="58"/>
      <c r="B150" s="400"/>
      <c r="C150" s="82" t="s">
        <v>345</v>
      </c>
      <c r="D150" s="83" t="s">
        <v>346</v>
      </c>
      <c r="E150" s="84">
        <v>90</v>
      </c>
      <c r="F150" s="81">
        <f>VLOOKUP(C150,[1]Sheet1!B$1:E$65536,4,0)</f>
        <v>0</v>
      </c>
      <c r="G150" s="81">
        <f>VLOOKUP(C150,[1]Sheet1!B$1:F$65536,5,0)</f>
        <v>0</v>
      </c>
      <c r="H150" s="81">
        <f>VLOOKUP($C150,[1]Sheet1!$B$1:$Z$65536,6,0)</f>
        <v>0</v>
      </c>
      <c r="I150" s="81">
        <f>VLOOKUP($C150,[1]Sheet1!$B$1:$Z$65536,7,0)</f>
        <v>0</v>
      </c>
      <c r="J150" s="81">
        <f>VLOOKUP($C150,[1]Sheet1!$B$1:$Z$65536,8,0)</f>
        <v>0</v>
      </c>
      <c r="K150" s="81">
        <f>VLOOKUP($C150,[1]Sheet1!$B$1:$Z$65536,9,0)</f>
        <v>0</v>
      </c>
      <c r="L150" s="81">
        <f>VLOOKUP($C150,[1]Sheet1!$B$1:$Z$65536,10,0)</f>
        <v>0</v>
      </c>
      <c r="M150" s="81">
        <f>VLOOKUP($C150,[1]Sheet1!$B$1:$Z$65536,11,0)</f>
        <v>0</v>
      </c>
      <c r="N150" s="81">
        <f>VLOOKUP($C150,[1]Sheet1!$B$1:$Z$65536,12,0)</f>
        <v>0</v>
      </c>
      <c r="O150" s="81">
        <f>VLOOKUP($C150,[1]Sheet1!$B$1:$Z$65536,13,0)</f>
        <v>0</v>
      </c>
      <c r="P150" s="81">
        <f>VLOOKUP($C150,[1]Sheet1!$B$1:$Z$65536,14,0)</f>
        <v>678.73</v>
      </c>
      <c r="Q150" s="81">
        <f>VLOOKUP($C150,[1]Sheet1!$B$1:$Z$65536,15,0)</f>
        <v>0</v>
      </c>
      <c r="R150" s="81">
        <f>VLOOKUP($C150,[1]Sheet1!$B$1:$Z$65536,16,0)</f>
        <v>0</v>
      </c>
      <c r="S150" s="81">
        <f>VLOOKUP($C150,[1]Sheet1!$B$1:$Z$65536,17,0)</f>
        <v>0</v>
      </c>
      <c r="T150" s="81">
        <f>VLOOKUP($C150,[1]Sheet1!$B$1:$Z$65536,18,0)</f>
        <v>0</v>
      </c>
      <c r="U150" s="81">
        <f>VLOOKUP($C150,[1]Sheet1!$B$1:$Z$65536,19,0)</f>
        <v>0</v>
      </c>
      <c r="V150" s="81">
        <f>VLOOKUP($C150,[1]Sheet1!$B$1:$Z$65536,20,0)</f>
        <v>0</v>
      </c>
      <c r="W150" s="81">
        <f>VLOOKUP($C150,[1]Sheet1!$B$1:$Z$65536,21,0)</f>
        <v>0</v>
      </c>
      <c r="X150" s="81">
        <f>VLOOKUP($C150,[1]Sheet1!$B$1:$Z$65536,22,0)</f>
        <v>0</v>
      </c>
      <c r="Y150" s="81">
        <f>VLOOKUP($C150,[1]Sheet1!$B$1:$Z$65536,23,0)</f>
        <v>0</v>
      </c>
      <c r="Z150" s="81">
        <f>VLOOKUP($C150,[1]Sheet1!$B$1:$Z$65536,24,0)</f>
        <v>0</v>
      </c>
      <c r="AA150" s="81">
        <f>VLOOKUP($C150,[1]Sheet1!$B$1:$Z$65536,25,0)</f>
        <v>0</v>
      </c>
      <c r="AB150" s="297">
        <f>VLOOKUP($C150,[1]Sheet1!$B$1:$AA$65536,26,0)</f>
        <v>0</v>
      </c>
      <c r="AC150" s="112">
        <f t="shared" si="26"/>
        <v>678.73</v>
      </c>
      <c r="AD150" s="113">
        <f t="shared" si="30"/>
        <v>678.73</v>
      </c>
      <c r="AE150" s="115">
        <f t="shared" si="27"/>
        <v>0</v>
      </c>
      <c r="AF150" s="115">
        <f t="shared" si="28"/>
        <v>0</v>
      </c>
      <c r="AG150" s="130"/>
      <c r="AH150" s="132"/>
      <c r="AI150" s="127">
        <f t="shared" si="29"/>
        <v>0</v>
      </c>
      <c r="AJ150" s="132"/>
      <c r="AK150" s="132"/>
      <c r="AL150" s="132"/>
      <c r="AM150" s="132"/>
      <c r="AN150" s="133"/>
      <c r="AO150" s="150"/>
    </row>
    <row r="151" spans="1:41" s="61" customFormat="1" ht="28.05" customHeight="1" thickBot="1">
      <c r="A151" s="58"/>
      <c r="B151" s="400"/>
      <c r="C151" s="82" t="s">
        <v>347</v>
      </c>
      <c r="D151" s="83" t="s">
        <v>348</v>
      </c>
      <c r="E151" s="84">
        <v>90</v>
      </c>
      <c r="F151" s="81">
        <f>VLOOKUP(C151,[1]Sheet1!B$1:E$65536,4,0)</f>
        <v>314.60000000000002</v>
      </c>
      <c r="G151" s="81">
        <f>VLOOKUP(C151,[1]Sheet1!B$1:F$65536,5,0)</f>
        <v>0</v>
      </c>
      <c r="H151" s="81">
        <f>VLOOKUP($C151,[1]Sheet1!$B$1:$Z$65536,6,0)</f>
        <v>0</v>
      </c>
      <c r="I151" s="81">
        <f>VLOOKUP($C151,[1]Sheet1!$B$1:$Z$65536,7,0)</f>
        <v>0</v>
      </c>
      <c r="J151" s="81">
        <f>VLOOKUP($C151,[1]Sheet1!$B$1:$Z$65536,8,0)</f>
        <v>0</v>
      </c>
      <c r="K151" s="81">
        <f>VLOOKUP($C151,[1]Sheet1!$B$1:$Z$65536,9,0)</f>
        <v>0</v>
      </c>
      <c r="L151" s="81">
        <f>VLOOKUP($C151,[1]Sheet1!$B$1:$Z$65536,10,0)</f>
        <v>0</v>
      </c>
      <c r="M151" s="81">
        <f>VLOOKUP($C151,[1]Sheet1!$B$1:$Z$65536,11,0)</f>
        <v>0</v>
      </c>
      <c r="N151" s="81">
        <f>VLOOKUP($C151,[1]Sheet1!$B$1:$Z$65536,12,0)</f>
        <v>0</v>
      </c>
      <c r="O151" s="81">
        <f>VLOOKUP($C151,[1]Sheet1!$B$1:$Z$65536,13,0)</f>
        <v>0</v>
      </c>
      <c r="P151" s="81">
        <f>VLOOKUP($C151,[1]Sheet1!$B$1:$Z$65536,14,0)</f>
        <v>0</v>
      </c>
      <c r="Q151" s="81">
        <f>VLOOKUP($C151,[1]Sheet1!$B$1:$Z$65536,15,0)</f>
        <v>0</v>
      </c>
      <c r="R151" s="81">
        <f>VLOOKUP($C151,[1]Sheet1!$B$1:$Z$65536,16,0)</f>
        <v>0</v>
      </c>
      <c r="S151" s="81">
        <f>VLOOKUP($C151,[1]Sheet1!$B$1:$Z$65536,17,0)</f>
        <v>0</v>
      </c>
      <c r="T151" s="81">
        <f>VLOOKUP($C151,[1]Sheet1!$B$1:$Z$65536,18,0)</f>
        <v>0</v>
      </c>
      <c r="U151" s="81">
        <f>VLOOKUP($C151,[1]Sheet1!$B$1:$Z$65536,19,0)</f>
        <v>0</v>
      </c>
      <c r="V151" s="81">
        <f>VLOOKUP($C151,[1]Sheet1!$B$1:$Z$65536,20,0)</f>
        <v>0</v>
      </c>
      <c r="W151" s="81">
        <f>VLOOKUP($C151,[1]Sheet1!$B$1:$Z$65536,21,0)</f>
        <v>0</v>
      </c>
      <c r="X151" s="81">
        <f>VLOOKUP($C151,[1]Sheet1!$B$1:$Z$65536,22,0)</f>
        <v>0</v>
      </c>
      <c r="Y151" s="81">
        <f>VLOOKUP($C151,[1]Sheet1!$B$1:$Z$65536,23,0)</f>
        <v>0</v>
      </c>
      <c r="Z151" s="81">
        <f>VLOOKUP($C151,[1]Sheet1!$B$1:$Z$65536,24,0)</f>
        <v>0</v>
      </c>
      <c r="AA151" s="81">
        <f>VLOOKUP($C151,[1]Sheet1!$B$1:$Z$65536,25,0)</f>
        <v>0</v>
      </c>
      <c r="AB151" s="297">
        <f>VLOOKUP($C151,[1]Sheet1!$B$1:$AA$65536,26,0)</f>
        <v>0</v>
      </c>
      <c r="AC151" s="112">
        <f t="shared" si="26"/>
        <v>314.60000000000002</v>
      </c>
      <c r="AD151" s="113">
        <f t="shared" si="30"/>
        <v>314.60000000000002</v>
      </c>
      <c r="AE151" s="115">
        <f t="shared" si="27"/>
        <v>0</v>
      </c>
      <c r="AF151" s="115">
        <f t="shared" si="28"/>
        <v>0</v>
      </c>
      <c r="AG151" s="130"/>
      <c r="AH151" s="132"/>
      <c r="AI151" s="127">
        <f t="shared" si="29"/>
        <v>0</v>
      </c>
      <c r="AJ151" s="132"/>
      <c r="AK151" s="132"/>
      <c r="AL151" s="132"/>
      <c r="AM151" s="132"/>
      <c r="AN151" s="133"/>
      <c r="AO151" s="150"/>
    </row>
    <row r="152" spans="1:41" s="61" customFormat="1" ht="28.05" customHeight="1" thickBot="1">
      <c r="A152" s="58"/>
      <c r="B152" s="400"/>
      <c r="C152" s="82" t="s">
        <v>349</v>
      </c>
      <c r="D152" s="83" t="s">
        <v>350</v>
      </c>
      <c r="E152" s="84">
        <v>90</v>
      </c>
      <c r="F152" s="81">
        <f>VLOOKUP(C152,[1]Sheet1!B$1:E$65536,4,0)</f>
        <v>0</v>
      </c>
      <c r="G152" s="81">
        <f>VLOOKUP(C152,[1]Sheet1!B$1:F$65536,5,0)</f>
        <v>0</v>
      </c>
      <c r="H152" s="81">
        <f>VLOOKUP($C152,[1]Sheet1!$B$1:$Z$65536,6,0)</f>
        <v>0</v>
      </c>
      <c r="I152" s="81">
        <f>VLOOKUP($C152,[1]Sheet1!$B$1:$Z$65536,7,0)</f>
        <v>0</v>
      </c>
      <c r="J152" s="81">
        <f>VLOOKUP($C152,[1]Sheet1!$B$1:$Z$65536,8,0)</f>
        <v>0</v>
      </c>
      <c r="K152" s="81">
        <f>VLOOKUP($C152,[1]Sheet1!$B$1:$Z$65536,9,0)</f>
        <v>0</v>
      </c>
      <c r="L152" s="81">
        <f>VLOOKUP($C152,[1]Sheet1!$B$1:$Z$65536,10,0)</f>
        <v>0</v>
      </c>
      <c r="M152" s="81">
        <f>VLOOKUP($C152,[1]Sheet1!$B$1:$Z$65536,11,0)</f>
        <v>0</v>
      </c>
      <c r="N152" s="81">
        <f>VLOOKUP($C152,[1]Sheet1!$B$1:$Z$65536,12,0)</f>
        <v>0</v>
      </c>
      <c r="O152" s="81">
        <f>VLOOKUP($C152,[1]Sheet1!$B$1:$Z$65536,13,0)</f>
        <v>0</v>
      </c>
      <c r="P152" s="81">
        <f>VLOOKUP($C152,[1]Sheet1!$B$1:$Z$65536,14,0)</f>
        <v>0</v>
      </c>
      <c r="Q152" s="81">
        <f>VLOOKUP($C152,[1]Sheet1!$B$1:$Z$65536,15,0)</f>
        <v>0</v>
      </c>
      <c r="R152" s="81">
        <f>VLOOKUP($C152,[1]Sheet1!$B$1:$Z$65536,16,0)</f>
        <v>0</v>
      </c>
      <c r="S152" s="81">
        <f>VLOOKUP($C152,[1]Sheet1!$B$1:$Z$65536,17,0)</f>
        <v>0</v>
      </c>
      <c r="T152" s="81">
        <f>VLOOKUP($C152,[1]Sheet1!$B$1:$Z$65536,18,0)</f>
        <v>0</v>
      </c>
      <c r="U152" s="81">
        <f>VLOOKUP($C152,[1]Sheet1!$B$1:$Z$65536,19,0)</f>
        <v>0</v>
      </c>
      <c r="V152" s="81">
        <f>VLOOKUP($C152,[1]Sheet1!$B$1:$Z$65536,20,0)</f>
        <v>0</v>
      </c>
      <c r="W152" s="81">
        <f>VLOOKUP($C152,[1]Sheet1!$B$1:$Z$65536,21,0)</f>
        <v>0</v>
      </c>
      <c r="X152" s="81">
        <f>VLOOKUP($C152,[1]Sheet1!$B$1:$Z$65536,22,0)</f>
        <v>0</v>
      </c>
      <c r="Y152" s="81">
        <f>VLOOKUP($C152,[1]Sheet1!$B$1:$Z$65536,23,0)</f>
        <v>151.69999999999999</v>
      </c>
      <c r="Z152" s="81">
        <f>VLOOKUP($C152,[1]Sheet1!$B$1:$Z$65536,24,0)</f>
        <v>0</v>
      </c>
      <c r="AA152" s="81">
        <f>VLOOKUP($C152,[1]Sheet1!$B$1:$Z$65536,25,0)</f>
        <v>0</v>
      </c>
      <c r="AB152" s="297">
        <f>VLOOKUP($C152,[1]Sheet1!$B$1:$AA$65536,26,0)</f>
        <v>0</v>
      </c>
      <c r="AC152" s="112">
        <f t="shared" si="26"/>
        <v>151.69999999999999</v>
      </c>
      <c r="AD152" s="113">
        <f t="shared" si="30"/>
        <v>151.69999999999999</v>
      </c>
      <c r="AE152" s="115">
        <f t="shared" si="27"/>
        <v>0</v>
      </c>
      <c r="AF152" s="115">
        <f t="shared" si="28"/>
        <v>0</v>
      </c>
      <c r="AG152" s="130"/>
      <c r="AH152" s="132"/>
      <c r="AI152" s="127">
        <f t="shared" si="29"/>
        <v>0</v>
      </c>
      <c r="AJ152" s="132"/>
      <c r="AK152" s="132"/>
      <c r="AL152" s="132"/>
      <c r="AM152" s="132"/>
      <c r="AN152" s="133"/>
      <c r="AO152" s="150"/>
    </row>
    <row r="153" spans="1:41" s="61" customFormat="1" ht="28.05" customHeight="1" thickBot="1">
      <c r="A153" s="58"/>
      <c r="B153" s="400"/>
      <c r="C153" s="82" t="s">
        <v>351</v>
      </c>
      <c r="D153" s="83" t="s">
        <v>352</v>
      </c>
      <c r="E153" s="84">
        <v>90</v>
      </c>
      <c r="F153" s="81">
        <f>VLOOKUP(C153,[1]Sheet1!B$1:E$65536,4,0)</f>
        <v>0</v>
      </c>
      <c r="G153" s="81">
        <f>VLOOKUP(C153,[1]Sheet1!B$1:F$65536,5,0)</f>
        <v>0</v>
      </c>
      <c r="H153" s="81">
        <f>VLOOKUP($C153,[1]Sheet1!$B$1:$Z$65536,6,0)</f>
        <v>0</v>
      </c>
      <c r="I153" s="81">
        <f>VLOOKUP($C153,[1]Sheet1!$B$1:$Z$65536,7,0)</f>
        <v>0</v>
      </c>
      <c r="J153" s="81">
        <f>VLOOKUP($C153,[1]Sheet1!$B$1:$Z$65536,8,0)</f>
        <v>0</v>
      </c>
      <c r="K153" s="81">
        <f>VLOOKUP($C153,[1]Sheet1!$B$1:$Z$65536,9,0)</f>
        <v>0</v>
      </c>
      <c r="L153" s="81">
        <f>VLOOKUP($C153,[1]Sheet1!$B$1:$Z$65536,10,0)</f>
        <v>0</v>
      </c>
      <c r="M153" s="81">
        <f>VLOOKUP($C153,[1]Sheet1!$B$1:$Z$65536,11,0)</f>
        <v>0</v>
      </c>
      <c r="N153" s="81">
        <f>VLOOKUP($C153,[1]Sheet1!$B$1:$Z$65536,12,0)</f>
        <v>0</v>
      </c>
      <c r="O153" s="81">
        <f>VLOOKUP($C153,[1]Sheet1!$B$1:$Z$65536,13,0)</f>
        <v>0</v>
      </c>
      <c r="P153" s="81">
        <f>VLOOKUP($C153,[1]Sheet1!$B$1:$Z$65536,14,0)</f>
        <v>0</v>
      </c>
      <c r="Q153" s="81">
        <f>VLOOKUP($C153,[1]Sheet1!$B$1:$Z$65536,15,0)</f>
        <v>0</v>
      </c>
      <c r="R153" s="81">
        <f>VLOOKUP($C153,[1]Sheet1!$B$1:$Z$65536,16,0)</f>
        <v>0</v>
      </c>
      <c r="S153" s="81">
        <f>VLOOKUP($C153,[1]Sheet1!$B$1:$Z$65536,17,0)</f>
        <v>0</v>
      </c>
      <c r="T153" s="81">
        <f>VLOOKUP($C153,[1]Sheet1!$B$1:$Z$65536,18,0)</f>
        <v>0</v>
      </c>
      <c r="U153" s="81">
        <f>VLOOKUP($C153,[1]Sheet1!$B$1:$Z$65536,19,0)</f>
        <v>0</v>
      </c>
      <c r="V153" s="81">
        <f>VLOOKUP($C153,[1]Sheet1!$B$1:$Z$65536,20,0)</f>
        <v>0</v>
      </c>
      <c r="W153" s="81">
        <f>VLOOKUP($C153,[1]Sheet1!$B$1:$Z$65536,21,0)</f>
        <v>0</v>
      </c>
      <c r="X153" s="81">
        <f>VLOOKUP($C153,[1]Sheet1!$B$1:$Z$65536,22,0)</f>
        <v>0</v>
      </c>
      <c r="Y153" s="81">
        <f>VLOOKUP($C153,[1]Sheet1!$B$1:$Z$65536,23,0)</f>
        <v>0</v>
      </c>
      <c r="Z153" s="81">
        <f>VLOOKUP($C153,[1]Sheet1!$B$1:$Z$65536,24,0)</f>
        <v>0</v>
      </c>
      <c r="AA153" s="81">
        <f>VLOOKUP($C153,[1]Sheet1!$B$1:$Z$65536,25,0)</f>
        <v>0</v>
      </c>
      <c r="AB153" s="297">
        <f>VLOOKUP($C153,[1]Sheet1!$B$1:$AA$65536,26,0)</f>
        <v>0</v>
      </c>
      <c r="AC153" s="112">
        <f t="shared" si="26"/>
        <v>0</v>
      </c>
      <c r="AD153" s="113">
        <f t="shared" si="30"/>
        <v>0</v>
      </c>
      <c r="AE153" s="115">
        <f t="shared" si="27"/>
        <v>0</v>
      </c>
      <c r="AF153" s="115">
        <f t="shared" si="28"/>
        <v>0</v>
      </c>
      <c r="AG153" s="130"/>
      <c r="AH153" s="132"/>
      <c r="AI153" s="127">
        <f t="shared" si="29"/>
        <v>0</v>
      </c>
      <c r="AJ153" s="132"/>
      <c r="AK153" s="132"/>
      <c r="AL153" s="132"/>
      <c r="AM153" s="132"/>
      <c r="AN153" s="133"/>
      <c r="AO153" s="150"/>
    </row>
    <row r="154" spans="1:41" s="61" customFormat="1" ht="28.05" customHeight="1" thickBot="1">
      <c r="A154" s="58"/>
      <c r="B154" s="400"/>
      <c r="C154" s="82" t="s">
        <v>353</v>
      </c>
      <c r="D154" s="83" t="s">
        <v>354</v>
      </c>
      <c r="E154" s="84">
        <v>120</v>
      </c>
      <c r="F154" s="81">
        <f>VLOOKUP(C154,[1]Sheet1!B$1:E$65536,4,0)</f>
        <v>31381.81</v>
      </c>
      <c r="G154" s="81">
        <f>VLOOKUP(C154,[1]Sheet1!B$1:F$65536,5,0)</f>
        <v>0</v>
      </c>
      <c r="H154" s="81">
        <f>VLOOKUP($C154,[1]Sheet1!$B$1:$Z$65536,6,0)</f>
        <v>147426.87</v>
      </c>
      <c r="I154" s="81">
        <f>VLOOKUP($C154,[1]Sheet1!$B$1:$Z$65536,7,0)</f>
        <v>0</v>
      </c>
      <c r="J154" s="81">
        <f>VLOOKUP($C154,[1]Sheet1!$B$1:$Z$65536,8,0)</f>
        <v>67211.700000000012</v>
      </c>
      <c r="K154" s="81">
        <f>VLOOKUP($C154,[1]Sheet1!$B$1:$Z$65536,9,0)</f>
        <v>0</v>
      </c>
      <c r="L154" s="81">
        <f>VLOOKUP($C154,[1]Sheet1!$B$1:$Z$65536,10,0)</f>
        <v>0</v>
      </c>
      <c r="M154" s="81">
        <f>VLOOKUP($C154,[1]Sheet1!$B$1:$Z$65536,11,0)</f>
        <v>0</v>
      </c>
      <c r="N154" s="81">
        <f>VLOOKUP($C154,[1]Sheet1!$B$1:$Z$65536,12,0)</f>
        <v>0</v>
      </c>
      <c r="O154" s="81">
        <f>VLOOKUP($C154,[1]Sheet1!$B$1:$Z$65536,13,0)</f>
        <v>0</v>
      </c>
      <c r="P154" s="81">
        <f>VLOOKUP($C154,[1]Sheet1!$B$1:$Z$65536,14,0)</f>
        <v>0</v>
      </c>
      <c r="Q154" s="81">
        <f>VLOOKUP($C154,[1]Sheet1!$B$1:$Z$65536,15,0)</f>
        <v>0</v>
      </c>
      <c r="R154" s="81">
        <f>VLOOKUP($C154,[1]Sheet1!$B$1:$Z$65536,16,0)</f>
        <v>0</v>
      </c>
      <c r="S154" s="81">
        <f>VLOOKUP($C154,[1]Sheet1!$B$1:$Z$65536,17,0)</f>
        <v>0</v>
      </c>
      <c r="T154" s="81">
        <f>VLOOKUP($C154,[1]Sheet1!$B$1:$Z$65536,18,0)</f>
        <v>0</v>
      </c>
      <c r="U154" s="81">
        <f>VLOOKUP($C154,[1]Sheet1!$B$1:$Z$65536,19,0)</f>
        <v>0</v>
      </c>
      <c r="V154" s="81">
        <f>VLOOKUP($C154,[1]Sheet1!$B$1:$Z$65536,20,0)</f>
        <v>0</v>
      </c>
      <c r="W154" s="81">
        <f>VLOOKUP($C154,[1]Sheet1!$B$1:$Z$65536,21,0)</f>
        <v>0</v>
      </c>
      <c r="X154" s="81">
        <f>VLOOKUP($C154,[1]Sheet1!$B$1:$Z$65536,22,0)</f>
        <v>0</v>
      </c>
      <c r="Y154" s="81">
        <f>VLOOKUP($C154,[1]Sheet1!$B$1:$Z$65536,23,0)</f>
        <v>0</v>
      </c>
      <c r="Z154" s="81">
        <f>VLOOKUP($C154,[1]Sheet1!$B$1:$Z$65536,24,0)</f>
        <v>0</v>
      </c>
      <c r="AA154" s="81">
        <f>VLOOKUP($C154,[1]Sheet1!$B$1:$Z$65536,25,0)</f>
        <v>0</v>
      </c>
      <c r="AB154" s="297">
        <f>VLOOKUP($C154,[1]Sheet1!$B$1:$AA$65536,26,0)</f>
        <v>0</v>
      </c>
      <c r="AC154" s="112">
        <f t="shared" si="26"/>
        <v>246020.38</v>
      </c>
      <c r="AD154" s="114">
        <f t="shared" ref="AD154:AD168" si="31">AC154-AB154-AA154-Z154-Y154</f>
        <v>246020.38</v>
      </c>
      <c r="AE154" s="115">
        <f t="shared" si="27"/>
        <v>0</v>
      </c>
      <c r="AF154" s="115">
        <f t="shared" si="28"/>
        <v>0</v>
      </c>
      <c r="AG154" s="130"/>
      <c r="AH154" s="132"/>
      <c r="AI154" s="127">
        <f t="shared" si="29"/>
        <v>0</v>
      </c>
      <c r="AJ154" s="132"/>
      <c r="AK154" s="132" t="s">
        <v>46</v>
      </c>
      <c r="AL154" s="132"/>
      <c r="AM154" s="132"/>
      <c r="AN154" s="133"/>
      <c r="AO154" s="150"/>
    </row>
    <row r="155" spans="1:41" s="61" customFormat="1" ht="28.05" customHeight="1" thickBot="1">
      <c r="A155" s="58"/>
      <c r="B155" s="400"/>
      <c r="C155" s="82" t="s">
        <v>355</v>
      </c>
      <c r="D155" s="90" t="s">
        <v>356</v>
      </c>
      <c r="E155" s="84">
        <v>120</v>
      </c>
      <c r="F155" s="81">
        <f>VLOOKUP(C155,[1]Sheet1!B$1:E$65536,4,0)</f>
        <v>248042.77</v>
      </c>
      <c r="G155" s="81">
        <f>VLOOKUP(C155,[1]Sheet1!B$1:F$65536,5,0)</f>
        <v>0</v>
      </c>
      <c r="H155" s="81">
        <f>VLOOKUP($C155,[1]Sheet1!$B$1:$Z$65536,6,0)</f>
        <v>0</v>
      </c>
      <c r="I155" s="81">
        <f>VLOOKUP($C155,[1]Sheet1!$B$1:$Z$65536,7,0)</f>
        <v>0</v>
      </c>
      <c r="J155" s="81">
        <f>VLOOKUP($C155,[1]Sheet1!$B$1:$Z$65536,8,0)</f>
        <v>0</v>
      </c>
      <c r="K155" s="81">
        <f>VLOOKUP($C155,[1]Sheet1!$B$1:$Z$65536,9,0)</f>
        <v>0</v>
      </c>
      <c r="L155" s="81">
        <f>VLOOKUP($C155,[1]Sheet1!$B$1:$Z$65536,10,0)</f>
        <v>0</v>
      </c>
      <c r="M155" s="81">
        <f>VLOOKUP($C155,[1]Sheet1!$B$1:$Z$65536,11,0)</f>
        <v>0</v>
      </c>
      <c r="N155" s="81">
        <f>VLOOKUP($C155,[1]Sheet1!$B$1:$Z$65536,12,0)</f>
        <v>0</v>
      </c>
      <c r="O155" s="81">
        <f>VLOOKUP($C155,[1]Sheet1!$B$1:$Z$65536,13,0)</f>
        <v>0</v>
      </c>
      <c r="P155" s="81">
        <f>VLOOKUP($C155,[1]Sheet1!$B$1:$Z$65536,14,0)</f>
        <v>0</v>
      </c>
      <c r="Q155" s="81">
        <f>VLOOKUP($C155,[1]Sheet1!$B$1:$Z$65536,15,0)</f>
        <v>0</v>
      </c>
      <c r="R155" s="81">
        <f>VLOOKUP($C155,[1]Sheet1!$B$1:$Z$65536,16,0)</f>
        <v>0</v>
      </c>
      <c r="S155" s="81">
        <f>VLOOKUP($C155,[1]Sheet1!$B$1:$Z$65536,17,0)</f>
        <v>0</v>
      </c>
      <c r="T155" s="81">
        <f>VLOOKUP($C155,[1]Sheet1!$B$1:$Z$65536,18,0)</f>
        <v>0</v>
      </c>
      <c r="U155" s="81">
        <f>VLOOKUP($C155,[1]Sheet1!$B$1:$Z$65536,19,0)</f>
        <v>0</v>
      </c>
      <c r="V155" s="81">
        <f>VLOOKUP($C155,[1]Sheet1!$B$1:$Z$65536,20,0)</f>
        <v>0</v>
      </c>
      <c r="W155" s="81">
        <f>VLOOKUP($C155,[1]Sheet1!$B$1:$Z$65536,21,0)</f>
        <v>0</v>
      </c>
      <c r="X155" s="81">
        <f>VLOOKUP($C155,[1]Sheet1!$B$1:$Z$65536,22,0)</f>
        <v>0</v>
      </c>
      <c r="Y155" s="81">
        <f>VLOOKUP($C155,[1]Sheet1!$B$1:$Z$65536,23,0)</f>
        <v>0</v>
      </c>
      <c r="Z155" s="81">
        <f>VLOOKUP($C155,[1]Sheet1!$B$1:$Z$65536,24,0)</f>
        <v>0</v>
      </c>
      <c r="AA155" s="81">
        <f>VLOOKUP($C155,[1]Sheet1!$B$1:$Z$65536,25,0)</f>
        <v>0</v>
      </c>
      <c r="AB155" s="297">
        <f>VLOOKUP($C155,[1]Sheet1!$B$1:$AA$65536,26,0)</f>
        <v>0</v>
      </c>
      <c r="AC155" s="112">
        <f t="shared" si="26"/>
        <v>248042.77</v>
      </c>
      <c r="AD155" s="114">
        <f t="shared" si="31"/>
        <v>248042.77</v>
      </c>
      <c r="AE155" s="115">
        <f t="shared" si="27"/>
        <v>0</v>
      </c>
      <c r="AF155" s="115">
        <f t="shared" si="28"/>
        <v>0</v>
      </c>
      <c r="AG155" s="130"/>
      <c r="AH155" s="131">
        <v>100000</v>
      </c>
      <c r="AI155" s="127">
        <f>AH155</f>
        <v>100000</v>
      </c>
      <c r="AJ155" s="132"/>
      <c r="AK155" s="132"/>
      <c r="AL155" s="132" t="s">
        <v>46</v>
      </c>
      <c r="AM155" s="132"/>
      <c r="AN155" s="133"/>
      <c r="AO155" s="150"/>
    </row>
    <row r="156" spans="1:41" s="61" customFormat="1" ht="28.05" customHeight="1" thickBot="1">
      <c r="A156" s="58"/>
      <c r="B156" s="400"/>
      <c r="C156" s="82" t="s">
        <v>357</v>
      </c>
      <c r="D156" s="83" t="s">
        <v>358</v>
      </c>
      <c r="E156" s="84">
        <v>120</v>
      </c>
      <c r="F156" s="81">
        <f>VLOOKUP(C156,[1]Sheet1!B$1:E$65536,4,0)</f>
        <v>206313.27</v>
      </c>
      <c r="G156" s="81">
        <f>VLOOKUP(C156,[1]Sheet1!B$1:F$65536,5,0)</f>
        <v>0</v>
      </c>
      <c r="H156" s="81">
        <f>VLOOKUP($C156,[1]Sheet1!$B$1:$Z$65536,6,0)</f>
        <v>0</v>
      </c>
      <c r="I156" s="81">
        <f>VLOOKUP($C156,[1]Sheet1!$B$1:$Z$65536,7,0)</f>
        <v>0</v>
      </c>
      <c r="J156" s="81">
        <f>VLOOKUP($C156,[1]Sheet1!$B$1:$Z$65536,8,0)</f>
        <v>0</v>
      </c>
      <c r="K156" s="81">
        <f>VLOOKUP($C156,[1]Sheet1!$B$1:$Z$65536,9,0)</f>
        <v>0</v>
      </c>
      <c r="L156" s="81">
        <f>VLOOKUP($C156,[1]Sheet1!$B$1:$Z$65536,10,0)</f>
        <v>0</v>
      </c>
      <c r="M156" s="81">
        <f>VLOOKUP($C156,[1]Sheet1!$B$1:$Z$65536,11,0)</f>
        <v>0</v>
      </c>
      <c r="N156" s="81">
        <f>VLOOKUP($C156,[1]Sheet1!$B$1:$Z$65536,12,0)</f>
        <v>0</v>
      </c>
      <c r="O156" s="81">
        <f>VLOOKUP($C156,[1]Sheet1!$B$1:$Z$65536,13,0)</f>
        <v>0</v>
      </c>
      <c r="P156" s="81">
        <f>VLOOKUP($C156,[1]Sheet1!$B$1:$Z$65536,14,0)</f>
        <v>0</v>
      </c>
      <c r="Q156" s="81">
        <f>VLOOKUP($C156,[1]Sheet1!$B$1:$Z$65536,15,0)</f>
        <v>0</v>
      </c>
      <c r="R156" s="81">
        <f>VLOOKUP($C156,[1]Sheet1!$B$1:$Z$65536,16,0)</f>
        <v>0</v>
      </c>
      <c r="S156" s="81">
        <f>VLOOKUP($C156,[1]Sheet1!$B$1:$Z$65536,17,0)</f>
        <v>0</v>
      </c>
      <c r="T156" s="81">
        <f>VLOOKUP($C156,[1]Sheet1!$B$1:$Z$65536,18,0)</f>
        <v>0</v>
      </c>
      <c r="U156" s="81">
        <f>VLOOKUP($C156,[1]Sheet1!$B$1:$Z$65536,19,0)</f>
        <v>0</v>
      </c>
      <c r="V156" s="81">
        <f>VLOOKUP($C156,[1]Sheet1!$B$1:$Z$65536,20,0)</f>
        <v>0</v>
      </c>
      <c r="W156" s="81">
        <f>VLOOKUP($C156,[1]Sheet1!$B$1:$Z$65536,21,0)</f>
        <v>0</v>
      </c>
      <c r="X156" s="81">
        <f>VLOOKUP($C156,[1]Sheet1!$B$1:$Z$65536,22,0)</f>
        <v>0</v>
      </c>
      <c r="Y156" s="81">
        <f>VLOOKUP($C156,[1]Sheet1!$B$1:$Z$65536,23,0)</f>
        <v>0</v>
      </c>
      <c r="Z156" s="81">
        <f>VLOOKUP($C156,[1]Sheet1!$B$1:$Z$65536,24,0)</f>
        <v>0</v>
      </c>
      <c r="AA156" s="81">
        <f>VLOOKUP($C156,[1]Sheet1!$B$1:$Z$65536,25,0)</f>
        <v>0</v>
      </c>
      <c r="AB156" s="297">
        <f>VLOOKUP($C156,[1]Sheet1!$B$1:$AA$65536,26,0)</f>
        <v>0</v>
      </c>
      <c r="AC156" s="112">
        <f t="shared" si="26"/>
        <v>206313.27</v>
      </c>
      <c r="AD156" s="114">
        <f t="shared" si="31"/>
        <v>206313.27</v>
      </c>
      <c r="AE156" s="115">
        <f t="shared" si="27"/>
        <v>0</v>
      </c>
      <c r="AF156" s="115">
        <f t="shared" si="28"/>
        <v>0</v>
      </c>
      <c r="AG156" s="130"/>
      <c r="AH156" s="132"/>
      <c r="AI156" s="127">
        <f t="shared" si="29"/>
        <v>0</v>
      </c>
      <c r="AJ156" s="132"/>
      <c r="AK156" s="132"/>
      <c r="AL156" s="132"/>
      <c r="AM156" s="132"/>
      <c r="AN156" s="133"/>
      <c r="AO156" s="150"/>
    </row>
    <row r="157" spans="1:41" s="61" customFormat="1" ht="28.05" customHeight="1" thickBot="1">
      <c r="A157" s="58"/>
      <c r="B157" s="400"/>
      <c r="C157" s="82" t="s">
        <v>359</v>
      </c>
      <c r="D157" s="83" t="s">
        <v>360</v>
      </c>
      <c r="E157" s="84">
        <v>120</v>
      </c>
      <c r="F157" s="81">
        <f>VLOOKUP(C157,[1]Sheet1!B$1:E$65536,4,0)</f>
        <v>62319</v>
      </c>
      <c r="G157" s="81">
        <f>VLOOKUP(C157,[1]Sheet1!B$1:F$65536,5,0)</f>
        <v>0</v>
      </c>
      <c r="H157" s="81">
        <f>VLOOKUP($C157,[1]Sheet1!$B$1:$Z$65536,6,0)</f>
        <v>0</v>
      </c>
      <c r="I157" s="81">
        <f>VLOOKUP($C157,[1]Sheet1!$B$1:$Z$65536,7,0)</f>
        <v>0</v>
      </c>
      <c r="J157" s="81">
        <f>VLOOKUP($C157,[1]Sheet1!$B$1:$Z$65536,8,0)</f>
        <v>0</v>
      </c>
      <c r="K157" s="81">
        <f>VLOOKUP($C157,[1]Sheet1!$B$1:$Z$65536,9,0)</f>
        <v>0</v>
      </c>
      <c r="L157" s="81">
        <f>VLOOKUP($C157,[1]Sheet1!$B$1:$Z$65536,10,0)</f>
        <v>0</v>
      </c>
      <c r="M157" s="81">
        <f>VLOOKUP($C157,[1]Sheet1!$B$1:$Z$65536,11,0)</f>
        <v>0</v>
      </c>
      <c r="N157" s="81">
        <f>VLOOKUP($C157,[1]Sheet1!$B$1:$Z$65536,12,0)</f>
        <v>0</v>
      </c>
      <c r="O157" s="81">
        <f>VLOOKUP($C157,[1]Sheet1!$B$1:$Z$65536,13,0)</f>
        <v>0</v>
      </c>
      <c r="P157" s="81">
        <f>VLOOKUP($C157,[1]Sheet1!$B$1:$Z$65536,14,0)</f>
        <v>0</v>
      </c>
      <c r="Q157" s="81">
        <f>VLOOKUP($C157,[1]Sheet1!$B$1:$Z$65536,15,0)</f>
        <v>0</v>
      </c>
      <c r="R157" s="81">
        <f>VLOOKUP($C157,[1]Sheet1!$B$1:$Z$65536,16,0)</f>
        <v>0</v>
      </c>
      <c r="S157" s="81">
        <f>VLOOKUP($C157,[1]Sheet1!$B$1:$Z$65536,17,0)</f>
        <v>0</v>
      </c>
      <c r="T157" s="81">
        <f>VLOOKUP($C157,[1]Sheet1!$B$1:$Z$65536,18,0)</f>
        <v>0</v>
      </c>
      <c r="U157" s="81">
        <f>VLOOKUP($C157,[1]Sheet1!$B$1:$Z$65536,19,0)</f>
        <v>0</v>
      </c>
      <c r="V157" s="81">
        <f>VLOOKUP($C157,[1]Sheet1!$B$1:$Z$65536,20,0)</f>
        <v>0</v>
      </c>
      <c r="W157" s="81">
        <f>VLOOKUP($C157,[1]Sheet1!$B$1:$Z$65536,21,0)</f>
        <v>0</v>
      </c>
      <c r="X157" s="81">
        <f>VLOOKUP($C157,[1]Sheet1!$B$1:$Z$65536,22,0)</f>
        <v>0</v>
      </c>
      <c r="Y157" s="81">
        <f>VLOOKUP($C157,[1]Sheet1!$B$1:$Z$65536,23,0)</f>
        <v>0</v>
      </c>
      <c r="Z157" s="81">
        <f>VLOOKUP($C157,[1]Sheet1!$B$1:$Z$65536,24,0)</f>
        <v>0</v>
      </c>
      <c r="AA157" s="81">
        <f>VLOOKUP($C157,[1]Sheet1!$B$1:$Z$65536,25,0)</f>
        <v>0</v>
      </c>
      <c r="AB157" s="297">
        <f>VLOOKUP($C157,[1]Sheet1!$B$1:$AA$65536,26,0)</f>
        <v>0</v>
      </c>
      <c r="AC157" s="112">
        <f t="shared" si="26"/>
        <v>62319</v>
      </c>
      <c r="AD157" s="114">
        <f t="shared" si="31"/>
        <v>62319</v>
      </c>
      <c r="AE157" s="115">
        <f t="shared" si="27"/>
        <v>0</v>
      </c>
      <c r="AF157" s="115">
        <f t="shared" si="28"/>
        <v>0</v>
      </c>
      <c r="AG157" s="130"/>
      <c r="AH157" s="132"/>
      <c r="AI157" s="127">
        <f t="shared" si="29"/>
        <v>0</v>
      </c>
      <c r="AJ157" s="132"/>
      <c r="AK157" s="132"/>
      <c r="AL157" s="132"/>
      <c r="AM157" s="132"/>
      <c r="AN157" s="133"/>
      <c r="AO157" s="150"/>
    </row>
    <row r="158" spans="1:41" s="61" customFormat="1" ht="28.05" customHeight="1" thickBot="1">
      <c r="A158" s="58"/>
      <c r="B158" s="400"/>
      <c r="C158" s="82" t="s">
        <v>361</v>
      </c>
      <c r="D158" s="83" t="s">
        <v>362</v>
      </c>
      <c r="E158" s="84">
        <v>120</v>
      </c>
      <c r="F158" s="81">
        <f>VLOOKUP(C158,[1]Sheet1!B$1:E$65536,4,0)</f>
        <v>0</v>
      </c>
      <c r="G158" s="81">
        <f>VLOOKUP(C158,[1]Sheet1!B$1:F$65536,5,0)</f>
        <v>0</v>
      </c>
      <c r="H158" s="81">
        <f>VLOOKUP($C158,[1]Sheet1!$B$1:$Z$65536,6,0)</f>
        <v>0</v>
      </c>
      <c r="I158" s="81">
        <f>VLOOKUP($C158,[1]Sheet1!$B$1:$Z$65536,7,0)</f>
        <v>1571.6399999999994</v>
      </c>
      <c r="J158" s="81">
        <f>VLOOKUP($C158,[1]Sheet1!$B$1:$Z$65536,8,0)</f>
        <v>96738.65</v>
      </c>
      <c r="K158" s="81">
        <f>VLOOKUP($C158,[1]Sheet1!$B$1:$Z$65536,9,0)</f>
        <v>18373.64</v>
      </c>
      <c r="L158" s="81">
        <f>VLOOKUP($C158,[1]Sheet1!$B$1:$Z$65536,10,0)</f>
        <v>0</v>
      </c>
      <c r="M158" s="81">
        <f>VLOOKUP($C158,[1]Sheet1!$B$1:$Z$65536,11,0)</f>
        <v>0</v>
      </c>
      <c r="N158" s="81">
        <f>VLOOKUP($C158,[1]Sheet1!$B$1:$Z$65536,12,0)</f>
        <v>0</v>
      </c>
      <c r="O158" s="81">
        <f>VLOOKUP($C158,[1]Sheet1!$B$1:$Z$65536,13,0)</f>
        <v>0</v>
      </c>
      <c r="P158" s="81">
        <f>VLOOKUP($C158,[1]Sheet1!$B$1:$Z$65536,14,0)</f>
        <v>0</v>
      </c>
      <c r="Q158" s="81">
        <f>VLOOKUP($C158,[1]Sheet1!$B$1:$Z$65536,15,0)</f>
        <v>0</v>
      </c>
      <c r="R158" s="81">
        <f>VLOOKUP($C158,[1]Sheet1!$B$1:$Z$65536,16,0)</f>
        <v>0</v>
      </c>
      <c r="S158" s="81">
        <f>VLOOKUP($C158,[1]Sheet1!$B$1:$Z$65536,17,0)</f>
        <v>0</v>
      </c>
      <c r="T158" s="81">
        <f>VLOOKUP($C158,[1]Sheet1!$B$1:$Z$65536,18,0)</f>
        <v>0</v>
      </c>
      <c r="U158" s="81">
        <f>VLOOKUP($C158,[1]Sheet1!$B$1:$Z$65536,19,0)</f>
        <v>0</v>
      </c>
      <c r="V158" s="81">
        <f>VLOOKUP($C158,[1]Sheet1!$B$1:$Z$65536,20,0)</f>
        <v>0</v>
      </c>
      <c r="W158" s="81">
        <f>VLOOKUP($C158,[1]Sheet1!$B$1:$Z$65536,21,0)</f>
        <v>0</v>
      </c>
      <c r="X158" s="81">
        <f>VLOOKUP($C158,[1]Sheet1!$B$1:$Z$65536,22,0)</f>
        <v>0</v>
      </c>
      <c r="Y158" s="81">
        <f>VLOOKUP($C158,[1]Sheet1!$B$1:$Z$65536,23,0)</f>
        <v>0</v>
      </c>
      <c r="Z158" s="81">
        <f>VLOOKUP($C158,[1]Sheet1!$B$1:$Z$65536,24,0)</f>
        <v>0</v>
      </c>
      <c r="AA158" s="81">
        <f>VLOOKUP($C158,[1]Sheet1!$B$1:$Z$65536,25,0)</f>
        <v>0</v>
      </c>
      <c r="AB158" s="297">
        <f>VLOOKUP($C158,[1]Sheet1!$B$1:$AA$65536,26,0)</f>
        <v>0</v>
      </c>
      <c r="AC158" s="112">
        <f t="shared" si="26"/>
        <v>116683.93</v>
      </c>
      <c r="AD158" s="114">
        <f t="shared" si="31"/>
        <v>116683.93</v>
      </c>
      <c r="AE158" s="115">
        <f t="shared" si="27"/>
        <v>0</v>
      </c>
      <c r="AF158" s="115">
        <f t="shared" si="28"/>
        <v>0</v>
      </c>
      <c r="AG158" s="130"/>
      <c r="AH158" s="132"/>
      <c r="AI158" s="127">
        <f t="shared" si="29"/>
        <v>0</v>
      </c>
      <c r="AJ158" s="132"/>
      <c r="AK158" s="132" t="s">
        <v>46</v>
      </c>
      <c r="AL158" s="132"/>
      <c r="AM158" s="132"/>
      <c r="AN158" s="133"/>
      <c r="AO158" s="150"/>
    </row>
    <row r="159" spans="1:41" s="61" customFormat="1" ht="28.05" customHeight="1" thickBot="1">
      <c r="A159" s="58"/>
      <c r="B159" s="400"/>
      <c r="C159" s="82" t="s">
        <v>363</v>
      </c>
      <c r="D159" s="83" t="s">
        <v>364</v>
      </c>
      <c r="E159" s="84">
        <v>120</v>
      </c>
      <c r="F159" s="81">
        <f>VLOOKUP(C159,[1]Sheet1!B$1:E$65536,4,0)</f>
        <v>0</v>
      </c>
      <c r="G159" s="81">
        <f>VLOOKUP(C159,[1]Sheet1!B$1:F$65536,5,0)</f>
        <v>0</v>
      </c>
      <c r="H159" s="81">
        <f>VLOOKUP($C159,[1]Sheet1!$B$1:$Z$65536,6,0)</f>
        <v>0</v>
      </c>
      <c r="I159" s="81">
        <f>VLOOKUP($C159,[1]Sheet1!$B$1:$Z$65536,7,0)</f>
        <v>0</v>
      </c>
      <c r="J159" s="81">
        <f>VLOOKUP($C159,[1]Sheet1!$B$1:$Z$65536,8,0)</f>
        <v>0</v>
      </c>
      <c r="K159" s="81">
        <f>VLOOKUP($C159,[1]Sheet1!$B$1:$Z$65536,9,0)</f>
        <v>0</v>
      </c>
      <c r="L159" s="81">
        <f>VLOOKUP($C159,[1]Sheet1!$B$1:$Z$65536,10,0)</f>
        <v>0</v>
      </c>
      <c r="M159" s="81">
        <f>VLOOKUP($C159,[1]Sheet1!$B$1:$Z$65536,11,0)</f>
        <v>0</v>
      </c>
      <c r="N159" s="81">
        <f>VLOOKUP($C159,[1]Sheet1!$B$1:$Z$65536,12,0)</f>
        <v>0</v>
      </c>
      <c r="O159" s="81">
        <f>VLOOKUP($C159,[1]Sheet1!$B$1:$Z$65536,13,0)</f>
        <v>0</v>
      </c>
      <c r="P159" s="81">
        <f>VLOOKUP($C159,[1]Sheet1!$B$1:$Z$65536,14,0)</f>
        <v>0</v>
      </c>
      <c r="Q159" s="81">
        <f>VLOOKUP($C159,[1]Sheet1!$B$1:$Z$65536,15,0)</f>
        <v>0</v>
      </c>
      <c r="R159" s="81">
        <f>VLOOKUP($C159,[1]Sheet1!$B$1:$Z$65536,16,0)</f>
        <v>0</v>
      </c>
      <c r="S159" s="81">
        <f>VLOOKUP($C159,[1]Sheet1!$B$1:$Z$65536,17,0)</f>
        <v>0</v>
      </c>
      <c r="T159" s="81">
        <f>VLOOKUP($C159,[1]Sheet1!$B$1:$Z$65536,18,0)</f>
        <v>0</v>
      </c>
      <c r="U159" s="81">
        <f>VLOOKUP($C159,[1]Sheet1!$B$1:$Z$65536,19,0)</f>
        <v>0</v>
      </c>
      <c r="V159" s="81">
        <f>VLOOKUP($C159,[1]Sheet1!$B$1:$Z$65536,20,0)</f>
        <v>0</v>
      </c>
      <c r="W159" s="81">
        <f>VLOOKUP($C159,[1]Sheet1!$B$1:$Z$65536,21,0)</f>
        <v>0</v>
      </c>
      <c r="X159" s="81">
        <f>VLOOKUP($C159,[1]Sheet1!$B$1:$Z$65536,22,0)</f>
        <v>0</v>
      </c>
      <c r="Y159" s="81">
        <f>VLOOKUP($C159,[1]Sheet1!$B$1:$Z$65536,23,0)</f>
        <v>0</v>
      </c>
      <c r="Z159" s="81">
        <f>VLOOKUP($C159,[1]Sheet1!$B$1:$Z$65536,24,0)</f>
        <v>0</v>
      </c>
      <c r="AA159" s="81">
        <f>VLOOKUP($C159,[1]Sheet1!$B$1:$Z$65536,25,0)</f>
        <v>0</v>
      </c>
      <c r="AB159" s="297">
        <f>VLOOKUP($C159,[1]Sheet1!$B$1:$AA$65536,26,0)</f>
        <v>0</v>
      </c>
      <c r="AC159" s="112">
        <f t="shared" si="26"/>
        <v>0</v>
      </c>
      <c r="AD159" s="114">
        <f t="shared" si="31"/>
        <v>0</v>
      </c>
      <c r="AE159" s="115">
        <f t="shared" si="27"/>
        <v>0</v>
      </c>
      <c r="AF159" s="115">
        <f t="shared" si="28"/>
        <v>0</v>
      </c>
      <c r="AG159" s="130"/>
      <c r="AH159" s="156"/>
      <c r="AI159" s="127">
        <f t="shared" si="29"/>
        <v>0</v>
      </c>
      <c r="AJ159" s="132">
        <v>10000</v>
      </c>
      <c r="AK159" s="132" t="s">
        <v>46</v>
      </c>
      <c r="AL159" s="132"/>
      <c r="AM159" s="132"/>
      <c r="AN159" s="133"/>
      <c r="AO159" s="150"/>
    </row>
    <row r="160" spans="1:41" s="61" customFormat="1" ht="28.05" customHeight="1" thickBot="1">
      <c r="A160" s="58"/>
      <c r="B160" s="400"/>
      <c r="C160" s="82" t="s">
        <v>365</v>
      </c>
      <c r="D160" s="83" t="s">
        <v>366</v>
      </c>
      <c r="E160" s="84">
        <v>120</v>
      </c>
      <c r="F160" s="81">
        <f>VLOOKUP(C160,[1]Sheet1!B$1:E$65536,4,0)</f>
        <v>0</v>
      </c>
      <c r="G160" s="81">
        <f>VLOOKUP(C160,[1]Sheet1!B$1:F$65536,5,0)</f>
        <v>0</v>
      </c>
      <c r="H160" s="81">
        <f>VLOOKUP($C160,[1]Sheet1!$B$1:$Z$65536,6,0)</f>
        <v>0</v>
      </c>
      <c r="I160" s="81">
        <f>VLOOKUP($C160,[1]Sheet1!$B$1:$Z$65536,7,0)</f>
        <v>0</v>
      </c>
      <c r="J160" s="81">
        <f>VLOOKUP($C160,[1]Sheet1!$B$1:$Z$65536,8,0)</f>
        <v>75884.62</v>
      </c>
      <c r="K160" s="81">
        <f>VLOOKUP($C160,[1]Sheet1!$B$1:$Z$65536,9,0)</f>
        <v>0</v>
      </c>
      <c r="L160" s="81">
        <f>VLOOKUP($C160,[1]Sheet1!$B$1:$Z$65536,10,0)</f>
        <v>0</v>
      </c>
      <c r="M160" s="81">
        <f>VLOOKUP($C160,[1]Sheet1!$B$1:$Z$65536,11,0)</f>
        <v>0</v>
      </c>
      <c r="N160" s="81">
        <f>VLOOKUP($C160,[1]Sheet1!$B$1:$Z$65536,12,0)</f>
        <v>0</v>
      </c>
      <c r="O160" s="81">
        <f>VLOOKUP($C160,[1]Sheet1!$B$1:$Z$65536,13,0)</f>
        <v>0</v>
      </c>
      <c r="P160" s="81">
        <f>VLOOKUP($C160,[1]Sheet1!$B$1:$Z$65536,14,0)</f>
        <v>0</v>
      </c>
      <c r="Q160" s="81">
        <f>VLOOKUP($C160,[1]Sheet1!$B$1:$Z$65536,15,0)</f>
        <v>0</v>
      </c>
      <c r="R160" s="81">
        <f>VLOOKUP($C160,[1]Sheet1!$B$1:$Z$65536,16,0)</f>
        <v>0</v>
      </c>
      <c r="S160" s="81">
        <f>VLOOKUP($C160,[1]Sheet1!$B$1:$Z$65536,17,0)</f>
        <v>0</v>
      </c>
      <c r="T160" s="81">
        <f>VLOOKUP($C160,[1]Sheet1!$B$1:$Z$65536,18,0)</f>
        <v>0</v>
      </c>
      <c r="U160" s="81">
        <f>VLOOKUP($C160,[1]Sheet1!$B$1:$Z$65536,19,0)</f>
        <v>0</v>
      </c>
      <c r="V160" s="81">
        <f>VLOOKUP($C160,[1]Sheet1!$B$1:$Z$65536,20,0)</f>
        <v>0</v>
      </c>
      <c r="W160" s="81">
        <f>VLOOKUP($C160,[1]Sheet1!$B$1:$Z$65536,21,0)</f>
        <v>0</v>
      </c>
      <c r="X160" s="81">
        <f>VLOOKUP($C160,[1]Sheet1!$B$1:$Z$65536,22,0)</f>
        <v>0</v>
      </c>
      <c r="Y160" s="81">
        <f>VLOOKUP($C160,[1]Sheet1!$B$1:$Z$65536,23,0)</f>
        <v>0</v>
      </c>
      <c r="Z160" s="81">
        <f>VLOOKUP($C160,[1]Sheet1!$B$1:$Z$65536,24,0)</f>
        <v>0</v>
      </c>
      <c r="AA160" s="81">
        <f>VLOOKUP($C160,[1]Sheet1!$B$1:$Z$65536,25,0)</f>
        <v>0</v>
      </c>
      <c r="AB160" s="297">
        <f>VLOOKUP($C160,[1]Sheet1!$B$1:$AA$65536,26,0)</f>
        <v>0</v>
      </c>
      <c r="AC160" s="112">
        <f t="shared" si="26"/>
        <v>75884.62</v>
      </c>
      <c r="AD160" s="114">
        <f t="shared" si="31"/>
        <v>75884.62</v>
      </c>
      <c r="AE160" s="115">
        <f t="shared" si="27"/>
        <v>0</v>
      </c>
      <c r="AF160" s="115">
        <f t="shared" si="28"/>
        <v>0</v>
      </c>
      <c r="AG160" s="130"/>
      <c r="AH160" s="132"/>
      <c r="AI160" s="127">
        <f t="shared" si="29"/>
        <v>0</v>
      </c>
      <c r="AJ160" s="132"/>
      <c r="AK160" s="132"/>
      <c r="AL160" s="132" t="s">
        <v>46</v>
      </c>
      <c r="AM160" s="132"/>
      <c r="AN160" s="133"/>
      <c r="AO160" s="150"/>
    </row>
    <row r="161" spans="1:53" s="61" customFormat="1" ht="28.05" customHeight="1" thickBot="1">
      <c r="A161" s="58"/>
      <c r="B161" s="400"/>
      <c r="C161" s="82" t="s">
        <v>367</v>
      </c>
      <c r="D161" s="83" t="s">
        <v>368</v>
      </c>
      <c r="E161" s="84">
        <v>120</v>
      </c>
      <c r="F161" s="81">
        <f>VLOOKUP(C161,[1]Sheet1!B$1:E$65536,4,0)</f>
        <v>0</v>
      </c>
      <c r="G161" s="81">
        <f>VLOOKUP(C161,[1]Sheet1!B$1:F$65536,5,0)</f>
        <v>0</v>
      </c>
      <c r="H161" s="81">
        <f>VLOOKUP($C161,[1]Sheet1!$B$1:$Z$65536,6,0)</f>
        <v>0</v>
      </c>
      <c r="I161" s="81">
        <f>VLOOKUP($C161,[1]Sheet1!$B$1:$Z$65536,7,0)</f>
        <v>0</v>
      </c>
      <c r="J161" s="81">
        <f>VLOOKUP($C161,[1]Sheet1!$B$1:$Z$65536,8,0)</f>
        <v>0</v>
      </c>
      <c r="K161" s="81">
        <f>VLOOKUP($C161,[1]Sheet1!$B$1:$Z$65536,9,0)</f>
        <v>8870.25</v>
      </c>
      <c r="L161" s="81">
        <f>VLOOKUP($C161,[1]Sheet1!$B$1:$Z$65536,10,0)</f>
        <v>0</v>
      </c>
      <c r="M161" s="81">
        <f>VLOOKUP($C161,[1]Sheet1!$B$1:$Z$65536,11,0)</f>
        <v>0</v>
      </c>
      <c r="N161" s="81">
        <f>VLOOKUP($C161,[1]Sheet1!$B$1:$Z$65536,12,0)</f>
        <v>0</v>
      </c>
      <c r="O161" s="81">
        <f>VLOOKUP($C161,[1]Sheet1!$B$1:$Z$65536,13,0)</f>
        <v>0</v>
      </c>
      <c r="P161" s="81">
        <f>VLOOKUP($C161,[1]Sheet1!$B$1:$Z$65536,14,0)</f>
        <v>0</v>
      </c>
      <c r="Q161" s="81">
        <f>VLOOKUP($C161,[1]Sheet1!$B$1:$Z$65536,15,0)</f>
        <v>0</v>
      </c>
      <c r="R161" s="81">
        <f>VLOOKUP($C161,[1]Sheet1!$B$1:$Z$65536,16,0)</f>
        <v>0</v>
      </c>
      <c r="S161" s="81">
        <f>VLOOKUP($C161,[1]Sheet1!$B$1:$Z$65536,17,0)</f>
        <v>0</v>
      </c>
      <c r="T161" s="81">
        <f>VLOOKUP($C161,[1]Sheet1!$B$1:$Z$65536,18,0)</f>
        <v>22490</v>
      </c>
      <c r="U161" s="81">
        <f>VLOOKUP($C161,[1]Sheet1!$B$1:$Z$65536,19,0)</f>
        <v>0</v>
      </c>
      <c r="V161" s="81">
        <f>VLOOKUP($C161,[1]Sheet1!$B$1:$Z$65536,20,0)</f>
        <v>0</v>
      </c>
      <c r="W161" s="81">
        <f>VLOOKUP($C161,[1]Sheet1!$B$1:$Z$65536,21,0)</f>
        <v>0</v>
      </c>
      <c r="X161" s="81">
        <f>VLOOKUP($C161,[1]Sheet1!$B$1:$Z$65536,22,0)</f>
        <v>0</v>
      </c>
      <c r="Y161" s="81">
        <f>VLOOKUP($C161,[1]Sheet1!$B$1:$Z$65536,23,0)</f>
        <v>0</v>
      </c>
      <c r="Z161" s="81">
        <f>VLOOKUP($C161,[1]Sheet1!$B$1:$Z$65536,24,0)</f>
        <v>0</v>
      </c>
      <c r="AA161" s="81">
        <f>VLOOKUP($C161,[1]Sheet1!$B$1:$Z$65536,25,0)</f>
        <v>23355</v>
      </c>
      <c r="AB161" s="297">
        <f>VLOOKUP($C161,[1]Sheet1!$B$1:$AA$65536,26,0)</f>
        <v>0</v>
      </c>
      <c r="AC161" s="112">
        <f t="shared" si="26"/>
        <v>54715.25</v>
      </c>
      <c r="AD161" s="114">
        <f t="shared" si="31"/>
        <v>31360.25</v>
      </c>
      <c r="AE161" s="115">
        <f t="shared" si="27"/>
        <v>3748.3333333333335</v>
      </c>
      <c r="AF161" s="115">
        <f t="shared" si="28"/>
        <v>0</v>
      </c>
      <c r="AG161" s="130">
        <v>20000</v>
      </c>
      <c r="AH161" s="132"/>
      <c r="AI161" s="127">
        <f>AG161</f>
        <v>20000</v>
      </c>
      <c r="AJ161" s="132"/>
      <c r="AK161" s="132" t="s">
        <v>46</v>
      </c>
      <c r="AL161" s="132"/>
      <c r="AM161" s="132"/>
      <c r="AN161" s="133"/>
      <c r="AO161" s="150"/>
    </row>
    <row r="162" spans="1:53" s="61" customFormat="1" ht="28.05" customHeight="1" thickBot="1">
      <c r="A162" s="58"/>
      <c r="B162" s="400"/>
      <c r="C162" s="82" t="s">
        <v>369</v>
      </c>
      <c r="D162" s="83" t="s">
        <v>370</v>
      </c>
      <c r="E162" s="84">
        <v>120</v>
      </c>
      <c r="F162" s="81">
        <f>VLOOKUP(C162,[1]Sheet1!B$1:E$65536,4,0)</f>
        <v>60833.38</v>
      </c>
      <c r="G162" s="81">
        <f>VLOOKUP(C162,[1]Sheet1!B$1:F$65536,5,0)</f>
        <v>0</v>
      </c>
      <c r="H162" s="81">
        <f>VLOOKUP($C162,[1]Sheet1!$B$1:$Z$65536,6,0)</f>
        <v>0</v>
      </c>
      <c r="I162" s="81">
        <f>VLOOKUP($C162,[1]Sheet1!$B$1:$Z$65536,7,0)</f>
        <v>0</v>
      </c>
      <c r="J162" s="81">
        <f>VLOOKUP($C162,[1]Sheet1!$B$1:$Z$65536,8,0)</f>
        <v>0</v>
      </c>
      <c r="K162" s="81">
        <f>VLOOKUP($C162,[1]Sheet1!$B$1:$Z$65536,9,0)</f>
        <v>0</v>
      </c>
      <c r="L162" s="81">
        <f>VLOOKUP($C162,[1]Sheet1!$B$1:$Z$65536,10,0)</f>
        <v>0</v>
      </c>
      <c r="M162" s="81">
        <f>VLOOKUP($C162,[1]Sheet1!$B$1:$Z$65536,11,0)</f>
        <v>0</v>
      </c>
      <c r="N162" s="81">
        <f>VLOOKUP($C162,[1]Sheet1!$B$1:$Z$65536,12,0)</f>
        <v>0</v>
      </c>
      <c r="O162" s="81">
        <f>VLOOKUP($C162,[1]Sheet1!$B$1:$Z$65536,13,0)</f>
        <v>0</v>
      </c>
      <c r="P162" s="81">
        <f>VLOOKUP($C162,[1]Sheet1!$B$1:$Z$65536,14,0)</f>
        <v>0</v>
      </c>
      <c r="Q162" s="81">
        <f>VLOOKUP($C162,[1]Sheet1!$B$1:$Z$65536,15,0)</f>
        <v>0</v>
      </c>
      <c r="R162" s="81">
        <f>VLOOKUP($C162,[1]Sheet1!$B$1:$Z$65536,16,0)</f>
        <v>0</v>
      </c>
      <c r="S162" s="81">
        <f>VLOOKUP($C162,[1]Sheet1!$B$1:$Z$65536,17,0)</f>
        <v>0</v>
      </c>
      <c r="T162" s="81">
        <f>VLOOKUP($C162,[1]Sheet1!$B$1:$Z$65536,18,0)</f>
        <v>0</v>
      </c>
      <c r="U162" s="81">
        <f>VLOOKUP($C162,[1]Sheet1!$B$1:$Z$65536,19,0)</f>
        <v>0</v>
      </c>
      <c r="V162" s="81">
        <f>VLOOKUP($C162,[1]Sheet1!$B$1:$Z$65536,20,0)</f>
        <v>0</v>
      </c>
      <c r="W162" s="81">
        <f>VLOOKUP($C162,[1]Sheet1!$B$1:$Z$65536,21,0)</f>
        <v>0</v>
      </c>
      <c r="X162" s="81">
        <f>VLOOKUP($C162,[1]Sheet1!$B$1:$Z$65536,22,0)</f>
        <v>0</v>
      </c>
      <c r="Y162" s="81">
        <f>VLOOKUP($C162,[1]Sheet1!$B$1:$Z$65536,23,0)</f>
        <v>0</v>
      </c>
      <c r="Z162" s="81">
        <f>VLOOKUP($C162,[1]Sheet1!$B$1:$Z$65536,24,0)</f>
        <v>0</v>
      </c>
      <c r="AA162" s="81">
        <f>VLOOKUP($C162,[1]Sheet1!$B$1:$Z$65536,25,0)</f>
        <v>0</v>
      </c>
      <c r="AB162" s="297">
        <f>VLOOKUP($C162,[1]Sheet1!$B$1:$AA$65536,26,0)</f>
        <v>0</v>
      </c>
      <c r="AC162" s="112">
        <f t="shared" si="26"/>
        <v>60833.38</v>
      </c>
      <c r="AD162" s="114">
        <f t="shared" si="31"/>
        <v>60833.38</v>
      </c>
      <c r="AE162" s="115">
        <f t="shared" si="27"/>
        <v>0</v>
      </c>
      <c r="AF162" s="115">
        <f t="shared" si="28"/>
        <v>0</v>
      </c>
      <c r="AG162" s="130"/>
      <c r="AH162" s="132"/>
      <c r="AI162" s="127">
        <f t="shared" si="29"/>
        <v>0</v>
      </c>
      <c r="AJ162" s="132"/>
      <c r="AK162" s="132"/>
      <c r="AL162" s="132"/>
      <c r="AM162" s="132"/>
      <c r="AN162" s="133"/>
      <c r="AO162" s="150"/>
    </row>
    <row r="163" spans="1:53" s="61" customFormat="1" ht="28.05" customHeight="1" thickBot="1">
      <c r="A163" s="58"/>
      <c r="B163" s="400"/>
      <c r="C163" s="82" t="s">
        <v>371</v>
      </c>
      <c r="D163" s="83" t="s">
        <v>372</v>
      </c>
      <c r="E163" s="84">
        <v>120</v>
      </c>
      <c r="F163" s="81">
        <f>VLOOKUP(C163,[1]Sheet1!B$1:E$65536,4,0)</f>
        <v>0</v>
      </c>
      <c r="G163" s="81">
        <f>VLOOKUP(C163,[1]Sheet1!B$1:F$65536,5,0)</f>
        <v>0</v>
      </c>
      <c r="H163" s="81">
        <f>VLOOKUP($C163,[1]Sheet1!$B$1:$Z$65536,6,0)</f>
        <v>0</v>
      </c>
      <c r="I163" s="81">
        <f>VLOOKUP($C163,[1]Sheet1!$B$1:$Z$65536,7,0)</f>
        <v>0</v>
      </c>
      <c r="J163" s="81">
        <f>VLOOKUP($C163,[1]Sheet1!$B$1:$Z$65536,8,0)</f>
        <v>0</v>
      </c>
      <c r="K163" s="81">
        <f>VLOOKUP($C163,[1]Sheet1!$B$1:$Z$65536,9,0)</f>
        <v>0</v>
      </c>
      <c r="L163" s="81">
        <f>VLOOKUP($C163,[1]Sheet1!$B$1:$Z$65536,10,0)</f>
        <v>0</v>
      </c>
      <c r="M163" s="81">
        <f>VLOOKUP($C163,[1]Sheet1!$B$1:$Z$65536,11,0)</f>
        <v>0</v>
      </c>
      <c r="N163" s="81">
        <f>VLOOKUP($C163,[1]Sheet1!$B$1:$Z$65536,12,0)</f>
        <v>0</v>
      </c>
      <c r="O163" s="81">
        <f>VLOOKUP($C163,[1]Sheet1!$B$1:$Z$65536,13,0)</f>
        <v>0</v>
      </c>
      <c r="P163" s="81">
        <f>VLOOKUP($C163,[1]Sheet1!$B$1:$Z$65536,14,0)</f>
        <v>0</v>
      </c>
      <c r="Q163" s="81">
        <f>VLOOKUP($C163,[1]Sheet1!$B$1:$Z$65536,15,0)</f>
        <v>0</v>
      </c>
      <c r="R163" s="81">
        <f>VLOOKUP($C163,[1]Sheet1!$B$1:$Z$65536,16,0)</f>
        <v>0</v>
      </c>
      <c r="S163" s="81">
        <f>VLOOKUP($C163,[1]Sheet1!$B$1:$Z$65536,17,0)</f>
        <v>0</v>
      </c>
      <c r="T163" s="81">
        <f>VLOOKUP($C163,[1]Sheet1!$B$1:$Z$65536,18,0)</f>
        <v>0</v>
      </c>
      <c r="U163" s="81">
        <f>VLOOKUP($C163,[1]Sheet1!$B$1:$Z$65536,19,0)</f>
        <v>0</v>
      </c>
      <c r="V163" s="81">
        <f>VLOOKUP($C163,[1]Sheet1!$B$1:$Z$65536,20,0)</f>
        <v>0</v>
      </c>
      <c r="W163" s="81">
        <f>VLOOKUP($C163,[1]Sheet1!$B$1:$Z$65536,21,0)</f>
        <v>0</v>
      </c>
      <c r="X163" s="81">
        <f>VLOOKUP($C163,[1]Sheet1!$B$1:$Z$65536,22,0)</f>
        <v>0</v>
      </c>
      <c r="Y163" s="81">
        <f>VLOOKUP($C163,[1]Sheet1!$B$1:$Z$65536,23,0)</f>
        <v>119443.5</v>
      </c>
      <c r="Z163" s="81">
        <f>VLOOKUP($C163,[1]Sheet1!$B$1:$Z$65536,24,0)</f>
        <v>0</v>
      </c>
      <c r="AA163" s="81">
        <f>VLOOKUP($C163,[1]Sheet1!$B$1:$Z$65536,25,0)</f>
        <v>0</v>
      </c>
      <c r="AB163" s="297">
        <f>VLOOKUP($C163,[1]Sheet1!$B$1:$AA$65536,26,0)</f>
        <v>0</v>
      </c>
      <c r="AC163" s="112">
        <f t="shared" si="26"/>
        <v>119443.5</v>
      </c>
      <c r="AD163" s="114">
        <f t="shared" si="31"/>
        <v>0</v>
      </c>
      <c r="AE163" s="115">
        <f t="shared" si="27"/>
        <v>0</v>
      </c>
      <c r="AF163" s="115">
        <f t="shared" si="28"/>
        <v>0</v>
      </c>
      <c r="AG163" s="130"/>
      <c r="AH163" s="132"/>
      <c r="AI163" s="127">
        <f t="shared" si="29"/>
        <v>0</v>
      </c>
      <c r="AJ163" s="132"/>
      <c r="AK163" s="132"/>
      <c r="AL163" s="132"/>
      <c r="AM163" s="132" t="s">
        <v>46</v>
      </c>
      <c r="AN163" s="133"/>
      <c r="AO163" s="150"/>
    </row>
    <row r="164" spans="1:53" s="61" customFormat="1" ht="28.05" customHeight="1" thickBot="1">
      <c r="A164" s="58"/>
      <c r="B164" s="400"/>
      <c r="C164" s="82" t="s">
        <v>373</v>
      </c>
      <c r="D164" s="83" t="s">
        <v>374</v>
      </c>
      <c r="E164" s="84">
        <v>120</v>
      </c>
      <c r="F164" s="81">
        <f>VLOOKUP(C164,[1]Sheet1!B$1:E$65536,4,0)</f>
        <v>0</v>
      </c>
      <c r="G164" s="81">
        <f>VLOOKUP(C164,[1]Sheet1!B$1:F$65536,5,0)</f>
        <v>0</v>
      </c>
      <c r="H164" s="81">
        <f>VLOOKUP($C164,[1]Sheet1!$B$1:$Z$65536,6,0)</f>
        <v>0</v>
      </c>
      <c r="I164" s="81">
        <f>VLOOKUP($C164,[1]Sheet1!$B$1:$Z$65536,7,0)</f>
        <v>0</v>
      </c>
      <c r="J164" s="81">
        <f>VLOOKUP($C164,[1]Sheet1!$B$1:$Z$65536,8,0)</f>
        <v>28205.9</v>
      </c>
      <c r="K164" s="81">
        <f>VLOOKUP($C164,[1]Sheet1!$B$1:$Z$65536,9,0)</f>
        <v>11652.919999999998</v>
      </c>
      <c r="L164" s="81">
        <f>VLOOKUP($C164,[1]Sheet1!$B$1:$Z$65536,10,0)</f>
        <v>8207.3700000000026</v>
      </c>
      <c r="M164" s="81">
        <f>VLOOKUP($C164,[1]Sheet1!$B$1:$Z$65536,11,0)</f>
        <v>0</v>
      </c>
      <c r="N164" s="81">
        <f>VLOOKUP($C164,[1]Sheet1!$B$1:$Z$65536,12,0)</f>
        <v>0</v>
      </c>
      <c r="O164" s="81">
        <f>VLOOKUP($C164,[1]Sheet1!$B$1:$Z$65536,13,0)</f>
        <v>0</v>
      </c>
      <c r="P164" s="81">
        <f>VLOOKUP($C164,[1]Sheet1!$B$1:$Z$65536,14,0)</f>
        <v>0</v>
      </c>
      <c r="Q164" s="81">
        <f>VLOOKUP($C164,[1]Sheet1!$B$1:$Z$65536,15,0)</f>
        <v>0</v>
      </c>
      <c r="R164" s="81">
        <f>VLOOKUP($C164,[1]Sheet1!$B$1:$Z$65536,16,0)</f>
        <v>0</v>
      </c>
      <c r="S164" s="81">
        <f>VLOOKUP($C164,[1]Sheet1!$B$1:$Z$65536,17,0)</f>
        <v>0</v>
      </c>
      <c r="T164" s="81">
        <f>VLOOKUP($C164,[1]Sheet1!$B$1:$Z$65536,18,0)</f>
        <v>0</v>
      </c>
      <c r="U164" s="81">
        <f>VLOOKUP($C164,[1]Sheet1!$B$1:$Z$65536,19,0)</f>
        <v>0</v>
      </c>
      <c r="V164" s="81">
        <f>VLOOKUP($C164,[1]Sheet1!$B$1:$Z$65536,20,0)</f>
        <v>0</v>
      </c>
      <c r="W164" s="81">
        <f>VLOOKUP($C164,[1]Sheet1!$B$1:$Z$65536,21,0)</f>
        <v>0</v>
      </c>
      <c r="X164" s="81">
        <f>VLOOKUP($C164,[1]Sheet1!$B$1:$Z$65536,22,0)</f>
        <v>0</v>
      </c>
      <c r="Y164" s="81">
        <f>VLOOKUP($C164,[1]Sheet1!$B$1:$Z$65536,23,0)</f>
        <v>0</v>
      </c>
      <c r="Z164" s="81">
        <f>VLOOKUP($C164,[1]Sheet1!$B$1:$Z$65536,24,0)</f>
        <v>0</v>
      </c>
      <c r="AA164" s="81">
        <f>VLOOKUP($C164,[1]Sheet1!$B$1:$Z$65536,25,0)</f>
        <v>0</v>
      </c>
      <c r="AB164" s="297">
        <f>VLOOKUP($C164,[1]Sheet1!$B$1:$AA$65536,26,0)</f>
        <v>0</v>
      </c>
      <c r="AC164" s="112">
        <f t="shared" si="26"/>
        <v>48066.19</v>
      </c>
      <c r="AD164" s="114">
        <f t="shared" si="31"/>
        <v>48066.19</v>
      </c>
      <c r="AE164" s="115">
        <f t="shared" si="27"/>
        <v>0</v>
      </c>
      <c r="AF164" s="115">
        <f t="shared" si="28"/>
        <v>0</v>
      </c>
      <c r="AG164" s="130">
        <v>20000</v>
      </c>
      <c r="AH164" s="132"/>
      <c r="AI164" s="127">
        <f>AG164</f>
        <v>20000</v>
      </c>
      <c r="AJ164" s="132"/>
      <c r="AK164" s="132" t="s">
        <v>46</v>
      </c>
      <c r="AL164" s="132"/>
      <c r="AM164" s="132"/>
      <c r="AN164" s="133"/>
      <c r="AO164" s="150"/>
    </row>
    <row r="165" spans="1:53" s="61" customFormat="1" ht="28.05" customHeight="1" thickBot="1">
      <c r="A165" s="58"/>
      <c r="B165" s="400"/>
      <c r="C165" s="82" t="s">
        <v>375</v>
      </c>
      <c r="D165" s="83" t="s">
        <v>376</v>
      </c>
      <c r="E165" s="84">
        <v>120</v>
      </c>
      <c r="F165" s="81">
        <f>VLOOKUP(C165,[1]Sheet1!B$1:E$65536,4,0)</f>
        <v>58519.74</v>
      </c>
      <c r="G165" s="81">
        <f>VLOOKUP(C165,[1]Sheet1!B$1:F$65536,5,0)</f>
        <v>0</v>
      </c>
      <c r="H165" s="81">
        <f>VLOOKUP($C165,[1]Sheet1!$B$1:$Z$65536,6,0)</f>
        <v>0</v>
      </c>
      <c r="I165" s="81">
        <f>VLOOKUP($C165,[1]Sheet1!$B$1:$Z$65536,7,0)</f>
        <v>0</v>
      </c>
      <c r="J165" s="81">
        <f>VLOOKUP($C165,[1]Sheet1!$B$1:$Z$65536,8,0)</f>
        <v>0</v>
      </c>
      <c r="K165" s="81">
        <f>VLOOKUP($C165,[1]Sheet1!$B$1:$Z$65536,9,0)</f>
        <v>0</v>
      </c>
      <c r="L165" s="81">
        <f>VLOOKUP($C165,[1]Sheet1!$B$1:$Z$65536,10,0)</f>
        <v>0</v>
      </c>
      <c r="M165" s="81">
        <f>VLOOKUP($C165,[1]Sheet1!$B$1:$Z$65536,11,0)</f>
        <v>0</v>
      </c>
      <c r="N165" s="81">
        <f>VLOOKUP($C165,[1]Sheet1!$B$1:$Z$65536,12,0)</f>
        <v>0</v>
      </c>
      <c r="O165" s="81">
        <f>VLOOKUP($C165,[1]Sheet1!$B$1:$Z$65536,13,0)</f>
        <v>0</v>
      </c>
      <c r="P165" s="81">
        <f>VLOOKUP($C165,[1]Sheet1!$B$1:$Z$65536,14,0)</f>
        <v>0</v>
      </c>
      <c r="Q165" s="81">
        <f>VLOOKUP($C165,[1]Sheet1!$B$1:$Z$65536,15,0)</f>
        <v>0</v>
      </c>
      <c r="R165" s="81">
        <f>VLOOKUP($C165,[1]Sheet1!$B$1:$Z$65536,16,0)</f>
        <v>0</v>
      </c>
      <c r="S165" s="81">
        <f>VLOOKUP($C165,[1]Sheet1!$B$1:$Z$65536,17,0)</f>
        <v>0</v>
      </c>
      <c r="T165" s="81">
        <f>VLOOKUP($C165,[1]Sheet1!$B$1:$Z$65536,18,0)</f>
        <v>0</v>
      </c>
      <c r="U165" s="81">
        <f>VLOOKUP($C165,[1]Sheet1!$B$1:$Z$65536,19,0)</f>
        <v>0</v>
      </c>
      <c r="V165" s="81">
        <f>VLOOKUP($C165,[1]Sheet1!$B$1:$Z$65536,20,0)</f>
        <v>0</v>
      </c>
      <c r="W165" s="81">
        <f>VLOOKUP($C165,[1]Sheet1!$B$1:$Z$65536,21,0)</f>
        <v>0</v>
      </c>
      <c r="X165" s="81">
        <f>VLOOKUP($C165,[1]Sheet1!$B$1:$Z$65536,22,0)</f>
        <v>0</v>
      </c>
      <c r="Y165" s="81">
        <f>VLOOKUP($C165,[1]Sheet1!$B$1:$Z$65536,23,0)</f>
        <v>0</v>
      </c>
      <c r="Z165" s="81">
        <f>VLOOKUP($C165,[1]Sheet1!$B$1:$Z$65536,24,0)</f>
        <v>0</v>
      </c>
      <c r="AA165" s="81">
        <f>VLOOKUP($C165,[1]Sheet1!$B$1:$Z$65536,25,0)</f>
        <v>0</v>
      </c>
      <c r="AB165" s="297">
        <f>VLOOKUP($C165,[1]Sheet1!$B$1:$AA$65536,26,0)</f>
        <v>0</v>
      </c>
      <c r="AC165" s="112">
        <f t="shared" si="26"/>
        <v>58519.74</v>
      </c>
      <c r="AD165" s="114">
        <f t="shared" si="31"/>
        <v>58519.74</v>
      </c>
      <c r="AE165" s="115">
        <f t="shared" si="27"/>
        <v>0</v>
      </c>
      <c r="AF165" s="115">
        <f t="shared" si="28"/>
        <v>0</v>
      </c>
      <c r="AG165" s="130"/>
      <c r="AH165" s="132"/>
      <c r="AI165" s="127">
        <f t="shared" si="29"/>
        <v>0</v>
      </c>
      <c r="AJ165" s="132"/>
      <c r="AK165" s="132"/>
      <c r="AL165" s="132"/>
      <c r="AM165" s="132"/>
      <c r="AN165" s="133"/>
      <c r="AO165" s="150"/>
    </row>
    <row r="166" spans="1:53" s="61" customFormat="1" ht="28.05" customHeight="1" thickBot="1">
      <c r="A166" s="58"/>
      <c r="B166" s="400"/>
      <c r="C166" s="82" t="s">
        <v>377</v>
      </c>
      <c r="D166" s="83" t="s">
        <v>378</v>
      </c>
      <c r="E166" s="84">
        <v>120</v>
      </c>
      <c r="F166" s="81">
        <f>VLOOKUP(C166,[1]Sheet1!B$1:E$65536,4,0)</f>
        <v>0</v>
      </c>
      <c r="G166" s="81">
        <f>VLOOKUP(C166,[1]Sheet1!B$1:F$65536,5,0)</f>
        <v>0</v>
      </c>
      <c r="H166" s="81">
        <f>VLOOKUP($C166,[1]Sheet1!$B$1:$Z$65536,6,0)</f>
        <v>0</v>
      </c>
      <c r="I166" s="81">
        <f>VLOOKUP($C166,[1]Sheet1!$B$1:$Z$65536,7,0)</f>
        <v>0</v>
      </c>
      <c r="J166" s="81">
        <f>VLOOKUP($C166,[1]Sheet1!$B$1:$Z$65536,8,0)</f>
        <v>0</v>
      </c>
      <c r="K166" s="81">
        <f>VLOOKUP($C166,[1]Sheet1!$B$1:$Z$65536,9,0)</f>
        <v>0</v>
      </c>
      <c r="L166" s="81">
        <f>VLOOKUP($C166,[1]Sheet1!$B$1:$Z$65536,10,0)</f>
        <v>51725.38</v>
      </c>
      <c r="M166" s="81">
        <f>VLOOKUP($C166,[1]Sheet1!$B$1:$Z$65536,11,0)</f>
        <v>0</v>
      </c>
      <c r="N166" s="81">
        <f>VLOOKUP($C166,[1]Sheet1!$B$1:$Z$65536,12,0)</f>
        <v>0</v>
      </c>
      <c r="O166" s="81">
        <f>VLOOKUP($C166,[1]Sheet1!$B$1:$Z$65536,13,0)</f>
        <v>0</v>
      </c>
      <c r="P166" s="81">
        <f>VLOOKUP($C166,[1]Sheet1!$B$1:$Z$65536,14,0)</f>
        <v>0</v>
      </c>
      <c r="Q166" s="81">
        <f>VLOOKUP($C166,[1]Sheet1!$B$1:$Z$65536,15,0)</f>
        <v>0</v>
      </c>
      <c r="R166" s="81">
        <f>VLOOKUP($C166,[1]Sheet1!$B$1:$Z$65536,16,0)</f>
        <v>0</v>
      </c>
      <c r="S166" s="81">
        <f>VLOOKUP($C166,[1]Sheet1!$B$1:$Z$65536,17,0)</f>
        <v>0</v>
      </c>
      <c r="T166" s="81">
        <f>VLOOKUP($C166,[1]Sheet1!$B$1:$Z$65536,18,0)</f>
        <v>0</v>
      </c>
      <c r="U166" s="81">
        <f>VLOOKUP($C166,[1]Sheet1!$B$1:$Z$65536,19,0)</f>
        <v>0</v>
      </c>
      <c r="V166" s="81">
        <f>VLOOKUP($C166,[1]Sheet1!$B$1:$Z$65536,20,0)</f>
        <v>0</v>
      </c>
      <c r="W166" s="81">
        <f>VLOOKUP($C166,[1]Sheet1!$B$1:$Z$65536,21,0)</f>
        <v>0</v>
      </c>
      <c r="X166" s="81">
        <f>VLOOKUP($C166,[1]Sheet1!$B$1:$Z$65536,22,0)</f>
        <v>0</v>
      </c>
      <c r="Y166" s="81">
        <f>VLOOKUP($C166,[1]Sheet1!$B$1:$Z$65536,23,0)</f>
        <v>0</v>
      </c>
      <c r="Z166" s="81">
        <f>VLOOKUP($C166,[1]Sheet1!$B$1:$Z$65536,24,0)</f>
        <v>0</v>
      </c>
      <c r="AA166" s="81">
        <f>VLOOKUP($C166,[1]Sheet1!$B$1:$Z$65536,25,0)</f>
        <v>0</v>
      </c>
      <c r="AB166" s="297">
        <f>VLOOKUP($C166,[1]Sheet1!$B$1:$AA$65536,26,0)</f>
        <v>0</v>
      </c>
      <c r="AC166" s="112">
        <f t="shared" si="26"/>
        <v>51725.38</v>
      </c>
      <c r="AD166" s="114">
        <f t="shared" si="31"/>
        <v>51725.38</v>
      </c>
      <c r="AE166" s="115">
        <f t="shared" si="27"/>
        <v>0</v>
      </c>
      <c r="AF166" s="115">
        <f t="shared" si="28"/>
        <v>0</v>
      </c>
      <c r="AG166" s="139">
        <f>AD166</f>
        <v>51725.38</v>
      </c>
      <c r="AH166" s="132"/>
      <c r="AI166" s="127">
        <f>AG166</f>
        <v>51725.38</v>
      </c>
      <c r="AJ166" s="132"/>
      <c r="AK166" s="132"/>
      <c r="AL166" s="132" t="s">
        <v>46</v>
      </c>
      <c r="AM166" s="132"/>
      <c r="AN166" s="133"/>
      <c r="AO166" s="150"/>
    </row>
    <row r="167" spans="1:53" s="61" customFormat="1" ht="28.05" customHeight="1" thickBot="1">
      <c r="A167" s="58"/>
      <c r="B167" s="400"/>
      <c r="C167" s="82" t="s">
        <v>379</v>
      </c>
      <c r="D167" s="83" t="s">
        <v>380</v>
      </c>
      <c r="E167" s="84">
        <v>120</v>
      </c>
      <c r="F167" s="81">
        <f>VLOOKUP(C167,[1]Sheet1!B$1:E$65536,4,0)</f>
        <v>0</v>
      </c>
      <c r="G167" s="81">
        <f>VLOOKUP(C167,[1]Sheet1!B$1:F$65536,5,0)</f>
        <v>0</v>
      </c>
      <c r="H167" s="81">
        <f>VLOOKUP($C167,[1]Sheet1!$B$1:$Z$65536,6,0)</f>
        <v>0</v>
      </c>
      <c r="I167" s="81">
        <f>VLOOKUP($C167,[1]Sheet1!$B$1:$Z$65536,7,0)</f>
        <v>43423.23</v>
      </c>
      <c r="J167" s="81">
        <f>VLOOKUP($C167,[1]Sheet1!$B$1:$Z$65536,8,0)</f>
        <v>0</v>
      </c>
      <c r="K167" s="81">
        <f>VLOOKUP($C167,[1]Sheet1!$B$1:$Z$65536,9,0)</f>
        <v>0</v>
      </c>
      <c r="L167" s="81">
        <f>VLOOKUP($C167,[1]Sheet1!$B$1:$Z$65536,10,0)</f>
        <v>0</v>
      </c>
      <c r="M167" s="81">
        <f>VLOOKUP($C167,[1]Sheet1!$B$1:$Z$65536,11,0)</f>
        <v>0</v>
      </c>
      <c r="N167" s="81">
        <f>VLOOKUP($C167,[1]Sheet1!$B$1:$Z$65536,12,0)</f>
        <v>3471.82</v>
      </c>
      <c r="O167" s="81">
        <f>VLOOKUP($C167,[1]Sheet1!$B$1:$Z$65536,13,0)</f>
        <v>0</v>
      </c>
      <c r="P167" s="81">
        <f>VLOOKUP($C167,[1]Sheet1!$B$1:$Z$65536,14,0)</f>
        <v>0</v>
      </c>
      <c r="Q167" s="81">
        <f>VLOOKUP($C167,[1]Sheet1!$B$1:$Z$65536,15,0)</f>
        <v>0</v>
      </c>
      <c r="R167" s="81">
        <f>VLOOKUP($C167,[1]Sheet1!$B$1:$Z$65536,16,0)</f>
        <v>0</v>
      </c>
      <c r="S167" s="81">
        <f>VLOOKUP($C167,[1]Sheet1!$B$1:$Z$65536,17,0)</f>
        <v>0</v>
      </c>
      <c r="T167" s="81">
        <f>VLOOKUP($C167,[1]Sheet1!$B$1:$Z$65536,18,0)</f>
        <v>0</v>
      </c>
      <c r="U167" s="81">
        <f>VLOOKUP($C167,[1]Sheet1!$B$1:$Z$65536,19,0)</f>
        <v>0</v>
      </c>
      <c r="V167" s="81">
        <f>VLOOKUP($C167,[1]Sheet1!$B$1:$Z$65536,20,0)</f>
        <v>0</v>
      </c>
      <c r="W167" s="81">
        <f>VLOOKUP($C167,[1]Sheet1!$B$1:$Z$65536,21,0)</f>
        <v>0</v>
      </c>
      <c r="X167" s="81">
        <f>VLOOKUP($C167,[1]Sheet1!$B$1:$Z$65536,22,0)</f>
        <v>0</v>
      </c>
      <c r="Y167" s="81">
        <f>VLOOKUP($C167,[1]Sheet1!$B$1:$Z$65536,23,0)</f>
        <v>0</v>
      </c>
      <c r="Z167" s="81">
        <f>VLOOKUP($C167,[1]Sheet1!$B$1:$Z$65536,24,0)</f>
        <v>0</v>
      </c>
      <c r="AA167" s="81">
        <f>VLOOKUP($C167,[1]Sheet1!$B$1:$Z$65536,25,0)</f>
        <v>0</v>
      </c>
      <c r="AB167" s="297">
        <f>VLOOKUP($C167,[1]Sheet1!$B$1:$AA$65536,26,0)</f>
        <v>0</v>
      </c>
      <c r="AC167" s="112">
        <f t="shared" si="26"/>
        <v>46895.05</v>
      </c>
      <c r="AD167" s="114">
        <f t="shared" si="31"/>
        <v>46895.05</v>
      </c>
      <c r="AE167" s="115">
        <f t="shared" si="27"/>
        <v>0</v>
      </c>
      <c r="AF167" s="115">
        <f t="shared" si="28"/>
        <v>0</v>
      </c>
      <c r="AG167" s="130"/>
      <c r="AH167" s="132"/>
      <c r="AI167" s="127">
        <f t="shared" si="29"/>
        <v>0</v>
      </c>
      <c r="AJ167" s="132"/>
      <c r="AK167" s="132"/>
      <c r="AL167" s="132"/>
      <c r="AM167" s="132"/>
      <c r="AN167" s="133"/>
      <c r="AO167" s="150"/>
    </row>
    <row r="168" spans="1:53" s="61" customFormat="1" ht="28.05" customHeight="1" thickBot="1">
      <c r="A168" s="58"/>
      <c r="B168" s="401"/>
      <c r="C168" s="104" t="s">
        <v>381</v>
      </c>
      <c r="D168" s="105" t="s">
        <v>382</v>
      </c>
      <c r="E168" s="106">
        <v>120</v>
      </c>
      <c r="F168" s="81">
        <f>VLOOKUP(C168,[1]Sheet1!B$1:E$65536,4,0)</f>
        <v>0</v>
      </c>
      <c r="G168" s="81">
        <f>VLOOKUP(C168,[1]Sheet1!B$1:F$65536,5,0)</f>
        <v>0</v>
      </c>
      <c r="H168" s="81">
        <f>VLOOKUP($C168,[1]Sheet1!$B$1:$Z$65536,6,0)</f>
        <v>0</v>
      </c>
      <c r="I168" s="81">
        <f>VLOOKUP($C168,[1]Sheet1!$B$1:$Z$65536,7,0)</f>
        <v>0</v>
      </c>
      <c r="J168" s="81">
        <f>VLOOKUP($C168,[1]Sheet1!$B$1:$Z$65536,8,0)</f>
        <v>0</v>
      </c>
      <c r="K168" s="81">
        <f>VLOOKUP($C168,[1]Sheet1!$B$1:$Z$65536,9,0)</f>
        <v>0</v>
      </c>
      <c r="L168" s="81">
        <f>VLOOKUP($C168,[1]Sheet1!$B$1:$Z$65536,10,0)</f>
        <v>0</v>
      </c>
      <c r="M168" s="81">
        <f>VLOOKUP($C168,[1]Sheet1!$B$1:$Z$65536,11,0)</f>
        <v>0</v>
      </c>
      <c r="N168" s="81">
        <f>VLOOKUP($C168,[1]Sheet1!$B$1:$Z$65536,12,0)</f>
        <v>0</v>
      </c>
      <c r="O168" s="81">
        <f>VLOOKUP($C168,[1]Sheet1!$B$1:$Z$65536,13,0)</f>
        <v>0</v>
      </c>
      <c r="P168" s="81">
        <f>VLOOKUP($C168,[1]Sheet1!$B$1:$Z$65536,14,0)</f>
        <v>0</v>
      </c>
      <c r="Q168" s="81">
        <f>VLOOKUP($C168,[1]Sheet1!$B$1:$Z$65536,15,0)</f>
        <v>0</v>
      </c>
      <c r="R168" s="81">
        <f>VLOOKUP($C168,[1]Sheet1!$B$1:$Z$65536,16,0)</f>
        <v>0</v>
      </c>
      <c r="S168" s="81">
        <f>VLOOKUP($C168,[1]Sheet1!$B$1:$Z$65536,17,0)</f>
        <v>0</v>
      </c>
      <c r="T168" s="81">
        <f>VLOOKUP($C168,[1]Sheet1!$B$1:$Z$65536,18,0)</f>
        <v>0</v>
      </c>
      <c r="U168" s="81">
        <f>VLOOKUP($C168,[1]Sheet1!$B$1:$Z$65536,19,0)</f>
        <v>0</v>
      </c>
      <c r="V168" s="81">
        <f>VLOOKUP($C168,[1]Sheet1!$B$1:$Z$65536,20,0)</f>
        <v>17.11</v>
      </c>
      <c r="W168" s="81">
        <f>VLOOKUP($C168,[1]Sheet1!$B$1:$Z$65536,21,0)</f>
        <v>0</v>
      </c>
      <c r="X168" s="81">
        <f>VLOOKUP($C168,[1]Sheet1!$B$1:$Z$65536,22,0)</f>
        <v>0</v>
      </c>
      <c r="Y168" s="81">
        <f>VLOOKUP($C168,[1]Sheet1!$B$1:$Z$65536,23,0)</f>
        <v>0</v>
      </c>
      <c r="Z168" s="81">
        <f>VLOOKUP($C168,[1]Sheet1!$B$1:$Z$65536,24,0)</f>
        <v>0</v>
      </c>
      <c r="AA168" s="81">
        <f>VLOOKUP($C168,[1]Sheet1!$B$1:$Z$65536,25,0)</f>
        <v>0</v>
      </c>
      <c r="AB168" s="297">
        <f>VLOOKUP($C168,[1]Sheet1!$B$1:$AA$65536,26,0)</f>
        <v>0</v>
      </c>
      <c r="AC168" s="112">
        <f t="shared" si="26"/>
        <v>17.11</v>
      </c>
      <c r="AD168" s="114">
        <f t="shared" si="31"/>
        <v>17.11</v>
      </c>
      <c r="AE168" s="121">
        <f t="shared" si="27"/>
        <v>2.8516666666666666</v>
      </c>
      <c r="AF168" s="121">
        <f t="shared" si="28"/>
        <v>17.11</v>
      </c>
      <c r="AG168" s="180"/>
      <c r="AH168" s="148"/>
      <c r="AI168" s="127">
        <f t="shared" si="29"/>
        <v>0</v>
      </c>
      <c r="AJ168" s="148"/>
      <c r="AK168" s="148"/>
      <c r="AL168" s="148"/>
      <c r="AM168" s="148"/>
      <c r="AN168" s="158"/>
      <c r="AO168" s="150"/>
    </row>
    <row r="169" spans="1:53" s="61" customFormat="1" ht="25.95" customHeight="1" thickBot="1">
      <c r="A169" s="58"/>
      <c r="B169" s="387"/>
      <c r="C169" s="78" t="s">
        <v>383</v>
      </c>
      <c r="D169" s="79" t="s">
        <v>384</v>
      </c>
      <c r="E169" s="80">
        <v>120</v>
      </c>
      <c r="F169" s="81">
        <f>VLOOKUP(C169,[1]Sheet1!B$1:E$65536,4,0)</f>
        <v>0</v>
      </c>
      <c r="G169" s="81">
        <f>VLOOKUP(C169,[1]Sheet1!B$1:F$65536,5,0)</f>
        <v>0</v>
      </c>
      <c r="H169" s="81">
        <f>VLOOKUP($C169,[1]Sheet1!$B$1:$Z$65536,6,0)</f>
        <v>0</v>
      </c>
      <c r="I169" s="81">
        <f>VLOOKUP($C169,[1]Sheet1!$B$1:$Z$65536,7,0)</f>
        <v>0</v>
      </c>
      <c r="J169" s="81">
        <f>VLOOKUP($C169,[1]Sheet1!$B$1:$Z$65536,8,0)</f>
        <v>0</v>
      </c>
      <c r="K169" s="81">
        <f>VLOOKUP($C169,[1]Sheet1!$B$1:$Z$65536,9,0)</f>
        <v>0</v>
      </c>
      <c r="L169" s="81">
        <f>VLOOKUP($C169,[1]Sheet1!$B$1:$Z$65536,10,0)</f>
        <v>0</v>
      </c>
      <c r="M169" s="81">
        <f>VLOOKUP($C169,[1]Sheet1!$B$1:$Z$65536,11,0)</f>
        <v>0</v>
      </c>
      <c r="N169" s="81">
        <f>VLOOKUP($C169,[1]Sheet1!$B$1:$Z$65536,12,0)</f>
        <v>0</v>
      </c>
      <c r="O169" s="81">
        <f>VLOOKUP($C169,[1]Sheet1!$B$1:$Z$65536,13,0)</f>
        <v>0</v>
      </c>
      <c r="P169" s="81">
        <f>VLOOKUP($C169,[1]Sheet1!$B$1:$Z$65536,14,0)</f>
        <v>0</v>
      </c>
      <c r="Q169" s="81">
        <f>VLOOKUP($C169,[1]Sheet1!$B$1:$Z$65536,15,0)</f>
        <v>0</v>
      </c>
      <c r="R169" s="81">
        <f>VLOOKUP($C169,[1]Sheet1!$B$1:$Z$65536,16,0)</f>
        <v>0</v>
      </c>
      <c r="S169" s="81">
        <f>VLOOKUP($C169,[1]Sheet1!$B$1:$Z$65536,17,0)</f>
        <v>0</v>
      </c>
      <c r="T169" s="81">
        <f>VLOOKUP($C169,[1]Sheet1!$B$1:$Z$65536,18,0)</f>
        <v>0</v>
      </c>
      <c r="U169" s="81">
        <f>VLOOKUP($C169,[1]Sheet1!$B$1:$Z$65536,19,0)</f>
        <v>16711.88</v>
      </c>
      <c r="V169" s="81">
        <f>VLOOKUP($C169,[1]Sheet1!$B$1:$Z$65536,20,0)</f>
        <v>0</v>
      </c>
      <c r="W169" s="81">
        <f>VLOOKUP($C169,[1]Sheet1!$B$1:$Z$65536,21,0)</f>
        <v>0</v>
      </c>
      <c r="X169" s="81">
        <f>VLOOKUP($C169,[1]Sheet1!$B$1:$Z$65536,22,0)</f>
        <v>63900</v>
      </c>
      <c r="Y169" s="81">
        <f>VLOOKUP($C169,[1]Sheet1!$B$1:$Z$65536,23,0)</f>
        <v>182286</v>
      </c>
      <c r="Z169" s="81">
        <f>VLOOKUP($C169,[1]Sheet1!$B$1:$Z$65536,24,0)</f>
        <v>31950</v>
      </c>
      <c r="AA169" s="81">
        <f>VLOOKUP($C169,[1]Sheet1!$B$1:$Z$65536,25,0)</f>
        <v>11630</v>
      </c>
      <c r="AB169" s="297">
        <f>VLOOKUP($C169,[1]Sheet1!$B$1:$AA$65536,26,0)</f>
        <v>0</v>
      </c>
      <c r="AC169" s="112">
        <f t="shared" ref="AC169:AC171" si="32">SUM(F169:AB169)</f>
        <v>306477.88</v>
      </c>
      <c r="AD169" s="114">
        <f t="shared" ref="AD169:AD170" si="33">AC169-AB169-AA169-Z169-Y169</f>
        <v>80611.88</v>
      </c>
      <c r="AE169" s="112">
        <f t="shared" ref="AE169:AE170" si="34">(V169+U169+T169+S169+R169+Q169)/6</f>
        <v>2785.3133333333335</v>
      </c>
      <c r="AF169" s="112">
        <f t="shared" ref="AF169:AF170" si="35">V169</f>
        <v>0</v>
      </c>
      <c r="AG169" s="126">
        <v>70000</v>
      </c>
      <c r="AH169" s="128"/>
      <c r="AI169" s="127">
        <f>AG169</f>
        <v>70000</v>
      </c>
      <c r="AJ169" s="128"/>
      <c r="AK169" s="128"/>
      <c r="AL169" s="128"/>
      <c r="AM169" s="128" t="s">
        <v>46</v>
      </c>
      <c r="AN169" s="129"/>
      <c r="AO169" s="150"/>
    </row>
    <row r="170" spans="1:53" s="61" customFormat="1" ht="25.95" customHeight="1" thickBot="1">
      <c r="A170" s="58"/>
      <c r="B170" s="388"/>
      <c r="C170" s="82" t="s">
        <v>457</v>
      </c>
      <c r="D170" s="83" t="s">
        <v>458</v>
      </c>
      <c r="E170" s="84">
        <v>120</v>
      </c>
      <c r="F170" s="81">
        <f>VLOOKUP(C170,[1]Sheet1!B$1:E$65536,4,0)</f>
        <v>0</v>
      </c>
      <c r="G170" s="81">
        <f>VLOOKUP(C170,[1]Sheet1!B$1:F$65536,5,0)</f>
        <v>0</v>
      </c>
      <c r="H170" s="81">
        <f>VLOOKUP($C170,[1]Sheet1!$B$1:$Z$65536,6,0)</f>
        <v>0</v>
      </c>
      <c r="I170" s="81">
        <f>VLOOKUP($C170,[1]Sheet1!$B$1:$Z$65536,7,0)</f>
        <v>0</v>
      </c>
      <c r="J170" s="81">
        <f>VLOOKUP($C170,[1]Sheet1!$B$1:$Z$65536,8,0)</f>
        <v>0</v>
      </c>
      <c r="K170" s="81">
        <f>VLOOKUP($C170,[1]Sheet1!$B$1:$Z$65536,9,0)</f>
        <v>0</v>
      </c>
      <c r="L170" s="81">
        <f>VLOOKUP($C170,[1]Sheet1!$B$1:$Z$65536,10,0)</f>
        <v>0</v>
      </c>
      <c r="M170" s="81">
        <f>VLOOKUP($C170,[1]Sheet1!$B$1:$Z$65536,11,0)</f>
        <v>0</v>
      </c>
      <c r="N170" s="81">
        <f>VLOOKUP($C170,[1]Sheet1!$B$1:$Z$65536,12,0)</f>
        <v>0</v>
      </c>
      <c r="O170" s="81">
        <f>VLOOKUP($C170,[1]Sheet1!$B$1:$Z$65536,13,0)</f>
        <v>0</v>
      </c>
      <c r="P170" s="81">
        <f>VLOOKUP($C170,[1]Sheet1!$B$1:$Z$65536,14,0)</f>
        <v>0</v>
      </c>
      <c r="Q170" s="81">
        <f>VLOOKUP($C170,[1]Sheet1!$B$1:$Z$65536,15,0)</f>
        <v>0</v>
      </c>
      <c r="R170" s="81">
        <f>VLOOKUP($C170,[1]Sheet1!$B$1:$Z$65536,16,0)</f>
        <v>0</v>
      </c>
      <c r="S170" s="81">
        <f>VLOOKUP($C170,[1]Sheet1!$B$1:$Z$65536,17,0)</f>
        <v>0</v>
      </c>
      <c r="T170" s="81">
        <f>VLOOKUP($C170,[1]Sheet1!$B$1:$Z$65536,18,0)</f>
        <v>0</v>
      </c>
      <c r="U170" s="81">
        <f>VLOOKUP($C170,[1]Sheet1!$B$1:$Z$65536,19,0)</f>
        <v>0</v>
      </c>
      <c r="V170" s="81">
        <f>VLOOKUP($C170,[1]Sheet1!$B$1:$Z$65536,20,0)</f>
        <v>0</v>
      </c>
      <c r="W170" s="81">
        <f>VLOOKUP($C170,[1]Sheet1!$B$1:$Z$65536,21,0)</f>
        <v>0</v>
      </c>
      <c r="X170" s="81">
        <f>VLOOKUP($C170,[1]Sheet1!$B$1:$Z$65536,22,0)</f>
        <v>0</v>
      </c>
      <c r="Y170" s="81">
        <f>VLOOKUP($C170,[1]Sheet1!$B$1:$Z$65536,23,0)</f>
        <v>0</v>
      </c>
      <c r="Z170" s="81">
        <f>VLOOKUP($C170,[1]Sheet1!$B$1:$Z$65536,24,0)</f>
        <v>0</v>
      </c>
      <c r="AA170" s="81">
        <f>VLOOKUP($C170,[1]Sheet1!$B$1:$Z$65536,25,0)</f>
        <v>0</v>
      </c>
      <c r="AB170" s="297">
        <f>VLOOKUP($C170,[1]Sheet1!$B$1:$AA$65536,26,0)</f>
        <v>0</v>
      </c>
      <c r="AC170" s="112">
        <f t="shared" si="32"/>
        <v>0</v>
      </c>
      <c r="AD170" s="114">
        <f t="shared" si="33"/>
        <v>0</v>
      </c>
      <c r="AE170" s="115">
        <f t="shared" si="34"/>
        <v>0</v>
      </c>
      <c r="AF170" s="115">
        <f t="shared" si="35"/>
        <v>0</v>
      </c>
      <c r="AG170" s="130"/>
      <c r="AH170" s="132">
        <v>10000</v>
      </c>
      <c r="AI170" s="127">
        <f>AH170</f>
        <v>10000</v>
      </c>
      <c r="AJ170" s="132"/>
      <c r="AK170" s="132" t="s">
        <v>46</v>
      </c>
      <c r="AL170" s="132"/>
      <c r="AM170" s="132"/>
      <c r="AN170" s="133"/>
      <c r="AO170" s="150"/>
    </row>
    <row r="171" spans="1:53" s="61" customFormat="1" ht="25.95" customHeight="1" thickBot="1">
      <c r="A171" s="58"/>
      <c r="B171" s="290"/>
      <c r="C171" s="241" t="s">
        <v>559</v>
      </c>
      <c r="D171" s="291" t="s">
        <v>560</v>
      </c>
      <c r="E171" s="64">
        <f>VLOOKUP(C171,[1]Sheet1!B$1:D$65536,3,0)</f>
        <v>60</v>
      </c>
      <c r="F171" s="81">
        <f>VLOOKUP(C171,[1]Sheet1!B$1:E$65536,4,0)</f>
        <v>0</v>
      </c>
      <c r="G171" s="81">
        <f>VLOOKUP(C171,[1]Sheet1!B$1:F$65536,5,0)</f>
        <v>0</v>
      </c>
      <c r="H171" s="81">
        <f>VLOOKUP($C171,[1]Sheet1!$B$1:$Z$65536,6,0)</f>
        <v>0</v>
      </c>
      <c r="I171" s="81">
        <f>VLOOKUP($C171,[1]Sheet1!$B$1:$Z$65536,7,0)</f>
        <v>0</v>
      </c>
      <c r="J171" s="81">
        <f>VLOOKUP($C171,[1]Sheet1!$B$1:$Z$65536,8,0)</f>
        <v>0</v>
      </c>
      <c r="K171" s="81">
        <f>VLOOKUP($C171,[1]Sheet1!$B$1:$Z$65536,9,0)</f>
        <v>0</v>
      </c>
      <c r="L171" s="81">
        <f>VLOOKUP($C171,[1]Sheet1!$B$1:$Z$65536,10,0)</f>
        <v>0</v>
      </c>
      <c r="M171" s="81">
        <f>VLOOKUP($C171,[1]Sheet1!$B$1:$Z$65536,11,0)</f>
        <v>0</v>
      </c>
      <c r="N171" s="81">
        <f>VLOOKUP($C171,[1]Sheet1!$B$1:$Z$65536,12,0)</f>
        <v>0</v>
      </c>
      <c r="O171" s="81">
        <f>VLOOKUP($C171,[1]Sheet1!$B$1:$Z$65536,13,0)</f>
        <v>0</v>
      </c>
      <c r="P171" s="81">
        <f>VLOOKUP($C171,[1]Sheet1!$B$1:$Z$65536,14,0)</f>
        <v>0</v>
      </c>
      <c r="Q171" s="81">
        <f>VLOOKUP($C171,[1]Sheet1!$B$1:$Z$65536,15,0)</f>
        <v>0</v>
      </c>
      <c r="R171" s="81">
        <f>VLOOKUP($C171,[1]Sheet1!$B$1:$Z$65536,16,0)</f>
        <v>0</v>
      </c>
      <c r="S171" s="81">
        <f>VLOOKUP($C171,[1]Sheet1!$B$1:$Z$65536,17,0)</f>
        <v>0</v>
      </c>
      <c r="T171" s="81">
        <f>VLOOKUP($C171,[1]Sheet1!$B$1:$Z$65536,18,0)</f>
        <v>28354.28</v>
      </c>
      <c r="U171" s="81">
        <f>VLOOKUP($C171,[1]Sheet1!$B$1:$Z$65536,19,0)</f>
        <v>72000</v>
      </c>
      <c r="V171" s="81">
        <f>VLOOKUP($C171,[1]Sheet1!$B$1:$Z$65536,20,0)</f>
        <v>0</v>
      </c>
      <c r="W171" s="81">
        <f>VLOOKUP($C171,[1]Sheet1!$B$1:$Z$65536,21,0)</f>
        <v>0</v>
      </c>
      <c r="X171" s="81">
        <f>VLOOKUP($C171,[1]Sheet1!$B$1:$Z$65536,22,0)</f>
        <v>279000</v>
      </c>
      <c r="Y171" s="81">
        <f>VLOOKUP($C171,[1]Sheet1!$B$1:$Z$65536,23,0)</f>
        <v>0</v>
      </c>
      <c r="Z171" s="81">
        <f>VLOOKUP($C171,[1]Sheet1!$B$1:$Z$65536,24,0)</f>
        <v>0</v>
      </c>
      <c r="AA171" s="81">
        <f>VLOOKUP($C171,[1]Sheet1!$B$1:$Z$65536,25,0)</f>
        <v>0</v>
      </c>
      <c r="AB171" s="297">
        <f>VLOOKUP($C171,[1]Sheet1!$B$1:$AA$65536,26,0)</f>
        <v>0</v>
      </c>
      <c r="AC171" s="112">
        <f t="shared" si="32"/>
        <v>379354.28</v>
      </c>
      <c r="AD171" s="211">
        <f t="shared" ref="AD171" si="36">AC171-AB171-AA171</f>
        <v>379354.28</v>
      </c>
      <c r="AE171" s="115"/>
      <c r="AF171" s="115"/>
      <c r="AG171" s="130">
        <v>100000</v>
      </c>
      <c r="AH171" s="132"/>
      <c r="AI171" s="127">
        <f>AG171</f>
        <v>100000</v>
      </c>
      <c r="AJ171" s="132"/>
      <c r="AK171" s="132"/>
      <c r="AL171" s="132"/>
      <c r="AM171" s="132"/>
      <c r="AN171" s="133"/>
      <c r="AO171" s="150"/>
    </row>
    <row r="172" spans="1:53" ht="28.8" customHeight="1" thickBot="1">
      <c r="A172" s="8"/>
      <c r="B172" s="398"/>
      <c r="C172" s="247" t="s">
        <v>631</v>
      </c>
      <c r="D172" s="83" t="s">
        <v>632</v>
      </c>
      <c r="E172" s="248">
        <f>VLOOKUP(C172,[1]Sheet1!B$1:D$65536,3,0)</f>
        <v>30</v>
      </c>
      <c r="F172" s="249">
        <f>VLOOKUP(C172,[1]Sheet1!B$1:E$65536,4,0)</f>
        <v>0</v>
      </c>
      <c r="G172" s="249">
        <f>VLOOKUP(C172,[1]Sheet1!B$1:F$65536,5,0)</f>
        <v>0</v>
      </c>
      <c r="H172" s="249">
        <f>VLOOKUP($C172,[1]Sheet1!$B$1:$Z$65536,6,0)</f>
        <v>0</v>
      </c>
      <c r="I172" s="249">
        <f>VLOOKUP($C172,[1]Sheet1!$B$1:$Z$65536,7,0)</f>
        <v>0</v>
      </c>
      <c r="J172" s="249">
        <f>VLOOKUP($C172,[1]Sheet1!$B$1:$Z$65536,8,0)</f>
        <v>0</v>
      </c>
      <c r="K172" s="249">
        <f>VLOOKUP($C172,[1]Sheet1!$B$1:$Z$65536,9,0)</f>
        <v>0</v>
      </c>
      <c r="L172" s="249">
        <f>VLOOKUP($C172,[1]Sheet1!$B$1:$Z$65536,10,0)</f>
        <v>0</v>
      </c>
      <c r="M172" s="249">
        <f>VLOOKUP($C172,[1]Sheet1!$B$1:$Z$65536,11,0)</f>
        <v>0</v>
      </c>
      <c r="N172" s="249">
        <f>VLOOKUP($C172,[1]Sheet1!$B$1:$Z$65536,12,0)</f>
        <v>0</v>
      </c>
      <c r="O172" s="249">
        <f>VLOOKUP($C172,[1]Sheet1!$B$1:$Z$65536,13,0)</f>
        <v>0</v>
      </c>
      <c r="P172" s="249">
        <f>VLOOKUP($C172,[1]Sheet1!$B$1:$Z$65536,14,0)</f>
        <v>0</v>
      </c>
      <c r="Q172" s="249">
        <f>VLOOKUP($C172,[1]Sheet1!$B$1:$Z$65536,15,0)</f>
        <v>0</v>
      </c>
      <c r="R172" s="249">
        <f>VLOOKUP($C172,[1]Sheet1!$B$1:$Z$65536,16,0)</f>
        <v>0</v>
      </c>
      <c r="S172" s="249">
        <f>VLOOKUP($C172,[1]Sheet1!$B$1:$Z$65536,17,0)</f>
        <v>0</v>
      </c>
      <c r="T172" s="249">
        <f>VLOOKUP($C172,[1]Sheet1!$B$1:$Z$65536,18,0)</f>
        <v>0</v>
      </c>
      <c r="U172" s="249">
        <f>VLOOKUP($C172,[1]Sheet1!$B$1:$Z$65536,19,0)</f>
        <v>0</v>
      </c>
      <c r="V172" s="249">
        <f>VLOOKUP($C172,[1]Sheet1!$B$1:$Z$65536,20,0)</f>
        <v>104000</v>
      </c>
      <c r="W172" s="249">
        <f>VLOOKUP($C172,[1]Sheet1!$B$1:$Z$65536,21,0)</f>
        <v>0</v>
      </c>
      <c r="X172" s="249">
        <f>VLOOKUP($C172,[1]Sheet1!$B$1:$Z$65536,22,0)</f>
        <v>0</v>
      </c>
      <c r="Y172" s="249">
        <f>VLOOKUP($C172,[1]Sheet1!$B$1:$Z$65536,23,0)</f>
        <v>475700.62</v>
      </c>
      <c r="Z172" s="249">
        <f>VLOOKUP($C172,[1]Sheet1!$B$1:$Z$65536,24,0)</f>
        <v>10226.5</v>
      </c>
      <c r="AA172" s="249">
        <f>VLOOKUP($C172,[1]Sheet1!$B$1:$Z$65536,25,0)</f>
        <v>0</v>
      </c>
      <c r="AB172" s="309">
        <f>VLOOKUP($C172,[1]Sheet1!$B$1:$AA$65536,26,0)</f>
        <v>0</v>
      </c>
      <c r="AC172" s="115">
        <f t="shared" ref="AC172:AC183" si="37">SUM(F172:AB172)</f>
        <v>589927.12</v>
      </c>
      <c r="AD172" s="250">
        <f t="shared" ref="AD172:AD182" si="38">AC172-AB172</f>
        <v>589927.12</v>
      </c>
      <c r="AE172" s="266"/>
      <c r="AF172" s="266"/>
      <c r="AG172" s="251">
        <v>100000</v>
      </c>
      <c r="AH172" s="252">
        <v>100000</v>
      </c>
      <c r="AI172" s="127">
        <f>AG172+AH172</f>
        <v>200000</v>
      </c>
      <c r="AJ172" s="266"/>
      <c r="AK172" s="266"/>
      <c r="AL172" s="266"/>
      <c r="AM172" s="266"/>
      <c r="AN172" s="279"/>
      <c r="AO172" s="185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</row>
    <row r="173" spans="1:53" ht="28.8" customHeight="1" thickBot="1">
      <c r="A173" s="8"/>
      <c r="B173" s="398"/>
      <c r="C173" s="247" t="s">
        <v>643</v>
      </c>
      <c r="D173" s="83" t="s">
        <v>644</v>
      </c>
      <c r="E173" s="248">
        <f>VLOOKUP(C173,[1]Sheet1!B$1:D$65536,3,0)</f>
        <v>30</v>
      </c>
      <c r="F173" s="249">
        <f>VLOOKUP(C173,[1]Sheet1!B$1:E$65536,4,0)</f>
        <v>0</v>
      </c>
      <c r="G173" s="249">
        <f>VLOOKUP(C173,[1]Sheet1!B$1:F$65536,5,0)</f>
        <v>0</v>
      </c>
      <c r="H173" s="249">
        <f>VLOOKUP($C173,[1]Sheet1!$B$1:$Z$65536,6,0)</f>
        <v>0</v>
      </c>
      <c r="I173" s="249">
        <f>VLOOKUP($C173,[1]Sheet1!$B$1:$Z$65536,7,0)</f>
        <v>0</v>
      </c>
      <c r="J173" s="249">
        <f>VLOOKUP($C173,[1]Sheet1!$B$1:$Z$65536,8,0)</f>
        <v>0</v>
      </c>
      <c r="K173" s="249">
        <f>VLOOKUP($C173,[1]Sheet1!$B$1:$Z$65536,9,0)</f>
        <v>0</v>
      </c>
      <c r="L173" s="249">
        <f>VLOOKUP($C173,[1]Sheet1!$B$1:$Z$65536,10,0)</f>
        <v>0</v>
      </c>
      <c r="M173" s="249">
        <f>VLOOKUP($C173,[1]Sheet1!$B$1:$Z$65536,11,0)</f>
        <v>0</v>
      </c>
      <c r="N173" s="249">
        <f>VLOOKUP($C173,[1]Sheet1!$B$1:$Z$65536,12,0)</f>
        <v>0</v>
      </c>
      <c r="O173" s="249">
        <f>VLOOKUP($C173,[1]Sheet1!$B$1:$Z$65536,13,0)</f>
        <v>0</v>
      </c>
      <c r="P173" s="249">
        <f>VLOOKUP($C173,[1]Sheet1!$B$1:$Z$65536,14,0)</f>
        <v>0</v>
      </c>
      <c r="Q173" s="249">
        <f>VLOOKUP($C173,[1]Sheet1!$B$1:$Z$65536,15,0)</f>
        <v>0</v>
      </c>
      <c r="R173" s="249">
        <f>VLOOKUP($C173,[1]Sheet1!$B$1:$Z$65536,16,0)</f>
        <v>0</v>
      </c>
      <c r="S173" s="249">
        <f>VLOOKUP($C173,[1]Sheet1!$B$1:$Z$65536,17,0)</f>
        <v>0</v>
      </c>
      <c r="T173" s="249">
        <f>VLOOKUP($C173,[1]Sheet1!$B$1:$Z$65536,18,0)</f>
        <v>0</v>
      </c>
      <c r="U173" s="249">
        <f>VLOOKUP($C173,[1]Sheet1!$B$1:$Z$65536,19,0)</f>
        <v>0</v>
      </c>
      <c r="V173" s="249">
        <f>VLOOKUP($C173,[1]Sheet1!$B$1:$Z$65536,20,0)</f>
        <v>0</v>
      </c>
      <c r="W173" s="249">
        <f>VLOOKUP($C173,[1]Sheet1!$B$1:$Z$65536,21,0)</f>
        <v>0</v>
      </c>
      <c r="X173" s="249">
        <f>VLOOKUP($C173,[1]Sheet1!$B$1:$Z$65536,22,0)</f>
        <v>0</v>
      </c>
      <c r="Y173" s="249">
        <f>VLOOKUP($C173,[1]Sheet1!$B$1:$Z$65536,23,0)</f>
        <v>0</v>
      </c>
      <c r="Z173" s="249">
        <f>VLOOKUP($C173,[1]Sheet1!$B$1:$Z$65536,24,0)</f>
        <v>0</v>
      </c>
      <c r="AA173" s="249">
        <f>VLOOKUP($C173,[1]Sheet1!$B$1:$Z$65536,25,0)</f>
        <v>0</v>
      </c>
      <c r="AB173" s="309">
        <f>VLOOKUP($C173,[1]Sheet1!$B$1:$AA$65536,26,0)</f>
        <v>8006.1</v>
      </c>
      <c r="AC173" s="115">
        <f t="shared" si="37"/>
        <v>8006.1</v>
      </c>
      <c r="AD173" s="250">
        <f t="shared" si="38"/>
        <v>0</v>
      </c>
      <c r="AE173" s="266"/>
      <c r="AF173" s="266"/>
      <c r="AG173" s="253"/>
      <c r="AH173" s="252">
        <v>8006.1</v>
      </c>
      <c r="AI173" s="127">
        <f>AH173</f>
        <v>8006.1</v>
      </c>
      <c r="AJ173" s="266"/>
      <c r="AK173" s="266"/>
      <c r="AL173" s="266"/>
      <c r="AM173" s="266"/>
      <c r="AN173" s="279"/>
      <c r="AO173" s="185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</row>
    <row r="174" spans="1:53" ht="28.8" customHeight="1" thickBot="1">
      <c r="A174" s="8"/>
      <c r="B174" s="398"/>
      <c r="C174" s="247" t="s">
        <v>647</v>
      </c>
      <c r="D174" s="83" t="s">
        <v>648</v>
      </c>
      <c r="E174" s="248">
        <f>VLOOKUP(C174,[1]Sheet1!B$1:D$65536,3,0)</f>
        <v>30</v>
      </c>
      <c r="F174" s="249">
        <f>VLOOKUP(C174,[1]Sheet1!B$1:E$65536,4,0)</f>
        <v>123447.86</v>
      </c>
      <c r="G174" s="249">
        <f>VLOOKUP(C174,[1]Sheet1!B$1:F$65536,5,0)</f>
        <v>0</v>
      </c>
      <c r="H174" s="249">
        <f>VLOOKUP($C174,[1]Sheet1!$B$1:$Z$65536,6,0)</f>
        <v>0</v>
      </c>
      <c r="I174" s="249">
        <f>VLOOKUP($C174,[1]Sheet1!$B$1:$Z$65536,7,0)</f>
        <v>0</v>
      </c>
      <c r="J174" s="249">
        <f>VLOOKUP($C174,[1]Sheet1!$B$1:$Z$65536,8,0)</f>
        <v>0</v>
      </c>
      <c r="K174" s="249">
        <f>VLOOKUP($C174,[1]Sheet1!$B$1:$Z$65536,9,0)</f>
        <v>0</v>
      </c>
      <c r="L174" s="249">
        <f>VLOOKUP($C174,[1]Sheet1!$B$1:$Z$65536,10,0)</f>
        <v>0</v>
      </c>
      <c r="M174" s="249">
        <f>VLOOKUP($C174,[1]Sheet1!$B$1:$Z$65536,11,0)</f>
        <v>0</v>
      </c>
      <c r="N174" s="249">
        <f>VLOOKUP($C174,[1]Sheet1!$B$1:$Z$65536,12,0)</f>
        <v>0</v>
      </c>
      <c r="O174" s="249">
        <f>VLOOKUP($C174,[1]Sheet1!$B$1:$Z$65536,13,0)</f>
        <v>0</v>
      </c>
      <c r="P174" s="249">
        <f>VLOOKUP($C174,[1]Sheet1!$B$1:$Z$65536,14,0)</f>
        <v>0</v>
      </c>
      <c r="Q174" s="249">
        <f>VLOOKUP($C174,[1]Sheet1!$B$1:$Z$65536,15,0)</f>
        <v>0</v>
      </c>
      <c r="R174" s="249">
        <f>VLOOKUP($C174,[1]Sheet1!$B$1:$Z$65536,16,0)</f>
        <v>0</v>
      </c>
      <c r="S174" s="249">
        <f>VLOOKUP($C174,[1]Sheet1!$B$1:$Z$65536,17,0)</f>
        <v>0</v>
      </c>
      <c r="T174" s="249">
        <f>VLOOKUP($C174,[1]Sheet1!$B$1:$Z$65536,18,0)</f>
        <v>0</v>
      </c>
      <c r="U174" s="249">
        <f>VLOOKUP($C174,[1]Sheet1!$B$1:$Z$65536,19,0)</f>
        <v>0</v>
      </c>
      <c r="V174" s="249">
        <f>VLOOKUP($C174,[1]Sheet1!$B$1:$Z$65536,20,0)</f>
        <v>0</v>
      </c>
      <c r="W174" s="249">
        <f>VLOOKUP($C174,[1]Sheet1!$B$1:$Z$65536,21,0)</f>
        <v>0</v>
      </c>
      <c r="X174" s="249">
        <f>VLOOKUP($C174,[1]Sheet1!$B$1:$Z$65536,22,0)</f>
        <v>13993.839999999997</v>
      </c>
      <c r="Y174" s="249">
        <f>VLOOKUP($C174,[1]Sheet1!$B$1:$Z$65536,23,0)</f>
        <v>44625.73</v>
      </c>
      <c r="Z174" s="249">
        <f>VLOOKUP($C174,[1]Sheet1!$B$1:$Z$65536,24,0)</f>
        <v>28574.47</v>
      </c>
      <c r="AA174" s="249">
        <f>VLOOKUP($C174,[1]Sheet1!$B$1:$Z$65536,25,0)</f>
        <v>14575.68</v>
      </c>
      <c r="AB174" s="309">
        <f>VLOOKUP($C174,[1]Sheet1!$B$1:$AA$65536,26,0)</f>
        <v>14211.92</v>
      </c>
      <c r="AC174" s="115">
        <f t="shared" si="37"/>
        <v>239429.50000000003</v>
      </c>
      <c r="AD174" s="250">
        <f t="shared" si="38"/>
        <v>225217.58000000002</v>
      </c>
      <c r="AE174" s="266"/>
      <c r="AF174" s="266"/>
      <c r="AG174" s="253">
        <v>100000</v>
      </c>
      <c r="AH174" s="254"/>
      <c r="AI174" s="127">
        <f>AG174</f>
        <v>100000</v>
      </c>
      <c r="AJ174" s="266"/>
      <c r="AK174" s="266"/>
      <c r="AL174" s="266"/>
      <c r="AM174" s="266"/>
      <c r="AN174" s="279"/>
      <c r="AO174" s="185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</row>
    <row r="175" spans="1:53" ht="28.8" customHeight="1" thickBot="1">
      <c r="A175" s="8"/>
      <c r="B175" s="398"/>
      <c r="C175" s="247" t="s">
        <v>649</v>
      </c>
      <c r="D175" s="83" t="s">
        <v>650</v>
      </c>
      <c r="E175" s="248">
        <f>VLOOKUP(C175,[1]Sheet1!B$1:D$65536,3,0)</f>
        <v>30</v>
      </c>
      <c r="F175" s="249">
        <f>VLOOKUP(C175,[1]Sheet1!B$1:E$65536,4,0)</f>
        <v>0</v>
      </c>
      <c r="G175" s="249">
        <f>VLOOKUP(C175,[1]Sheet1!B$1:F$65536,5,0)</f>
        <v>0</v>
      </c>
      <c r="H175" s="249">
        <f>VLOOKUP($C175,[1]Sheet1!$B$1:$Z$65536,6,0)</f>
        <v>0</v>
      </c>
      <c r="I175" s="249">
        <f>VLOOKUP($C175,[1]Sheet1!$B$1:$Z$65536,7,0)</f>
        <v>0</v>
      </c>
      <c r="J175" s="249">
        <f>VLOOKUP($C175,[1]Sheet1!$B$1:$Z$65536,8,0)</f>
        <v>0</v>
      </c>
      <c r="K175" s="249">
        <f>VLOOKUP($C175,[1]Sheet1!$B$1:$Z$65536,9,0)</f>
        <v>0</v>
      </c>
      <c r="L175" s="249">
        <f>VLOOKUP($C175,[1]Sheet1!$B$1:$Z$65536,10,0)</f>
        <v>0</v>
      </c>
      <c r="M175" s="249">
        <f>VLOOKUP($C175,[1]Sheet1!$B$1:$Z$65536,11,0)</f>
        <v>0</v>
      </c>
      <c r="N175" s="249">
        <f>VLOOKUP($C175,[1]Sheet1!$B$1:$Z$65536,12,0)</f>
        <v>0</v>
      </c>
      <c r="O175" s="249">
        <f>VLOOKUP($C175,[1]Sheet1!$B$1:$Z$65536,13,0)</f>
        <v>0</v>
      </c>
      <c r="P175" s="249">
        <f>VLOOKUP($C175,[1]Sheet1!$B$1:$Z$65536,14,0)</f>
        <v>0</v>
      </c>
      <c r="Q175" s="249">
        <f>VLOOKUP($C175,[1]Sheet1!$B$1:$Z$65536,15,0)</f>
        <v>0</v>
      </c>
      <c r="R175" s="249">
        <f>VLOOKUP($C175,[1]Sheet1!$B$1:$Z$65536,16,0)</f>
        <v>0</v>
      </c>
      <c r="S175" s="249">
        <f>VLOOKUP($C175,[1]Sheet1!$B$1:$Z$65536,17,0)</f>
        <v>0</v>
      </c>
      <c r="T175" s="249">
        <f>VLOOKUP($C175,[1]Sheet1!$B$1:$Z$65536,18,0)</f>
        <v>0</v>
      </c>
      <c r="U175" s="249">
        <f>VLOOKUP($C175,[1]Sheet1!$B$1:$Z$65536,19,0)</f>
        <v>0</v>
      </c>
      <c r="V175" s="249">
        <f>VLOOKUP($C175,[1]Sheet1!$B$1:$Z$65536,20,0)</f>
        <v>0</v>
      </c>
      <c r="W175" s="249">
        <f>VLOOKUP($C175,[1]Sheet1!$B$1:$Z$65536,21,0)</f>
        <v>0</v>
      </c>
      <c r="X175" s="249">
        <f>VLOOKUP($C175,[1]Sheet1!$B$1:$Z$65536,22,0)</f>
        <v>0</v>
      </c>
      <c r="Y175" s="249">
        <f>VLOOKUP($C175,[1]Sheet1!$B$1:$Z$65536,23,0)</f>
        <v>132063.76</v>
      </c>
      <c r="Z175" s="249">
        <f>VLOOKUP($C175,[1]Sheet1!$B$1:$Z$65536,24,0)</f>
        <v>113769.25</v>
      </c>
      <c r="AA175" s="249">
        <f>VLOOKUP($C175,[1]Sheet1!$B$1:$Z$65536,25,0)</f>
        <v>69672.240000000005</v>
      </c>
      <c r="AB175" s="309">
        <f>VLOOKUP($C175,[1]Sheet1!$B$1:$AA$65536,26,0)</f>
        <v>72706.23</v>
      </c>
      <c r="AC175" s="115">
        <f t="shared" si="37"/>
        <v>388211.48</v>
      </c>
      <c r="AD175" s="250">
        <f>AC175-AB175</f>
        <v>315505.25</v>
      </c>
      <c r="AE175" s="266"/>
      <c r="AF175" s="266"/>
      <c r="AG175" s="251">
        <v>100000</v>
      </c>
      <c r="AH175" s="252">
        <v>100000</v>
      </c>
      <c r="AI175" s="127">
        <f>AG175+AH175</f>
        <v>200000</v>
      </c>
      <c r="AJ175" s="266"/>
      <c r="AK175" s="266"/>
      <c r="AL175" s="266"/>
      <c r="AM175" s="266"/>
      <c r="AN175" s="279"/>
      <c r="AO175" s="185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</row>
    <row r="176" spans="1:53" ht="28.8" customHeight="1" thickBot="1">
      <c r="A176" s="8"/>
      <c r="B176" s="398"/>
      <c r="C176" s="247" t="s">
        <v>651</v>
      </c>
      <c r="D176" s="83" t="s">
        <v>652</v>
      </c>
      <c r="E176" s="248">
        <f>VLOOKUP(C176,[1]Sheet1!B$1:D$65536,3,0)</f>
        <v>30</v>
      </c>
      <c r="F176" s="249">
        <f>VLOOKUP(C176,[1]Sheet1!B$1:E$65536,4,0)</f>
        <v>0</v>
      </c>
      <c r="G176" s="249">
        <f>VLOOKUP(C176,[1]Sheet1!B$1:F$65536,5,0)</f>
        <v>0</v>
      </c>
      <c r="H176" s="249">
        <f>VLOOKUP($C176,[1]Sheet1!$B$1:$Z$65536,6,0)</f>
        <v>0</v>
      </c>
      <c r="I176" s="249">
        <f>VLOOKUP($C176,[1]Sheet1!$B$1:$Z$65536,7,0)</f>
        <v>0</v>
      </c>
      <c r="J176" s="249">
        <f>VLOOKUP($C176,[1]Sheet1!$B$1:$Z$65536,8,0)</f>
        <v>0</v>
      </c>
      <c r="K176" s="249">
        <f>VLOOKUP($C176,[1]Sheet1!$B$1:$Z$65536,9,0)</f>
        <v>0</v>
      </c>
      <c r="L176" s="249">
        <f>VLOOKUP($C176,[1]Sheet1!$B$1:$Z$65536,10,0)</f>
        <v>0</v>
      </c>
      <c r="M176" s="249">
        <f>VLOOKUP($C176,[1]Sheet1!$B$1:$Z$65536,11,0)</f>
        <v>0</v>
      </c>
      <c r="N176" s="249">
        <f>VLOOKUP($C176,[1]Sheet1!$B$1:$Z$65536,12,0)</f>
        <v>0</v>
      </c>
      <c r="O176" s="249">
        <f>VLOOKUP($C176,[1]Sheet1!$B$1:$Z$65536,13,0)</f>
        <v>0</v>
      </c>
      <c r="P176" s="249">
        <f>VLOOKUP($C176,[1]Sheet1!$B$1:$Z$65536,14,0)</f>
        <v>0</v>
      </c>
      <c r="Q176" s="249">
        <f>VLOOKUP($C176,[1]Sheet1!$B$1:$Z$65536,15,0)</f>
        <v>0</v>
      </c>
      <c r="R176" s="249">
        <f>VLOOKUP($C176,[1]Sheet1!$B$1:$Z$65536,16,0)</f>
        <v>0</v>
      </c>
      <c r="S176" s="249">
        <f>VLOOKUP($C176,[1]Sheet1!$B$1:$Z$65536,17,0)</f>
        <v>0</v>
      </c>
      <c r="T176" s="249">
        <f>VLOOKUP($C176,[1]Sheet1!$B$1:$Z$65536,18,0)</f>
        <v>0</v>
      </c>
      <c r="U176" s="249">
        <f>VLOOKUP($C176,[1]Sheet1!$B$1:$Z$65536,19,0)</f>
        <v>0</v>
      </c>
      <c r="V176" s="249">
        <f>VLOOKUP($C176,[1]Sheet1!$B$1:$Z$65536,20,0)</f>
        <v>16624</v>
      </c>
      <c r="W176" s="249">
        <f>VLOOKUP($C176,[1]Sheet1!$B$1:$Z$65536,21,0)</f>
        <v>0</v>
      </c>
      <c r="X176" s="249">
        <f>VLOOKUP($C176,[1]Sheet1!$B$1:$Z$65536,22,0)</f>
        <v>0</v>
      </c>
      <c r="Y176" s="249">
        <f>VLOOKUP($C176,[1]Sheet1!$B$1:$Z$65536,23,0)</f>
        <v>0</v>
      </c>
      <c r="Z176" s="249">
        <f>VLOOKUP($C176,[1]Sheet1!$B$1:$Z$65536,24,0)</f>
        <v>0</v>
      </c>
      <c r="AA176" s="249">
        <f>VLOOKUP($C176,[1]Sheet1!$B$1:$Z$65536,25,0)</f>
        <v>0</v>
      </c>
      <c r="AB176" s="309">
        <f>VLOOKUP($C176,[1]Sheet1!$B$1:$AA$65536,26,0)</f>
        <v>108879.32</v>
      </c>
      <c r="AC176" s="115">
        <f>SUM(F176:AB176)</f>
        <v>125503.32</v>
      </c>
      <c r="AD176" s="250">
        <f>AC176</f>
        <v>125503.32</v>
      </c>
      <c r="AE176" s="266"/>
      <c r="AF176" s="266"/>
      <c r="AG176" s="253"/>
      <c r="AH176" s="254">
        <v>100000</v>
      </c>
      <c r="AI176" s="127">
        <f t="shared" si="29"/>
        <v>108879.32</v>
      </c>
      <c r="AJ176" s="266"/>
      <c r="AK176" s="266"/>
      <c r="AL176" s="266"/>
      <c r="AM176" s="266"/>
      <c r="AN176" s="279"/>
      <c r="AO176" s="185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</row>
    <row r="177" spans="1:53" ht="28.8" customHeight="1" thickBot="1">
      <c r="A177" s="8"/>
      <c r="B177" s="398"/>
      <c r="C177" s="247" t="s">
        <v>653</v>
      </c>
      <c r="D177" s="83" t="s">
        <v>654</v>
      </c>
      <c r="E177" s="248">
        <f>VLOOKUP(C177,[1]Sheet1!B$1:D$65536,3,0)</f>
        <v>30</v>
      </c>
      <c r="F177" s="249">
        <f>VLOOKUP(C177,[1]Sheet1!B$1:E$65536,4,0)</f>
        <v>0</v>
      </c>
      <c r="G177" s="249">
        <f>VLOOKUP(C177,[1]Sheet1!B$1:F$65536,5,0)</f>
        <v>0</v>
      </c>
      <c r="H177" s="249">
        <f>VLOOKUP($C177,[1]Sheet1!$B$1:$Z$65536,6,0)</f>
        <v>0</v>
      </c>
      <c r="I177" s="249">
        <f>VLOOKUP($C177,[1]Sheet1!$B$1:$Z$65536,7,0)</f>
        <v>0</v>
      </c>
      <c r="J177" s="249">
        <f>VLOOKUP($C177,[1]Sheet1!$B$1:$Z$65536,8,0)</f>
        <v>0</v>
      </c>
      <c r="K177" s="249">
        <f>VLOOKUP($C177,[1]Sheet1!$B$1:$Z$65536,9,0)</f>
        <v>0</v>
      </c>
      <c r="L177" s="249">
        <f>VLOOKUP($C177,[1]Sheet1!$B$1:$Z$65536,10,0)</f>
        <v>0</v>
      </c>
      <c r="M177" s="249">
        <f>VLOOKUP($C177,[1]Sheet1!$B$1:$Z$65536,11,0)</f>
        <v>0</v>
      </c>
      <c r="N177" s="249">
        <f>VLOOKUP($C177,[1]Sheet1!$B$1:$Z$65536,12,0)</f>
        <v>0</v>
      </c>
      <c r="O177" s="249">
        <f>VLOOKUP($C177,[1]Sheet1!$B$1:$Z$65536,13,0)</f>
        <v>0</v>
      </c>
      <c r="P177" s="249">
        <f>VLOOKUP($C177,[1]Sheet1!$B$1:$Z$65536,14,0)</f>
        <v>0</v>
      </c>
      <c r="Q177" s="249">
        <f>VLOOKUP($C177,[1]Sheet1!$B$1:$Z$65536,15,0)</f>
        <v>0</v>
      </c>
      <c r="R177" s="249">
        <f>VLOOKUP($C177,[1]Sheet1!$B$1:$Z$65536,16,0)</f>
        <v>0</v>
      </c>
      <c r="S177" s="249">
        <f>VLOOKUP($C177,[1]Sheet1!$B$1:$Z$65536,17,0)</f>
        <v>0</v>
      </c>
      <c r="T177" s="249">
        <f>VLOOKUP($C177,[1]Sheet1!$B$1:$Z$65536,18,0)</f>
        <v>0</v>
      </c>
      <c r="U177" s="249">
        <f>VLOOKUP($C177,[1]Sheet1!$B$1:$Z$65536,19,0)</f>
        <v>0</v>
      </c>
      <c r="V177" s="249">
        <f>VLOOKUP($C177,[1]Sheet1!$B$1:$Z$65536,20,0)</f>
        <v>0</v>
      </c>
      <c r="W177" s="249">
        <f>VLOOKUP($C177,[1]Sheet1!$B$1:$Z$65536,21,0)</f>
        <v>0</v>
      </c>
      <c r="X177" s="249">
        <f>VLOOKUP($C177,[1]Sheet1!$B$1:$Z$65536,22,0)</f>
        <v>0</v>
      </c>
      <c r="Y177" s="249">
        <f>VLOOKUP($C177,[1]Sheet1!$B$1:$Z$65536,23,0)</f>
        <v>0</v>
      </c>
      <c r="Z177" s="249">
        <f>VLOOKUP($C177,[1]Sheet1!$B$1:$Z$65536,24,0)</f>
        <v>115658.4</v>
      </c>
      <c r="AA177" s="249">
        <f>VLOOKUP($C177,[1]Sheet1!$B$1:$Z$65536,25,0)</f>
        <v>0</v>
      </c>
      <c r="AB177" s="309">
        <f>VLOOKUP($C177,[1]Sheet1!$B$1:$AA$65536,26,0)</f>
        <v>0</v>
      </c>
      <c r="AC177" s="115">
        <f t="shared" si="37"/>
        <v>115658.4</v>
      </c>
      <c r="AD177" s="250">
        <f t="shared" si="38"/>
        <v>115658.4</v>
      </c>
      <c r="AE177" s="266"/>
      <c r="AF177" s="266"/>
      <c r="AG177" s="253"/>
      <c r="AH177" s="254">
        <f>AD177</f>
        <v>115658.4</v>
      </c>
      <c r="AI177" s="127">
        <f>AH177</f>
        <v>115658.4</v>
      </c>
      <c r="AJ177" s="266"/>
      <c r="AK177" s="266"/>
      <c r="AL177" s="266"/>
      <c r="AM177" s="266"/>
      <c r="AN177" s="279"/>
      <c r="AO177" s="185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</row>
    <row r="178" spans="1:53" ht="28.8" customHeight="1" thickBot="1">
      <c r="A178" s="8"/>
      <c r="B178" s="398"/>
      <c r="C178" s="247" t="s">
        <v>655</v>
      </c>
      <c r="D178" s="83" t="s">
        <v>656</v>
      </c>
      <c r="E178" s="248">
        <f>VLOOKUP(C178,[1]Sheet1!B$1:D$65536,3,0)</f>
        <v>30</v>
      </c>
      <c r="F178" s="249">
        <f>VLOOKUP(C178,[1]Sheet1!B$1:E$65536,4,0)</f>
        <v>0</v>
      </c>
      <c r="G178" s="249">
        <f>VLOOKUP(C178,[1]Sheet1!B$1:F$65536,5,0)</f>
        <v>0</v>
      </c>
      <c r="H178" s="249">
        <f>VLOOKUP($C178,[1]Sheet1!$B$1:$Z$65536,6,0)</f>
        <v>0</v>
      </c>
      <c r="I178" s="249">
        <f>VLOOKUP($C178,[1]Sheet1!$B$1:$Z$65536,7,0)</f>
        <v>0</v>
      </c>
      <c r="J178" s="249">
        <f>VLOOKUP($C178,[1]Sheet1!$B$1:$Z$65536,8,0)</f>
        <v>0</v>
      </c>
      <c r="K178" s="249">
        <f>VLOOKUP($C178,[1]Sheet1!$B$1:$Z$65536,9,0)</f>
        <v>0</v>
      </c>
      <c r="L178" s="249">
        <f>VLOOKUP($C178,[1]Sheet1!$B$1:$Z$65536,10,0)</f>
        <v>0</v>
      </c>
      <c r="M178" s="249">
        <f>VLOOKUP($C178,[1]Sheet1!$B$1:$Z$65536,11,0)</f>
        <v>0</v>
      </c>
      <c r="N178" s="249">
        <f>VLOOKUP($C178,[1]Sheet1!$B$1:$Z$65536,12,0)</f>
        <v>0</v>
      </c>
      <c r="O178" s="249">
        <f>VLOOKUP($C178,[1]Sheet1!$B$1:$Z$65536,13,0)</f>
        <v>0</v>
      </c>
      <c r="P178" s="249">
        <f>VLOOKUP($C178,[1]Sheet1!$B$1:$Z$65536,14,0)</f>
        <v>0</v>
      </c>
      <c r="Q178" s="249">
        <f>VLOOKUP($C178,[1]Sheet1!$B$1:$Z$65536,15,0)</f>
        <v>0</v>
      </c>
      <c r="R178" s="249">
        <f>VLOOKUP($C178,[1]Sheet1!$B$1:$Z$65536,16,0)</f>
        <v>0</v>
      </c>
      <c r="S178" s="249">
        <f>VLOOKUP($C178,[1]Sheet1!$B$1:$Z$65536,17,0)</f>
        <v>0</v>
      </c>
      <c r="T178" s="249">
        <f>VLOOKUP($C178,[1]Sheet1!$B$1:$Z$65536,18,0)</f>
        <v>0</v>
      </c>
      <c r="U178" s="249">
        <f>VLOOKUP($C178,[1]Sheet1!$B$1:$Z$65536,19,0)</f>
        <v>0</v>
      </c>
      <c r="V178" s="249">
        <f>VLOOKUP($C178,[1]Sheet1!$B$1:$Z$65536,20,0)</f>
        <v>0</v>
      </c>
      <c r="W178" s="249">
        <f>VLOOKUP($C178,[1]Sheet1!$B$1:$Z$65536,21,0)</f>
        <v>0</v>
      </c>
      <c r="X178" s="249">
        <f>VLOOKUP($C178,[1]Sheet1!$B$1:$Z$65536,22,0)</f>
        <v>0</v>
      </c>
      <c r="Y178" s="249">
        <f>VLOOKUP($C178,[1]Sheet1!$B$1:$Z$65536,23,0)</f>
        <v>0</v>
      </c>
      <c r="Z178" s="249">
        <f>VLOOKUP($C178,[1]Sheet1!$B$1:$Z$65536,24,0)</f>
        <v>325374.34999999998</v>
      </c>
      <c r="AA178" s="249">
        <f>VLOOKUP($C178,[1]Sheet1!$B$1:$Z$65536,25,0)</f>
        <v>78876.47</v>
      </c>
      <c r="AB178" s="309">
        <f>VLOOKUP($C178,[1]Sheet1!$B$1:$AA$65536,26,0)</f>
        <v>76974.37</v>
      </c>
      <c r="AC178" s="115">
        <f t="shared" si="37"/>
        <v>481225.18999999994</v>
      </c>
      <c r="AD178" s="250">
        <f t="shared" si="38"/>
        <v>404250.81999999995</v>
      </c>
      <c r="AE178" s="266"/>
      <c r="AF178" s="266"/>
      <c r="AG178" s="253">
        <v>100000</v>
      </c>
      <c r="AH178" s="254">
        <v>100000</v>
      </c>
      <c r="AI178" s="127">
        <f>AH178+AG178</f>
        <v>200000</v>
      </c>
      <c r="AJ178" s="266"/>
      <c r="AK178" s="266"/>
      <c r="AL178" s="266"/>
      <c r="AM178" s="266"/>
      <c r="AN178" s="279"/>
      <c r="AO178" s="185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</row>
    <row r="179" spans="1:53" ht="20.399999999999999" hidden="1" customHeight="1">
      <c r="A179" s="8"/>
      <c r="B179" s="398"/>
      <c r="C179" s="247" t="s">
        <v>657</v>
      </c>
      <c r="D179" s="26" t="s">
        <v>658</v>
      </c>
      <c r="E179" s="248">
        <f>VLOOKUP(C179,[1]Sheet1!B$1:D$65536,3,0)</f>
        <v>30</v>
      </c>
      <c r="F179" s="249">
        <f>VLOOKUP(C179,[1]Sheet1!B$1:E$65536,4,0)</f>
        <v>0</v>
      </c>
      <c r="G179" s="249">
        <f>VLOOKUP(C179,[1]Sheet1!B$1:F$65536,5,0)</f>
        <v>0</v>
      </c>
      <c r="H179" s="249">
        <f>VLOOKUP($C179,[1]Sheet1!$B$1:$Z$65536,6,0)</f>
        <v>0</v>
      </c>
      <c r="I179" s="249">
        <f>VLOOKUP($C179,[1]Sheet1!$B$1:$Z$65536,7,0)</f>
        <v>0</v>
      </c>
      <c r="J179" s="249">
        <f>VLOOKUP($C179,[1]Sheet1!$B$1:$Z$65536,8,0)</f>
        <v>0</v>
      </c>
      <c r="K179" s="249">
        <f>VLOOKUP($C179,[1]Sheet1!$B$1:$Z$65536,9,0)</f>
        <v>0</v>
      </c>
      <c r="L179" s="249">
        <f>VLOOKUP($C179,[1]Sheet1!$B$1:$Z$65536,10,0)</f>
        <v>0</v>
      </c>
      <c r="M179" s="249">
        <f>VLOOKUP($C179,[1]Sheet1!$B$1:$Z$65536,11,0)</f>
        <v>0</v>
      </c>
      <c r="N179" s="249">
        <f>VLOOKUP($C179,[1]Sheet1!$B$1:$Z$65536,12,0)</f>
        <v>0</v>
      </c>
      <c r="O179" s="249">
        <f>VLOOKUP($C179,[1]Sheet1!$B$1:$Z$65536,13,0)</f>
        <v>0</v>
      </c>
      <c r="P179" s="249">
        <f>VLOOKUP($C179,[1]Sheet1!$B$1:$Z$65536,14,0)</f>
        <v>0</v>
      </c>
      <c r="Q179" s="249">
        <f>VLOOKUP($C179,[1]Sheet1!$B$1:$Z$65536,15,0)</f>
        <v>0</v>
      </c>
      <c r="R179" s="249">
        <f>VLOOKUP($C179,[1]Sheet1!$B$1:$Z$65536,16,0)</f>
        <v>0</v>
      </c>
      <c r="S179" s="249">
        <f>VLOOKUP($C179,[1]Sheet1!$B$1:$Z$65536,17,0)</f>
        <v>0</v>
      </c>
      <c r="T179" s="249">
        <f>VLOOKUP($C179,[1]Sheet1!$B$1:$Z$65536,18,0)</f>
        <v>0</v>
      </c>
      <c r="U179" s="249">
        <f>VLOOKUP($C179,[1]Sheet1!$B$1:$Z$65536,19,0)</f>
        <v>0</v>
      </c>
      <c r="V179" s="249">
        <f>VLOOKUP($C179,[1]Sheet1!$B$1:$Z$65536,20,0)</f>
        <v>0</v>
      </c>
      <c r="W179" s="249">
        <f>VLOOKUP($C179,[1]Sheet1!$B$1:$Z$65536,21,0)</f>
        <v>0</v>
      </c>
      <c r="X179" s="249">
        <f>VLOOKUP($C179,[1]Sheet1!$B$1:$Z$65536,22,0)</f>
        <v>3718</v>
      </c>
      <c r="Y179" s="249">
        <f>VLOOKUP($C179,[1]Sheet1!$B$1:$Z$65536,23,0)</f>
        <v>0</v>
      </c>
      <c r="Z179" s="249">
        <f>VLOOKUP($C179,[1]Sheet1!$B$1:$Z$65536,24,0)</f>
        <v>3998</v>
      </c>
      <c r="AA179" s="249">
        <f>VLOOKUP($C179,[1]Sheet1!$B$1:$Z$65536,25,0)</f>
        <v>0</v>
      </c>
      <c r="AB179" s="309">
        <f>VLOOKUP($C179,[1]Sheet1!$B$1:$AA$65536,26,0)</f>
        <v>0</v>
      </c>
      <c r="AC179" s="115">
        <f t="shared" si="37"/>
        <v>7716</v>
      </c>
      <c r="AD179" s="250">
        <f t="shared" si="38"/>
        <v>7716</v>
      </c>
      <c r="AE179" s="266"/>
      <c r="AF179" s="266"/>
      <c r="AG179" s="253"/>
      <c r="AH179" s="254"/>
      <c r="AI179" s="127">
        <f t="shared" si="29"/>
        <v>0</v>
      </c>
      <c r="AJ179" s="266"/>
      <c r="AK179" s="266"/>
      <c r="AL179" s="266"/>
      <c r="AM179" s="266"/>
      <c r="AN179" s="279"/>
      <c r="AO179" s="185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</row>
    <row r="180" spans="1:53" ht="20.399999999999999" hidden="1" customHeight="1">
      <c r="A180" s="8"/>
      <c r="B180" s="398"/>
      <c r="C180" s="247" t="s">
        <v>659</v>
      </c>
      <c r="D180" s="26" t="s">
        <v>660</v>
      </c>
      <c r="E180" s="248">
        <f>VLOOKUP(C180,[1]Sheet1!B$1:D$65536,3,0)</f>
        <v>30</v>
      </c>
      <c r="F180" s="249">
        <f>VLOOKUP(C180,[1]Sheet1!B$1:E$65536,4,0)</f>
        <v>0</v>
      </c>
      <c r="G180" s="249">
        <f>VLOOKUP(C180,[1]Sheet1!B$1:F$65536,5,0)</f>
        <v>0</v>
      </c>
      <c r="H180" s="249">
        <f>VLOOKUP($C180,[1]Sheet1!$B$1:$Z$65536,6,0)</f>
        <v>0</v>
      </c>
      <c r="I180" s="249">
        <f>VLOOKUP($C180,[1]Sheet1!$B$1:$Z$65536,7,0)</f>
        <v>0</v>
      </c>
      <c r="J180" s="249">
        <f>VLOOKUP($C180,[1]Sheet1!$B$1:$Z$65536,8,0)</f>
        <v>0</v>
      </c>
      <c r="K180" s="249">
        <f>VLOOKUP($C180,[1]Sheet1!$B$1:$Z$65536,9,0)</f>
        <v>0</v>
      </c>
      <c r="L180" s="249">
        <f>VLOOKUP($C180,[1]Sheet1!$B$1:$Z$65536,10,0)</f>
        <v>0</v>
      </c>
      <c r="M180" s="249">
        <f>VLOOKUP($C180,[1]Sheet1!$B$1:$Z$65536,11,0)</f>
        <v>0</v>
      </c>
      <c r="N180" s="249">
        <f>VLOOKUP($C180,[1]Sheet1!$B$1:$Z$65536,12,0)</f>
        <v>0</v>
      </c>
      <c r="O180" s="249">
        <f>VLOOKUP($C180,[1]Sheet1!$B$1:$Z$65536,13,0)</f>
        <v>0</v>
      </c>
      <c r="P180" s="249">
        <f>VLOOKUP($C180,[1]Sheet1!$B$1:$Z$65536,14,0)</f>
        <v>0</v>
      </c>
      <c r="Q180" s="249">
        <f>VLOOKUP($C180,[1]Sheet1!$B$1:$Z$65536,15,0)</f>
        <v>0</v>
      </c>
      <c r="R180" s="249">
        <f>VLOOKUP($C180,[1]Sheet1!$B$1:$Z$65536,16,0)</f>
        <v>0</v>
      </c>
      <c r="S180" s="249">
        <f>VLOOKUP($C180,[1]Sheet1!$B$1:$Z$65536,17,0)</f>
        <v>0</v>
      </c>
      <c r="T180" s="249">
        <f>VLOOKUP($C180,[1]Sheet1!$B$1:$Z$65536,18,0)</f>
        <v>0</v>
      </c>
      <c r="U180" s="249">
        <f>VLOOKUP($C180,[1]Sheet1!$B$1:$Z$65536,19,0)</f>
        <v>0</v>
      </c>
      <c r="V180" s="249">
        <f>VLOOKUP($C180,[1]Sheet1!$B$1:$Z$65536,20,0)</f>
        <v>0</v>
      </c>
      <c r="W180" s="249">
        <f>VLOOKUP($C180,[1]Sheet1!$B$1:$Z$65536,21,0)</f>
        <v>0</v>
      </c>
      <c r="X180" s="249">
        <f>VLOOKUP($C180,[1]Sheet1!$B$1:$Z$65536,22,0)</f>
        <v>12294.4</v>
      </c>
      <c r="Y180" s="249">
        <f>VLOOKUP($C180,[1]Sheet1!$B$1:$Z$65536,23,0)</f>
        <v>0</v>
      </c>
      <c r="Z180" s="249">
        <f>VLOOKUP($C180,[1]Sheet1!$B$1:$Z$65536,24,0)</f>
        <v>32822.21</v>
      </c>
      <c r="AA180" s="249">
        <f>VLOOKUP($C180,[1]Sheet1!$B$1:$Z$65536,25,0)</f>
        <v>11871.78</v>
      </c>
      <c r="AB180" s="309">
        <f>VLOOKUP($C180,[1]Sheet1!$B$1:$AA$65536,26,0)</f>
        <v>0</v>
      </c>
      <c r="AC180" s="115">
        <f t="shared" si="37"/>
        <v>56988.39</v>
      </c>
      <c r="AD180" s="250">
        <f t="shared" si="38"/>
        <v>56988.39</v>
      </c>
      <c r="AE180" s="266"/>
      <c r="AF180" s="266"/>
      <c r="AG180" s="253"/>
      <c r="AH180" s="254"/>
      <c r="AI180" s="127">
        <f t="shared" si="29"/>
        <v>0</v>
      </c>
      <c r="AJ180" s="266"/>
      <c r="AK180" s="266"/>
      <c r="AL180" s="266"/>
      <c r="AM180" s="266"/>
      <c r="AN180" s="279"/>
      <c r="AO180" s="185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</row>
    <row r="181" spans="1:53" ht="20.399999999999999" hidden="1" customHeight="1">
      <c r="A181" s="8"/>
      <c r="B181" s="398"/>
      <c r="C181" s="247" t="s">
        <v>661</v>
      </c>
      <c r="D181" s="26" t="s">
        <v>662</v>
      </c>
      <c r="E181" s="248">
        <f>VLOOKUP(C181,[1]Sheet1!B$1:D$65536,3,0)</f>
        <v>30</v>
      </c>
      <c r="F181" s="249">
        <f>VLOOKUP(C181,[1]Sheet1!B$1:E$65536,4,0)</f>
        <v>0</v>
      </c>
      <c r="G181" s="249">
        <f>VLOOKUP(C181,[1]Sheet1!B$1:F$65536,5,0)</f>
        <v>0</v>
      </c>
      <c r="H181" s="249">
        <f>VLOOKUP($C181,[1]Sheet1!$B$1:$Z$65536,6,0)</f>
        <v>0</v>
      </c>
      <c r="I181" s="249">
        <f>VLOOKUP($C181,[1]Sheet1!$B$1:$Z$65536,7,0)</f>
        <v>0</v>
      </c>
      <c r="J181" s="249">
        <f>VLOOKUP($C181,[1]Sheet1!$B$1:$Z$65536,8,0)</f>
        <v>0</v>
      </c>
      <c r="K181" s="249">
        <f>VLOOKUP($C181,[1]Sheet1!$B$1:$Z$65536,9,0)</f>
        <v>0</v>
      </c>
      <c r="L181" s="249">
        <f>VLOOKUP($C181,[1]Sheet1!$B$1:$Z$65536,10,0)</f>
        <v>0</v>
      </c>
      <c r="M181" s="249">
        <f>VLOOKUP($C181,[1]Sheet1!$B$1:$Z$65536,11,0)</f>
        <v>0</v>
      </c>
      <c r="N181" s="249">
        <f>VLOOKUP($C181,[1]Sheet1!$B$1:$Z$65536,12,0)</f>
        <v>0</v>
      </c>
      <c r="O181" s="249">
        <f>VLOOKUP($C181,[1]Sheet1!$B$1:$Z$65536,13,0)</f>
        <v>0</v>
      </c>
      <c r="P181" s="249">
        <f>VLOOKUP($C181,[1]Sheet1!$B$1:$Z$65536,14,0)</f>
        <v>0</v>
      </c>
      <c r="Q181" s="249">
        <f>VLOOKUP($C181,[1]Sheet1!$B$1:$Z$65536,15,0)</f>
        <v>0</v>
      </c>
      <c r="R181" s="249">
        <f>VLOOKUP($C181,[1]Sheet1!$B$1:$Z$65536,16,0)</f>
        <v>0</v>
      </c>
      <c r="S181" s="249">
        <f>VLOOKUP($C181,[1]Sheet1!$B$1:$Z$65536,17,0)</f>
        <v>0</v>
      </c>
      <c r="T181" s="249">
        <f>VLOOKUP($C181,[1]Sheet1!$B$1:$Z$65536,18,0)</f>
        <v>0</v>
      </c>
      <c r="U181" s="249">
        <f>VLOOKUP($C181,[1]Sheet1!$B$1:$Z$65536,19,0)</f>
        <v>0</v>
      </c>
      <c r="V181" s="249">
        <f>VLOOKUP($C181,[1]Sheet1!$B$1:$Z$65536,20,0)</f>
        <v>0</v>
      </c>
      <c r="W181" s="249">
        <f>VLOOKUP($C181,[1]Sheet1!$B$1:$Z$65536,21,0)</f>
        <v>0</v>
      </c>
      <c r="X181" s="249">
        <f>VLOOKUP($C181,[1]Sheet1!$B$1:$Z$65536,22,0)</f>
        <v>0</v>
      </c>
      <c r="Y181" s="249">
        <f>VLOOKUP($C181,[1]Sheet1!$B$1:$Z$65536,23,0)</f>
        <v>0</v>
      </c>
      <c r="Z181" s="249">
        <f>VLOOKUP($C181,[1]Sheet1!$B$1:$Z$65536,24,0)</f>
        <v>0</v>
      </c>
      <c r="AA181" s="249">
        <f>VLOOKUP($C181,[1]Sheet1!$B$1:$Z$65536,25,0)</f>
        <v>0</v>
      </c>
      <c r="AB181" s="309">
        <f>VLOOKUP($C181,[1]Sheet1!$B$1:$AA$65536,26,0)</f>
        <v>0</v>
      </c>
      <c r="AC181" s="115">
        <f t="shared" si="37"/>
        <v>0</v>
      </c>
      <c r="AD181" s="250">
        <f t="shared" si="38"/>
        <v>0</v>
      </c>
      <c r="AE181" s="266"/>
      <c r="AF181" s="266"/>
      <c r="AG181" s="253"/>
      <c r="AH181" s="254"/>
      <c r="AI181" s="127">
        <f t="shared" si="29"/>
        <v>0</v>
      </c>
      <c r="AJ181" s="266"/>
      <c r="AK181" s="266"/>
      <c r="AL181" s="266"/>
      <c r="AM181" s="266"/>
      <c r="AN181" s="279"/>
      <c r="AO181" s="185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</row>
    <row r="182" spans="1:53" ht="20.399999999999999" hidden="1" customHeight="1">
      <c r="A182" s="8"/>
      <c r="B182" s="398"/>
      <c r="C182" s="247" t="s">
        <v>663</v>
      </c>
      <c r="D182" s="26" t="s">
        <v>664</v>
      </c>
      <c r="E182" s="248">
        <f>VLOOKUP(C182,[1]Sheet1!B$1:D$65536,3,0)</f>
        <v>30</v>
      </c>
      <c r="F182" s="249">
        <f>VLOOKUP(C182,[1]Sheet1!B$1:E$65536,4,0)</f>
        <v>0</v>
      </c>
      <c r="G182" s="249">
        <f>VLOOKUP(C182,[1]Sheet1!B$1:F$65536,5,0)</f>
        <v>0</v>
      </c>
      <c r="H182" s="249">
        <f>VLOOKUP($C182,[1]Sheet1!$B$1:$Z$65536,6,0)</f>
        <v>0</v>
      </c>
      <c r="I182" s="249">
        <f>VLOOKUP($C182,[1]Sheet1!$B$1:$Z$65536,7,0)</f>
        <v>0</v>
      </c>
      <c r="J182" s="249">
        <f>VLOOKUP($C182,[1]Sheet1!$B$1:$Z$65536,8,0)</f>
        <v>0</v>
      </c>
      <c r="K182" s="249">
        <f>VLOOKUP($C182,[1]Sheet1!$B$1:$Z$65536,9,0)</f>
        <v>0</v>
      </c>
      <c r="L182" s="249">
        <f>VLOOKUP($C182,[1]Sheet1!$B$1:$Z$65536,10,0)</f>
        <v>0</v>
      </c>
      <c r="M182" s="249">
        <f>VLOOKUP($C182,[1]Sheet1!$B$1:$Z$65536,11,0)</f>
        <v>0</v>
      </c>
      <c r="N182" s="249">
        <f>VLOOKUP($C182,[1]Sheet1!$B$1:$Z$65536,12,0)</f>
        <v>0</v>
      </c>
      <c r="O182" s="249">
        <f>VLOOKUP($C182,[1]Sheet1!$B$1:$Z$65536,13,0)</f>
        <v>0</v>
      </c>
      <c r="P182" s="249">
        <f>VLOOKUP($C182,[1]Sheet1!$B$1:$Z$65536,14,0)</f>
        <v>0</v>
      </c>
      <c r="Q182" s="249">
        <f>VLOOKUP($C182,[1]Sheet1!$B$1:$Z$65536,15,0)</f>
        <v>0</v>
      </c>
      <c r="R182" s="249">
        <f>VLOOKUP($C182,[1]Sheet1!$B$1:$Z$65536,16,0)</f>
        <v>0</v>
      </c>
      <c r="S182" s="249">
        <f>VLOOKUP($C182,[1]Sheet1!$B$1:$Z$65536,17,0)</f>
        <v>0</v>
      </c>
      <c r="T182" s="249">
        <f>VLOOKUP($C182,[1]Sheet1!$B$1:$Z$65536,18,0)</f>
        <v>0</v>
      </c>
      <c r="U182" s="249">
        <f>VLOOKUP($C182,[1]Sheet1!$B$1:$Z$65536,19,0)</f>
        <v>0</v>
      </c>
      <c r="V182" s="249">
        <f>VLOOKUP($C182,[1]Sheet1!$B$1:$Z$65536,20,0)</f>
        <v>0</v>
      </c>
      <c r="W182" s="249">
        <f>VLOOKUP($C182,[1]Sheet1!$B$1:$Z$65536,21,0)</f>
        <v>0</v>
      </c>
      <c r="X182" s="249">
        <f>VLOOKUP($C182,[1]Sheet1!$B$1:$Z$65536,22,0)</f>
        <v>0</v>
      </c>
      <c r="Y182" s="249">
        <f>VLOOKUP($C182,[1]Sheet1!$B$1:$Z$65536,23,0)</f>
        <v>0</v>
      </c>
      <c r="Z182" s="249">
        <f>VLOOKUP($C182,[1]Sheet1!$B$1:$Z$65536,24,0)</f>
        <v>0</v>
      </c>
      <c r="AA182" s="249">
        <f>VLOOKUP($C182,[1]Sheet1!$B$1:$Z$65536,25,0)</f>
        <v>0</v>
      </c>
      <c r="AB182" s="309">
        <f>VLOOKUP($C182,[1]Sheet1!$B$1:$AA$65536,26,0)</f>
        <v>0</v>
      </c>
      <c r="AC182" s="115">
        <f t="shared" si="37"/>
        <v>0</v>
      </c>
      <c r="AD182" s="250">
        <f t="shared" si="38"/>
        <v>0</v>
      </c>
      <c r="AE182" s="266"/>
      <c r="AF182" s="266"/>
      <c r="AG182" s="253"/>
      <c r="AH182" s="254"/>
      <c r="AI182" s="127">
        <f t="shared" si="29"/>
        <v>0</v>
      </c>
      <c r="AJ182" s="266"/>
      <c r="AK182" s="266"/>
      <c r="AL182" s="266"/>
      <c r="AM182" s="266"/>
      <c r="AN182" s="279"/>
      <c r="AO182" s="185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</row>
    <row r="183" spans="1:53" ht="21" hidden="1" thickBot="1">
      <c r="B183" s="278"/>
      <c r="C183" s="247" t="s">
        <v>665</v>
      </c>
      <c r="D183" s="26" t="s">
        <v>666</v>
      </c>
      <c r="E183" s="248">
        <f>VLOOKUP(C183,[1]Sheet1!B$1:D$65536,3,0)</f>
        <v>60</v>
      </c>
      <c r="F183" s="249">
        <f>VLOOKUP(C183,[1]Sheet1!B$1:E$65536,4,0)</f>
        <v>0</v>
      </c>
      <c r="G183" s="249">
        <f>VLOOKUP(C183,[1]Sheet1!B$1:F$65536,5,0)</f>
        <v>0</v>
      </c>
      <c r="H183" s="249">
        <f>VLOOKUP($C183,[1]Sheet1!$B$1:$Z$65536,6,0)</f>
        <v>0</v>
      </c>
      <c r="I183" s="249">
        <f>VLOOKUP($C183,[1]Sheet1!$B$1:$Z$65536,7,0)</f>
        <v>0</v>
      </c>
      <c r="J183" s="249">
        <f>VLOOKUP($C183,[1]Sheet1!$B$1:$Z$65536,8,0)</f>
        <v>0</v>
      </c>
      <c r="K183" s="249">
        <f>VLOOKUP($C183,[1]Sheet1!$B$1:$Z$65536,9,0)</f>
        <v>0</v>
      </c>
      <c r="L183" s="249">
        <f>VLOOKUP($C183,[1]Sheet1!$B$1:$Z$65536,10,0)</f>
        <v>0</v>
      </c>
      <c r="M183" s="249">
        <f>VLOOKUP($C183,[1]Sheet1!$B$1:$Z$65536,11,0)</f>
        <v>0</v>
      </c>
      <c r="N183" s="249">
        <f>VLOOKUP($C183,[1]Sheet1!$B$1:$Z$65536,12,0)</f>
        <v>0</v>
      </c>
      <c r="O183" s="249">
        <f>VLOOKUP($C183,[1]Sheet1!$B$1:$Z$65536,13,0)</f>
        <v>0</v>
      </c>
      <c r="P183" s="249">
        <f>VLOOKUP($C183,[1]Sheet1!$B$1:$Z$65536,14,0)</f>
        <v>0</v>
      </c>
      <c r="Q183" s="249">
        <f>VLOOKUP($C183,[1]Sheet1!$B$1:$Z$65536,15,0)</f>
        <v>0</v>
      </c>
      <c r="R183" s="249">
        <f>VLOOKUP($C183,[1]Sheet1!$B$1:$Z$65536,16,0)</f>
        <v>0</v>
      </c>
      <c r="S183" s="249">
        <f>VLOOKUP($C183,[1]Sheet1!$B$1:$Z$65536,17,0)</f>
        <v>0</v>
      </c>
      <c r="T183" s="249">
        <f>VLOOKUP($C183,[1]Sheet1!$B$1:$Z$65536,18,0)</f>
        <v>0</v>
      </c>
      <c r="U183" s="249">
        <f>VLOOKUP($C183,[1]Sheet1!$B$1:$Z$65536,19,0)</f>
        <v>0</v>
      </c>
      <c r="V183" s="249">
        <f>VLOOKUP($C183,[1]Sheet1!$B$1:$Z$65536,20,0)</f>
        <v>0</v>
      </c>
      <c r="W183" s="249">
        <f>VLOOKUP($C183,[1]Sheet1!$B$1:$Z$65536,21,0)</f>
        <v>0</v>
      </c>
      <c r="X183" s="249">
        <f>VLOOKUP($C183,[1]Sheet1!$B$1:$Z$65536,22,0)</f>
        <v>0</v>
      </c>
      <c r="Y183" s="249">
        <f>VLOOKUP($C183,[1]Sheet1!$B$1:$Z$65536,23,0)</f>
        <v>119900</v>
      </c>
      <c r="Z183" s="249">
        <f>VLOOKUP($C183,[1]Sheet1!$B$1:$Z$65536,24,0)</f>
        <v>0</v>
      </c>
      <c r="AA183" s="249">
        <f>VLOOKUP($C183,[1]Sheet1!$B$1:$Z$65536,25,0)</f>
        <v>0</v>
      </c>
      <c r="AB183" s="309">
        <f>VLOOKUP($C183,[1]Sheet1!$B$1:$AA$65536,26,0)</f>
        <v>152400</v>
      </c>
      <c r="AC183" s="115">
        <f t="shared" si="37"/>
        <v>272300</v>
      </c>
      <c r="AD183" s="250">
        <f>AC183-AB183-AA183</f>
        <v>119900</v>
      </c>
      <c r="AE183" s="266"/>
      <c r="AF183" s="266"/>
      <c r="AG183" s="253"/>
      <c r="AH183" s="254"/>
      <c r="AI183" s="127">
        <f t="shared" si="29"/>
        <v>152400</v>
      </c>
      <c r="AJ183" s="266"/>
      <c r="AK183" s="266"/>
      <c r="AL183" s="266"/>
      <c r="AM183" s="266"/>
      <c r="AN183" s="279"/>
      <c r="AO183" s="185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</row>
    <row r="184" spans="1:53" ht="21" hidden="1" thickBot="1">
      <c r="B184" s="278"/>
      <c r="C184" s="247" t="s">
        <v>667</v>
      </c>
      <c r="D184" s="26" t="s">
        <v>668</v>
      </c>
      <c r="E184" s="248">
        <f>VLOOKUP(C184,[1]Sheet1!B$1:D$65536,3,0)</f>
        <v>30</v>
      </c>
      <c r="F184" s="249">
        <f>VLOOKUP(C184,[1]Sheet1!B$1:E$65536,4,0)</f>
        <v>0</v>
      </c>
      <c r="G184" s="249">
        <f>VLOOKUP(C184,[1]Sheet1!B$1:F$65536,5,0)</f>
        <v>0</v>
      </c>
      <c r="H184" s="249">
        <f>VLOOKUP($C184,[1]Sheet1!$B$1:$Z$65536,6,0)</f>
        <v>0</v>
      </c>
      <c r="I184" s="249">
        <f>VLOOKUP($C184,[1]Sheet1!$B$1:$Z$65536,7,0)</f>
        <v>0</v>
      </c>
      <c r="J184" s="249">
        <f>VLOOKUP($C184,[1]Sheet1!$B$1:$Z$65536,8,0)</f>
        <v>0</v>
      </c>
      <c r="K184" s="249">
        <f>VLOOKUP($C184,[1]Sheet1!$B$1:$Z$65536,9,0)</f>
        <v>0</v>
      </c>
      <c r="L184" s="249">
        <f>VLOOKUP($C184,[1]Sheet1!$B$1:$Z$65536,10,0)</f>
        <v>0</v>
      </c>
      <c r="M184" s="249">
        <f>VLOOKUP($C184,[1]Sheet1!$B$1:$Z$65536,11,0)</f>
        <v>0</v>
      </c>
      <c r="N184" s="249">
        <f>VLOOKUP($C184,[1]Sheet1!$B$1:$Z$65536,12,0)</f>
        <v>0</v>
      </c>
      <c r="O184" s="249">
        <f>VLOOKUP($C184,[1]Sheet1!$B$1:$Z$65536,13,0)</f>
        <v>0</v>
      </c>
      <c r="P184" s="249">
        <f>VLOOKUP($C184,[1]Sheet1!$B$1:$Z$65536,14,0)</f>
        <v>0</v>
      </c>
      <c r="Q184" s="249">
        <f>VLOOKUP($C184,[1]Sheet1!$B$1:$Z$65536,15,0)</f>
        <v>0</v>
      </c>
      <c r="R184" s="249">
        <f>VLOOKUP($C184,[1]Sheet1!$B$1:$Z$65536,16,0)</f>
        <v>0</v>
      </c>
      <c r="S184" s="249">
        <f>VLOOKUP($C184,[1]Sheet1!$B$1:$Z$65536,17,0)</f>
        <v>0</v>
      </c>
      <c r="T184" s="249">
        <f>VLOOKUP($C184,[1]Sheet1!$B$1:$Z$65536,18,0)</f>
        <v>0</v>
      </c>
      <c r="U184" s="249">
        <f>VLOOKUP($C184,[1]Sheet1!$B$1:$Z$65536,19,0)</f>
        <v>0</v>
      </c>
      <c r="V184" s="249">
        <f>VLOOKUP($C184,[1]Sheet1!$B$1:$Z$65536,20,0)</f>
        <v>0</v>
      </c>
      <c r="W184" s="249">
        <f>VLOOKUP($C184,[1]Sheet1!$B$1:$Z$65536,21,0)</f>
        <v>0</v>
      </c>
      <c r="X184" s="249">
        <f>VLOOKUP($C184,[1]Sheet1!$B$1:$Z$65536,22,0)</f>
        <v>0</v>
      </c>
      <c r="Y184" s="249">
        <f>VLOOKUP($C184,[1]Sheet1!$B$1:$Z$65536,23,0)</f>
        <v>3319.98</v>
      </c>
      <c r="Z184" s="249">
        <f>VLOOKUP($C184,[1]Sheet1!$B$1:$Z$65536,24,0)</f>
        <v>0</v>
      </c>
      <c r="AA184" s="249">
        <f>VLOOKUP($C184,[1]Sheet1!$B$1:$Z$65536,25,0)</f>
        <v>0</v>
      </c>
      <c r="AB184" s="309">
        <f>VLOOKUP($C184,[1]Sheet1!$B$1:$AA$65536,26,0)</f>
        <v>0</v>
      </c>
      <c r="AC184" s="115">
        <f t="shared" ref="AC184:AC221" si="39">SUM(F184:AB184)</f>
        <v>3319.98</v>
      </c>
      <c r="AD184" s="250">
        <f t="shared" ref="AD184:AD195" si="40">AC184-AB184</f>
        <v>3319.98</v>
      </c>
      <c r="AE184" s="266"/>
      <c r="AF184" s="266"/>
      <c r="AG184" s="253"/>
      <c r="AH184" s="254"/>
      <c r="AI184" s="127">
        <f t="shared" si="29"/>
        <v>0</v>
      </c>
      <c r="AJ184" s="266"/>
      <c r="AK184" s="266"/>
      <c r="AL184" s="266"/>
      <c r="AM184" s="266"/>
      <c r="AN184" s="279"/>
      <c r="AO184" s="185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</row>
    <row r="185" spans="1:53" ht="21" hidden="1" thickBot="1">
      <c r="B185" s="278"/>
      <c r="C185" s="247" t="s">
        <v>669</v>
      </c>
      <c r="D185" s="26" t="s">
        <v>670</v>
      </c>
      <c r="E185" s="248">
        <f>VLOOKUP(C185,[1]Sheet1!B$1:D$65536,3,0)</f>
        <v>60</v>
      </c>
      <c r="F185" s="249">
        <f>VLOOKUP(C185,[1]Sheet1!B$1:E$65536,4,0)</f>
        <v>0</v>
      </c>
      <c r="G185" s="249">
        <f>VLOOKUP(C185,[1]Sheet1!B$1:F$65536,5,0)</f>
        <v>0</v>
      </c>
      <c r="H185" s="249">
        <f>VLOOKUP($C185,[1]Sheet1!$B$1:$Z$65536,6,0)</f>
        <v>0</v>
      </c>
      <c r="I185" s="249">
        <f>VLOOKUP($C185,[1]Sheet1!$B$1:$Z$65536,7,0)</f>
        <v>0</v>
      </c>
      <c r="J185" s="249">
        <f>VLOOKUP($C185,[1]Sheet1!$B$1:$Z$65536,8,0)</f>
        <v>0</v>
      </c>
      <c r="K185" s="249">
        <f>VLOOKUP($C185,[1]Sheet1!$B$1:$Z$65536,9,0)</f>
        <v>0</v>
      </c>
      <c r="L185" s="249">
        <f>VLOOKUP($C185,[1]Sheet1!$B$1:$Z$65536,10,0)</f>
        <v>0</v>
      </c>
      <c r="M185" s="249">
        <f>VLOOKUP($C185,[1]Sheet1!$B$1:$Z$65536,11,0)</f>
        <v>0</v>
      </c>
      <c r="N185" s="249">
        <f>VLOOKUP($C185,[1]Sheet1!$B$1:$Z$65536,12,0)</f>
        <v>0</v>
      </c>
      <c r="O185" s="249">
        <f>VLOOKUP($C185,[1]Sheet1!$B$1:$Z$65536,13,0)</f>
        <v>0</v>
      </c>
      <c r="P185" s="249">
        <f>VLOOKUP($C185,[1]Sheet1!$B$1:$Z$65536,14,0)</f>
        <v>0</v>
      </c>
      <c r="Q185" s="249">
        <f>VLOOKUP($C185,[1]Sheet1!$B$1:$Z$65536,15,0)</f>
        <v>0</v>
      </c>
      <c r="R185" s="249">
        <f>VLOOKUP($C185,[1]Sheet1!$B$1:$Z$65536,16,0)</f>
        <v>0</v>
      </c>
      <c r="S185" s="249">
        <f>VLOOKUP($C185,[1]Sheet1!$B$1:$Z$65536,17,0)</f>
        <v>0</v>
      </c>
      <c r="T185" s="249">
        <f>VLOOKUP($C185,[1]Sheet1!$B$1:$Z$65536,18,0)</f>
        <v>0</v>
      </c>
      <c r="U185" s="249">
        <f>VLOOKUP($C185,[1]Sheet1!$B$1:$Z$65536,19,0)</f>
        <v>0</v>
      </c>
      <c r="V185" s="249">
        <f>VLOOKUP($C185,[1]Sheet1!$B$1:$Z$65536,20,0)</f>
        <v>0</v>
      </c>
      <c r="W185" s="249">
        <f>VLOOKUP($C185,[1]Sheet1!$B$1:$Z$65536,21,0)</f>
        <v>0</v>
      </c>
      <c r="X185" s="249">
        <f>VLOOKUP($C185,[1]Sheet1!$B$1:$Z$65536,22,0)</f>
        <v>0</v>
      </c>
      <c r="Y185" s="249">
        <f>VLOOKUP($C185,[1]Sheet1!$B$1:$Z$65536,23,0)</f>
        <v>34560</v>
      </c>
      <c r="Z185" s="249">
        <f>VLOOKUP($C185,[1]Sheet1!$B$1:$Z$65536,24,0)</f>
        <v>0</v>
      </c>
      <c r="AA185" s="249">
        <f>VLOOKUP($C185,[1]Sheet1!$B$1:$Z$65536,25,0)</f>
        <v>36450</v>
      </c>
      <c r="AB185" s="309">
        <f>VLOOKUP($C185,[1]Sheet1!$B$1:$AA$65536,26,0)</f>
        <v>0</v>
      </c>
      <c r="AC185" s="115">
        <f t="shared" si="39"/>
        <v>71010</v>
      </c>
      <c r="AD185" s="250">
        <f>AC185-AB185-AA185</f>
        <v>34560</v>
      </c>
      <c r="AE185" s="266"/>
      <c r="AF185" s="266"/>
      <c r="AG185" s="253"/>
      <c r="AH185" s="254"/>
      <c r="AI185" s="127">
        <f t="shared" si="29"/>
        <v>0</v>
      </c>
      <c r="AJ185" s="266"/>
      <c r="AK185" s="266"/>
      <c r="AL185" s="266"/>
      <c r="AM185" s="266"/>
      <c r="AN185" s="279"/>
      <c r="AO185" s="185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</row>
    <row r="186" spans="1:53" ht="21" hidden="1" thickBot="1">
      <c r="B186" s="278"/>
      <c r="C186" s="247" t="s">
        <v>671</v>
      </c>
      <c r="D186" s="26" t="str">
        <f>VLOOKUP(C186,[2]Sheet1!$B$1:$C$65536,2,0)</f>
        <v>上海坤达五金制品有限公司</v>
      </c>
      <c r="E186" s="248">
        <f>VLOOKUP(C186,[1]Sheet1!B$1:D$65536,3,0)</f>
        <v>30</v>
      </c>
      <c r="F186" s="249">
        <f>VLOOKUP(C186,[1]Sheet1!B$1:E$65536,4,0)</f>
        <v>0</v>
      </c>
      <c r="G186" s="249">
        <f>VLOOKUP(C186,[1]Sheet1!B$1:F$65536,5,0)</f>
        <v>0</v>
      </c>
      <c r="H186" s="249">
        <f>VLOOKUP($C186,[1]Sheet1!$B$1:$Z$65536,6,0)</f>
        <v>0</v>
      </c>
      <c r="I186" s="249">
        <f>VLOOKUP($C186,[1]Sheet1!$B$1:$Z$65536,7,0)</f>
        <v>0</v>
      </c>
      <c r="J186" s="249">
        <f>VLOOKUP($C186,[1]Sheet1!$B$1:$Z$65536,8,0)</f>
        <v>0</v>
      </c>
      <c r="K186" s="249">
        <f>VLOOKUP($C186,[1]Sheet1!$B$1:$Z$65536,9,0)</f>
        <v>0</v>
      </c>
      <c r="L186" s="249">
        <f>VLOOKUP($C186,[1]Sheet1!$B$1:$Z$65536,10,0)</f>
        <v>0</v>
      </c>
      <c r="M186" s="249">
        <f>VLOOKUP($C186,[1]Sheet1!$B$1:$Z$65536,11,0)</f>
        <v>0</v>
      </c>
      <c r="N186" s="249">
        <f>VLOOKUP($C186,[1]Sheet1!$B$1:$Z$65536,12,0)</f>
        <v>0</v>
      </c>
      <c r="O186" s="249">
        <f>VLOOKUP($C186,[1]Sheet1!$B$1:$Z$65536,13,0)</f>
        <v>0</v>
      </c>
      <c r="P186" s="249">
        <f>VLOOKUP($C186,[1]Sheet1!$B$1:$Z$65536,14,0)</f>
        <v>0</v>
      </c>
      <c r="Q186" s="249">
        <f>VLOOKUP($C186,[1]Sheet1!$B$1:$Z$65536,15,0)</f>
        <v>0</v>
      </c>
      <c r="R186" s="249">
        <f>VLOOKUP($C186,[1]Sheet1!$B$1:$Z$65536,16,0)</f>
        <v>0</v>
      </c>
      <c r="S186" s="249">
        <f>VLOOKUP($C186,[1]Sheet1!$B$1:$Z$65536,17,0)</f>
        <v>0</v>
      </c>
      <c r="T186" s="249">
        <f>VLOOKUP($C186,[1]Sheet1!$B$1:$Z$65536,18,0)</f>
        <v>0</v>
      </c>
      <c r="U186" s="249">
        <f>VLOOKUP($C186,[1]Sheet1!$B$1:$Z$65536,19,0)</f>
        <v>0</v>
      </c>
      <c r="V186" s="249">
        <f>VLOOKUP($C186,[1]Sheet1!$B$1:$Z$65536,20,0)</f>
        <v>0</v>
      </c>
      <c r="W186" s="249">
        <f>VLOOKUP($C186,[1]Sheet1!$B$1:$Z$65536,21,0)</f>
        <v>0</v>
      </c>
      <c r="X186" s="249">
        <f>VLOOKUP($C186,[1]Sheet1!$B$1:$Z$65536,22,0)</f>
        <v>0</v>
      </c>
      <c r="Y186" s="249">
        <f>VLOOKUP($C186,[1]Sheet1!$B$1:$Z$65536,23,0)</f>
        <v>0</v>
      </c>
      <c r="Z186" s="249">
        <f>VLOOKUP($C186,[1]Sheet1!$B$1:$Z$65536,24,0)</f>
        <v>3920</v>
      </c>
      <c r="AA186" s="249">
        <f>VLOOKUP($C186,[1]Sheet1!$B$1:$Z$65536,25,0)</f>
        <v>0</v>
      </c>
      <c r="AB186" s="309">
        <f>VLOOKUP($C186,[1]Sheet1!$B$1:$AA$65536,26,0)</f>
        <v>0</v>
      </c>
      <c r="AC186" s="115">
        <f t="shared" si="39"/>
        <v>3920</v>
      </c>
      <c r="AD186" s="250">
        <f t="shared" si="40"/>
        <v>3920</v>
      </c>
      <c r="AE186" s="266"/>
      <c r="AF186" s="266"/>
      <c r="AG186" s="253"/>
      <c r="AH186" s="254"/>
      <c r="AI186" s="127">
        <f t="shared" si="29"/>
        <v>0</v>
      </c>
      <c r="AJ186" s="266"/>
      <c r="AK186" s="266"/>
      <c r="AL186" s="266"/>
      <c r="AM186" s="266"/>
      <c r="AN186" s="279"/>
      <c r="AO186" s="185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</row>
    <row r="187" spans="1:53" ht="21" hidden="1" thickBot="1">
      <c r="B187" s="278"/>
      <c r="C187" s="247" t="s">
        <v>672</v>
      </c>
      <c r="D187" s="26" t="str">
        <f>VLOOKUP(C187,[2]Sheet1!$B$1:$C$65536,2,0)</f>
        <v>佛山市立久光电科技有限公司</v>
      </c>
      <c r="E187" s="248">
        <f>VLOOKUP(C187,[1]Sheet1!B$1:D$65536,3,0)</f>
        <v>30</v>
      </c>
      <c r="F187" s="249">
        <f>VLOOKUP(C187,[1]Sheet1!B$1:E$65536,4,0)</f>
        <v>0</v>
      </c>
      <c r="G187" s="249">
        <f>VLOOKUP(C187,[1]Sheet1!B$1:F$65536,5,0)</f>
        <v>0</v>
      </c>
      <c r="H187" s="249">
        <f>VLOOKUP($C187,[1]Sheet1!$B$1:$Z$65536,6,0)</f>
        <v>0</v>
      </c>
      <c r="I187" s="249">
        <f>VLOOKUP($C187,[1]Sheet1!$B$1:$Z$65536,7,0)</f>
        <v>0</v>
      </c>
      <c r="J187" s="249">
        <f>VLOOKUP($C187,[1]Sheet1!$B$1:$Z$65536,8,0)</f>
        <v>0</v>
      </c>
      <c r="K187" s="249">
        <f>VLOOKUP($C187,[1]Sheet1!$B$1:$Z$65536,9,0)</f>
        <v>0</v>
      </c>
      <c r="L187" s="249">
        <f>VLOOKUP($C187,[1]Sheet1!$B$1:$Z$65536,10,0)</f>
        <v>0</v>
      </c>
      <c r="M187" s="249">
        <f>VLOOKUP($C187,[1]Sheet1!$B$1:$Z$65536,11,0)</f>
        <v>0</v>
      </c>
      <c r="N187" s="249">
        <f>VLOOKUP($C187,[1]Sheet1!$B$1:$Z$65536,12,0)</f>
        <v>0</v>
      </c>
      <c r="O187" s="249">
        <f>VLOOKUP($C187,[1]Sheet1!$B$1:$Z$65536,13,0)</f>
        <v>0</v>
      </c>
      <c r="P187" s="249">
        <f>VLOOKUP($C187,[1]Sheet1!$B$1:$Z$65536,14,0)</f>
        <v>0</v>
      </c>
      <c r="Q187" s="249">
        <f>VLOOKUP($C187,[1]Sheet1!$B$1:$Z$65536,15,0)</f>
        <v>0</v>
      </c>
      <c r="R187" s="249">
        <f>VLOOKUP($C187,[1]Sheet1!$B$1:$Z$65536,16,0)</f>
        <v>0</v>
      </c>
      <c r="S187" s="249">
        <f>VLOOKUP($C187,[1]Sheet1!$B$1:$Z$65536,17,0)</f>
        <v>0</v>
      </c>
      <c r="T187" s="249">
        <f>VLOOKUP($C187,[1]Sheet1!$B$1:$Z$65536,18,0)</f>
        <v>0</v>
      </c>
      <c r="U187" s="249">
        <f>VLOOKUP($C187,[1]Sheet1!$B$1:$Z$65536,19,0)</f>
        <v>0</v>
      </c>
      <c r="V187" s="249">
        <f>VLOOKUP($C187,[1]Sheet1!$B$1:$Z$65536,20,0)</f>
        <v>0</v>
      </c>
      <c r="W187" s="249">
        <f>VLOOKUP($C187,[1]Sheet1!$B$1:$Z$65536,21,0)</f>
        <v>0</v>
      </c>
      <c r="X187" s="249">
        <f>VLOOKUP($C187,[1]Sheet1!$B$1:$Z$65536,22,0)</f>
        <v>0</v>
      </c>
      <c r="Y187" s="249">
        <f>VLOOKUP($C187,[1]Sheet1!$B$1:$Z$65536,23,0)</f>
        <v>0</v>
      </c>
      <c r="Z187" s="249">
        <f>VLOOKUP($C187,[1]Sheet1!$B$1:$Z$65536,24,0)</f>
        <v>0</v>
      </c>
      <c r="AA187" s="249">
        <f>VLOOKUP($C187,[1]Sheet1!$B$1:$Z$65536,25,0)</f>
        <v>0.8</v>
      </c>
      <c r="AB187" s="309">
        <f>VLOOKUP($C187,[1]Sheet1!$B$1:$AA$65536,26,0)</f>
        <v>0</v>
      </c>
      <c r="AC187" s="115">
        <f t="shared" si="39"/>
        <v>0.8</v>
      </c>
      <c r="AD187" s="250">
        <f t="shared" si="40"/>
        <v>0.8</v>
      </c>
      <c r="AE187" s="266"/>
      <c r="AF187" s="266"/>
      <c r="AG187" s="253"/>
      <c r="AH187" s="254"/>
      <c r="AI187" s="127">
        <f t="shared" si="29"/>
        <v>0</v>
      </c>
      <c r="AJ187" s="266"/>
      <c r="AK187" s="266"/>
      <c r="AL187" s="266"/>
      <c r="AM187" s="266"/>
      <c r="AN187" s="279"/>
      <c r="AO187" s="185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</row>
    <row r="188" spans="1:53" ht="21" hidden="1" thickBot="1">
      <c r="B188" s="278"/>
      <c r="C188" s="247" t="s">
        <v>673</v>
      </c>
      <c r="D188" s="26" t="str">
        <f>VLOOKUP(C188,[2]Sheet1!$B$1:$C$65536,2,0)</f>
        <v>诸城市仁德物流有限公司</v>
      </c>
      <c r="E188" s="248">
        <f>VLOOKUP(C188,[1]Sheet1!B$1:D$65536,3,0)</f>
        <v>30</v>
      </c>
      <c r="F188" s="249">
        <f>VLOOKUP(C188,[1]Sheet1!B$1:E$65536,4,0)</f>
        <v>0</v>
      </c>
      <c r="G188" s="249">
        <f>VLOOKUP(C188,[1]Sheet1!B$1:F$65536,5,0)</f>
        <v>0</v>
      </c>
      <c r="H188" s="249">
        <f>VLOOKUP($C188,[1]Sheet1!$B$1:$Z$65536,6,0)</f>
        <v>0</v>
      </c>
      <c r="I188" s="249">
        <f>VLOOKUP($C188,[1]Sheet1!$B$1:$Z$65536,7,0)</f>
        <v>0</v>
      </c>
      <c r="J188" s="249">
        <f>VLOOKUP($C188,[1]Sheet1!$B$1:$Z$65536,8,0)</f>
        <v>0</v>
      </c>
      <c r="K188" s="249">
        <f>VLOOKUP($C188,[1]Sheet1!$B$1:$Z$65536,9,0)</f>
        <v>0</v>
      </c>
      <c r="L188" s="249">
        <f>VLOOKUP($C188,[1]Sheet1!$B$1:$Z$65536,10,0)</f>
        <v>0</v>
      </c>
      <c r="M188" s="249">
        <f>VLOOKUP($C188,[1]Sheet1!$B$1:$Z$65536,11,0)</f>
        <v>0</v>
      </c>
      <c r="N188" s="249">
        <f>VLOOKUP($C188,[1]Sheet1!$B$1:$Z$65536,12,0)</f>
        <v>0</v>
      </c>
      <c r="O188" s="249">
        <f>VLOOKUP($C188,[1]Sheet1!$B$1:$Z$65536,13,0)</f>
        <v>0</v>
      </c>
      <c r="P188" s="249">
        <f>VLOOKUP($C188,[1]Sheet1!$B$1:$Z$65536,14,0)</f>
        <v>0</v>
      </c>
      <c r="Q188" s="249">
        <f>VLOOKUP($C188,[1]Sheet1!$B$1:$Z$65536,15,0)</f>
        <v>0</v>
      </c>
      <c r="R188" s="249">
        <f>VLOOKUP($C188,[1]Sheet1!$B$1:$Z$65536,16,0)</f>
        <v>0</v>
      </c>
      <c r="S188" s="249">
        <f>VLOOKUP($C188,[1]Sheet1!$B$1:$Z$65536,17,0)</f>
        <v>0</v>
      </c>
      <c r="T188" s="249">
        <f>VLOOKUP($C188,[1]Sheet1!$B$1:$Z$65536,18,0)</f>
        <v>0</v>
      </c>
      <c r="U188" s="249">
        <f>VLOOKUP($C188,[1]Sheet1!$B$1:$Z$65536,19,0)</f>
        <v>0</v>
      </c>
      <c r="V188" s="249">
        <f>VLOOKUP($C188,[1]Sheet1!$B$1:$Z$65536,20,0)</f>
        <v>0</v>
      </c>
      <c r="W188" s="249">
        <f>VLOOKUP($C188,[1]Sheet1!$B$1:$Z$65536,21,0)</f>
        <v>0</v>
      </c>
      <c r="X188" s="249">
        <f>VLOOKUP($C188,[1]Sheet1!$B$1:$Z$65536,22,0)</f>
        <v>0</v>
      </c>
      <c r="Y188" s="249">
        <f>VLOOKUP($C188,[1]Sheet1!$B$1:$Z$65536,23,0)</f>
        <v>0</v>
      </c>
      <c r="Z188" s="249">
        <f>VLOOKUP($C188,[1]Sheet1!$B$1:$Z$65536,24,0)</f>
        <v>5134</v>
      </c>
      <c r="AA188" s="249">
        <f>VLOOKUP($C188,[1]Sheet1!$B$1:$Z$65536,25,0)</f>
        <v>0</v>
      </c>
      <c r="AB188" s="309">
        <f>VLOOKUP($C188,[1]Sheet1!$B$1:$AA$65536,26,0)</f>
        <v>0</v>
      </c>
      <c r="AC188" s="115">
        <f t="shared" si="39"/>
        <v>5134</v>
      </c>
      <c r="AD188" s="250">
        <f t="shared" si="40"/>
        <v>5134</v>
      </c>
      <c r="AE188" s="266"/>
      <c r="AF188" s="266"/>
      <c r="AG188" s="253"/>
      <c r="AH188" s="254"/>
      <c r="AI188" s="127">
        <f t="shared" si="29"/>
        <v>0</v>
      </c>
      <c r="AJ188" s="266"/>
      <c r="AK188" s="266"/>
      <c r="AL188" s="266"/>
      <c r="AM188" s="266"/>
      <c r="AN188" s="279"/>
      <c r="AO188" s="185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</row>
    <row r="189" spans="1:53" ht="21" hidden="1" thickBot="1">
      <c r="B189" s="278"/>
      <c r="C189" s="247" t="s">
        <v>674</v>
      </c>
      <c r="D189" s="26" t="str">
        <f>VLOOKUP(C189,[2]Sheet1!$B$1:$C$65536,2,0)</f>
        <v>河北锦泽丰泰国际贸易有限公司</v>
      </c>
      <c r="E189" s="248">
        <f>VLOOKUP(C189,[1]Sheet1!B$1:D$65536,3,0)</f>
        <v>30</v>
      </c>
      <c r="F189" s="249">
        <f>VLOOKUP(C189,[1]Sheet1!B$1:E$65536,4,0)</f>
        <v>0</v>
      </c>
      <c r="G189" s="249">
        <f>VLOOKUP(C189,[1]Sheet1!B$1:F$65536,5,0)</f>
        <v>0</v>
      </c>
      <c r="H189" s="249">
        <f>VLOOKUP($C189,[1]Sheet1!$B$1:$Z$65536,6,0)</f>
        <v>0</v>
      </c>
      <c r="I189" s="249">
        <f>VLOOKUP($C189,[1]Sheet1!$B$1:$Z$65536,7,0)</f>
        <v>0</v>
      </c>
      <c r="J189" s="249">
        <f>VLOOKUP($C189,[1]Sheet1!$B$1:$Z$65536,8,0)</f>
        <v>0</v>
      </c>
      <c r="K189" s="249">
        <f>VLOOKUP($C189,[1]Sheet1!$B$1:$Z$65536,9,0)</f>
        <v>0</v>
      </c>
      <c r="L189" s="249">
        <f>VLOOKUP($C189,[1]Sheet1!$B$1:$Z$65536,10,0)</f>
        <v>0</v>
      </c>
      <c r="M189" s="249">
        <f>VLOOKUP($C189,[1]Sheet1!$B$1:$Z$65536,11,0)</f>
        <v>0</v>
      </c>
      <c r="N189" s="249">
        <f>VLOOKUP($C189,[1]Sheet1!$B$1:$Z$65536,12,0)</f>
        <v>0</v>
      </c>
      <c r="O189" s="249">
        <f>VLOOKUP($C189,[1]Sheet1!$B$1:$Z$65536,13,0)</f>
        <v>0</v>
      </c>
      <c r="P189" s="249">
        <f>VLOOKUP($C189,[1]Sheet1!$B$1:$Z$65536,14,0)</f>
        <v>0</v>
      </c>
      <c r="Q189" s="249">
        <f>VLOOKUP($C189,[1]Sheet1!$B$1:$Z$65536,15,0)</f>
        <v>0</v>
      </c>
      <c r="R189" s="249">
        <f>VLOOKUP($C189,[1]Sheet1!$B$1:$Z$65536,16,0)</f>
        <v>0</v>
      </c>
      <c r="S189" s="249">
        <f>VLOOKUP($C189,[1]Sheet1!$B$1:$Z$65536,17,0)</f>
        <v>0</v>
      </c>
      <c r="T189" s="249">
        <f>VLOOKUP($C189,[1]Sheet1!$B$1:$Z$65536,18,0)</f>
        <v>0</v>
      </c>
      <c r="U189" s="249">
        <f>VLOOKUP($C189,[1]Sheet1!$B$1:$Z$65536,19,0)</f>
        <v>0</v>
      </c>
      <c r="V189" s="249">
        <f>VLOOKUP($C189,[1]Sheet1!$B$1:$Z$65536,20,0)</f>
        <v>0</v>
      </c>
      <c r="W189" s="249">
        <f>VLOOKUP($C189,[1]Sheet1!$B$1:$Z$65536,21,0)</f>
        <v>0</v>
      </c>
      <c r="X189" s="249">
        <f>VLOOKUP($C189,[1]Sheet1!$B$1:$Z$65536,22,0)</f>
        <v>0</v>
      </c>
      <c r="Y189" s="249">
        <f>VLOOKUP($C189,[1]Sheet1!$B$1:$Z$65536,23,0)</f>
        <v>0</v>
      </c>
      <c r="Z189" s="249">
        <f>VLOOKUP($C189,[1]Sheet1!$B$1:$Z$65536,24,0)</f>
        <v>0</v>
      </c>
      <c r="AA189" s="249">
        <f>VLOOKUP($C189,[1]Sheet1!$B$1:$Z$65536,25,0)</f>
        <v>0</v>
      </c>
      <c r="AB189" s="309">
        <f>VLOOKUP($C189,[1]Sheet1!$B$1:$AA$65536,26,0)</f>
        <v>371244.35</v>
      </c>
      <c r="AC189" s="115">
        <f t="shared" si="39"/>
        <v>371244.35</v>
      </c>
      <c r="AD189" s="250">
        <f t="shared" si="40"/>
        <v>0</v>
      </c>
      <c r="AE189" s="266"/>
      <c r="AF189" s="266"/>
      <c r="AG189" s="253"/>
      <c r="AH189" s="254"/>
      <c r="AI189" s="127">
        <f t="shared" si="29"/>
        <v>371244.35</v>
      </c>
      <c r="AJ189" s="266"/>
      <c r="AK189" s="266"/>
      <c r="AL189" s="266"/>
      <c r="AM189" s="266"/>
      <c r="AN189" s="279"/>
      <c r="AO189" s="185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</row>
    <row r="190" spans="1:53" ht="21" hidden="1" thickBot="1">
      <c r="B190" s="278"/>
      <c r="C190" s="247" t="s">
        <v>675</v>
      </c>
      <c r="D190" s="26" t="str">
        <f>VLOOKUP(C190,[2]Sheet1!$B$1:$C$65536,2,0)</f>
        <v>黄骅市华盛五金机电有限公司</v>
      </c>
      <c r="E190" s="248">
        <f>VLOOKUP(C190,[1]Sheet1!B$1:D$65536,3,0)</f>
        <v>30</v>
      </c>
      <c r="F190" s="249">
        <f>VLOOKUP(C190,[1]Sheet1!B$1:E$65536,4,0)</f>
        <v>0</v>
      </c>
      <c r="G190" s="249">
        <f>VLOOKUP(C190,[1]Sheet1!B$1:F$65536,5,0)</f>
        <v>0</v>
      </c>
      <c r="H190" s="249">
        <f>VLOOKUP($C190,[1]Sheet1!$B$1:$Z$65536,6,0)</f>
        <v>0</v>
      </c>
      <c r="I190" s="249">
        <f>VLOOKUP($C190,[1]Sheet1!$B$1:$Z$65536,7,0)</f>
        <v>0</v>
      </c>
      <c r="J190" s="249">
        <f>VLOOKUP($C190,[1]Sheet1!$B$1:$Z$65536,8,0)</f>
        <v>0</v>
      </c>
      <c r="K190" s="249">
        <f>VLOOKUP($C190,[1]Sheet1!$B$1:$Z$65536,9,0)</f>
        <v>0</v>
      </c>
      <c r="L190" s="249">
        <f>VLOOKUP($C190,[1]Sheet1!$B$1:$Z$65536,10,0)</f>
        <v>0</v>
      </c>
      <c r="M190" s="249">
        <f>VLOOKUP($C190,[1]Sheet1!$B$1:$Z$65536,11,0)</f>
        <v>0</v>
      </c>
      <c r="N190" s="249">
        <f>VLOOKUP($C190,[1]Sheet1!$B$1:$Z$65536,12,0)</f>
        <v>0</v>
      </c>
      <c r="O190" s="249">
        <f>VLOOKUP($C190,[1]Sheet1!$B$1:$Z$65536,13,0)</f>
        <v>0</v>
      </c>
      <c r="P190" s="249">
        <f>VLOOKUP($C190,[1]Sheet1!$B$1:$Z$65536,14,0)</f>
        <v>0</v>
      </c>
      <c r="Q190" s="249">
        <f>VLOOKUP($C190,[1]Sheet1!$B$1:$Z$65536,15,0)</f>
        <v>0</v>
      </c>
      <c r="R190" s="249">
        <f>VLOOKUP($C190,[1]Sheet1!$B$1:$Z$65536,16,0)</f>
        <v>0</v>
      </c>
      <c r="S190" s="249">
        <f>VLOOKUP($C190,[1]Sheet1!$B$1:$Z$65536,17,0)</f>
        <v>0</v>
      </c>
      <c r="T190" s="249">
        <f>VLOOKUP($C190,[1]Sheet1!$B$1:$Z$65536,18,0)</f>
        <v>0</v>
      </c>
      <c r="U190" s="249">
        <f>VLOOKUP($C190,[1]Sheet1!$B$1:$Z$65536,19,0)</f>
        <v>0</v>
      </c>
      <c r="V190" s="249">
        <f>VLOOKUP($C190,[1]Sheet1!$B$1:$Z$65536,20,0)</f>
        <v>0</v>
      </c>
      <c r="W190" s="249">
        <f>VLOOKUP($C190,[1]Sheet1!$B$1:$Z$65536,21,0)</f>
        <v>0</v>
      </c>
      <c r="X190" s="249">
        <f>VLOOKUP($C190,[1]Sheet1!$B$1:$Z$65536,22,0)</f>
        <v>0</v>
      </c>
      <c r="Y190" s="249">
        <f>VLOOKUP($C190,[1]Sheet1!$B$1:$Z$65536,23,0)</f>
        <v>0</v>
      </c>
      <c r="Z190" s="249">
        <f>VLOOKUP($C190,[1]Sheet1!$B$1:$Z$65536,24,0)</f>
        <v>0</v>
      </c>
      <c r="AA190" s="249">
        <f>VLOOKUP($C190,[1]Sheet1!$B$1:$Z$65536,25,0)</f>
        <v>0</v>
      </c>
      <c r="AB190" s="309">
        <f>VLOOKUP($C190,[1]Sheet1!$B$1:$AA$65536,26,0)</f>
        <v>55178</v>
      </c>
      <c r="AC190" s="115">
        <f t="shared" si="39"/>
        <v>55178</v>
      </c>
      <c r="AD190" s="250">
        <f t="shared" si="40"/>
        <v>0</v>
      </c>
      <c r="AE190" s="266"/>
      <c r="AF190" s="266"/>
      <c r="AG190" s="253"/>
      <c r="AH190" s="254"/>
      <c r="AI190" s="127">
        <f t="shared" si="29"/>
        <v>55178</v>
      </c>
      <c r="AJ190" s="266"/>
      <c r="AK190" s="266"/>
      <c r="AL190" s="266"/>
      <c r="AM190" s="266"/>
      <c r="AN190" s="279"/>
      <c r="AO190" s="185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</row>
    <row r="191" spans="1:53" ht="21" hidden="1" thickBot="1">
      <c r="B191" s="278"/>
      <c r="C191" s="247" t="s">
        <v>676</v>
      </c>
      <c r="D191" s="26" t="str">
        <f>VLOOKUP(C191,[2]Sheet1!$B$1:$C$65536,2,0)</f>
        <v>上海桓毅实业发展有限公司</v>
      </c>
      <c r="E191" s="248">
        <f>VLOOKUP(C191,[1]Sheet1!B$1:D$65536,3,0)</f>
        <v>30</v>
      </c>
      <c r="F191" s="249">
        <f>VLOOKUP(C191,[1]Sheet1!B$1:E$65536,4,0)</f>
        <v>0</v>
      </c>
      <c r="G191" s="249">
        <f>VLOOKUP(C191,[1]Sheet1!B$1:F$65536,5,0)</f>
        <v>0</v>
      </c>
      <c r="H191" s="249">
        <f>VLOOKUP($C191,[1]Sheet1!$B$1:$Z$65536,6,0)</f>
        <v>0</v>
      </c>
      <c r="I191" s="249">
        <f>VLOOKUP($C191,[1]Sheet1!$B$1:$Z$65536,7,0)</f>
        <v>0</v>
      </c>
      <c r="J191" s="249">
        <f>VLOOKUP($C191,[1]Sheet1!$B$1:$Z$65536,8,0)</f>
        <v>0</v>
      </c>
      <c r="K191" s="249">
        <f>VLOOKUP($C191,[1]Sheet1!$B$1:$Z$65536,9,0)</f>
        <v>0</v>
      </c>
      <c r="L191" s="249">
        <f>VLOOKUP($C191,[1]Sheet1!$B$1:$Z$65536,10,0)</f>
        <v>0</v>
      </c>
      <c r="M191" s="249">
        <f>VLOOKUP($C191,[1]Sheet1!$B$1:$Z$65536,11,0)</f>
        <v>0</v>
      </c>
      <c r="N191" s="249">
        <f>VLOOKUP($C191,[1]Sheet1!$B$1:$Z$65536,12,0)</f>
        <v>0</v>
      </c>
      <c r="O191" s="249">
        <f>VLOOKUP($C191,[1]Sheet1!$B$1:$Z$65536,13,0)</f>
        <v>0</v>
      </c>
      <c r="P191" s="249">
        <f>VLOOKUP($C191,[1]Sheet1!$B$1:$Z$65536,14,0)</f>
        <v>0</v>
      </c>
      <c r="Q191" s="249">
        <f>VLOOKUP($C191,[1]Sheet1!$B$1:$Z$65536,15,0)</f>
        <v>0</v>
      </c>
      <c r="R191" s="249">
        <f>VLOOKUP($C191,[1]Sheet1!$B$1:$Z$65536,16,0)</f>
        <v>0</v>
      </c>
      <c r="S191" s="249">
        <f>VLOOKUP($C191,[1]Sheet1!$B$1:$Z$65536,17,0)</f>
        <v>0</v>
      </c>
      <c r="T191" s="249">
        <f>VLOOKUP($C191,[1]Sheet1!$B$1:$Z$65536,18,0)</f>
        <v>0</v>
      </c>
      <c r="U191" s="249">
        <f>VLOOKUP($C191,[1]Sheet1!$B$1:$Z$65536,19,0)</f>
        <v>0</v>
      </c>
      <c r="V191" s="249">
        <f>VLOOKUP($C191,[1]Sheet1!$B$1:$Z$65536,20,0)</f>
        <v>0</v>
      </c>
      <c r="W191" s="249">
        <f>VLOOKUP($C191,[1]Sheet1!$B$1:$Z$65536,21,0)</f>
        <v>0</v>
      </c>
      <c r="X191" s="249">
        <f>VLOOKUP($C191,[1]Sheet1!$B$1:$Z$65536,22,0)</f>
        <v>0</v>
      </c>
      <c r="Y191" s="249">
        <f>VLOOKUP($C191,[1]Sheet1!$B$1:$Z$65536,23,0)</f>
        <v>0</v>
      </c>
      <c r="Z191" s="249">
        <f>VLOOKUP($C191,[1]Sheet1!$B$1:$Z$65536,24,0)</f>
        <v>111160.12</v>
      </c>
      <c r="AA191" s="249">
        <f>VLOOKUP($C191,[1]Sheet1!$B$1:$Z$65536,25,0)</f>
        <v>29301.8</v>
      </c>
      <c r="AB191" s="309">
        <f>VLOOKUP($C191,[1]Sheet1!$B$1:$AA$65536,26,0)</f>
        <v>0</v>
      </c>
      <c r="AC191" s="115">
        <f t="shared" si="39"/>
        <v>140461.91999999998</v>
      </c>
      <c r="AD191" s="250">
        <f t="shared" si="40"/>
        <v>140461.91999999998</v>
      </c>
      <c r="AE191" s="266"/>
      <c r="AF191" s="266"/>
      <c r="AG191" s="253"/>
      <c r="AH191" s="254"/>
      <c r="AI191" s="127">
        <f t="shared" si="29"/>
        <v>0</v>
      </c>
      <c r="AJ191" s="266"/>
      <c r="AK191" s="266"/>
      <c r="AL191" s="266"/>
      <c r="AM191" s="266"/>
      <c r="AN191" s="279"/>
      <c r="AO191" s="185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</row>
    <row r="192" spans="1:53" ht="21" hidden="1" thickBot="1">
      <c r="B192" s="278"/>
      <c r="C192" s="247" t="s">
        <v>677</v>
      </c>
      <c r="D192" s="26" t="str">
        <f>VLOOKUP(C192,[2]Sheet1!$B$1:$C$65536,2,0)</f>
        <v>吴江市拓研电子材料有限公司</v>
      </c>
      <c r="E192" s="248">
        <f>VLOOKUP(C192,[1]Sheet1!B$1:D$65536,3,0)</f>
        <v>30</v>
      </c>
      <c r="F192" s="249">
        <f>VLOOKUP(C192,[1]Sheet1!B$1:E$65536,4,0)</f>
        <v>0</v>
      </c>
      <c r="G192" s="249">
        <f>VLOOKUP(C192,[1]Sheet1!B$1:F$65536,5,0)</f>
        <v>0</v>
      </c>
      <c r="H192" s="249">
        <f>VLOOKUP($C192,[1]Sheet1!$B$1:$Z$65536,6,0)</f>
        <v>0</v>
      </c>
      <c r="I192" s="249">
        <f>VLOOKUP($C192,[1]Sheet1!$B$1:$Z$65536,7,0)</f>
        <v>0</v>
      </c>
      <c r="J192" s="249">
        <f>VLOOKUP($C192,[1]Sheet1!$B$1:$Z$65536,8,0)</f>
        <v>0</v>
      </c>
      <c r="K192" s="249">
        <f>VLOOKUP($C192,[1]Sheet1!$B$1:$Z$65536,9,0)</f>
        <v>0</v>
      </c>
      <c r="L192" s="249">
        <f>VLOOKUP($C192,[1]Sheet1!$B$1:$Z$65536,10,0)</f>
        <v>0</v>
      </c>
      <c r="M192" s="249">
        <f>VLOOKUP($C192,[1]Sheet1!$B$1:$Z$65536,11,0)</f>
        <v>0</v>
      </c>
      <c r="N192" s="249">
        <f>VLOOKUP($C192,[1]Sheet1!$B$1:$Z$65536,12,0)</f>
        <v>0</v>
      </c>
      <c r="O192" s="249">
        <f>VLOOKUP($C192,[1]Sheet1!$B$1:$Z$65536,13,0)</f>
        <v>0</v>
      </c>
      <c r="P192" s="249">
        <f>VLOOKUP($C192,[1]Sheet1!$B$1:$Z$65536,14,0)</f>
        <v>0</v>
      </c>
      <c r="Q192" s="249">
        <f>VLOOKUP($C192,[1]Sheet1!$B$1:$Z$65536,15,0)</f>
        <v>0</v>
      </c>
      <c r="R192" s="249">
        <f>VLOOKUP($C192,[1]Sheet1!$B$1:$Z$65536,16,0)</f>
        <v>0</v>
      </c>
      <c r="S192" s="249">
        <f>VLOOKUP($C192,[1]Sheet1!$B$1:$Z$65536,17,0)</f>
        <v>0</v>
      </c>
      <c r="T192" s="249">
        <f>VLOOKUP($C192,[1]Sheet1!$B$1:$Z$65536,18,0)</f>
        <v>0</v>
      </c>
      <c r="U192" s="249">
        <f>VLOOKUP($C192,[1]Sheet1!$B$1:$Z$65536,19,0)</f>
        <v>0</v>
      </c>
      <c r="V192" s="249">
        <f>VLOOKUP($C192,[1]Sheet1!$B$1:$Z$65536,20,0)</f>
        <v>0</v>
      </c>
      <c r="W192" s="249">
        <f>VLOOKUP($C192,[1]Sheet1!$B$1:$Z$65536,21,0)</f>
        <v>0</v>
      </c>
      <c r="X192" s="249">
        <f>VLOOKUP($C192,[1]Sheet1!$B$1:$Z$65536,22,0)</f>
        <v>0</v>
      </c>
      <c r="Y192" s="249">
        <f>VLOOKUP($C192,[1]Sheet1!$B$1:$Z$65536,23,0)</f>
        <v>0</v>
      </c>
      <c r="Z192" s="249">
        <f>VLOOKUP($C192,[1]Sheet1!$B$1:$Z$65536,24,0)</f>
        <v>2080</v>
      </c>
      <c r="AA192" s="249">
        <f>VLOOKUP($C192,[1]Sheet1!$B$1:$Z$65536,25,0)</f>
        <v>2423</v>
      </c>
      <c r="AB192" s="309">
        <f>VLOOKUP($C192,[1]Sheet1!$B$1:$AA$65536,26,0)</f>
        <v>0</v>
      </c>
      <c r="AC192" s="115">
        <f t="shared" si="39"/>
        <v>4503</v>
      </c>
      <c r="AD192" s="250">
        <f t="shared" si="40"/>
        <v>4503</v>
      </c>
      <c r="AE192" s="266"/>
      <c r="AF192" s="266"/>
      <c r="AG192" s="253"/>
      <c r="AH192" s="254"/>
      <c r="AI192" s="127">
        <f t="shared" si="29"/>
        <v>0</v>
      </c>
      <c r="AJ192" s="266"/>
      <c r="AK192" s="266"/>
      <c r="AL192" s="266"/>
      <c r="AM192" s="266"/>
      <c r="AN192" s="279"/>
      <c r="AO192" s="185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</row>
    <row r="193" spans="2:53" ht="21" hidden="1" thickBot="1">
      <c r="B193" s="278"/>
      <c r="C193" s="247" t="s">
        <v>678</v>
      </c>
      <c r="D193" s="26" t="str">
        <f>VLOOKUP(C193,[2]Sheet1!$B$1:$C$65536,2,0)</f>
        <v>西安海容塑料制品有限责任公司</v>
      </c>
      <c r="E193" s="248">
        <f>VLOOKUP(C193,[1]Sheet1!B$1:D$65536,3,0)</f>
        <v>30</v>
      </c>
      <c r="F193" s="249">
        <f>VLOOKUP(C193,[1]Sheet1!B$1:E$65536,4,0)</f>
        <v>0</v>
      </c>
      <c r="G193" s="249">
        <f>VLOOKUP(C193,[1]Sheet1!B$1:F$65536,5,0)</f>
        <v>0</v>
      </c>
      <c r="H193" s="249">
        <f>VLOOKUP($C193,[1]Sheet1!$B$1:$Z$65536,6,0)</f>
        <v>0</v>
      </c>
      <c r="I193" s="249">
        <f>VLOOKUP($C193,[1]Sheet1!$B$1:$Z$65536,7,0)</f>
        <v>0</v>
      </c>
      <c r="J193" s="249">
        <f>VLOOKUP($C193,[1]Sheet1!$B$1:$Z$65536,8,0)</f>
        <v>0</v>
      </c>
      <c r="K193" s="249">
        <f>VLOOKUP($C193,[1]Sheet1!$B$1:$Z$65536,9,0)</f>
        <v>0</v>
      </c>
      <c r="L193" s="249">
        <f>VLOOKUP($C193,[1]Sheet1!$B$1:$Z$65536,10,0)</f>
        <v>0</v>
      </c>
      <c r="M193" s="249">
        <f>VLOOKUP($C193,[1]Sheet1!$B$1:$Z$65536,11,0)</f>
        <v>0</v>
      </c>
      <c r="N193" s="249">
        <f>VLOOKUP($C193,[1]Sheet1!$B$1:$Z$65536,12,0)</f>
        <v>0</v>
      </c>
      <c r="O193" s="249">
        <f>VLOOKUP($C193,[1]Sheet1!$B$1:$Z$65536,13,0)</f>
        <v>0</v>
      </c>
      <c r="P193" s="249">
        <f>VLOOKUP($C193,[1]Sheet1!$B$1:$Z$65536,14,0)</f>
        <v>0</v>
      </c>
      <c r="Q193" s="249">
        <f>VLOOKUP($C193,[1]Sheet1!$B$1:$Z$65536,15,0)</f>
        <v>0</v>
      </c>
      <c r="R193" s="249">
        <f>VLOOKUP($C193,[1]Sheet1!$B$1:$Z$65536,16,0)</f>
        <v>0</v>
      </c>
      <c r="S193" s="249">
        <f>VLOOKUP($C193,[1]Sheet1!$B$1:$Z$65536,17,0)</f>
        <v>0</v>
      </c>
      <c r="T193" s="249">
        <f>VLOOKUP($C193,[1]Sheet1!$B$1:$Z$65536,18,0)</f>
        <v>0</v>
      </c>
      <c r="U193" s="249">
        <f>VLOOKUP($C193,[1]Sheet1!$B$1:$Z$65536,19,0)</f>
        <v>0</v>
      </c>
      <c r="V193" s="249">
        <f>VLOOKUP($C193,[1]Sheet1!$B$1:$Z$65536,20,0)</f>
        <v>0</v>
      </c>
      <c r="W193" s="249">
        <f>VLOOKUP($C193,[1]Sheet1!$B$1:$Z$65536,21,0)</f>
        <v>0</v>
      </c>
      <c r="X193" s="249">
        <f>VLOOKUP($C193,[1]Sheet1!$B$1:$Z$65536,22,0)</f>
        <v>0</v>
      </c>
      <c r="Y193" s="249">
        <f>VLOOKUP($C193,[1]Sheet1!$B$1:$Z$65536,23,0)</f>
        <v>0</v>
      </c>
      <c r="Z193" s="249">
        <f>VLOOKUP($C193,[1]Sheet1!$B$1:$Z$65536,24,0)</f>
        <v>9851.2800000000007</v>
      </c>
      <c r="AA193" s="249">
        <f>VLOOKUP($C193,[1]Sheet1!$B$1:$Z$65536,25,0)</f>
        <v>0</v>
      </c>
      <c r="AB193" s="309">
        <f>VLOOKUP($C193,[1]Sheet1!$B$1:$AA$65536,26,0)</f>
        <v>0</v>
      </c>
      <c r="AC193" s="115">
        <f t="shared" si="39"/>
        <v>9851.2800000000007</v>
      </c>
      <c r="AD193" s="250">
        <f t="shared" si="40"/>
        <v>9851.2800000000007</v>
      </c>
      <c r="AE193" s="266"/>
      <c r="AF193" s="266"/>
      <c r="AG193" s="253"/>
      <c r="AH193" s="254"/>
      <c r="AI193" s="127">
        <f t="shared" si="29"/>
        <v>0</v>
      </c>
      <c r="AJ193" s="266"/>
      <c r="AK193" s="266"/>
      <c r="AL193" s="266"/>
      <c r="AM193" s="266"/>
      <c r="AN193" s="279"/>
      <c r="AO193" s="185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</row>
    <row r="194" spans="2:53" ht="21" hidden="1" thickBot="1">
      <c r="B194" s="278"/>
      <c r="C194" s="247" t="s">
        <v>679</v>
      </c>
      <c r="D194" s="26" t="str">
        <f>VLOOKUP(C194,[2]Sheet1!$B$1:$C$65536,2,0)</f>
        <v>黄骅市宏东电脑经销部</v>
      </c>
      <c r="E194" s="248">
        <f>VLOOKUP(C194,[1]Sheet1!B$1:D$65536,3,0)</f>
        <v>30</v>
      </c>
      <c r="F194" s="249">
        <f>VLOOKUP(C194,[1]Sheet1!B$1:E$65536,4,0)</f>
        <v>0</v>
      </c>
      <c r="G194" s="249">
        <f>VLOOKUP(C194,[1]Sheet1!B$1:F$65536,5,0)</f>
        <v>0</v>
      </c>
      <c r="H194" s="249">
        <f>VLOOKUP($C194,[1]Sheet1!$B$1:$Z$65536,6,0)</f>
        <v>0</v>
      </c>
      <c r="I194" s="249">
        <f>VLOOKUP($C194,[1]Sheet1!$B$1:$Z$65536,7,0)</f>
        <v>0</v>
      </c>
      <c r="J194" s="249">
        <f>VLOOKUP($C194,[1]Sheet1!$B$1:$Z$65536,8,0)</f>
        <v>0</v>
      </c>
      <c r="K194" s="249">
        <f>VLOOKUP($C194,[1]Sheet1!$B$1:$Z$65536,9,0)</f>
        <v>0</v>
      </c>
      <c r="L194" s="249">
        <f>VLOOKUP($C194,[1]Sheet1!$B$1:$Z$65536,10,0)</f>
        <v>0</v>
      </c>
      <c r="M194" s="249">
        <f>VLOOKUP($C194,[1]Sheet1!$B$1:$Z$65536,11,0)</f>
        <v>0</v>
      </c>
      <c r="N194" s="249">
        <f>VLOOKUP($C194,[1]Sheet1!$B$1:$Z$65536,12,0)</f>
        <v>0</v>
      </c>
      <c r="O194" s="249">
        <f>VLOOKUP($C194,[1]Sheet1!$B$1:$Z$65536,13,0)</f>
        <v>0</v>
      </c>
      <c r="P194" s="249">
        <f>VLOOKUP($C194,[1]Sheet1!$B$1:$Z$65536,14,0)</f>
        <v>0</v>
      </c>
      <c r="Q194" s="249">
        <f>VLOOKUP($C194,[1]Sheet1!$B$1:$Z$65536,15,0)</f>
        <v>0</v>
      </c>
      <c r="R194" s="249">
        <f>VLOOKUP($C194,[1]Sheet1!$B$1:$Z$65536,16,0)</f>
        <v>0</v>
      </c>
      <c r="S194" s="249">
        <f>VLOOKUP($C194,[1]Sheet1!$B$1:$Z$65536,17,0)</f>
        <v>0</v>
      </c>
      <c r="T194" s="249">
        <f>VLOOKUP($C194,[1]Sheet1!$B$1:$Z$65536,18,0)</f>
        <v>0</v>
      </c>
      <c r="U194" s="249">
        <f>VLOOKUP($C194,[1]Sheet1!$B$1:$Z$65536,19,0)</f>
        <v>0</v>
      </c>
      <c r="V194" s="249">
        <f>VLOOKUP($C194,[1]Sheet1!$B$1:$Z$65536,20,0)</f>
        <v>0</v>
      </c>
      <c r="W194" s="249">
        <f>VLOOKUP($C194,[1]Sheet1!$B$1:$Z$65536,21,0)</f>
        <v>0</v>
      </c>
      <c r="X194" s="249">
        <f>VLOOKUP($C194,[1]Sheet1!$B$1:$Z$65536,22,0)</f>
        <v>0</v>
      </c>
      <c r="Y194" s="249">
        <f>VLOOKUP($C194,[1]Sheet1!$B$1:$Z$65536,23,0)</f>
        <v>0</v>
      </c>
      <c r="Z194" s="249">
        <f>VLOOKUP($C194,[1]Sheet1!$B$1:$Z$65536,24,0)</f>
        <v>1700</v>
      </c>
      <c r="AA194" s="249">
        <f>VLOOKUP($C194,[1]Sheet1!$B$1:$Z$65536,25,0)</f>
        <v>0</v>
      </c>
      <c r="AB194" s="309">
        <f>VLOOKUP($C194,[1]Sheet1!$B$1:$AA$65536,26,0)</f>
        <v>0</v>
      </c>
      <c r="AC194" s="115">
        <f t="shared" si="39"/>
        <v>1700</v>
      </c>
      <c r="AD194" s="250">
        <f t="shared" si="40"/>
        <v>1700</v>
      </c>
      <c r="AE194" s="266"/>
      <c r="AF194" s="266"/>
      <c r="AG194" s="253"/>
      <c r="AH194" s="254"/>
      <c r="AI194" s="127">
        <f t="shared" si="29"/>
        <v>0</v>
      </c>
      <c r="AJ194" s="266"/>
      <c r="AK194" s="266"/>
      <c r="AL194" s="266"/>
      <c r="AM194" s="266"/>
      <c r="AN194" s="279"/>
      <c r="AO194" s="185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</row>
    <row r="195" spans="2:53" ht="21" hidden="1" thickBot="1">
      <c r="B195" s="278"/>
      <c r="C195" s="247" t="s">
        <v>680</v>
      </c>
      <c r="D195" s="26" t="str">
        <f>VLOOKUP(C195,[2]Sheet1!$B$1:$C$65536,2,0)</f>
        <v>沧州啸宇模具科技有限公司</v>
      </c>
      <c r="E195" s="248">
        <f>VLOOKUP(C195,[1]Sheet1!B$1:D$65536,3,0)</f>
        <v>30</v>
      </c>
      <c r="F195" s="249">
        <f>VLOOKUP(C195,[1]Sheet1!B$1:E$65536,4,0)</f>
        <v>0</v>
      </c>
      <c r="G195" s="249">
        <f>VLOOKUP(C195,[1]Sheet1!B$1:F$65536,5,0)</f>
        <v>0</v>
      </c>
      <c r="H195" s="249">
        <f>VLOOKUP($C195,[1]Sheet1!$B$1:$Z$65536,6,0)</f>
        <v>0</v>
      </c>
      <c r="I195" s="249">
        <f>VLOOKUP($C195,[1]Sheet1!$B$1:$Z$65536,7,0)</f>
        <v>0</v>
      </c>
      <c r="J195" s="249">
        <f>VLOOKUP($C195,[1]Sheet1!$B$1:$Z$65536,8,0)</f>
        <v>0</v>
      </c>
      <c r="K195" s="249">
        <f>VLOOKUP($C195,[1]Sheet1!$B$1:$Z$65536,9,0)</f>
        <v>0</v>
      </c>
      <c r="L195" s="249">
        <f>VLOOKUP($C195,[1]Sheet1!$B$1:$Z$65536,10,0)</f>
        <v>0</v>
      </c>
      <c r="M195" s="249">
        <f>VLOOKUP($C195,[1]Sheet1!$B$1:$Z$65536,11,0)</f>
        <v>0</v>
      </c>
      <c r="N195" s="249">
        <f>VLOOKUP($C195,[1]Sheet1!$B$1:$Z$65536,12,0)</f>
        <v>0</v>
      </c>
      <c r="O195" s="249">
        <f>VLOOKUP($C195,[1]Sheet1!$B$1:$Z$65536,13,0)</f>
        <v>0</v>
      </c>
      <c r="P195" s="249">
        <f>VLOOKUP($C195,[1]Sheet1!$B$1:$Z$65536,14,0)</f>
        <v>0</v>
      </c>
      <c r="Q195" s="249">
        <f>VLOOKUP($C195,[1]Sheet1!$B$1:$Z$65536,15,0)</f>
        <v>0</v>
      </c>
      <c r="R195" s="249">
        <f>VLOOKUP($C195,[1]Sheet1!$B$1:$Z$65536,16,0)</f>
        <v>0</v>
      </c>
      <c r="S195" s="249">
        <f>VLOOKUP($C195,[1]Sheet1!$B$1:$Z$65536,17,0)</f>
        <v>0</v>
      </c>
      <c r="T195" s="249">
        <f>VLOOKUP($C195,[1]Sheet1!$B$1:$Z$65536,18,0)</f>
        <v>0</v>
      </c>
      <c r="U195" s="249">
        <f>VLOOKUP($C195,[1]Sheet1!$B$1:$Z$65536,19,0)</f>
        <v>0</v>
      </c>
      <c r="V195" s="249">
        <f>VLOOKUP($C195,[1]Sheet1!$B$1:$Z$65536,20,0)</f>
        <v>0</v>
      </c>
      <c r="W195" s="249">
        <f>VLOOKUP($C195,[1]Sheet1!$B$1:$Z$65536,21,0)</f>
        <v>0</v>
      </c>
      <c r="X195" s="249">
        <f>VLOOKUP($C195,[1]Sheet1!$B$1:$Z$65536,22,0)</f>
        <v>0</v>
      </c>
      <c r="Y195" s="249">
        <f>VLOOKUP($C195,[1]Sheet1!$B$1:$Z$65536,23,0)</f>
        <v>0</v>
      </c>
      <c r="Z195" s="249">
        <f>VLOOKUP($C195,[1]Sheet1!$B$1:$Z$65536,24,0)</f>
        <v>57400</v>
      </c>
      <c r="AA195" s="249">
        <f>VLOOKUP($C195,[1]Sheet1!$B$1:$Z$65536,25,0)</f>
        <v>0</v>
      </c>
      <c r="AB195" s="309">
        <f>VLOOKUP($C195,[1]Sheet1!$B$1:$AA$65536,26,0)</f>
        <v>0</v>
      </c>
      <c r="AC195" s="115">
        <f t="shared" si="39"/>
        <v>57400</v>
      </c>
      <c r="AD195" s="250">
        <f t="shared" si="40"/>
        <v>57400</v>
      </c>
      <c r="AE195" s="266"/>
      <c r="AF195" s="266"/>
      <c r="AG195" s="253"/>
      <c r="AH195" s="254"/>
      <c r="AI195" s="127">
        <f t="shared" si="29"/>
        <v>0</v>
      </c>
      <c r="AJ195" s="266"/>
      <c r="AK195" s="266"/>
      <c r="AL195" s="266"/>
      <c r="AM195" s="266"/>
      <c r="AN195" s="279"/>
      <c r="AO195" s="185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</row>
    <row r="196" spans="2:53" ht="21" hidden="1" thickBot="1">
      <c r="B196" s="278"/>
      <c r="C196" s="247" t="s">
        <v>681</v>
      </c>
      <c r="D196" s="26" t="str">
        <f>VLOOKUP(C196,[1]Sheet1!B$1:C$65536,2,0)</f>
        <v>沧州众智鑫成人力资源服务有限公司</v>
      </c>
      <c r="E196" s="248">
        <f>VLOOKUP(C196,[1]Sheet1!B$1:D$65536,3,0)</f>
        <v>60</v>
      </c>
      <c r="F196" s="249">
        <f>VLOOKUP(C196,[1]Sheet1!B$1:E$65536,4,0)</f>
        <v>0</v>
      </c>
      <c r="G196" s="249">
        <f>VLOOKUP(C196,[1]Sheet1!B$1:F$65536,5,0)</f>
        <v>0</v>
      </c>
      <c r="H196" s="249">
        <f>VLOOKUP($C196,[1]Sheet1!$B$1:$Z$65536,6,0)</f>
        <v>0</v>
      </c>
      <c r="I196" s="249">
        <f>VLOOKUP($C196,[1]Sheet1!$B$1:$Z$65536,7,0)</f>
        <v>0</v>
      </c>
      <c r="J196" s="249">
        <f>VLOOKUP($C196,[1]Sheet1!$B$1:$Z$65536,8,0)</f>
        <v>0</v>
      </c>
      <c r="K196" s="249">
        <f>VLOOKUP($C196,[1]Sheet1!$B$1:$Z$65536,9,0)</f>
        <v>0</v>
      </c>
      <c r="L196" s="249">
        <f>VLOOKUP($C196,[1]Sheet1!$B$1:$Z$65536,10,0)</f>
        <v>0</v>
      </c>
      <c r="M196" s="249">
        <f>VLOOKUP($C196,[1]Sheet1!$B$1:$Z$65536,11,0)</f>
        <v>0</v>
      </c>
      <c r="N196" s="249">
        <f>VLOOKUP($C196,[1]Sheet1!$B$1:$Z$65536,12,0)</f>
        <v>0</v>
      </c>
      <c r="O196" s="249">
        <f>VLOOKUP($C196,[1]Sheet1!$B$1:$Z$65536,13,0)</f>
        <v>0</v>
      </c>
      <c r="P196" s="249">
        <f>VLOOKUP($C196,[1]Sheet1!$B$1:$Z$65536,14,0)</f>
        <v>0</v>
      </c>
      <c r="Q196" s="249">
        <f>VLOOKUP($C196,[1]Sheet1!$B$1:$Z$65536,15,0)</f>
        <v>0</v>
      </c>
      <c r="R196" s="249">
        <f>VLOOKUP($C196,[1]Sheet1!$B$1:$Z$65536,16,0)</f>
        <v>0</v>
      </c>
      <c r="S196" s="249">
        <f>VLOOKUP($C196,[1]Sheet1!$B$1:$Z$65536,17,0)</f>
        <v>0</v>
      </c>
      <c r="T196" s="249">
        <f>VLOOKUP($C196,[1]Sheet1!$B$1:$Z$65536,18,0)</f>
        <v>0</v>
      </c>
      <c r="U196" s="249">
        <f>VLOOKUP($C196,[1]Sheet1!$B$1:$Z$65536,19,0)</f>
        <v>0</v>
      </c>
      <c r="V196" s="249">
        <f>VLOOKUP($C196,[1]Sheet1!$B$1:$Z$65536,20,0)</f>
        <v>0</v>
      </c>
      <c r="W196" s="249">
        <f>VLOOKUP($C196,[1]Sheet1!$B$1:$Z$65536,21,0)</f>
        <v>0</v>
      </c>
      <c r="X196" s="249">
        <f>VLOOKUP($C196,[1]Sheet1!$B$1:$Z$65536,22,0)</f>
        <v>0</v>
      </c>
      <c r="Y196" s="249">
        <f>VLOOKUP($C196,[1]Sheet1!$B$1:$Z$65536,23,0)</f>
        <v>0</v>
      </c>
      <c r="Z196" s="249">
        <f>VLOOKUP($C196,[1]Sheet1!$B$1:$Z$65536,24,0)</f>
        <v>0</v>
      </c>
      <c r="AA196" s="249">
        <f>VLOOKUP($C196,[1]Sheet1!$B$1:$Z$65536,25,0)</f>
        <v>0.05</v>
      </c>
      <c r="AB196" s="309">
        <f>VLOOKUP($C196,[1]Sheet1!$B$1:$AA$65536,26,0)</f>
        <v>0</v>
      </c>
      <c r="AC196" s="115">
        <f t="shared" si="39"/>
        <v>0.05</v>
      </c>
      <c r="AD196" s="250">
        <f>AC196-AB196-AA196</f>
        <v>0</v>
      </c>
      <c r="AE196" s="266"/>
      <c r="AF196" s="266"/>
      <c r="AG196" s="253"/>
      <c r="AH196" s="254"/>
      <c r="AI196" s="127">
        <f t="shared" si="29"/>
        <v>0</v>
      </c>
      <c r="AJ196" s="266"/>
      <c r="AK196" s="266"/>
      <c r="AL196" s="266"/>
      <c r="AM196" s="266"/>
      <c r="AN196" s="279"/>
      <c r="AO196" s="185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</row>
    <row r="197" spans="2:53" ht="21" hidden="1" thickBot="1">
      <c r="B197" s="278"/>
      <c r="C197" s="247" t="s">
        <v>682</v>
      </c>
      <c r="D197" s="26" t="str">
        <f>VLOOKUP(C197,[1]Sheet1!B$1:C$65536,2,0)</f>
        <v>江阴宝曼电子科技有限公司</v>
      </c>
      <c r="E197" s="248">
        <f>VLOOKUP(C197,[1]Sheet1!B$1:D$65536,3,0)</f>
        <v>60</v>
      </c>
      <c r="F197" s="249">
        <f>VLOOKUP(C197,[1]Sheet1!B$1:E$65536,4,0)</f>
        <v>0</v>
      </c>
      <c r="G197" s="249">
        <f>VLOOKUP(C197,[1]Sheet1!B$1:F$65536,5,0)</f>
        <v>0</v>
      </c>
      <c r="H197" s="249">
        <f>VLOOKUP($C197,[1]Sheet1!$B$1:$Z$65536,6,0)</f>
        <v>0</v>
      </c>
      <c r="I197" s="249">
        <f>VLOOKUP($C197,[1]Sheet1!$B$1:$Z$65536,7,0)</f>
        <v>0</v>
      </c>
      <c r="J197" s="249">
        <f>VLOOKUP($C197,[1]Sheet1!$B$1:$Z$65536,8,0)</f>
        <v>0</v>
      </c>
      <c r="K197" s="249">
        <f>VLOOKUP($C197,[1]Sheet1!$B$1:$Z$65536,9,0)</f>
        <v>0</v>
      </c>
      <c r="L197" s="249">
        <f>VLOOKUP($C197,[1]Sheet1!$B$1:$Z$65536,10,0)</f>
        <v>0</v>
      </c>
      <c r="M197" s="249">
        <f>VLOOKUP($C197,[1]Sheet1!$B$1:$Z$65536,11,0)</f>
        <v>0</v>
      </c>
      <c r="N197" s="249">
        <f>VLOOKUP($C197,[1]Sheet1!$B$1:$Z$65536,12,0)</f>
        <v>0</v>
      </c>
      <c r="O197" s="249">
        <f>VLOOKUP($C197,[1]Sheet1!$B$1:$Z$65536,13,0)</f>
        <v>0</v>
      </c>
      <c r="P197" s="249">
        <f>VLOOKUP($C197,[1]Sheet1!$B$1:$Z$65536,14,0)</f>
        <v>0</v>
      </c>
      <c r="Q197" s="249">
        <f>VLOOKUP($C197,[1]Sheet1!$B$1:$Z$65536,15,0)</f>
        <v>0</v>
      </c>
      <c r="R197" s="249">
        <f>VLOOKUP($C197,[1]Sheet1!$B$1:$Z$65536,16,0)</f>
        <v>0</v>
      </c>
      <c r="S197" s="249">
        <f>VLOOKUP($C197,[1]Sheet1!$B$1:$Z$65536,17,0)</f>
        <v>0</v>
      </c>
      <c r="T197" s="249">
        <f>VLOOKUP($C197,[1]Sheet1!$B$1:$Z$65536,18,0)</f>
        <v>0</v>
      </c>
      <c r="U197" s="249">
        <f>VLOOKUP($C197,[1]Sheet1!$B$1:$Z$65536,19,0)</f>
        <v>0</v>
      </c>
      <c r="V197" s="249">
        <f>VLOOKUP($C197,[1]Sheet1!$B$1:$Z$65536,20,0)</f>
        <v>0</v>
      </c>
      <c r="W197" s="249">
        <f>VLOOKUP($C197,[1]Sheet1!$B$1:$Z$65536,21,0)</f>
        <v>0</v>
      </c>
      <c r="X197" s="249">
        <f>VLOOKUP($C197,[1]Sheet1!$B$1:$Z$65536,22,0)</f>
        <v>0</v>
      </c>
      <c r="Y197" s="249">
        <f>VLOOKUP($C197,[1]Sheet1!$B$1:$Z$65536,23,0)</f>
        <v>0</v>
      </c>
      <c r="Z197" s="249">
        <f>VLOOKUP($C197,[1]Sheet1!$B$1:$Z$65536,24,0)</f>
        <v>0</v>
      </c>
      <c r="AA197" s="249">
        <f>VLOOKUP($C197,[1]Sheet1!$B$1:$Z$65536,25,0)</f>
        <v>16215.5</v>
      </c>
      <c r="AB197" s="309">
        <f>VLOOKUP($C197,[1]Sheet1!$B$1:$AA$65536,26,0)</f>
        <v>0</v>
      </c>
      <c r="AC197" s="115">
        <f t="shared" si="39"/>
        <v>16215.5</v>
      </c>
      <c r="AD197" s="250">
        <f>AC197-AB197-AA197</f>
        <v>0</v>
      </c>
      <c r="AE197" s="266"/>
      <c r="AF197" s="266"/>
      <c r="AG197" s="253"/>
      <c r="AH197" s="254"/>
      <c r="AI197" s="127">
        <f t="shared" si="29"/>
        <v>0</v>
      </c>
      <c r="AJ197" s="266"/>
      <c r="AK197" s="266"/>
      <c r="AL197" s="266"/>
      <c r="AM197" s="266"/>
      <c r="AN197" s="279"/>
      <c r="AO197" s="185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</row>
    <row r="198" spans="2:53" ht="21" hidden="1" thickBot="1">
      <c r="B198" s="278"/>
      <c r="C198" s="247" t="s">
        <v>683</v>
      </c>
      <c r="D198" s="26" t="str">
        <f>VLOOKUP(C198,[1]Sheet1!B$1:C$65536,2,0)</f>
        <v>山东昊松新材料科技有限公司</v>
      </c>
      <c r="E198" s="248">
        <f>VLOOKUP(C198,[1]Sheet1!B$1:D$65536,3,0)</f>
        <v>30</v>
      </c>
      <c r="F198" s="249">
        <f>VLOOKUP(C198,[1]Sheet1!B$1:E$65536,4,0)</f>
        <v>0</v>
      </c>
      <c r="G198" s="249">
        <f>VLOOKUP(C198,[1]Sheet1!B$1:F$65536,5,0)</f>
        <v>0</v>
      </c>
      <c r="H198" s="249">
        <f>VLOOKUP($C198,[1]Sheet1!$B$1:$Z$65536,6,0)</f>
        <v>0</v>
      </c>
      <c r="I198" s="249">
        <f>VLOOKUP($C198,[1]Sheet1!$B$1:$Z$65536,7,0)</f>
        <v>0</v>
      </c>
      <c r="J198" s="249">
        <f>VLOOKUP($C198,[1]Sheet1!$B$1:$Z$65536,8,0)</f>
        <v>0</v>
      </c>
      <c r="K198" s="249">
        <f>VLOOKUP($C198,[1]Sheet1!$B$1:$Z$65536,9,0)</f>
        <v>0</v>
      </c>
      <c r="L198" s="249">
        <f>VLOOKUP($C198,[1]Sheet1!$B$1:$Z$65536,10,0)</f>
        <v>0</v>
      </c>
      <c r="M198" s="249">
        <f>VLOOKUP($C198,[1]Sheet1!$B$1:$Z$65536,11,0)</f>
        <v>0</v>
      </c>
      <c r="N198" s="249">
        <f>VLOOKUP($C198,[1]Sheet1!$B$1:$Z$65536,12,0)</f>
        <v>0</v>
      </c>
      <c r="O198" s="249">
        <f>VLOOKUP($C198,[1]Sheet1!$B$1:$Z$65536,13,0)</f>
        <v>0</v>
      </c>
      <c r="P198" s="249">
        <f>VLOOKUP($C198,[1]Sheet1!$B$1:$Z$65536,14,0)</f>
        <v>0</v>
      </c>
      <c r="Q198" s="249">
        <f>VLOOKUP($C198,[1]Sheet1!$B$1:$Z$65536,15,0)</f>
        <v>0</v>
      </c>
      <c r="R198" s="249">
        <f>VLOOKUP($C198,[1]Sheet1!$B$1:$Z$65536,16,0)</f>
        <v>0</v>
      </c>
      <c r="S198" s="249">
        <f>VLOOKUP($C198,[1]Sheet1!$B$1:$Z$65536,17,0)</f>
        <v>0</v>
      </c>
      <c r="T198" s="249">
        <f>VLOOKUP($C198,[1]Sheet1!$B$1:$Z$65536,18,0)</f>
        <v>0</v>
      </c>
      <c r="U198" s="249">
        <f>VLOOKUP($C198,[1]Sheet1!$B$1:$Z$65536,19,0)</f>
        <v>0</v>
      </c>
      <c r="V198" s="249">
        <f>VLOOKUP($C198,[1]Sheet1!$B$1:$Z$65536,20,0)</f>
        <v>0</v>
      </c>
      <c r="W198" s="249">
        <f>VLOOKUP($C198,[1]Sheet1!$B$1:$Z$65536,21,0)</f>
        <v>0</v>
      </c>
      <c r="X198" s="249">
        <f>VLOOKUP($C198,[1]Sheet1!$B$1:$Z$65536,22,0)</f>
        <v>0</v>
      </c>
      <c r="Y198" s="249">
        <f>VLOOKUP($C198,[1]Sheet1!$B$1:$Z$65536,23,0)</f>
        <v>0</v>
      </c>
      <c r="Z198" s="249">
        <f>VLOOKUP($C198,[1]Sheet1!$B$1:$Z$65536,24,0)</f>
        <v>0</v>
      </c>
      <c r="AA198" s="249">
        <f>VLOOKUP($C198,[1]Sheet1!$B$1:$Z$65536,25,0)</f>
        <v>16310</v>
      </c>
      <c r="AB198" s="309">
        <f>VLOOKUP($C198,[1]Sheet1!$B$1:$AA$65536,26,0)</f>
        <v>0</v>
      </c>
      <c r="AC198" s="115">
        <f t="shared" si="39"/>
        <v>16310</v>
      </c>
      <c r="AD198" s="250">
        <f t="shared" ref="AD198:AD204" si="41">AC198-AB198</f>
        <v>16310</v>
      </c>
      <c r="AE198" s="266"/>
      <c r="AF198" s="266"/>
      <c r="AG198" s="253"/>
      <c r="AH198" s="254"/>
      <c r="AI198" s="127">
        <f t="shared" ref="AI198:AI221" si="42">AB198</f>
        <v>0</v>
      </c>
      <c r="AJ198" s="266"/>
      <c r="AK198" s="266"/>
      <c r="AL198" s="266"/>
      <c r="AM198" s="266"/>
      <c r="AN198" s="279"/>
      <c r="AO198" s="185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</row>
    <row r="199" spans="2:53" ht="21" hidden="1" thickBot="1">
      <c r="B199" s="278"/>
      <c r="C199" s="247" t="s">
        <v>684</v>
      </c>
      <c r="D199" s="26" t="str">
        <f>VLOOKUP(C199,[1]Sheet1!B$1:C$65536,2,0)</f>
        <v>杭州阳晨聚氨酯制品有限公司</v>
      </c>
      <c r="E199" s="248">
        <f>VLOOKUP(C199,[1]Sheet1!B$1:D$65536,3,0)</f>
        <v>30</v>
      </c>
      <c r="F199" s="249">
        <f>VLOOKUP(C199,[1]Sheet1!B$1:E$65536,4,0)</f>
        <v>0</v>
      </c>
      <c r="G199" s="249">
        <f>VLOOKUP(C199,[1]Sheet1!B$1:F$65536,5,0)</f>
        <v>0</v>
      </c>
      <c r="H199" s="249">
        <f>VLOOKUP($C199,[1]Sheet1!$B$1:$Z$65536,6,0)</f>
        <v>0</v>
      </c>
      <c r="I199" s="249">
        <f>VLOOKUP($C199,[1]Sheet1!$B$1:$Z$65536,7,0)</f>
        <v>0</v>
      </c>
      <c r="J199" s="249">
        <f>VLOOKUP($C199,[1]Sheet1!$B$1:$Z$65536,8,0)</f>
        <v>0</v>
      </c>
      <c r="K199" s="249">
        <f>VLOOKUP($C199,[1]Sheet1!$B$1:$Z$65536,9,0)</f>
        <v>0</v>
      </c>
      <c r="L199" s="249">
        <f>VLOOKUP($C199,[1]Sheet1!$B$1:$Z$65536,10,0)</f>
        <v>0</v>
      </c>
      <c r="M199" s="249">
        <f>VLOOKUP($C199,[1]Sheet1!$B$1:$Z$65536,11,0)</f>
        <v>0</v>
      </c>
      <c r="N199" s="249">
        <f>VLOOKUP($C199,[1]Sheet1!$B$1:$Z$65536,12,0)</f>
        <v>0</v>
      </c>
      <c r="O199" s="249">
        <f>VLOOKUP($C199,[1]Sheet1!$B$1:$Z$65536,13,0)</f>
        <v>0</v>
      </c>
      <c r="P199" s="249">
        <f>VLOOKUP($C199,[1]Sheet1!$B$1:$Z$65536,14,0)</f>
        <v>0</v>
      </c>
      <c r="Q199" s="249">
        <f>VLOOKUP($C199,[1]Sheet1!$B$1:$Z$65536,15,0)</f>
        <v>0</v>
      </c>
      <c r="R199" s="249">
        <f>VLOOKUP($C199,[1]Sheet1!$B$1:$Z$65536,16,0)</f>
        <v>0</v>
      </c>
      <c r="S199" s="249">
        <f>VLOOKUP($C199,[1]Sheet1!$B$1:$Z$65536,17,0)</f>
        <v>0</v>
      </c>
      <c r="T199" s="249">
        <f>VLOOKUP($C199,[1]Sheet1!$B$1:$Z$65536,18,0)</f>
        <v>0</v>
      </c>
      <c r="U199" s="249">
        <f>VLOOKUP($C199,[1]Sheet1!$B$1:$Z$65536,19,0)</f>
        <v>0</v>
      </c>
      <c r="V199" s="249">
        <f>VLOOKUP($C199,[1]Sheet1!$B$1:$Z$65536,20,0)</f>
        <v>0</v>
      </c>
      <c r="W199" s="249">
        <f>VLOOKUP($C199,[1]Sheet1!$B$1:$Z$65536,21,0)</f>
        <v>0</v>
      </c>
      <c r="X199" s="249">
        <f>VLOOKUP($C199,[1]Sheet1!$B$1:$Z$65536,22,0)</f>
        <v>0</v>
      </c>
      <c r="Y199" s="249">
        <f>VLOOKUP($C199,[1]Sheet1!$B$1:$Z$65536,23,0)</f>
        <v>0</v>
      </c>
      <c r="Z199" s="249">
        <f>VLOOKUP($C199,[1]Sheet1!$B$1:$Z$65536,24,0)</f>
        <v>0</v>
      </c>
      <c r="AA199" s="249">
        <f>VLOOKUP($C199,[1]Sheet1!$B$1:$Z$65536,25,0)</f>
        <v>55500.24</v>
      </c>
      <c r="AB199" s="309">
        <f>VLOOKUP($C199,[1]Sheet1!$B$1:$AA$65536,26,0)</f>
        <v>0</v>
      </c>
      <c r="AC199" s="115">
        <f t="shared" si="39"/>
        <v>55500.24</v>
      </c>
      <c r="AD199" s="250">
        <f t="shared" si="41"/>
        <v>55500.24</v>
      </c>
      <c r="AE199" s="266"/>
      <c r="AF199" s="266"/>
      <c r="AG199" s="253"/>
      <c r="AH199" s="254"/>
      <c r="AI199" s="127">
        <f t="shared" si="42"/>
        <v>0</v>
      </c>
      <c r="AJ199" s="266"/>
      <c r="AK199" s="266"/>
      <c r="AL199" s="266"/>
      <c r="AM199" s="266"/>
      <c r="AN199" s="279"/>
      <c r="AO199" s="185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</row>
    <row r="200" spans="2:53" ht="21" hidden="1" thickBot="1">
      <c r="B200" s="278"/>
      <c r="C200" s="247" t="s">
        <v>685</v>
      </c>
      <c r="D200" s="26" t="str">
        <f>VLOOKUP(C200,[1]Sheet1!B$1:C$65536,2,0)</f>
        <v>青岛中新华美塑料有限公司</v>
      </c>
      <c r="E200" s="248">
        <f>VLOOKUP(C200,[1]Sheet1!B$1:D$65536,3,0)</f>
        <v>30</v>
      </c>
      <c r="F200" s="249">
        <f>VLOOKUP(C200,[1]Sheet1!B$1:E$65536,4,0)</f>
        <v>0</v>
      </c>
      <c r="G200" s="249">
        <f>VLOOKUP(C200,[1]Sheet1!B$1:F$65536,5,0)</f>
        <v>0</v>
      </c>
      <c r="H200" s="249">
        <f>VLOOKUP($C200,[1]Sheet1!$B$1:$Z$65536,6,0)</f>
        <v>0</v>
      </c>
      <c r="I200" s="249">
        <f>VLOOKUP($C200,[1]Sheet1!$B$1:$Z$65536,7,0)</f>
        <v>0</v>
      </c>
      <c r="J200" s="249">
        <f>VLOOKUP($C200,[1]Sheet1!$B$1:$Z$65536,8,0)</f>
        <v>0</v>
      </c>
      <c r="K200" s="249">
        <f>VLOOKUP($C200,[1]Sheet1!$B$1:$Z$65536,9,0)</f>
        <v>0</v>
      </c>
      <c r="L200" s="249">
        <f>VLOOKUP($C200,[1]Sheet1!$B$1:$Z$65536,10,0)</f>
        <v>0</v>
      </c>
      <c r="M200" s="249">
        <f>VLOOKUP($C200,[1]Sheet1!$B$1:$Z$65536,11,0)</f>
        <v>0</v>
      </c>
      <c r="N200" s="249">
        <f>VLOOKUP($C200,[1]Sheet1!$B$1:$Z$65536,12,0)</f>
        <v>0</v>
      </c>
      <c r="O200" s="249">
        <f>VLOOKUP($C200,[1]Sheet1!$B$1:$Z$65536,13,0)</f>
        <v>0</v>
      </c>
      <c r="P200" s="249">
        <f>VLOOKUP($C200,[1]Sheet1!$B$1:$Z$65536,14,0)</f>
        <v>0</v>
      </c>
      <c r="Q200" s="249">
        <f>VLOOKUP($C200,[1]Sheet1!$B$1:$Z$65536,15,0)</f>
        <v>0</v>
      </c>
      <c r="R200" s="249">
        <f>VLOOKUP($C200,[1]Sheet1!$B$1:$Z$65536,16,0)</f>
        <v>0</v>
      </c>
      <c r="S200" s="249">
        <f>VLOOKUP($C200,[1]Sheet1!$B$1:$Z$65536,17,0)</f>
        <v>0</v>
      </c>
      <c r="T200" s="249">
        <f>VLOOKUP($C200,[1]Sheet1!$B$1:$Z$65536,18,0)</f>
        <v>0</v>
      </c>
      <c r="U200" s="249">
        <f>VLOOKUP($C200,[1]Sheet1!$B$1:$Z$65536,19,0)</f>
        <v>0</v>
      </c>
      <c r="V200" s="249">
        <f>VLOOKUP($C200,[1]Sheet1!$B$1:$Z$65536,20,0)</f>
        <v>0</v>
      </c>
      <c r="W200" s="249">
        <f>VLOOKUP($C200,[1]Sheet1!$B$1:$Z$65536,21,0)</f>
        <v>0</v>
      </c>
      <c r="X200" s="249">
        <f>VLOOKUP($C200,[1]Sheet1!$B$1:$Z$65536,22,0)</f>
        <v>0</v>
      </c>
      <c r="Y200" s="249">
        <f>VLOOKUP($C200,[1]Sheet1!$B$1:$Z$65536,23,0)</f>
        <v>0</v>
      </c>
      <c r="Z200" s="249">
        <f>VLOOKUP($C200,[1]Sheet1!$B$1:$Z$65536,24,0)</f>
        <v>0</v>
      </c>
      <c r="AA200" s="249">
        <f>VLOOKUP($C200,[1]Sheet1!$B$1:$Z$65536,25,0)</f>
        <v>0</v>
      </c>
      <c r="AB200" s="309">
        <f>VLOOKUP($C200,[1]Sheet1!$B$1:$AA$65536,26,0)</f>
        <v>0</v>
      </c>
      <c r="AC200" s="115">
        <f t="shared" si="39"/>
        <v>0</v>
      </c>
      <c r="AD200" s="250">
        <f t="shared" si="41"/>
        <v>0</v>
      </c>
      <c r="AE200" s="266"/>
      <c r="AF200" s="266"/>
      <c r="AG200" s="253"/>
      <c r="AH200" s="254"/>
      <c r="AI200" s="127">
        <f t="shared" si="42"/>
        <v>0</v>
      </c>
      <c r="AJ200" s="266"/>
      <c r="AK200" s="266"/>
      <c r="AL200" s="266"/>
      <c r="AM200" s="266"/>
      <c r="AN200" s="279"/>
      <c r="AO200" s="185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</row>
    <row r="201" spans="2:53" ht="21" hidden="1" thickBot="1">
      <c r="B201" s="278"/>
      <c r="C201" s="247" t="s">
        <v>686</v>
      </c>
      <c r="D201" s="26" t="str">
        <f>VLOOKUP(C201,[1]Sheet1!B$1:C$65536,2,0)</f>
        <v>文安县众盛塑料制品厂</v>
      </c>
      <c r="E201" s="248">
        <f>VLOOKUP(C201,[1]Sheet1!B$1:D$65536,3,0)</f>
        <v>30</v>
      </c>
      <c r="F201" s="249">
        <f>VLOOKUP(C201,[1]Sheet1!B$1:E$65536,4,0)</f>
        <v>0</v>
      </c>
      <c r="G201" s="249">
        <f>VLOOKUP(C201,[1]Sheet1!B$1:F$65536,5,0)</f>
        <v>0</v>
      </c>
      <c r="H201" s="249">
        <f>VLOOKUP($C201,[1]Sheet1!$B$1:$Z$65536,6,0)</f>
        <v>0</v>
      </c>
      <c r="I201" s="249">
        <f>VLOOKUP($C201,[1]Sheet1!$B$1:$Z$65536,7,0)</f>
        <v>0</v>
      </c>
      <c r="J201" s="249">
        <f>VLOOKUP($C201,[1]Sheet1!$B$1:$Z$65536,8,0)</f>
        <v>0</v>
      </c>
      <c r="K201" s="249">
        <f>VLOOKUP($C201,[1]Sheet1!$B$1:$Z$65536,9,0)</f>
        <v>0</v>
      </c>
      <c r="L201" s="249">
        <f>VLOOKUP($C201,[1]Sheet1!$B$1:$Z$65536,10,0)</f>
        <v>0</v>
      </c>
      <c r="M201" s="249">
        <f>VLOOKUP($C201,[1]Sheet1!$B$1:$Z$65536,11,0)</f>
        <v>0</v>
      </c>
      <c r="N201" s="249">
        <f>VLOOKUP($C201,[1]Sheet1!$B$1:$Z$65536,12,0)</f>
        <v>0</v>
      </c>
      <c r="O201" s="249">
        <f>VLOOKUP($C201,[1]Sheet1!$B$1:$Z$65536,13,0)</f>
        <v>0</v>
      </c>
      <c r="P201" s="249">
        <f>VLOOKUP($C201,[1]Sheet1!$B$1:$Z$65536,14,0)</f>
        <v>0</v>
      </c>
      <c r="Q201" s="249">
        <f>VLOOKUP($C201,[1]Sheet1!$B$1:$Z$65536,15,0)</f>
        <v>0</v>
      </c>
      <c r="R201" s="249">
        <f>VLOOKUP($C201,[1]Sheet1!$B$1:$Z$65536,16,0)</f>
        <v>0</v>
      </c>
      <c r="S201" s="249">
        <f>VLOOKUP($C201,[1]Sheet1!$B$1:$Z$65536,17,0)</f>
        <v>0</v>
      </c>
      <c r="T201" s="249">
        <f>VLOOKUP($C201,[1]Sheet1!$B$1:$Z$65536,18,0)</f>
        <v>0</v>
      </c>
      <c r="U201" s="249">
        <f>VLOOKUP($C201,[1]Sheet1!$B$1:$Z$65536,19,0)</f>
        <v>0</v>
      </c>
      <c r="V201" s="249">
        <f>VLOOKUP($C201,[1]Sheet1!$B$1:$Z$65536,20,0)</f>
        <v>0</v>
      </c>
      <c r="W201" s="249">
        <f>VLOOKUP($C201,[1]Sheet1!$B$1:$Z$65536,21,0)</f>
        <v>0</v>
      </c>
      <c r="X201" s="249">
        <f>VLOOKUP($C201,[1]Sheet1!$B$1:$Z$65536,22,0)</f>
        <v>0</v>
      </c>
      <c r="Y201" s="249">
        <f>VLOOKUP($C201,[1]Sheet1!$B$1:$Z$65536,23,0)</f>
        <v>0</v>
      </c>
      <c r="Z201" s="249">
        <f>VLOOKUP($C201,[1]Sheet1!$B$1:$Z$65536,24,0)</f>
        <v>0</v>
      </c>
      <c r="AA201" s="249">
        <f>VLOOKUP($C201,[1]Sheet1!$B$1:$Z$65536,25,0)</f>
        <v>5500</v>
      </c>
      <c r="AB201" s="309">
        <f>VLOOKUP($C201,[1]Sheet1!$B$1:$AA$65536,26,0)</f>
        <v>0</v>
      </c>
      <c r="AC201" s="115">
        <f t="shared" si="39"/>
        <v>5500</v>
      </c>
      <c r="AD201" s="250">
        <f t="shared" si="41"/>
        <v>5500</v>
      </c>
      <c r="AE201" s="266"/>
      <c r="AF201" s="266"/>
      <c r="AG201" s="253"/>
      <c r="AH201" s="254"/>
      <c r="AI201" s="127">
        <f t="shared" si="42"/>
        <v>0</v>
      </c>
      <c r="AJ201" s="266"/>
      <c r="AK201" s="266"/>
      <c r="AL201" s="266"/>
      <c r="AM201" s="266"/>
      <c r="AN201" s="279"/>
      <c r="AO201" s="185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</row>
    <row r="202" spans="2:53" ht="21" hidden="1" thickBot="1">
      <c r="B202" s="278"/>
      <c r="C202" s="247" t="s">
        <v>687</v>
      </c>
      <c r="D202" s="26" t="str">
        <f>VLOOKUP(C202,[1]Sheet1!B$1:C$65536,2,0)</f>
        <v>诸城市弘和源商贸有限公司</v>
      </c>
      <c r="E202" s="248">
        <f>VLOOKUP(C202,[1]Sheet1!B$1:D$65536,3,0)</f>
        <v>30</v>
      </c>
      <c r="F202" s="249">
        <f>VLOOKUP(C202,[1]Sheet1!B$1:E$65536,4,0)</f>
        <v>0</v>
      </c>
      <c r="G202" s="249">
        <f>VLOOKUP(C202,[1]Sheet1!B$1:F$65536,5,0)</f>
        <v>0</v>
      </c>
      <c r="H202" s="249">
        <f>VLOOKUP($C202,[1]Sheet1!$B$1:$Z$65536,6,0)</f>
        <v>0</v>
      </c>
      <c r="I202" s="249">
        <f>VLOOKUP($C202,[1]Sheet1!$B$1:$Z$65536,7,0)</f>
        <v>0</v>
      </c>
      <c r="J202" s="249">
        <f>VLOOKUP($C202,[1]Sheet1!$B$1:$Z$65536,8,0)</f>
        <v>0</v>
      </c>
      <c r="K202" s="249">
        <f>VLOOKUP($C202,[1]Sheet1!$B$1:$Z$65536,9,0)</f>
        <v>0</v>
      </c>
      <c r="L202" s="249">
        <f>VLOOKUP($C202,[1]Sheet1!$B$1:$Z$65536,10,0)</f>
        <v>0</v>
      </c>
      <c r="M202" s="249">
        <f>VLOOKUP($C202,[1]Sheet1!$B$1:$Z$65536,11,0)</f>
        <v>0</v>
      </c>
      <c r="N202" s="249">
        <f>VLOOKUP($C202,[1]Sheet1!$B$1:$Z$65536,12,0)</f>
        <v>0</v>
      </c>
      <c r="O202" s="249">
        <f>VLOOKUP($C202,[1]Sheet1!$B$1:$Z$65536,13,0)</f>
        <v>0</v>
      </c>
      <c r="P202" s="249">
        <f>VLOOKUP($C202,[1]Sheet1!$B$1:$Z$65536,14,0)</f>
        <v>0</v>
      </c>
      <c r="Q202" s="249">
        <f>VLOOKUP($C202,[1]Sheet1!$B$1:$Z$65536,15,0)</f>
        <v>0</v>
      </c>
      <c r="R202" s="249">
        <f>VLOOKUP($C202,[1]Sheet1!$B$1:$Z$65536,16,0)</f>
        <v>0</v>
      </c>
      <c r="S202" s="249">
        <f>VLOOKUP($C202,[1]Sheet1!$B$1:$Z$65536,17,0)</f>
        <v>0</v>
      </c>
      <c r="T202" s="249">
        <f>VLOOKUP($C202,[1]Sheet1!$B$1:$Z$65536,18,0)</f>
        <v>0</v>
      </c>
      <c r="U202" s="249">
        <f>VLOOKUP($C202,[1]Sheet1!$B$1:$Z$65536,19,0)</f>
        <v>0</v>
      </c>
      <c r="V202" s="249">
        <f>VLOOKUP($C202,[1]Sheet1!$B$1:$Z$65536,20,0)</f>
        <v>0</v>
      </c>
      <c r="W202" s="249">
        <f>VLOOKUP($C202,[1]Sheet1!$B$1:$Z$65536,21,0)</f>
        <v>0</v>
      </c>
      <c r="X202" s="249">
        <f>VLOOKUP($C202,[1]Sheet1!$B$1:$Z$65536,22,0)</f>
        <v>0</v>
      </c>
      <c r="Y202" s="249">
        <f>VLOOKUP($C202,[1]Sheet1!$B$1:$Z$65536,23,0)</f>
        <v>0</v>
      </c>
      <c r="Z202" s="249">
        <f>VLOOKUP($C202,[1]Sheet1!$B$1:$Z$65536,24,0)</f>
        <v>0</v>
      </c>
      <c r="AA202" s="249">
        <f>VLOOKUP($C202,[1]Sheet1!$B$1:$Z$65536,25,0)</f>
        <v>0.23</v>
      </c>
      <c r="AB202" s="309">
        <f>VLOOKUP($C202,[1]Sheet1!$B$1:$AA$65536,26,0)</f>
        <v>0</v>
      </c>
      <c r="AC202" s="115">
        <f t="shared" si="39"/>
        <v>0.23</v>
      </c>
      <c r="AD202" s="250">
        <f t="shared" si="41"/>
        <v>0.23</v>
      </c>
      <c r="AE202" s="266"/>
      <c r="AF202" s="266"/>
      <c r="AG202" s="253"/>
      <c r="AH202" s="254"/>
      <c r="AI202" s="127">
        <f t="shared" si="42"/>
        <v>0</v>
      </c>
      <c r="AJ202" s="266"/>
      <c r="AK202" s="266"/>
      <c r="AL202" s="266"/>
      <c r="AM202" s="266"/>
      <c r="AN202" s="279"/>
      <c r="AO202" s="185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</row>
    <row r="203" spans="2:53" ht="21" hidden="1" thickBot="1">
      <c r="B203" s="278"/>
      <c r="C203" s="247" t="s">
        <v>688</v>
      </c>
      <c r="D203" s="26" t="str">
        <f>VLOOKUP(C203,[1]Sheet1!B$1:C$65536,2,0)</f>
        <v>衡阳县标准件厂株洲销售处</v>
      </c>
      <c r="E203" s="248">
        <f>VLOOKUP(C203,[1]Sheet1!B$1:D$65536,3,0)</f>
        <v>30</v>
      </c>
      <c r="F203" s="249">
        <f>VLOOKUP(C203,[1]Sheet1!B$1:E$65536,4,0)</f>
        <v>0</v>
      </c>
      <c r="G203" s="249">
        <f>VLOOKUP(C203,[1]Sheet1!B$1:F$65536,5,0)</f>
        <v>0</v>
      </c>
      <c r="H203" s="249">
        <f>VLOOKUP($C203,[1]Sheet1!$B$1:$Z$65536,6,0)</f>
        <v>0</v>
      </c>
      <c r="I203" s="249">
        <f>VLOOKUP($C203,[1]Sheet1!$B$1:$Z$65536,7,0)</f>
        <v>0</v>
      </c>
      <c r="J203" s="249">
        <f>VLOOKUP($C203,[1]Sheet1!$B$1:$Z$65536,8,0)</f>
        <v>0</v>
      </c>
      <c r="K203" s="249">
        <f>VLOOKUP($C203,[1]Sheet1!$B$1:$Z$65536,9,0)</f>
        <v>0</v>
      </c>
      <c r="L203" s="249">
        <f>VLOOKUP($C203,[1]Sheet1!$B$1:$Z$65536,10,0)</f>
        <v>0</v>
      </c>
      <c r="M203" s="249">
        <f>VLOOKUP($C203,[1]Sheet1!$B$1:$Z$65536,11,0)</f>
        <v>0</v>
      </c>
      <c r="N203" s="249">
        <f>VLOOKUP($C203,[1]Sheet1!$B$1:$Z$65536,12,0)</f>
        <v>0</v>
      </c>
      <c r="O203" s="249">
        <f>VLOOKUP($C203,[1]Sheet1!$B$1:$Z$65536,13,0)</f>
        <v>0</v>
      </c>
      <c r="P203" s="249">
        <f>VLOOKUP($C203,[1]Sheet1!$B$1:$Z$65536,14,0)</f>
        <v>0</v>
      </c>
      <c r="Q203" s="249">
        <f>VLOOKUP($C203,[1]Sheet1!$B$1:$Z$65536,15,0)</f>
        <v>0</v>
      </c>
      <c r="R203" s="249">
        <f>VLOOKUP($C203,[1]Sheet1!$B$1:$Z$65536,16,0)</f>
        <v>0</v>
      </c>
      <c r="S203" s="249">
        <f>VLOOKUP($C203,[1]Sheet1!$B$1:$Z$65536,17,0)</f>
        <v>0</v>
      </c>
      <c r="T203" s="249">
        <f>VLOOKUP($C203,[1]Sheet1!$B$1:$Z$65536,18,0)</f>
        <v>0</v>
      </c>
      <c r="U203" s="249">
        <f>VLOOKUP($C203,[1]Sheet1!$B$1:$Z$65536,19,0)</f>
        <v>0</v>
      </c>
      <c r="V203" s="249">
        <f>VLOOKUP($C203,[1]Sheet1!$B$1:$Z$65536,20,0)</f>
        <v>0</v>
      </c>
      <c r="W203" s="249">
        <f>VLOOKUP($C203,[1]Sheet1!$B$1:$Z$65536,21,0)</f>
        <v>0</v>
      </c>
      <c r="X203" s="249">
        <f>VLOOKUP($C203,[1]Sheet1!$B$1:$Z$65536,22,0)</f>
        <v>0</v>
      </c>
      <c r="Y203" s="249">
        <f>VLOOKUP($C203,[1]Sheet1!$B$1:$Z$65536,23,0)</f>
        <v>0</v>
      </c>
      <c r="Z203" s="249">
        <f>VLOOKUP($C203,[1]Sheet1!$B$1:$Z$65536,24,0)</f>
        <v>0</v>
      </c>
      <c r="AA203" s="249">
        <f>VLOOKUP($C203,[1]Sheet1!$B$1:$Z$65536,25,0)</f>
        <v>11390.4</v>
      </c>
      <c r="AB203" s="309">
        <f>VLOOKUP($C203,[1]Sheet1!$B$1:$AA$65536,26,0)</f>
        <v>0</v>
      </c>
      <c r="AC203" s="115">
        <f t="shared" si="39"/>
        <v>11390.4</v>
      </c>
      <c r="AD203" s="250">
        <f t="shared" si="41"/>
        <v>11390.4</v>
      </c>
      <c r="AE203" s="266"/>
      <c r="AF203" s="266"/>
      <c r="AG203" s="253"/>
      <c r="AH203" s="254"/>
      <c r="AI203" s="127">
        <f t="shared" si="42"/>
        <v>0</v>
      </c>
      <c r="AJ203" s="266"/>
      <c r="AK203" s="266"/>
      <c r="AL203" s="266"/>
      <c r="AM203" s="266"/>
      <c r="AN203" s="279"/>
      <c r="AO203" s="185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</row>
    <row r="204" spans="2:53" ht="21" hidden="1" thickBot="1">
      <c r="B204" s="278"/>
      <c r="C204" s="247" t="s">
        <v>689</v>
      </c>
      <c r="D204" s="26" t="str">
        <f>VLOOKUP(C204,[1]Sheet1!B$1:C$65536,2,0)</f>
        <v>黄骅市金盾保安服务有限公司</v>
      </c>
      <c r="E204" s="248">
        <f>VLOOKUP(C204,[1]Sheet1!B$1:D$65536,3,0)</f>
        <v>30</v>
      </c>
      <c r="F204" s="249">
        <f>VLOOKUP(C204,[1]Sheet1!B$1:E$65536,4,0)</f>
        <v>0</v>
      </c>
      <c r="G204" s="249">
        <f>VLOOKUP(C204,[1]Sheet1!B$1:F$65536,5,0)</f>
        <v>0</v>
      </c>
      <c r="H204" s="249">
        <f>VLOOKUP($C204,[1]Sheet1!$B$1:$Z$65536,6,0)</f>
        <v>0</v>
      </c>
      <c r="I204" s="249">
        <f>VLOOKUP($C204,[1]Sheet1!$B$1:$Z$65536,7,0)</f>
        <v>0</v>
      </c>
      <c r="J204" s="249">
        <f>VLOOKUP($C204,[1]Sheet1!$B$1:$Z$65536,8,0)</f>
        <v>0</v>
      </c>
      <c r="K204" s="249">
        <f>VLOOKUP($C204,[1]Sheet1!$B$1:$Z$65536,9,0)</f>
        <v>0</v>
      </c>
      <c r="L204" s="249">
        <f>VLOOKUP($C204,[1]Sheet1!$B$1:$Z$65536,10,0)</f>
        <v>0</v>
      </c>
      <c r="M204" s="249">
        <f>VLOOKUP($C204,[1]Sheet1!$B$1:$Z$65536,11,0)</f>
        <v>0</v>
      </c>
      <c r="N204" s="249">
        <f>VLOOKUP($C204,[1]Sheet1!$B$1:$Z$65536,12,0)</f>
        <v>0</v>
      </c>
      <c r="O204" s="249">
        <f>VLOOKUP($C204,[1]Sheet1!$B$1:$Z$65536,13,0)</f>
        <v>0</v>
      </c>
      <c r="P204" s="249">
        <f>VLOOKUP($C204,[1]Sheet1!$B$1:$Z$65536,14,0)</f>
        <v>0</v>
      </c>
      <c r="Q204" s="249">
        <f>VLOOKUP($C204,[1]Sheet1!$B$1:$Z$65536,15,0)</f>
        <v>0</v>
      </c>
      <c r="R204" s="249">
        <f>VLOOKUP($C204,[1]Sheet1!$B$1:$Z$65536,16,0)</f>
        <v>0</v>
      </c>
      <c r="S204" s="249">
        <f>VLOOKUP($C204,[1]Sheet1!$B$1:$Z$65536,17,0)</f>
        <v>0</v>
      </c>
      <c r="T204" s="249">
        <f>VLOOKUP($C204,[1]Sheet1!$B$1:$Z$65536,18,0)</f>
        <v>0</v>
      </c>
      <c r="U204" s="249">
        <f>VLOOKUP($C204,[1]Sheet1!$B$1:$Z$65536,19,0)</f>
        <v>0</v>
      </c>
      <c r="V204" s="249">
        <f>VLOOKUP($C204,[1]Sheet1!$B$1:$Z$65536,20,0)</f>
        <v>0</v>
      </c>
      <c r="W204" s="249">
        <f>VLOOKUP($C204,[1]Sheet1!$B$1:$Z$65536,21,0)</f>
        <v>0</v>
      </c>
      <c r="X204" s="249">
        <f>VLOOKUP($C204,[1]Sheet1!$B$1:$Z$65536,22,0)</f>
        <v>0</v>
      </c>
      <c r="Y204" s="249">
        <f>VLOOKUP($C204,[1]Sheet1!$B$1:$Z$65536,23,0)</f>
        <v>0</v>
      </c>
      <c r="Z204" s="249">
        <f>VLOOKUP($C204,[1]Sheet1!$B$1:$Z$65536,24,0)</f>
        <v>15100</v>
      </c>
      <c r="AA204" s="249">
        <f>VLOOKUP($C204,[1]Sheet1!$B$1:$Z$65536,25,0)</f>
        <v>0</v>
      </c>
      <c r="AB204" s="309">
        <f>VLOOKUP($C204,[1]Sheet1!$B$1:$AA$65536,26,0)</f>
        <v>15100</v>
      </c>
      <c r="AC204" s="115">
        <f t="shared" si="39"/>
        <v>30200</v>
      </c>
      <c r="AD204" s="250">
        <f t="shared" si="41"/>
        <v>15100</v>
      </c>
      <c r="AE204" s="266"/>
      <c r="AF204" s="266"/>
      <c r="AG204" s="253"/>
      <c r="AH204" s="254"/>
      <c r="AI204" s="127">
        <f t="shared" si="42"/>
        <v>15100</v>
      </c>
      <c r="AJ204" s="266"/>
      <c r="AK204" s="266"/>
      <c r="AL204" s="266"/>
      <c r="AM204" s="266"/>
      <c r="AN204" s="279"/>
      <c r="AO204" s="185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</row>
    <row r="205" spans="2:53" ht="21" hidden="1" thickBot="1">
      <c r="B205" s="278"/>
      <c r="C205" s="247" t="s">
        <v>690</v>
      </c>
      <c r="D205" s="26" t="str">
        <f>VLOOKUP(C205,[1]Sheet1!B$1:C$65536,2,0)</f>
        <v>荣昌一次性供应商</v>
      </c>
      <c r="E205" s="248">
        <v>0</v>
      </c>
      <c r="F205" s="249">
        <f>VLOOKUP(C205,[1]Sheet1!B$1:E$65536,4,0)</f>
        <v>215008.44</v>
      </c>
      <c r="G205" s="249">
        <f>VLOOKUP(C205,[1]Sheet1!B$1:F$65536,5,0)</f>
        <v>0</v>
      </c>
      <c r="H205" s="249">
        <f>VLOOKUP($C205,[1]Sheet1!$B$1:$Z$65536,6,0)</f>
        <v>0</v>
      </c>
      <c r="I205" s="249">
        <f>VLOOKUP($C205,[1]Sheet1!$B$1:$Z$65536,7,0)</f>
        <v>0</v>
      </c>
      <c r="J205" s="249">
        <f>VLOOKUP($C205,[1]Sheet1!$B$1:$Z$65536,8,0)</f>
        <v>0</v>
      </c>
      <c r="K205" s="249">
        <f>VLOOKUP($C205,[1]Sheet1!$B$1:$Z$65536,9,0)</f>
        <v>0</v>
      </c>
      <c r="L205" s="249">
        <f>VLOOKUP($C205,[1]Sheet1!$B$1:$Z$65536,10,0)</f>
        <v>0</v>
      </c>
      <c r="M205" s="249">
        <f>VLOOKUP($C205,[1]Sheet1!$B$1:$Z$65536,11,0)</f>
        <v>0</v>
      </c>
      <c r="N205" s="249">
        <f>VLOOKUP($C205,[1]Sheet1!$B$1:$Z$65536,12,0)</f>
        <v>0</v>
      </c>
      <c r="O205" s="249">
        <f>VLOOKUP($C205,[1]Sheet1!$B$1:$Z$65536,13,0)</f>
        <v>0</v>
      </c>
      <c r="P205" s="249">
        <f>VLOOKUP($C205,[1]Sheet1!$B$1:$Z$65536,14,0)</f>
        <v>0</v>
      </c>
      <c r="Q205" s="249">
        <f>VLOOKUP($C205,[1]Sheet1!$B$1:$Z$65536,15,0)</f>
        <v>0</v>
      </c>
      <c r="R205" s="249">
        <f>VLOOKUP($C205,[1]Sheet1!$B$1:$Z$65536,16,0)</f>
        <v>0</v>
      </c>
      <c r="S205" s="249">
        <f>VLOOKUP($C205,[1]Sheet1!$B$1:$Z$65536,17,0)</f>
        <v>0</v>
      </c>
      <c r="T205" s="249">
        <f>VLOOKUP($C205,[1]Sheet1!$B$1:$Z$65536,18,0)</f>
        <v>0</v>
      </c>
      <c r="U205" s="249">
        <f>VLOOKUP($C205,[1]Sheet1!$B$1:$Z$65536,19,0)</f>
        <v>0</v>
      </c>
      <c r="V205" s="249">
        <f>VLOOKUP($C205,[1]Sheet1!$B$1:$Z$65536,20,0)</f>
        <v>0</v>
      </c>
      <c r="W205" s="249">
        <f>VLOOKUP($C205,[1]Sheet1!$B$1:$Z$65536,21,0)</f>
        <v>0</v>
      </c>
      <c r="X205" s="249">
        <f>VLOOKUP($C205,[1]Sheet1!$B$1:$Z$65536,22,0)</f>
        <v>0</v>
      </c>
      <c r="Y205" s="249">
        <f>VLOOKUP($C205,[1]Sheet1!$B$1:$Z$65536,23,0)</f>
        <v>0</v>
      </c>
      <c r="Z205" s="249">
        <f>VLOOKUP($C205,[1]Sheet1!$B$1:$Z$65536,24,0)</f>
        <v>0</v>
      </c>
      <c r="AA205" s="249">
        <f>VLOOKUP($C205,[1]Sheet1!$B$1:$Z$65536,25,0)</f>
        <v>0</v>
      </c>
      <c r="AB205" s="309">
        <f>VLOOKUP($C205,[1]Sheet1!$B$1:$AA$65536,26,0)</f>
        <v>0</v>
      </c>
      <c r="AC205" s="115">
        <f t="shared" si="39"/>
        <v>215008.44</v>
      </c>
      <c r="AD205" s="250">
        <f t="shared" ref="AD205:AD213" si="43">AC205</f>
        <v>215008.44</v>
      </c>
      <c r="AE205" s="266"/>
      <c r="AF205" s="266"/>
      <c r="AG205" s="253"/>
      <c r="AH205" s="254"/>
      <c r="AI205" s="127">
        <f t="shared" si="42"/>
        <v>0</v>
      </c>
      <c r="AJ205" s="266"/>
      <c r="AK205" s="266"/>
      <c r="AL205" s="266"/>
      <c r="AM205" s="266"/>
      <c r="AN205" s="279"/>
      <c r="AO205" s="185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</row>
    <row r="206" spans="2:53" ht="21" hidden="1" thickBot="1">
      <c r="B206" s="278"/>
      <c r="C206" s="247" t="s">
        <v>691</v>
      </c>
      <c r="D206" s="26" t="str">
        <f>VLOOKUP(C206,[1]Sheet1!B$1:C$65536,2,0)</f>
        <v>青岛宸屹信息科技有限公司</v>
      </c>
      <c r="E206" s="248">
        <v>0</v>
      </c>
      <c r="F206" s="249">
        <f>VLOOKUP(C206,[1]Sheet1!B$1:E$65536,4,0)</f>
        <v>0</v>
      </c>
      <c r="G206" s="249">
        <f>VLOOKUP(C206,[1]Sheet1!B$1:F$65536,5,0)</f>
        <v>0</v>
      </c>
      <c r="H206" s="249">
        <f>VLOOKUP($C206,[1]Sheet1!$B$1:$Z$65536,6,0)</f>
        <v>0</v>
      </c>
      <c r="I206" s="249">
        <f>VLOOKUP($C206,[1]Sheet1!$B$1:$Z$65536,7,0)</f>
        <v>0</v>
      </c>
      <c r="J206" s="249">
        <f>VLOOKUP($C206,[1]Sheet1!$B$1:$Z$65536,8,0)</f>
        <v>0</v>
      </c>
      <c r="K206" s="249">
        <f>VLOOKUP($C206,[1]Sheet1!$B$1:$Z$65536,9,0)</f>
        <v>0</v>
      </c>
      <c r="L206" s="249">
        <f>VLOOKUP($C206,[1]Sheet1!$B$1:$Z$65536,10,0)</f>
        <v>0</v>
      </c>
      <c r="M206" s="249">
        <f>VLOOKUP($C206,[1]Sheet1!$B$1:$Z$65536,11,0)</f>
        <v>0</v>
      </c>
      <c r="N206" s="249">
        <f>VLOOKUP($C206,[1]Sheet1!$B$1:$Z$65536,12,0)</f>
        <v>0</v>
      </c>
      <c r="O206" s="249">
        <f>VLOOKUP($C206,[1]Sheet1!$B$1:$Z$65536,13,0)</f>
        <v>0</v>
      </c>
      <c r="P206" s="249">
        <f>VLOOKUP($C206,[1]Sheet1!$B$1:$Z$65536,14,0)</f>
        <v>0</v>
      </c>
      <c r="Q206" s="249">
        <f>VLOOKUP($C206,[1]Sheet1!$B$1:$Z$65536,15,0)</f>
        <v>0</v>
      </c>
      <c r="R206" s="249">
        <f>VLOOKUP($C206,[1]Sheet1!$B$1:$Z$65536,16,0)</f>
        <v>0</v>
      </c>
      <c r="S206" s="249">
        <f>VLOOKUP($C206,[1]Sheet1!$B$1:$Z$65536,17,0)</f>
        <v>0</v>
      </c>
      <c r="T206" s="249">
        <f>VLOOKUP($C206,[1]Sheet1!$B$1:$Z$65536,18,0)</f>
        <v>0</v>
      </c>
      <c r="U206" s="249">
        <f>VLOOKUP($C206,[1]Sheet1!$B$1:$Z$65536,19,0)</f>
        <v>0</v>
      </c>
      <c r="V206" s="249">
        <f>VLOOKUP($C206,[1]Sheet1!$B$1:$Z$65536,20,0)</f>
        <v>0</v>
      </c>
      <c r="W206" s="249">
        <f>VLOOKUP($C206,[1]Sheet1!$B$1:$Z$65536,21,0)</f>
        <v>0</v>
      </c>
      <c r="X206" s="249">
        <f>VLOOKUP($C206,[1]Sheet1!$B$1:$Z$65536,22,0)</f>
        <v>0</v>
      </c>
      <c r="Y206" s="249">
        <f>VLOOKUP($C206,[1]Sheet1!$B$1:$Z$65536,23,0)</f>
        <v>0</v>
      </c>
      <c r="Z206" s="249">
        <f>VLOOKUP($C206,[1]Sheet1!$B$1:$Z$65536,24,0)</f>
        <v>0</v>
      </c>
      <c r="AA206" s="249">
        <f>VLOOKUP($C206,[1]Sheet1!$B$1:$Z$65536,25,0)</f>
        <v>0</v>
      </c>
      <c r="AB206" s="309">
        <f>VLOOKUP($C206,[1]Sheet1!$B$1:$AA$65536,26,0)</f>
        <v>0.2</v>
      </c>
      <c r="AC206" s="115">
        <f t="shared" si="39"/>
        <v>0.2</v>
      </c>
      <c r="AD206" s="250">
        <f t="shared" si="43"/>
        <v>0.2</v>
      </c>
      <c r="AE206" s="266"/>
      <c r="AF206" s="266"/>
      <c r="AG206" s="253"/>
      <c r="AH206" s="254"/>
      <c r="AI206" s="127">
        <f t="shared" si="42"/>
        <v>0.2</v>
      </c>
      <c r="AJ206" s="266"/>
      <c r="AK206" s="266"/>
      <c r="AL206" s="266"/>
      <c r="AM206" s="266"/>
      <c r="AN206" s="279"/>
      <c r="AO206" s="185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</row>
    <row r="207" spans="2:53" ht="21" hidden="1" thickBot="1">
      <c r="B207" s="278"/>
      <c r="C207" s="247" t="s">
        <v>692</v>
      </c>
      <c r="D207" s="26" t="str">
        <f>VLOOKUP(C207,[1]Sheet1!B$1:C$65536,2,0)</f>
        <v>沈阳机床集团中捷机床厂</v>
      </c>
      <c r="E207" s="248">
        <f>VLOOKUP(C207,[1]Sheet1!B$1:D$65536,3,0)</f>
        <v>0</v>
      </c>
      <c r="F207" s="249">
        <f>VLOOKUP(C207,[1]Sheet1!B$1:E$65536,4,0)</f>
        <v>0</v>
      </c>
      <c r="G207" s="249">
        <f>VLOOKUP(C207,[1]Sheet1!B$1:F$65536,5,0)</f>
        <v>0</v>
      </c>
      <c r="H207" s="249">
        <f>VLOOKUP($C207,[1]Sheet1!$B$1:$Z$65536,6,0)</f>
        <v>0</v>
      </c>
      <c r="I207" s="249">
        <f>VLOOKUP($C207,[1]Sheet1!$B$1:$Z$65536,7,0)</f>
        <v>0</v>
      </c>
      <c r="J207" s="249">
        <f>VLOOKUP($C207,[1]Sheet1!$B$1:$Z$65536,8,0)</f>
        <v>0</v>
      </c>
      <c r="K207" s="249">
        <f>VLOOKUP($C207,[1]Sheet1!$B$1:$Z$65536,9,0)</f>
        <v>0</v>
      </c>
      <c r="L207" s="249">
        <f>VLOOKUP($C207,[1]Sheet1!$B$1:$Z$65536,10,0)</f>
        <v>0</v>
      </c>
      <c r="M207" s="249">
        <f>VLOOKUP($C207,[1]Sheet1!$B$1:$Z$65536,11,0)</f>
        <v>0</v>
      </c>
      <c r="N207" s="249">
        <f>VLOOKUP($C207,[1]Sheet1!$B$1:$Z$65536,12,0)</f>
        <v>0</v>
      </c>
      <c r="O207" s="249">
        <f>VLOOKUP($C207,[1]Sheet1!$B$1:$Z$65536,13,0)</f>
        <v>0</v>
      </c>
      <c r="P207" s="249">
        <f>VLOOKUP($C207,[1]Sheet1!$B$1:$Z$65536,14,0)</f>
        <v>0</v>
      </c>
      <c r="Q207" s="249">
        <f>VLOOKUP($C207,[1]Sheet1!$B$1:$Z$65536,15,0)</f>
        <v>0</v>
      </c>
      <c r="R207" s="249">
        <f>VLOOKUP($C207,[1]Sheet1!$B$1:$Z$65536,16,0)</f>
        <v>0</v>
      </c>
      <c r="S207" s="249">
        <f>VLOOKUP($C207,[1]Sheet1!$B$1:$Z$65536,17,0)</f>
        <v>0</v>
      </c>
      <c r="T207" s="249">
        <f>VLOOKUP($C207,[1]Sheet1!$B$1:$Z$65536,18,0)</f>
        <v>0</v>
      </c>
      <c r="U207" s="249">
        <f>VLOOKUP($C207,[1]Sheet1!$B$1:$Z$65536,19,0)</f>
        <v>0</v>
      </c>
      <c r="V207" s="249">
        <f>VLOOKUP($C207,[1]Sheet1!$B$1:$Z$65536,20,0)</f>
        <v>0</v>
      </c>
      <c r="W207" s="249">
        <f>VLOOKUP($C207,[1]Sheet1!$B$1:$Z$65536,21,0)</f>
        <v>0</v>
      </c>
      <c r="X207" s="249">
        <f>VLOOKUP($C207,[1]Sheet1!$B$1:$Z$65536,22,0)</f>
        <v>0</v>
      </c>
      <c r="Y207" s="249">
        <f>VLOOKUP($C207,[1]Sheet1!$B$1:$Z$65536,23,0)</f>
        <v>0</v>
      </c>
      <c r="Z207" s="249">
        <f>VLOOKUP($C207,[1]Sheet1!$B$1:$Z$65536,24,0)</f>
        <v>0</v>
      </c>
      <c r="AA207" s="249">
        <f>VLOOKUP($C207,[1]Sheet1!$B$1:$Z$65536,25,0)</f>
        <v>5000</v>
      </c>
      <c r="AB207" s="309">
        <f>VLOOKUP($C207,[1]Sheet1!$B$1:$AA$65536,26,0)</f>
        <v>0</v>
      </c>
      <c r="AC207" s="115">
        <f t="shared" si="39"/>
        <v>5000</v>
      </c>
      <c r="AD207" s="250">
        <f t="shared" si="43"/>
        <v>5000</v>
      </c>
      <c r="AE207" s="266"/>
      <c r="AF207" s="266"/>
      <c r="AG207" s="253"/>
      <c r="AH207" s="254"/>
      <c r="AI207" s="127">
        <f t="shared" si="42"/>
        <v>0</v>
      </c>
      <c r="AJ207" s="266"/>
      <c r="AK207" s="266"/>
      <c r="AL207" s="266"/>
      <c r="AM207" s="266"/>
      <c r="AN207" s="279"/>
      <c r="AO207" s="185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</row>
    <row r="208" spans="2:53" ht="21" hidden="1" thickBot="1">
      <c r="B208" s="278"/>
      <c r="C208" s="247" t="s">
        <v>693</v>
      </c>
      <c r="D208" s="26" t="s">
        <v>694</v>
      </c>
      <c r="E208" s="248">
        <v>0</v>
      </c>
      <c r="F208" s="249"/>
      <c r="G208" s="249"/>
      <c r="H208" s="249"/>
      <c r="I208" s="249"/>
      <c r="J208" s="249"/>
      <c r="K208" s="249"/>
      <c r="L208" s="249"/>
      <c r="M208" s="249"/>
      <c r="N208" s="249"/>
      <c r="O208" s="249"/>
      <c r="P208" s="249"/>
      <c r="Q208" s="249"/>
      <c r="R208" s="249"/>
      <c r="S208" s="249"/>
      <c r="T208" s="249"/>
      <c r="U208" s="249"/>
      <c r="V208" s="249"/>
      <c r="W208" s="249"/>
      <c r="X208" s="249"/>
      <c r="Y208" s="249"/>
      <c r="Z208" s="249"/>
      <c r="AA208" s="249"/>
      <c r="AB208" s="309">
        <f>VLOOKUP($C208,[1]Sheet1!$B$1:$AA$65536,26,0)</f>
        <v>8875</v>
      </c>
      <c r="AC208" s="115">
        <f t="shared" si="39"/>
        <v>8875</v>
      </c>
      <c r="AD208" s="250">
        <f t="shared" si="43"/>
        <v>8875</v>
      </c>
      <c r="AE208" s="261"/>
      <c r="AF208" s="262"/>
      <c r="AG208" s="262"/>
      <c r="AH208" s="254"/>
      <c r="AI208" s="127">
        <f t="shared" si="42"/>
        <v>8875</v>
      </c>
      <c r="AJ208" s="266"/>
      <c r="AK208" s="266"/>
      <c r="AL208" s="266"/>
      <c r="AM208" s="266"/>
      <c r="AN208" s="280"/>
    </row>
    <row r="209" spans="2:53" ht="21" hidden="1" thickBot="1">
      <c r="B209" s="278"/>
      <c r="C209" s="247" t="s">
        <v>695</v>
      </c>
      <c r="D209" s="26" t="s">
        <v>696</v>
      </c>
      <c r="E209" s="248">
        <f>VLOOKUP(C209,[1]Sheet1!B$1:D$65536,3,0)</f>
        <v>0</v>
      </c>
      <c r="F209" s="249"/>
      <c r="G209" s="249"/>
      <c r="H209" s="249"/>
      <c r="I209" s="249"/>
      <c r="J209" s="249"/>
      <c r="K209" s="249"/>
      <c r="L209" s="249"/>
      <c r="M209" s="249"/>
      <c r="N209" s="249"/>
      <c r="O209" s="249"/>
      <c r="P209" s="249"/>
      <c r="Q209" s="249"/>
      <c r="R209" s="249"/>
      <c r="S209" s="249"/>
      <c r="T209" s="249"/>
      <c r="U209" s="249"/>
      <c r="V209" s="249"/>
      <c r="W209" s="249"/>
      <c r="X209" s="249"/>
      <c r="Y209" s="249"/>
      <c r="Z209" s="249"/>
      <c r="AA209" s="249"/>
      <c r="AB209" s="309">
        <f>VLOOKUP($C209,[1]Sheet1!$B$1:$AA$65536,26,0)</f>
        <v>23102.3</v>
      </c>
      <c r="AC209" s="115">
        <f t="shared" si="39"/>
        <v>23102.3</v>
      </c>
      <c r="AD209" s="250">
        <f t="shared" si="43"/>
        <v>23102.3</v>
      </c>
      <c r="AE209" s="261"/>
      <c r="AF209" s="262"/>
      <c r="AG209" s="262"/>
      <c r="AH209" s="254"/>
      <c r="AI209" s="127">
        <f t="shared" si="42"/>
        <v>23102.3</v>
      </c>
      <c r="AJ209" s="266"/>
      <c r="AK209" s="266"/>
      <c r="AL209" s="266"/>
      <c r="AM209" s="266"/>
      <c r="AN209" s="280"/>
    </row>
    <row r="210" spans="2:53" ht="21" hidden="1" thickBot="1">
      <c r="B210" s="278"/>
      <c r="C210" s="247" t="s">
        <v>697</v>
      </c>
      <c r="D210" s="26" t="s">
        <v>698</v>
      </c>
      <c r="E210" s="248">
        <f>VLOOKUP(C210,[1]Sheet1!B$1:D$65536,3,0)</f>
        <v>0</v>
      </c>
      <c r="F210" s="249"/>
      <c r="G210" s="249"/>
      <c r="H210" s="249"/>
      <c r="I210" s="249"/>
      <c r="J210" s="249"/>
      <c r="K210" s="249"/>
      <c r="L210" s="249"/>
      <c r="M210" s="249"/>
      <c r="N210" s="249"/>
      <c r="O210" s="249"/>
      <c r="P210" s="249"/>
      <c r="Q210" s="249"/>
      <c r="R210" s="249"/>
      <c r="S210" s="249"/>
      <c r="T210" s="249"/>
      <c r="U210" s="249"/>
      <c r="V210" s="249"/>
      <c r="W210" s="249"/>
      <c r="X210" s="249"/>
      <c r="Y210" s="249"/>
      <c r="Z210" s="249"/>
      <c r="AA210" s="249"/>
      <c r="AB210" s="309">
        <f>VLOOKUP($C210,[1]Sheet1!$B$1:$AA$65536,26,0)</f>
        <v>6000</v>
      </c>
      <c r="AC210" s="115">
        <f t="shared" si="39"/>
        <v>6000</v>
      </c>
      <c r="AD210" s="250">
        <f t="shared" si="43"/>
        <v>6000</v>
      </c>
      <c r="AE210" s="261"/>
      <c r="AF210" s="262"/>
      <c r="AG210" s="262"/>
      <c r="AH210" s="254"/>
      <c r="AI210" s="127">
        <f t="shared" si="42"/>
        <v>6000</v>
      </c>
      <c r="AJ210" s="266"/>
      <c r="AK210" s="266"/>
      <c r="AL210" s="266"/>
      <c r="AM210" s="266"/>
      <c r="AN210" s="280"/>
    </row>
    <row r="211" spans="2:53" ht="21" hidden="1" thickBot="1">
      <c r="B211" s="278"/>
      <c r="C211" s="247" t="s">
        <v>699</v>
      </c>
      <c r="D211" s="26" t="s">
        <v>700</v>
      </c>
      <c r="E211" s="248">
        <f>VLOOKUP(C211,[1]Sheet1!B$1:D$65536,3,0)</f>
        <v>0</v>
      </c>
      <c r="F211" s="249"/>
      <c r="G211" s="249"/>
      <c r="H211" s="249"/>
      <c r="I211" s="249"/>
      <c r="J211" s="249"/>
      <c r="K211" s="249"/>
      <c r="L211" s="249"/>
      <c r="M211" s="249"/>
      <c r="N211" s="249"/>
      <c r="O211" s="249"/>
      <c r="P211" s="249"/>
      <c r="Q211" s="249"/>
      <c r="R211" s="249"/>
      <c r="S211" s="249"/>
      <c r="T211" s="249"/>
      <c r="U211" s="249"/>
      <c r="V211" s="249"/>
      <c r="W211" s="249"/>
      <c r="X211" s="249"/>
      <c r="Y211" s="249"/>
      <c r="Z211" s="249"/>
      <c r="AA211" s="249"/>
      <c r="AB211" s="309">
        <f>VLOOKUP($C211,[1]Sheet1!$B$1:$AA$65536,26,0)</f>
        <v>159250</v>
      </c>
      <c r="AC211" s="115">
        <f t="shared" si="39"/>
        <v>159250</v>
      </c>
      <c r="AD211" s="250">
        <f t="shared" si="43"/>
        <v>159250</v>
      </c>
      <c r="AE211" s="261"/>
      <c r="AF211" s="262"/>
      <c r="AG211" s="262"/>
      <c r="AH211" s="254"/>
      <c r="AI211" s="127">
        <f t="shared" si="42"/>
        <v>159250</v>
      </c>
      <c r="AJ211" s="266"/>
      <c r="AK211" s="266"/>
      <c r="AL211" s="266"/>
      <c r="AM211" s="266"/>
      <c r="AN211" s="280"/>
    </row>
    <row r="212" spans="2:53" ht="21" hidden="1" thickBot="1">
      <c r="B212" s="278"/>
      <c r="C212" s="247" t="s">
        <v>701</v>
      </c>
      <c r="D212" s="26" t="s">
        <v>702</v>
      </c>
      <c r="E212" s="248">
        <f>VLOOKUP(C212,[1]Sheet1!B$1:D$65536,3,0)</f>
        <v>0</v>
      </c>
      <c r="F212" s="249"/>
      <c r="G212" s="249"/>
      <c r="H212" s="249"/>
      <c r="I212" s="249"/>
      <c r="J212" s="249"/>
      <c r="K212" s="249"/>
      <c r="L212" s="249"/>
      <c r="M212" s="249"/>
      <c r="N212" s="249"/>
      <c r="O212" s="249"/>
      <c r="P212" s="249"/>
      <c r="Q212" s="249"/>
      <c r="R212" s="249"/>
      <c r="S212" s="249"/>
      <c r="T212" s="249"/>
      <c r="U212" s="249"/>
      <c r="V212" s="249"/>
      <c r="W212" s="249"/>
      <c r="X212" s="249"/>
      <c r="Y212" s="249"/>
      <c r="Z212" s="249"/>
      <c r="AA212" s="249"/>
      <c r="AB212" s="309">
        <f>VLOOKUP($C212,[1]Sheet1!$B$1:$AA$65536,26,0)</f>
        <v>54960</v>
      </c>
      <c r="AC212" s="115">
        <f t="shared" si="39"/>
        <v>54960</v>
      </c>
      <c r="AD212" s="250">
        <f t="shared" si="43"/>
        <v>54960</v>
      </c>
      <c r="AE212" s="261"/>
      <c r="AF212" s="262"/>
      <c r="AG212" s="262"/>
      <c r="AH212" s="254"/>
      <c r="AI212" s="127">
        <f t="shared" si="42"/>
        <v>54960</v>
      </c>
      <c r="AJ212" s="266"/>
      <c r="AK212" s="266"/>
      <c r="AL212" s="266"/>
      <c r="AM212" s="266"/>
      <c r="AN212" s="280"/>
    </row>
    <row r="213" spans="2:53" ht="21" hidden="1" thickBot="1">
      <c r="B213" s="278"/>
      <c r="C213" s="247" t="s">
        <v>703</v>
      </c>
      <c r="D213" s="26" t="s">
        <v>704</v>
      </c>
      <c r="E213" s="248">
        <f>VLOOKUP(C213,[1]Sheet1!B$1:D$65536,3,0)</f>
        <v>0</v>
      </c>
      <c r="F213" s="249"/>
      <c r="G213" s="249"/>
      <c r="H213" s="249"/>
      <c r="I213" s="249"/>
      <c r="J213" s="249"/>
      <c r="K213" s="249"/>
      <c r="L213" s="249"/>
      <c r="M213" s="249"/>
      <c r="N213" s="249"/>
      <c r="O213" s="249"/>
      <c r="P213" s="249"/>
      <c r="Q213" s="249"/>
      <c r="R213" s="249"/>
      <c r="S213" s="249"/>
      <c r="T213" s="249"/>
      <c r="U213" s="249"/>
      <c r="V213" s="249"/>
      <c r="W213" s="249"/>
      <c r="X213" s="249"/>
      <c r="Y213" s="249"/>
      <c r="Z213" s="249"/>
      <c r="AA213" s="249"/>
      <c r="AB213" s="309">
        <f>VLOOKUP($C213,[1]Sheet1!$B$1:$AA$65536,26,0)</f>
        <v>5147.1000000000004</v>
      </c>
      <c r="AC213" s="115">
        <f t="shared" si="39"/>
        <v>5147.1000000000004</v>
      </c>
      <c r="AD213" s="250">
        <f t="shared" si="43"/>
        <v>5147.1000000000004</v>
      </c>
      <c r="AE213" s="261"/>
      <c r="AF213" s="262"/>
      <c r="AG213" s="262"/>
      <c r="AH213" s="254"/>
      <c r="AI213" s="127">
        <f t="shared" si="42"/>
        <v>5147.1000000000004</v>
      </c>
      <c r="AJ213" s="266"/>
      <c r="AK213" s="266"/>
      <c r="AL213" s="266"/>
      <c r="AM213" s="266"/>
      <c r="AN213" s="280"/>
    </row>
    <row r="214" spans="2:53" ht="21" hidden="1" thickBot="1">
      <c r="B214" s="278"/>
      <c r="C214" s="247" t="s">
        <v>705</v>
      </c>
      <c r="D214" s="26" t="s">
        <v>706</v>
      </c>
      <c r="E214" s="248">
        <f>VLOOKUP(C214,[1]Sheet1!B$1:D$65536,3,0)</f>
        <v>60</v>
      </c>
      <c r="F214" s="249"/>
      <c r="G214" s="249"/>
      <c r="H214" s="249"/>
      <c r="I214" s="249"/>
      <c r="J214" s="249"/>
      <c r="K214" s="249"/>
      <c r="L214" s="249"/>
      <c r="M214" s="249"/>
      <c r="N214" s="249"/>
      <c r="O214" s="249"/>
      <c r="P214" s="249"/>
      <c r="Q214" s="249"/>
      <c r="R214" s="249"/>
      <c r="S214" s="249"/>
      <c r="T214" s="249"/>
      <c r="U214" s="249"/>
      <c r="V214" s="249"/>
      <c r="W214" s="249"/>
      <c r="X214" s="249"/>
      <c r="Y214" s="249"/>
      <c r="Z214" s="249"/>
      <c r="AA214" s="249"/>
      <c r="AB214" s="309">
        <f>VLOOKUP($C214,[1]Sheet1!$B$1:$AA$65536,26,0)</f>
        <v>17245</v>
      </c>
      <c r="AC214" s="115">
        <f t="shared" si="39"/>
        <v>17245</v>
      </c>
      <c r="AD214" s="250">
        <f>AC214-AB214-AA214</f>
        <v>0</v>
      </c>
      <c r="AE214" s="261"/>
      <c r="AF214" s="262"/>
      <c r="AG214" s="262"/>
      <c r="AH214" s="254"/>
      <c r="AI214" s="127">
        <f t="shared" si="42"/>
        <v>17245</v>
      </c>
      <c r="AJ214" s="266"/>
      <c r="AK214" s="266"/>
      <c r="AL214" s="266"/>
      <c r="AM214" s="266"/>
      <c r="AN214" s="280"/>
    </row>
    <row r="215" spans="2:53" ht="21" hidden="1" thickBot="1">
      <c r="B215" s="278"/>
      <c r="C215" s="247" t="s">
        <v>707</v>
      </c>
      <c r="D215" s="26" t="s">
        <v>708</v>
      </c>
      <c r="E215" s="248">
        <f>VLOOKUP(C215,[1]Sheet1!B$1:D$65536,3,0)</f>
        <v>60</v>
      </c>
      <c r="F215" s="249"/>
      <c r="G215" s="249"/>
      <c r="H215" s="249"/>
      <c r="I215" s="249"/>
      <c r="J215" s="249"/>
      <c r="K215" s="249"/>
      <c r="L215" s="249"/>
      <c r="M215" s="249"/>
      <c r="N215" s="249"/>
      <c r="O215" s="249"/>
      <c r="P215" s="249"/>
      <c r="Q215" s="249"/>
      <c r="R215" s="249"/>
      <c r="S215" s="249"/>
      <c r="T215" s="249"/>
      <c r="U215" s="249"/>
      <c r="V215" s="249"/>
      <c r="W215" s="249"/>
      <c r="X215" s="249"/>
      <c r="Y215" s="249"/>
      <c r="Z215" s="249"/>
      <c r="AA215" s="249"/>
      <c r="AB215" s="309">
        <f>VLOOKUP($C215,[1]Sheet1!$B$1:$AA$65536,26,0)</f>
        <v>22500</v>
      </c>
      <c r="AC215" s="115">
        <f t="shared" si="39"/>
        <v>22500</v>
      </c>
      <c r="AD215" s="250">
        <f>AC215-AB215-AA215</f>
        <v>0</v>
      </c>
      <c r="AE215" s="261"/>
      <c r="AF215" s="262"/>
      <c r="AG215" s="262"/>
      <c r="AH215" s="254"/>
      <c r="AI215" s="127">
        <f t="shared" si="42"/>
        <v>22500</v>
      </c>
      <c r="AJ215" s="266"/>
      <c r="AK215" s="266"/>
      <c r="AL215" s="266"/>
      <c r="AM215" s="266"/>
      <c r="AN215" s="280"/>
    </row>
    <row r="216" spans="2:53" ht="21" hidden="1" thickBot="1">
      <c r="B216" s="278"/>
      <c r="C216" s="247" t="s">
        <v>709</v>
      </c>
      <c r="D216" s="26" t="s">
        <v>710</v>
      </c>
      <c r="E216" s="248">
        <f>VLOOKUP(C216,[1]Sheet1!B$1:D$65536,3,0)</f>
        <v>30</v>
      </c>
      <c r="F216" s="249"/>
      <c r="G216" s="249"/>
      <c r="H216" s="249"/>
      <c r="I216" s="249"/>
      <c r="J216" s="249"/>
      <c r="K216" s="249"/>
      <c r="L216" s="249"/>
      <c r="M216" s="249"/>
      <c r="N216" s="249"/>
      <c r="O216" s="249"/>
      <c r="P216" s="249"/>
      <c r="Q216" s="249"/>
      <c r="R216" s="249"/>
      <c r="S216" s="249"/>
      <c r="T216" s="249"/>
      <c r="U216" s="249"/>
      <c r="V216" s="249"/>
      <c r="W216" s="249"/>
      <c r="X216" s="249"/>
      <c r="Y216" s="249"/>
      <c r="Z216" s="249"/>
      <c r="AA216" s="249"/>
      <c r="AB216" s="309">
        <f>VLOOKUP($C216,[1]Sheet1!$B$1:$AA$65536,26,0)</f>
        <v>10145.200000000001</v>
      </c>
      <c r="AC216" s="115">
        <f t="shared" si="39"/>
        <v>10145.200000000001</v>
      </c>
      <c r="AD216" s="250">
        <f t="shared" ref="AD216:AD219" si="44">AC216-AB216</f>
        <v>0</v>
      </c>
      <c r="AE216" s="261"/>
      <c r="AF216" s="262"/>
      <c r="AG216" s="262"/>
      <c r="AH216" s="254"/>
      <c r="AI216" s="127">
        <f t="shared" si="42"/>
        <v>10145.200000000001</v>
      </c>
      <c r="AJ216" s="266"/>
      <c r="AK216" s="266"/>
      <c r="AL216" s="266"/>
      <c r="AM216" s="266"/>
      <c r="AN216" s="280"/>
    </row>
    <row r="217" spans="2:53" ht="21" hidden="1" thickBot="1">
      <c r="B217" s="278"/>
      <c r="C217" s="247" t="s">
        <v>711</v>
      </c>
      <c r="D217" s="26" t="s">
        <v>712</v>
      </c>
      <c r="E217" s="248">
        <f>VLOOKUP(C217,[1]Sheet1!B$1:D$65536,3,0)</f>
        <v>30</v>
      </c>
      <c r="F217" s="249"/>
      <c r="G217" s="249"/>
      <c r="H217" s="249"/>
      <c r="I217" s="249"/>
      <c r="J217" s="249"/>
      <c r="K217" s="249"/>
      <c r="L217" s="249"/>
      <c r="M217" s="249"/>
      <c r="N217" s="249"/>
      <c r="O217" s="249"/>
      <c r="P217" s="249"/>
      <c r="Q217" s="249"/>
      <c r="R217" s="249"/>
      <c r="S217" s="249"/>
      <c r="T217" s="249"/>
      <c r="U217" s="249"/>
      <c r="V217" s="249"/>
      <c r="W217" s="249"/>
      <c r="X217" s="249"/>
      <c r="Y217" s="249"/>
      <c r="Z217" s="249"/>
      <c r="AA217" s="249"/>
      <c r="AB217" s="309">
        <f>VLOOKUP($C217,[1]Sheet1!$B$1:$AA$65536,26,0)</f>
        <v>1</v>
      </c>
      <c r="AC217" s="115">
        <f t="shared" si="39"/>
        <v>1</v>
      </c>
      <c r="AD217" s="250">
        <f t="shared" si="44"/>
        <v>0</v>
      </c>
      <c r="AE217" s="261"/>
      <c r="AF217" s="262"/>
      <c r="AG217" s="262"/>
      <c r="AH217" s="254"/>
      <c r="AI217" s="127">
        <f t="shared" si="42"/>
        <v>1</v>
      </c>
      <c r="AJ217" s="266"/>
      <c r="AK217" s="266"/>
      <c r="AL217" s="266"/>
      <c r="AM217" s="266"/>
      <c r="AN217" s="280"/>
    </row>
    <row r="218" spans="2:53" ht="21" hidden="1" thickBot="1">
      <c r="B218" s="278"/>
      <c r="C218" s="247" t="s">
        <v>713</v>
      </c>
      <c r="D218" s="255" t="s">
        <v>714</v>
      </c>
      <c r="E218" s="248">
        <f>VLOOKUP(C218,[1]Sheet1!B$1:D$65536,3,0)</f>
        <v>30</v>
      </c>
      <c r="F218" s="249"/>
      <c r="G218" s="249"/>
      <c r="H218" s="249"/>
      <c r="I218" s="249"/>
      <c r="J218" s="249"/>
      <c r="K218" s="249"/>
      <c r="L218" s="249"/>
      <c r="M218" s="249"/>
      <c r="N218" s="249"/>
      <c r="O218" s="249"/>
      <c r="P218" s="249"/>
      <c r="Q218" s="249"/>
      <c r="R218" s="249"/>
      <c r="S218" s="249"/>
      <c r="T218" s="249"/>
      <c r="U218" s="249"/>
      <c r="V218" s="249"/>
      <c r="W218" s="249"/>
      <c r="X218" s="249"/>
      <c r="Y218" s="249"/>
      <c r="Z218" s="249"/>
      <c r="AA218" s="249"/>
      <c r="AB218" s="309">
        <f>VLOOKUP($C218,[1]Sheet1!$B$1:$AA$65536,26,0)</f>
        <v>74802.8</v>
      </c>
      <c r="AC218" s="115">
        <f t="shared" si="39"/>
        <v>74802.8</v>
      </c>
      <c r="AD218" s="250">
        <f t="shared" si="44"/>
        <v>0</v>
      </c>
      <c r="AE218" s="261"/>
      <c r="AF218" s="262"/>
      <c r="AG218" s="262">
        <f>AC218</f>
        <v>74802.8</v>
      </c>
      <c r="AH218" s="254"/>
      <c r="AI218" s="127">
        <f t="shared" si="42"/>
        <v>74802.8</v>
      </c>
      <c r="AJ218" s="266"/>
      <c r="AK218" s="266"/>
      <c r="AL218" s="266"/>
      <c r="AM218" s="266"/>
      <c r="AN218" s="280"/>
    </row>
    <row r="219" spans="2:53" ht="21" hidden="1" thickBot="1">
      <c r="B219" s="278"/>
      <c r="C219" s="247" t="s">
        <v>715</v>
      </c>
      <c r="D219" s="26" t="s">
        <v>716</v>
      </c>
      <c r="E219" s="248">
        <f>VLOOKUP(C219,[1]Sheet1!B$1:D$65536,3,0)</f>
        <v>30</v>
      </c>
      <c r="F219" s="249"/>
      <c r="G219" s="249"/>
      <c r="H219" s="249"/>
      <c r="I219" s="249"/>
      <c r="J219" s="249"/>
      <c r="K219" s="249"/>
      <c r="L219" s="249"/>
      <c r="M219" s="249"/>
      <c r="N219" s="249"/>
      <c r="O219" s="249"/>
      <c r="P219" s="249"/>
      <c r="Q219" s="249"/>
      <c r="R219" s="249"/>
      <c r="S219" s="249"/>
      <c r="T219" s="249"/>
      <c r="U219" s="249"/>
      <c r="V219" s="249"/>
      <c r="W219" s="249"/>
      <c r="X219" s="249"/>
      <c r="Y219" s="249"/>
      <c r="Z219" s="249"/>
      <c r="AA219" s="249"/>
      <c r="AB219" s="309">
        <f>VLOOKUP($C219,[1]Sheet1!$B$1:$AA$65536,26,0)</f>
        <v>17012</v>
      </c>
      <c r="AC219" s="115">
        <f t="shared" si="39"/>
        <v>17012</v>
      </c>
      <c r="AD219" s="250">
        <f t="shared" si="44"/>
        <v>0</v>
      </c>
      <c r="AE219" s="261"/>
      <c r="AF219" s="262"/>
      <c r="AG219" s="262"/>
      <c r="AH219" s="254"/>
      <c r="AI219" s="127">
        <f t="shared" si="42"/>
        <v>17012</v>
      </c>
      <c r="AJ219" s="266"/>
      <c r="AK219" s="266"/>
      <c r="AL219" s="266"/>
      <c r="AM219" s="266"/>
      <c r="AN219" s="280"/>
    </row>
    <row r="220" spans="2:53" ht="21" hidden="1" thickBot="1">
      <c r="B220" s="278"/>
      <c r="C220" s="247" t="s">
        <v>717</v>
      </c>
      <c r="D220" s="26" t="s">
        <v>718</v>
      </c>
      <c r="E220" s="248">
        <v>0</v>
      </c>
      <c r="F220" s="249"/>
      <c r="G220" s="249"/>
      <c r="H220" s="249"/>
      <c r="I220" s="249"/>
      <c r="J220" s="249"/>
      <c r="K220" s="249"/>
      <c r="L220" s="249"/>
      <c r="M220" s="249"/>
      <c r="N220" s="249"/>
      <c r="O220" s="249"/>
      <c r="P220" s="249"/>
      <c r="Q220" s="249"/>
      <c r="R220" s="249"/>
      <c r="S220" s="249"/>
      <c r="T220" s="249"/>
      <c r="U220" s="249"/>
      <c r="V220" s="249"/>
      <c r="W220" s="249"/>
      <c r="X220" s="249"/>
      <c r="Y220" s="249"/>
      <c r="Z220" s="249"/>
      <c r="AA220" s="249"/>
      <c r="AB220" s="309">
        <f>VLOOKUP($C220,[1]Sheet1!$B$1:$AA$65536,26,0)</f>
        <v>54069.85</v>
      </c>
      <c r="AC220" s="115">
        <f t="shared" si="39"/>
        <v>54069.85</v>
      </c>
      <c r="AD220" s="250">
        <f>AC220</f>
        <v>54069.85</v>
      </c>
      <c r="AE220" s="261"/>
      <c r="AF220" s="262"/>
      <c r="AG220" s="262"/>
      <c r="AH220" s="254"/>
      <c r="AI220" s="127">
        <f t="shared" si="42"/>
        <v>54069.85</v>
      </c>
      <c r="AJ220" s="266"/>
      <c r="AK220" s="266"/>
      <c r="AL220" s="266"/>
      <c r="AM220" s="266"/>
      <c r="AN220" s="280"/>
    </row>
    <row r="221" spans="2:53" ht="21" hidden="1" thickBot="1">
      <c r="B221" s="278"/>
      <c r="C221" s="247" t="s">
        <v>719</v>
      </c>
      <c r="D221" s="26" t="s">
        <v>720</v>
      </c>
      <c r="E221" s="248">
        <v>0</v>
      </c>
      <c r="F221" s="249"/>
      <c r="G221" s="249"/>
      <c r="H221" s="249"/>
      <c r="I221" s="249"/>
      <c r="J221" s="249"/>
      <c r="K221" s="249"/>
      <c r="L221" s="249"/>
      <c r="M221" s="249"/>
      <c r="N221" s="249"/>
      <c r="O221" s="249"/>
      <c r="P221" s="249"/>
      <c r="Q221" s="249"/>
      <c r="R221" s="249"/>
      <c r="S221" s="249"/>
      <c r="T221" s="249"/>
      <c r="U221" s="249"/>
      <c r="V221" s="249"/>
      <c r="W221" s="249"/>
      <c r="X221" s="249"/>
      <c r="Y221" s="249"/>
      <c r="Z221" s="249"/>
      <c r="AA221" s="249"/>
      <c r="AB221" s="309">
        <f>VLOOKUP($C221,[1]Sheet1!$B$1:$AA$65536,26,0)</f>
        <v>249010</v>
      </c>
      <c r="AC221" s="115">
        <f t="shared" si="39"/>
        <v>249010</v>
      </c>
      <c r="AD221" s="250">
        <f>AC221</f>
        <v>249010</v>
      </c>
      <c r="AE221" s="261"/>
      <c r="AF221" s="262"/>
      <c r="AG221" s="262"/>
      <c r="AH221" s="254"/>
      <c r="AI221" s="127">
        <f t="shared" si="42"/>
        <v>249010</v>
      </c>
      <c r="AJ221" s="266"/>
      <c r="AK221" s="266"/>
      <c r="AL221" s="266"/>
      <c r="AM221" s="266"/>
      <c r="AN221" s="280"/>
    </row>
    <row r="222" spans="2:53" s="100" customFormat="1" ht="48" customHeight="1" thickBot="1">
      <c r="B222" s="281"/>
      <c r="C222" s="282" t="s">
        <v>537</v>
      </c>
      <c r="D222" s="283"/>
      <c r="E222" s="284"/>
      <c r="F222" s="283"/>
      <c r="G222" s="283"/>
      <c r="H222" s="283"/>
      <c r="I222" s="285"/>
      <c r="J222" s="286"/>
      <c r="K222" s="283"/>
      <c r="L222" s="283"/>
      <c r="M222" s="283"/>
      <c r="N222" s="283"/>
      <c r="O222" s="283"/>
      <c r="P222" s="283"/>
      <c r="Q222" s="283"/>
      <c r="R222" s="283"/>
      <c r="S222" s="283"/>
      <c r="T222" s="283"/>
      <c r="U222" s="283"/>
      <c r="V222" s="287"/>
      <c r="W222" s="288"/>
      <c r="X222" s="288"/>
      <c r="Y222" s="288">
        <f t="shared" ref="Y222:AJ222" si="45">SUM(Y5:Y221)</f>
        <v>13952004.6</v>
      </c>
      <c r="Z222" s="288">
        <f t="shared" si="45"/>
        <v>20042310.870000016</v>
      </c>
      <c r="AA222" s="288">
        <f t="shared" si="45"/>
        <v>15131845.150000004</v>
      </c>
      <c r="AB222" s="310">
        <f t="shared" si="45"/>
        <v>11147631.889999997</v>
      </c>
      <c r="AC222" s="288">
        <f t="shared" si="45"/>
        <v>153112663.74999985</v>
      </c>
      <c r="AD222" s="288">
        <f t="shared" si="45"/>
        <v>102020779.96999998</v>
      </c>
      <c r="AE222" s="288">
        <f t="shared" si="45"/>
        <v>7481058.3766666688</v>
      </c>
      <c r="AF222" s="288">
        <f t="shared" si="45"/>
        <v>8601652.6600000001</v>
      </c>
      <c r="AG222" s="317">
        <f t="shared" si="45"/>
        <v>10308291.980000002</v>
      </c>
      <c r="AH222" s="317">
        <f t="shared" si="45"/>
        <v>15196068.9</v>
      </c>
      <c r="AI222" s="318">
        <f>SUM(AI5:AI221)</f>
        <v>26753816.940000001</v>
      </c>
      <c r="AJ222" s="288">
        <f t="shared" si="45"/>
        <v>5400000</v>
      </c>
      <c r="AK222" s="283"/>
      <c r="AL222" s="283"/>
      <c r="AM222" s="283"/>
      <c r="AN222" s="178"/>
      <c r="AO222" s="154"/>
      <c r="AP222" s="58"/>
      <c r="AQ222" s="58"/>
      <c r="AR222" s="58"/>
      <c r="AS222" s="58"/>
      <c r="AT222" s="58"/>
      <c r="AU222" s="58"/>
      <c r="AV222" s="58"/>
      <c r="AW222" s="58"/>
      <c r="AX222" s="58"/>
      <c r="AY222" s="58"/>
      <c r="AZ222" s="58"/>
      <c r="BA222" s="58"/>
    </row>
    <row r="226" spans="3:53" s="246" customFormat="1" ht="52.95" customHeight="1">
      <c r="C226" s="14" t="s">
        <v>95</v>
      </c>
      <c r="E226" s="256"/>
      <c r="I226" s="257"/>
      <c r="Q226" s="258"/>
      <c r="R226" s="258"/>
      <c r="S226" s="258"/>
      <c r="T226" s="258"/>
      <c r="U226" s="258"/>
      <c r="V226" s="259" t="s">
        <v>538</v>
      </c>
      <c r="W226" s="260"/>
      <c r="X226" s="260"/>
      <c r="Y226" s="260"/>
      <c r="Z226" s="260"/>
      <c r="AA226" s="260"/>
      <c r="AB226" s="311" t="s">
        <v>723</v>
      </c>
      <c r="AC226" s="263"/>
      <c r="AD226" s="264"/>
      <c r="AE226" s="263"/>
      <c r="AF226" s="265"/>
      <c r="AG226" s="265" t="s">
        <v>96</v>
      </c>
      <c r="AH226" s="267"/>
      <c r="AI226" s="267"/>
      <c r="AJ226" s="258"/>
      <c r="AK226" s="258"/>
      <c r="AL226" s="258"/>
      <c r="AM226" s="258"/>
      <c r="AN226" s="268"/>
      <c r="AO226" s="269"/>
      <c r="AP226" s="268"/>
      <c r="AQ226" s="268"/>
      <c r="AR226" s="268"/>
      <c r="AS226" s="268"/>
      <c r="AT226" s="268"/>
      <c r="AU226" s="268"/>
      <c r="AV226" s="268"/>
      <c r="AW226" s="268"/>
      <c r="AX226" s="268"/>
      <c r="AY226" s="268"/>
      <c r="AZ226" s="268"/>
      <c r="BA226" s="268"/>
    </row>
  </sheetData>
  <mergeCells count="22">
    <mergeCell ref="B172:B182"/>
    <mergeCell ref="A1:AN1"/>
    <mergeCell ref="F3:V3"/>
    <mergeCell ref="B3:B4"/>
    <mergeCell ref="B5:B168"/>
    <mergeCell ref="B169:B170"/>
    <mergeCell ref="AD3:AD4"/>
    <mergeCell ref="AE3:AE4"/>
    <mergeCell ref="AF3:AF4"/>
    <mergeCell ref="AG3:AG4"/>
    <mergeCell ref="AH3:AH4"/>
    <mergeCell ref="AJ3:AJ4"/>
    <mergeCell ref="AK3:AK4"/>
    <mergeCell ref="AL3:AL4"/>
    <mergeCell ref="AM3:AM4"/>
    <mergeCell ref="AN3:AN4"/>
    <mergeCell ref="AO3:AO4"/>
    <mergeCell ref="C3:C4"/>
    <mergeCell ref="D3:D4"/>
    <mergeCell ref="E3:E4"/>
    <mergeCell ref="AC3:AC4"/>
    <mergeCell ref="AI3:AI4"/>
  </mergeCells>
  <phoneticPr fontId="47" type="noConversion"/>
  <conditionalFormatting sqref="C221">
    <cfRule type="duplicateValues" dxfId="42" priority="2"/>
  </conditionalFormatting>
  <conditionalFormatting sqref="D221">
    <cfRule type="duplicateValues" dxfId="41" priority="3"/>
  </conditionalFormatting>
  <conditionalFormatting sqref="C1:C4">
    <cfRule type="duplicateValues" dxfId="40" priority="27"/>
    <cfRule type="duplicateValues" dxfId="39" priority="30"/>
  </conditionalFormatting>
  <conditionalFormatting sqref="C214:C220">
    <cfRule type="duplicateValues" dxfId="38" priority="4"/>
  </conditionalFormatting>
  <conditionalFormatting sqref="D1:D4">
    <cfRule type="duplicateValues" dxfId="37" priority="29"/>
  </conditionalFormatting>
  <conditionalFormatting sqref="D214:D220">
    <cfRule type="duplicateValues" dxfId="36" priority="5"/>
  </conditionalFormatting>
  <conditionalFormatting sqref="C1:D4">
    <cfRule type="duplicateValues" dxfId="35" priority="28"/>
  </conditionalFormatting>
  <conditionalFormatting sqref="B5:D5 C6:D168 B169:D170 B172:D213 B171">
    <cfRule type="duplicateValues" dxfId="34" priority="38"/>
  </conditionalFormatting>
  <conditionalFormatting sqref="C171:D171">
    <cfRule type="duplicateValues" dxfId="33" priority="1"/>
  </conditionalFormatting>
  <pageMargins left="0.25" right="0.25" top="0.75" bottom="0.75" header="0.3" footer="0.3"/>
  <pageSetup paperSize="9" scale="4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WQ358"/>
  <sheetViews>
    <sheetView topLeftCell="B99" zoomScale="85" zoomScaleNormal="85" workbookViewId="0">
      <selection activeCell="C103" sqref="A103:XFD103"/>
    </sheetView>
  </sheetViews>
  <sheetFormatPr defaultColWidth="10" defaultRowHeight="20.399999999999999"/>
  <cols>
    <col min="1" max="1" width="2.21875" style="4" customWidth="1"/>
    <col min="2" max="2" width="5.44140625" style="4" customWidth="1"/>
    <col min="3" max="3" width="10.5546875" style="63" customWidth="1"/>
    <col min="4" max="4" width="29.88671875" style="4" customWidth="1"/>
    <col min="5" max="5" width="4.88671875" style="64" customWidth="1"/>
    <col min="6" max="6" width="16.77734375" style="4" hidden="1" customWidth="1"/>
    <col min="7" max="7" width="16.5546875" style="4" hidden="1" customWidth="1"/>
    <col min="8" max="8" width="18" style="4" hidden="1" customWidth="1"/>
    <col min="9" max="9" width="19.44140625" style="6" hidden="1" customWidth="1"/>
    <col min="10" max="10" width="16.88671875" style="7" hidden="1" customWidth="1"/>
    <col min="11" max="11" width="17.44140625" style="4" hidden="1" customWidth="1"/>
    <col min="12" max="12" width="11.77734375" style="4" hidden="1" customWidth="1"/>
    <col min="13" max="13" width="15.109375" style="4" hidden="1" customWidth="1"/>
    <col min="14" max="14" width="14.88671875" style="4" hidden="1" customWidth="1"/>
    <col min="15" max="15" width="13.5546875" style="4" hidden="1" customWidth="1"/>
    <col min="16" max="16" width="13.88671875" style="4" hidden="1" customWidth="1"/>
    <col min="17" max="17" width="13.21875" style="8" hidden="1" customWidth="1"/>
    <col min="18" max="18" width="14.6640625" style="8" hidden="1" customWidth="1"/>
    <col min="19" max="19" width="14.33203125" style="8" hidden="1" customWidth="1"/>
    <col min="20" max="20" width="12.44140625" style="8" hidden="1" customWidth="1"/>
    <col min="21" max="21" width="14.21875" style="8" hidden="1" customWidth="1"/>
    <col min="22" max="22" width="14.88671875" style="9" hidden="1" customWidth="1"/>
    <col min="23" max="23" width="15.6640625" style="65" hidden="1" customWidth="1"/>
    <col min="24" max="24" width="16.109375" style="65" hidden="1" customWidth="1"/>
    <col min="25" max="28" width="16.109375" style="65" customWidth="1"/>
    <col min="29" max="29" width="18.21875" style="66" customWidth="1"/>
    <col min="30" max="30" width="15.6640625" style="67" customWidth="1"/>
    <col min="31" max="31" width="15.44140625" style="66" customWidth="1"/>
    <col min="32" max="32" width="14.109375" style="68" customWidth="1"/>
    <col min="33" max="33" width="16.5546875" style="68" customWidth="1"/>
    <col min="34" max="34" width="17.88671875" style="69" customWidth="1"/>
    <col min="35" max="35" width="16.88671875" style="8" hidden="1" customWidth="1"/>
    <col min="36" max="38" width="5.109375" style="8" customWidth="1"/>
    <col min="39" max="39" width="13.5546875" style="13" customWidth="1"/>
    <col min="40" max="40" width="21.77734375" style="70" customWidth="1"/>
    <col min="41" max="52" width="10" style="13"/>
    <col min="53" max="256" width="10" style="4"/>
    <col min="257" max="257" width="2.21875" style="4" customWidth="1"/>
    <col min="258" max="258" width="5.44140625" style="4" customWidth="1"/>
    <col min="259" max="259" width="10.5546875" style="4" customWidth="1"/>
    <col min="260" max="260" width="37.21875" style="4" customWidth="1"/>
    <col min="261" max="261" width="4.88671875" style="4" customWidth="1"/>
    <col min="262" max="262" width="16.77734375" style="4" customWidth="1"/>
    <col min="263" max="263" width="16.5546875" style="4" customWidth="1"/>
    <col min="264" max="264" width="18" style="4" customWidth="1"/>
    <col min="265" max="265" width="19.44140625" style="4" customWidth="1"/>
    <col min="266" max="266" width="16.88671875" style="4" customWidth="1"/>
    <col min="267" max="267" width="17.44140625" style="4" customWidth="1"/>
    <col min="268" max="268" width="11.77734375" style="4" customWidth="1"/>
    <col min="269" max="269" width="15.109375" style="4" customWidth="1"/>
    <col min="270" max="270" width="14.88671875" style="4" customWidth="1"/>
    <col min="271" max="271" width="13.5546875" style="4" customWidth="1"/>
    <col min="272" max="272" width="13.88671875" style="4" customWidth="1"/>
    <col min="273" max="273" width="13.21875" style="4" customWidth="1"/>
    <col min="274" max="274" width="14.6640625" style="4" customWidth="1"/>
    <col min="275" max="275" width="14.33203125" style="4" customWidth="1"/>
    <col min="276" max="276" width="12.44140625" style="4" customWidth="1"/>
    <col min="277" max="277" width="14.21875" style="4" customWidth="1"/>
    <col min="278" max="278" width="14.88671875" style="4" customWidth="1"/>
    <col min="279" max="279" width="15.6640625" style="4" customWidth="1"/>
    <col min="280" max="284" width="16.109375" style="4" customWidth="1"/>
    <col min="285" max="285" width="18.21875" style="4" customWidth="1"/>
    <col min="286" max="286" width="15.6640625" style="4" customWidth="1"/>
    <col min="287" max="287" width="15.44140625" style="4" customWidth="1"/>
    <col min="288" max="288" width="14.109375" style="4" customWidth="1"/>
    <col min="289" max="289" width="19.88671875" style="4" customWidth="1"/>
    <col min="290" max="290" width="17.88671875" style="4" customWidth="1"/>
    <col min="291" max="291" width="10" style="4" hidden="1" customWidth="1"/>
    <col min="292" max="294" width="5.109375" style="4" customWidth="1"/>
    <col min="295" max="295" width="13.5546875" style="4" customWidth="1"/>
    <col min="296" max="296" width="21.77734375" style="4" customWidth="1"/>
    <col min="297" max="512" width="10" style="4"/>
    <col min="513" max="513" width="2.21875" style="4" customWidth="1"/>
    <col min="514" max="514" width="5.44140625" style="4" customWidth="1"/>
    <col min="515" max="515" width="10.5546875" style="4" customWidth="1"/>
    <col min="516" max="516" width="37.21875" style="4" customWidth="1"/>
    <col min="517" max="517" width="4.88671875" style="4" customWidth="1"/>
    <col min="518" max="518" width="16.77734375" style="4" customWidth="1"/>
    <col min="519" max="519" width="16.5546875" style="4" customWidth="1"/>
    <col min="520" max="520" width="18" style="4" customWidth="1"/>
    <col min="521" max="521" width="19.44140625" style="4" customWidth="1"/>
    <col min="522" max="522" width="16.88671875" style="4" customWidth="1"/>
    <col min="523" max="523" width="17.44140625" style="4" customWidth="1"/>
    <col min="524" max="524" width="11.77734375" style="4" customWidth="1"/>
    <col min="525" max="525" width="15.109375" style="4" customWidth="1"/>
    <col min="526" max="526" width="14.88671875" style="4" customWidth="1"/>
    <col min="527" max="527" width="13.5546875" style="4" customWidth="1"/>
    <col min="528" max="528" width="13.88671875" style="4" customWidth="1"/>
    <col min="529" max="529" width="13.21875" style="4" customWidth="1"/>
    <col min="530" max="530" width="14.6640625" style="4" customWidth="1"/>
    <col min="531" max="531" width="14.33203125" style="4" customWidth="1"/>
    <col min="532" max="532" width="12.44140625" style="4" customWidth="1"/>
    <col min="533" max="533" width="14.21875" style="4" customWidth="1"/>
    <col min="534" max="534" width="14.88671875" style="4" customWidth="1"/>
    <col min="535" max="535" width="15.6640625" style="4" customWidth="1"/>
    <col min="536" max="540" width="16.109375" style="4" customWidth="1"/>
    <col min="541" max="541" width="18.21875" style="4" customWidth="1"/>
    <col min="542" max="542" width="15.6640625" style="4" customWidth="1"/>
    <col min="543" max="543" width="15.44140625" style="4" customWidth="1"/>
    <col min="544" max="544" width="14.109375" style="4" customWidth="1"/>
    <col min="545" max="545" width="19.88671875" style="4" customWidth="1"/>
    <col min="546" max="546" width="17.88671875" style="4" customWidth="1"/>
    <col min="547" max="547" width="10" style="4" hidden="1" customWidth="1"/>
    <col min="548" max="550" width="5.109375" style="4" customWidth="1"/>
    <col min="551" max="551" width="13.5546875" style="4" customWidth="1"/>
    <col min="552" max="552" width="21.77734375" style="4" customWidth="1"/>
    <col min="553" max="768" width="10" style="4"/>
    <col min="769" max="769" width="2.21875" style="4" customWidth="1"/>
    <col min="770" max="770" width="5.44140625" style="4" customWidth="1"/>
    <col min="771" max="771" width="10.5546875" style="4" customWidth="1"/>
    <col min="772" max="772" width="37.21875" style="4" customWidth="1"/>
    <col min="773" max="773" width="4.88671875" style="4" customWidth="1"/>
    <col min="774" max="774" width="16.77734375" style="4" customWidth="1"/>
    <col min="775" max="775" width="16.5546875" style="4" customWidth="1"/>
    <col min="776" max="776" width="18" style="4" customWidth="1"/>
    <col min="777" max="777" width="19.44140625" style="4" customWidth="1"/>
    <col min="778" max="778" width="16.88671875" style="4" customWidth="1"/>
    <col min="779" max="779" width="17.44140625" style="4" customWidth="1"/>
    <col min="780" max="780" width="11.77734375" style="4" customWidth="1"/>
    <col min="781" max="781" width="15.109375" style="4" customWidth="1"/>
    <col min="782" max="782" width="14.88671875" style="4" customWidth="1"/>
    <col min="783" max="783" width="13.5546875" style="4" customWidth="1"/>
    <col min="784" max="784" width="13.88671875" style="4" customWidth="1"/>
    <col min="785" max="785" width="13.21875" style="4" customWidth="1"/>
    <col min="786" max="786" width="14.6640625" style="4" customWidth="1"/>
    <col min="787" max="787" width="14.33203125" style="4" customWidth="1"/>
    <col min="788" max="788" width="12.44140625" style="4" customWidth="1"/>
    <col min="789" max="789" width="14.21875" style="4" customWidth="1"/>
    <col min="790" max="790" width="14.88671875" style="4" customWidth="1"/>
    <col min="791" max="791" width="15.6640625" style="4" customWidth="1"/>
    <col min="792" max="796" width="16.109375" style="4" customWidth="1"/>
    <col min="797" max="797" width="18.21875" style="4" customWidth="1"/>
    <col min="798" max="798" width="15.6640625" style="4" customWidth="1"/>
    <col min="799" max="799" width="15.44140625" style="4" customWidth="1"/>
    <col min="800" max="800" width="14.109375" style="4" customWidth="1"/>
    <col min="801" max="801" width="19.88671875" style="4" customWidth="1"/>
    <col min="802" max="802" width="17.88671875" style="4" customWidth="1"/>
    <col min="803" max="803" width="10" style="4" hidden="1" customWidth="1"/>
    <col min="804" max="806" width="5.109375" style="4" customWidth="1"/>
    <col min="807" max="807" width="13.5546875" style="4" customWidth="1"/>
    <col min="808" max="808" width="21.77734375" style="4" customWidth="1"/>
    <col min="809" max="1024" width="10" style="4"/>
    <col min="1025" max="1025" width="2.21875" style="4" customWidth="1"/>
    <col min="1026" max="1026" width="5.44140625" style="4" customWidth="1"/>
    <col min="1027" max="1027" width="10.5546875" style="4" customWidth="1"/>
    <col min="1028" max="1028" width="37.21875" style="4" customWidth="1"/>
    <col min="1029" max="1029" width="4.88671875" style="4" customWidth="1"/>
    <col min="1030" max="1030" width="16.77734375" style="4" customWidth="1"/>
    <col min="1031" max="1031" width="16.5546875" style="4" customWidth="1"/>
    <col min="1032" max="1032" width="18" style="4" customWidth="1"/>
    <col min="1033" max="1033" width="19.44140625" style="4" customWidth="1"/>
    <col min="1034" max="1034" width="16.88671875" style="4" customWidth="1"/>
    <col min="1035" max="1035" width="17.44140625" style="4" customWidth="1"/>
    <col min="1036" max="1036" width="11.77734375" style="4" customWidth="1"/>
    <col min="1037" max="1037" width="15.109375" style="4" customWidth="1"/>
    <col min="1038" max="1038" width="14.88671875" style="4" customWidth="1"/>
    <col min="1039" max="1039" width="13.5546875" style="4" customWidth="1"/>
    <col min="1040" max="1040" width="13.88671875" style="4" customWidth="1"/>
    <col min="1041" max="1041" width="13.21875" style="4" customWidth="1"/>
    <col min="1042" max="1042" width="14.6640625" style="4" customWidth="1"/>
    <col min="1043" max="1043" width="14.33203125" style="4" customWidth="1"/>
    <col min="1044" max="1044" width="12.44140625" style="4" customWidth="1"/>
    <col min="1045" max="1045" width="14.21875" style="4" customWidth="1"/>
    <col min="1046" max="1046" width="14.88671875" style="4" customWidth="1"/>
    <col min="1047" max="1047" width="15.6640625" style="4" customWidth="1"/>
    <col min="1048" max="1052" width="16.109375" style="4" customWidth="1"/>
    <col min="1053" max="1053" width="18.21875" style="4" customWidth="1"/>
    <col min="1054" max="1054" width="15.6640625" style="4" customWidth="1"/>
    <col min="1055" max="1055" width="15.44140625" style="4" customWidth="1"/>
    <col min="1056" max="1056" width="14.109375" style="4" customWidth="1"/>
    <col min="1057" max="1057" width="19.88671875" style="4" customWidth="1"/>
    <col min="1058" max="1058" width="17.88671875" style="4" customWidth="1"/>
    <col min="1059" max="1059" width="10" style="4" hidden="1" customWidth="1"/>
    <col min="1060" max="1062" width="5.109375" style="4" customWidth="1"/>
    <col min="1063" max="1063" width="13.5546875" style="4" customWidth="1"/>
    <col min="1064" max="1064" width="21.77734375" style="4" customWidth="1"/>
    <col min="1065" max="1280" width="10" style="4"/>
    <col min="1281" max="1281" width="2.21875" style="4" customWidth="1"/>
    <col min="1282" max="1282" width="5.44140625" style="4" customWidth="1"/>
    <col min="1283" max="1283" width="10.5546875" style="4" customWidth="1"/>
    <col min="1284" max="1284" width="37.21875" style="4" customWidth="1"/>
    <col min="1285" max="1285" width="4.88671875" style="4" customWidth="1"/>
    <col min="1286" max="1286" width="16.77734375" style="4" customWidth="1"/>
    <col min="1287" max="1287" width="16.5546875" style="4" customWidth="1"/>
    <col min="1288" max="1288" width="18" style="4" customWidth="1"/>
    <col min="1289" max="1289" width="19.44140625" style="4" customWidth="1"/>
    <col min="1290" max="1290" width="16.88671875" style="4" customWidth="1"/>
    <col min="1291" max="1291" width="17.44140625" style="4" customWidth="1"/>
    <col min="1292" max="1292" width="11.77734375" style="4" customWidth="1"/>
    <col min="1293" max="1293" width="15.109375" style="4" customWidth="1"/>
    <col min="1294" max="1294" width="14.88671875" style="4" customWidth="1"/>
    <col min="1295" max="1295" width="13.5546875" style="4" customWidth="1"/>
    <col min="1296" max="1296" width="13.88671875" style="4" customWidth="1"/>
    <col min="1297" max="1297" width="13.21875" style="4" customWidth="1"/>
    <col min="1298" max="1298" width="14.6640625" style="4" customWidth="1"/>
    <col min="1299" max="1299" width="14.33203125" style="4" customWidth="1"/>
    <col min="1300" max="1300" width="12.44140625" style="4" customWidth="1"/>
    <col min="1301" max="1301" width="14.21875" style="4" customWidth="1"/>
    <col min="1302" max="1302" width="14.88671875" style="4" customWidth="1"/>
    <col min="1303" max="1303" width="15.6640625" style="4" customWidth="1"/>
    <col min="1304" max="1308" width="16.109375" style="4" customWidth="1"/>
    <col min="1309" max="1309" width="18.21875" style="4" customWidth="1"/>
    <col min="1310" max="1310" width="15.6640625" style="4" customWidth="1"/>
    <col min="1311" max="1311" width="15.44140625" style="4" customWidth="1"/>
    <col min="1312" max="1312" width="14.109375" style="4" customWidth="1"/>
    <col min="1313" max="1313" width="19.88671875" style="4" customWidth="1"/>
    <col min="1314" max="1314" width="17.88671875" style="4" customWidth="1"/>
    <col min="1315" max="1315" width="10" style="4" hidden="1" customWidth="1"/>
    <col min="1316" max="1318" width="5.109375" style="4" customWidth="1"/>
    <col min="1319" max="1319" width="13.5546875" style="4" customWidth="1"/>
    <col min="1320" max="1320" width="21.77734375" style="4" customWidth="1"/>
    <col min="1321" max="1536" width="10" style="4"/>
    <col min="1537" max="1537" width="2.21875" style="4" customWidth="1"/>
    <col min="1538" max="1538" width="5.44140625" style="4" customWidth="1"/>
    <col min="1539" max="1539" width="10.5546875" style="4" customWidth="1"/>
    <col min="1540" max="1540" width="37.21875" style="4" customWidth="1"/>
    <col min="1541" max="1541" width="4.88671875" style="4" customWidth="1"/>
    <col min="1542" max="1542" width="16.77734375" style="4" customWidth="1"/>
    <col min="1543" max="1543" width="16.5546875" style="4" customWidth="1"/>
    <col min="1544" max="1544" width="18" style="4" customWidth="1"/>
    <col min="1545" max="1545" width="19.44140625" style="4" customWidth="1"/>
    <col min="1546" max="1546" width="16.88671875" style="4" customWidth="1"/>
    <col min="1547" max="1547" width="17.44140625" style="4" customWidth="1"/>
    <col min="1548" max="1548" width="11.77734375" style="4" customWidth="1"/>
    <col min="1549" max="1549" width="15.109375" style="4" customWidth="1"/>
    <col min="1550" max="1550" width="14.88671875" style="4" customWidth="1"/>
    <col min="1551" max="1551" width="13.5546875" style="4" customWidth="1"/>
    <col min="1552" max="1552" width="13.88671875" style="4" customWidth="1"/>
    <col min="1553" max="1553" width="13.21875" style="4" customWidth="1"/>
    <col min="1554" max="1554" width="14.6640625" style="4" customWidth="1"/>
    <col min="1555" max="1555" width="14.33203125" style="4" customWidth="1"/>
    <col min="1556" max="1556" width="12.44140625" style="4" customWidth="1"/>
    <col min="1557" max="1557" width="14.21875" style="4" customWidth="1"/>
    <col min="1558" max="1558" width="14.88671875" style="4" customWidth="1"/>
    <col min="1559" max="1559" width="15.6640625" style="4" customWidth="1"/>
    <col min="1560" max="1564" width="16.109375" style="4" customWidth="1"/>
    <col min="1565" max="1565" width="18.21875" style="4" customWidth="1"/>
    <col min="1566" max="1566" width="15.6640625" style="4" customWidth="1"/>
    <col min="1567" max="1567" width="15.44140625" style="4" customWidth="1"/>
    <col min="1568" max="1568" width="14.109375" style="4" customWidth="1"/>
    <col min="1569" max="1569" width="19.88671875" style="4" customWidth="1"/>
    <col min="1570" max="1570" width="17.88671875" style="4" customWidth="1"/>
    <col min="1571" max="1571" width="10" style="4" hidden="1" customWidth="1"/>
    <col min="1572" max="1574" width="5.109375" style="4" customWidth="1"/>
    <col min="1575" max="1575" width="13.5546875" style="4" customWidth="1"/>
    <col min="1576" max="1576" width="21.77734375" style="4" customWidth="1"/>
    <col min="1577" max="1792" width="10" style="4"/>
    <col min="1793" max="1793" width="2.21875" style="4" customWidth="1"/>
    <col min="1794" max="1794" width="5.44140625" style="4" customWidth="1"/>
    <col min="1795" max="1795" width="10.5546875" style="4" customWidth="1"/>
    <col min="1796" max="1796" width="37.21875" style="4" customWidth="1"/>
    <col min="1797" max="1797" width="4.88671875" style="4" customWidth="1"/>
    <col min="1798" max="1798" width="16.77734375" style="4" customWidth="1"/>
    <col min="1799" max="1799" width="16.5546875" style="4" customWidth="1"/>
    <col min="1800" max="1800" width="18" style="4" customWidth="1"/>
    <col min="1801" max="1801" width="19.44140625" style="4" customWidth="1"/>
    <col min="1802" max="1802" width="16.88671875" style="4" customWidth="1"/>
    <col min="1803" max="1803" width="17.44140625" style="4" customWidth="1"/>
    <col min="1804" max="1804" width="11.77734375" style="4" customWidth="1"/>
    <col min="1805" max="1805" width="15.109375" style="4" customWidth="1"/>
    <col min="1806" max="1806" width="14.88671875" style="4" customWidth="1"/>
    <col min="1807" max="1807" width="13.5546875" style="4" customWidth="1"/>
    <col min="1808" max="1808" width="13.88671875" style="4" customWidth="1"/>
    <col min="1809" max="1809" width="13.21875" style="4" customWidth="1"/>
    <col min="1810" max="1810" width="14.6640625" style="4" customWidth="1"/>
    <col min="1811" max="1811" width="14.33203125" style="4" customWidth="1"/>
    <col min="1812" max="1812" width="12.44140625" style="4" customWidth="1"/>
    <col min="1813" max="1813" width="14.21875" style="4" customWidth="1"/>
    <col min="1814" max="1814" width="14.88671875" style="4" customWidth="1"/>
    <col min="1815" max="1815" width="15.6640625" style="4" customWidth="1"/>
    <col min="1816" max="1820" width="16.109375" style="4" customWidth="1"/>
    <col min="1821" max="1821" width="18.21875" style="4" customWidth="1"/>
    <col min="1822" max="1822" width="15.6640625" style="4" customWidth="1"/>
    <col min="1823" max="1823" width="15.44140625" style="4" customWidth="1"/>
    <col min="1824" max="1824" width="14.109375" style="4" customWidth="1"/>
    <col min="1825" max="1825" width="19.88671875" style="4" customWidth="1"/>
    <col min="1826" max="1826" width="17.88671875" style="4" customWidth="1"/>
    <col min="1827" max="1827" width="10" style="4" hidden="1" customWidth="1"/>
    <col min="1828" max="1830" width="5.109375" style="4" customWidth="1"/>
    <col min="1831" max="1831" width="13.5546875" style="4" customWidth="1"/>
    <col min="1832" max="1832" width="21.77734375" style="4" customWidth="1"/>
    <col min="1833" max="2048" width="10" style="4"/>
    <col min="2049" max="2049" width="2.21875" style="4" customWidth="1"/>
    <col min="2050" max="2050" width="5.44140625" style="4" customWidth="1"/>
    <col min="2051" max="2051" width="10.5546875" style="4" customWidth="1"/>
    <col min="2052" max="2052" width="37.21875" style="4" customWidth="1"/>
    <col min="2053" max="2053" width="4.88671875" style="4" customWidth="1"/>
    <col min="2054" max="2054" width="16.77734375" style="4" customWidth="1"/>
    <col min="2055" max="2055" width="16.5546875" style="4" customWidth="1"/>
    <col min="2056" max="2056" width="18" style="4" customWidth="1"/>
    <col min="2057" max="2057" width="19.44140625" style="4" customWidth="1"/>
    <col min="2058" max="2058" width="16.88671875" style="4" customWidth="1"/>
    <col min="2059" max="2059" width="17.44140625" style="4" customWidth="1"/>
    <col min="2060" max="2060" width="11.77734375" style="4" customWidth="1"/>
    <col min="2061" max="2061" width="15.109375" style="4" customWidth="1"/>
    <col min="2062" max="2062" width="14.88671875" style="4" customWidth="1"/>
    <col min="2063" max="2063" width="13.5546875" style="4" customWidth="1"/>
    <col min="2064" max="2064" width="13.88671875" style="4" customWidth="1"/>
    <col min="2065" max="2065" width="13.21875" style="4" customWidth="1"/>
    <col min="2066" max="2066" width="14.6640625" style="4" customWidth="1"/>
    <col min="2067" max="2067" width="14.33203125" style="4" customWidth="1"/>
    <col min="2068" max="2068" width="12.44140625" style="4" customWidth="1"/>
    <col min="2069" max="2069" width="14.21875" style="4" customWidth="1"/>
    <col min="2070" max="2070" width="14.88671875" style="4" customWidth="1"/>
    <col min="2071" max="2071" width="15.6640625" style="4" customWidth="1"/>
    <col min="2072" max="2076" width="16.109375" style="4" customWidth="1"/>
    <col min="2077" max="2077" width="18.21875" style="4" customWidth="1"/>
    <col min="2078" max="2078" width="15.6640625" style="4" customWidth="1"/>
    <col min="2079" max="2079" width="15.44140625" style="4" customWidth="1"/>
    <col min="2080" max="2080" width="14.109375" style="4" customWidth="1"/>
    <col min="2081" max="2081" width="19.88671875" style="4" customWidth="1"/>
    <col min="2082" max="2082" width="17.88671875" style="4" customWidth="1"/>
    <col min="2083" max="2083" width="10" style="4" hidden="1" customWidth="1"/>
    <col min="2084" max="2086" width="5.109375" style="4" customWidth="1"/>
    <col min="2087" max="2087" width="13.5546875" style="4" customWidth="1"/>
    <col min="2088" max="2088" width="21.77734375" style="4" customWidth="1"/>
    <col min="2089" max="2304" width="10" style="4"/>
    <col min="2305" max="2305" width="2.21875" style="4" customWidth="1"/>
    <col min="2306" max="2306" width="5.44140625" style="4" customWidth="1"/>
    <col min="2307" max="2307" width="10.5546875" style="4" customWidth="1"/>
    <col min="2308" max="2308" width="37.21875" style="4" customWidth="1"/>
    <col min="2309" max="2309" width="4.88671875" style="4" customWidth="1"/>
    <col min="2310" max="2310" width="16.77734375" style="4" customWidth="1"/>
    <col min="2311" max="2311" width="16.5546875" style="4" customWidth="1"/>
    <col min="2312" max="2312" width="18" style="4" customWidth="1"/>
    <col min="2313" max="2313" width="19.44140625" style="4" customWidth="1"/>
    <col min="2314" max="2314" width="16.88671875" style="4" customWidth="1"/>
    <col min="2315" max="2315" width="17.44140625" style="4" customWidth="1"/>
    <col min="2316" max="2316" width="11.77734375" style="4" customWidth="1"/>
    <col min="2317" max="2317" width="15.109375" style="4" customWidth="1"/>
    <col min="2318" max="2318" width="14.88671875" style="4" customWidth="1"/>
    <col min="2319" max="2319" width="13.5546875" style="4" customWidth="1"/>
    <col min="2320" max="2320" width="13.88671875" style="4" customWidth="1"/>
    <col min="2321" max="2321" width="13.21875" style="4" customWidth="1"/>
    <col min="2322" max="2322" width="14.6640625" style="4" customWidth="1"/>
    <col min="2323" max="2323" width="14.33203125" style="4" customWidth="1"/>
    <col min="2324" max="2324" width="12.44140625" style="4" customWidth="1"/>
    <col min="2325" max="2325" width="14.21875" style="4" customWidth="1"/>
    <col min="2326" max="2326" width="14.88671875" style="4" customWidth="1"/>
    <col min="2327" max="2327" width="15.6640625" style="4" customWidth="1"/>
    <col min="2328" max="2332" width="16.109375" style="4" customWidth="1"/>
    <col min="2333" max="2333" width="18.21875" style="4" customWidth="1"/>
    <col min="2334" max="2334" width="15.6640625" style="4" customWidth="1"/>
    <col min="2335" max="2335" width="15.44140625" style="4" customWidth="1"/>
    <col min="2336" max="2336" width="14.109375" style="4" customWidth="1"/>
    <col min="2337" max="2337" width="19.88671875" style="4" customWidth="1"/>
    <col min="2338" max="2338" width="17.88671875" style="4" customWidth="1"/>
    <col min="2339" max="2339" width="10" style="4" hidden="1" customWidth="1"/>
    <col min="2340" max="2342" width="5.109375" style="4" customWidth="1"/>
    <col min="2343" max="2343" width="13.5546875" style="4" customWidth="1"/>
    <col min="2344" max="2344" width="21.77734375" style="4" customWidth="1"/>
    <col min="2345" max="2560" width="10" style="4"/>
    <col min="2561" max="2561" width="2.21875" style="4" customWidth="1"/>
    <col min="2562" max="2562" width="5.44140625" style="4" customWidth="1"/>
    <col min="2563" max="2563" width="10.5546875" style="4" customWidth="1"/>
    <col min="2564" max="2564" width="37.21875" style="4" customWidth="1"/>
    <col min="2565" max="2565" width="4.88671875" style="4" customWidth="1"/>
    <col min="2566" max="2566" width="16.77734375" style="4" customWidth="1"/>
    <col min="2567" max="2567" width="16.5546875" style="4" customWidth="1"/>
    <col min="2568" max="2568" width="18" style="4" customWidth="1"/>
    <col min="2569" max="2569" width="19.44140625" style="4" customWidth="1"/>
    <col min="2570" max="2570" width="16.88671875" style="4" customWidth="1"/>
    <col min="2571" max="2571" width="17.44140625" style="4" customWidth="1"/>
    <col min="2572" max="2572" width="11.77734375" style="4" customWidth="1"/>
    <col min="2573" max="2573" width="15.109375" style="4" customWidth="1"/>
    <col min="2574" max="2574" width="14.88671875" style="4" customWidth="1"/>
    <col min="2575" max="2575" width="13.5546875" style="4" customWidth="1"/>
    <col min="2576" max="2576" width="13.88671875" style="4" customWidth="1"/>
    <col min="2577" max="2577" width="13.21875" style="4" customWidth="1"/>
    <col min="2578" max="2578" width="14.6640625" style="4" customWidth="1"/>
    <col min="2579" max="2579" width="14.33203125" style="4" customWidth="1"/>
    <col min="2580" max="2580" width="12.44140625" style="4" customWidth="1"/>
    <col min="2581" max="2581" width="14.21875" style="4" customWidth="1"/>
    <col min="2582" max="2582" width="14.88671875" style="4" customWidth="1"/>
    <col min="2583" max="2583" width="15.6640625" style="4" customWidth="1"/>
    <col min="2584" max="2588" width="16.109375" style="4" customWidth="1"/>
    <col min="2589" max="2589" width="18.21875" style="4" customWidth="1"/>
    <col min="2590" max="2590" width="15.6640625" style="4" customWidth="1"/>
    <col min="2591" max="2591" width="15.44140625" style="4" customWidth="1"/>
    <col min="2592" max="2592" width="14.109375" style="4" customWidth="1"/>
    <col min="2593" max="2593" width="19.88671875" style="4" customWidth="1"/>
    <col min="2594" max="2594" width="17.88671875" style="4" customWidth="1"/>
    <col min="2595" max="2595" width="10" style="4" hidden="1" customWidth="1"/>
    <col min="2596" max="2598" width="5.109375" style="4" customWidth="1"/>
    <col min="2599" max="2599" width="13.5546875" style="4" customWidth="1"/>
    <col min="2600" max="2600" width="21.77734375" style="4" customWidth="1"/>
    <col min="2601" max="2816" width="10" style="4"/>
    <col min="2817" max="2817" width="2.21875" style="4" customWidth="1"/>
    <col min="2818" max="2818" width="5.44140625" style="4" customWidth="1"/>
    <col min="2819" max="2819" width="10.5546875" style="4" customWidth="1"/>
    <col min="2820" max="2820" width="37.21875" style="4" customWidth="1"/>
    <col min="2821" max="2821" width="4.88671875" style="4" customWidth="1"/>
    <col min="2822" max="2822" width="16.77734375" style="4" customWidth="1"/>
    <col min="2823" max="2823" width="16.5546875" style="4" customWidth="1"/>
    <col min="2824" max="2824" width="18" style="4" customWidth="1"/>
    <col min="2825" max="2825" width="19.44140625" style="4" customWidth="1"/>
    <col min="2826" max="2826" width="16.88671875" style="4" customWidth="1"/>
    <col min="2827" max="2827" width="17.44140625" style="4" customWidth="1"/>
    <col min="2828" max="2828" width="11.77734375" style="4" customWidth="1"/>
    <col min="2829" max="2829" width="15.109375" style="4" customWidth="1"/>
    <col min="2830" max="2830" width="14.88671875" style="4" customWidth="1"/>
    <col min="2831" max="2831" width="13.5546875" style="4" customWidth="1"/>
    <col min="2832" max="2832" width="13.88671875" style="4" customWidth="1"/>
    <col min="2833" max="2833" width="13.21875" style="4" customWidth="1"/>
    <col min="2834" max="2834" width="14.6640625" style="4" customWidth="1"/>
    <col min="2835" max="2835" width="14.33203125" style="4" customWidth="1"/>
    <col min="2836" max="2836" width="12.44140625" style="4" customWidth="1"/>
    <col min="2837" max="2837" width="14.21875" style="4" customWidth="1"/>
    <col min="2838" max="2838" width="14.88671875" style="4" customWidth="1"/>
    <col min="2839" max="2839" width="15.6640625" style="4" customWidth="1"/>
    <col min="2840" max="2844" width="16.109375" style="4" customWidth="1"/>
    <col min="2845" max="2845" width="18.21875" style="4" customWidth="1"/>
    <col min="2846" max="2846" width="15.6640625" style="4" customWidth="1"/>
    <col min="2847" max="2847" width="15.44140625" style="4" customWidth="1"/>
    <col min="2848" max="2848" width="14.109375" style="4" customWidth="1"/>
    <col min="2849" max="2849" width="19.88671875" style="4" customWidth="1"/>
    <col min="2850" max="2850" width="17.88671875" style="4" customWidth="1"/>
    <col min="2851" max="2851" width="10" style="4" hidden="1" customWidth="1"/>
    <col min="2852" max="2854" width="5.109375" style="4" customWidth="1"/>
    <col min="2855" max="2855" width="13.5546875" style="4" customWidth="1"/>
    <col min="2856" max="2856" width="21.77734375" style="4" customWidth="1"/>
    <col min="2857" max="3072" width="10" style="4"/>
    <col min="3073" max="3073" width="2.21875" style="4" customWidth="1"/>
    <col min="3074" max="3074" width="5.44140625" style="4" customWidth="1"/>
    <col min="3075" max="3075" width="10.5546875" style="4" customWidth="1"/>
    <col min="3076" max="3076" width="37.21875" style="4" customWidth="1"/>
    <col min="3077" max="3077" width="4.88671875" style="4" customWidth="1"/>
    <col min="3078" max="3078" width="16.77734375" style="4" customWidth="1"/>
    <col min="3079" max="3079" width="16.5546875" style="4" customWidth="1"/>
    <col min="3080" max="3080" width="18" style="4" customWidth="1"/>
    <col min="3081" max="3081" width="19.44140625" style="4" customWidth="1"/>
    <col min="3082" max="3082" width="16.88671875" style="4" customWidth="1"/>
    <col min="3083" max="3083" width="17.44140625" style="4" customWidth="1"/>
    <col min="3084" max="3084" width="11.77734375" style="4" customWidth="1"/>
    <col min="3085" max="3085" width="15.109375" style="4" customWidth="1"/>
    <col min="3086" max="3086" width="14.88671875" style="4" customWidth="1"/>
    <col min="3087" max="3087" width="13.5546875" style="4" customWidth="1"/>
    <col min="3088" max="3088" width="13.88671875" style="4" customWidth="1"/>
    <col min="3089" max="3089" width="13.21875" style="4" customWidth="1"/>
    <col min="3090" max="3090" width="14.6640625" style="4" customWidth="1"/>
    <col min="3091" max="3091" width="14.33203125" style="4" customWidth="1"/>
    <col min="3092" max="3092" width="12.44140625" style="4" customWidth="1"/>
    <col min="3093" max="3093" width="14.21875" style="4" customWidth="1"/>
    <col min="3094" max="3094" width="14.88671875" style="4" customWidth="1"/>
    <col min="3095" max="3095" width="15.6640625" style="4" customWidth="1"/>
    <col min="3096" max="3100" width="16.109375" style="4" customWidth="1"/>
    <col min="3101" max="3101" width="18.21875" style="4" customWidth="1"/>
    <col min="3102" max="3102" width="15.6640625" style="4" customWidth="1"/>
    <col min="3103" max="3103" width="15.44140625" style="4" customWidth="1"/>
    <col min="3104" max="3104" width="14.109375" style="4" customWidth="1"/>
    <col min="3105" max="3105" width="19.88671875" style="4" customWidth="1"/>
    <col min="3106" max="3106" width="17.88671875" style="4" customWidth="1"/>
    <col min="3107" max="3107" width="10" style="4" hidden="1" customWidth="1"/>
    <col min="3108" max="3110" width="5.109375" style="4" customWidth="1"/>
    <col min="3111" max="3111" width="13.5546875" style="4" customWidth="1"/>
    <col min="3112" max="3112" width="21.77734375" style="4" customWidth="1"/>
    <col min="3113" max="3328" width="10" style="4"/>
    <col min="3329" max="3329" width="2.21875" style="4" customWidth="1"/>
    <col min="3330" max="3330" width="5.44140625" style="4" customWidth="1"/>
    <col min="3331" max="3331" width="10.5546875" style="4" customWidth="1"/>
    <col min="3332" max="3332" width="37.21875" style="4" customWidth="1"/>
    <col min="3333" max="3333" width="4.88671875" style="4" customWidth="1"/>
    <col min="3334" max="3334" width="16.77734375" style="4" customWidth="1"/>
    <col min="3335" max="3335" width="16.5546875" style="4" customWidth="1"/>
    <col min="3336" max="3336" width="18" style="4" customWidth="1"/>
    <col min="3337" max="3337" width="19.44140625" style="4" customWidth="1"/>
    <col min="3338" max="3338" width="16.88671875" style="4" customWidth="1"/>
    <col min="3339" max="3339" width="17.44140625" style="4" customWidth="1"/>
    <col min="3340" max="3340" width="11.77734375" style="4" customWidth="1"/>
    <col min="3341" max="3341" width="15.109375" style="4" customWidth="1"/>
    <col min="3342" max="3342" width="14.88671875" style="4" customWidth="1"/>
    <col min="3343" max="3343" width="13.5546875" style="4" customWidth="1"/>
    <col min="3344" max="3344" width="13.88671875" style="4" customWidth="1"/>
    <col min="3345" max="3345" width="13.21875" style="4" customWidth="1"/>
    <col min="3346" max="3346" width="14.6640625" style="4" customWidth="1"/>
    <col min="3347" max="3347" width="14.33203125" style="4" customWidth="1"/>
    <col min="3348" max="3348" width="12.44140625" style="4" customWidth="1"/>
    <col min="3349" max="3349" width="14.21875" style="4" customWidth="1"/>
    <col min="3350" max="3350" width="14.88671875" style="4" customWidth="1"/>
    <col min="3351" max="3351" width="15.6640625" style="4" customWidth="1"/>
    <col min="3352" max="3356" width="16.109375" style="4" customWidth="1"/>
    <col min="3357" max="3357" width="18.21875" style="4" customWidth="1"/>
    <col min="3358" max="3358" width="15.6640625" style="4" customWidth="1"/>
    <col min="3359" max="3359" width="15.44140625" style="4" customWidth="1"/>
    <col min="3360" max="3360" width="14.109375" style="4" customWidth="1"/>
    <col min="3361" max="3361" width="19.88671875" style="4" customWidth="1"/>
    <col min="3362" max="3362" width="17.88671875" style="4" customWidth="1"/>
    <col min="3363" max="3363" width="10" style="4" hidden="1" customWidth="1"/>
    <col min="3364" max="3366" width="5.109375" style="4" customWidth="1"/>
    <col min="3367" max="3367" width="13.5546875" style="4" customWidth="1"/>
    <col min="3368" max="3368" width="21.77734375" style="4" customWidth="1"/>
    <col min="3369" max="3584" width="10" style="4"/>
    <col min="3585" max="3585" width="2.21875" style="4" customWidth="1"/>
    <col min="3586" max="3586" width="5.44140625" style="4" customWidth="1"/>
    <col min="3587" max="3587" width="10.5546875" style="4" customWidth="1"/>
    <col min="3588" max="3588" width="37.21875" style="4" customWidth="1"/>
    <col min="3589" max="3589" width="4.88671875" style="4" customWidth="1"/>
    <col min="3590" max="3590" width="16.77734375" style="4" customWidth="1"/>
    <col min="3591" max="3591" width="16.5546875" style="4" customWidth="1"/>
    <col min="3592" max="3592" width="18" style="4" customWidth="1"/>
    <col min="3593" max="3593" width="19.44140625" style="4" customWidth="1"/>
    <col min="3594" max="3594" width="16.88671875" style="4" customWidth="1"/>
    <col min="3595" max="3595" width="17.44140625" style="4" customWidth="1"/>
    <col min="3596" max="3596" width="11.77734375" style="4" customWidth="1"/>
    <col min="3597" max="3597" width="15.109375" style="4" customWidth="1"/>
    <col min="3598" max="3598" width="14.88671875" style="4" customWidth="1"/>
    <col min="3599" max="3599" width="13.5546875" style="4" customWidth="1"/>
    <col min="3600" max="3600" width="13.88671875" style="4" customWidth="1"/>
    <col min="3601" max="3601" width="13.21875" style="4" customWidth="1"/>
    <col min="3602" max="3602" width="14.6640625" style="4" customWidth="1"/>
    <col min="3603" max="3603" width="14.33203125" style="4" customWidth="1"/>
    <col min="3604" max="3604" width="12.44140625" style="4" customWidth="1"/>
    <col min="3605" max="3605" width="14.21875" style="4" customWidth="1"/>
    <col min="3606" max="3606" width="14.88671875" style="4" customWidth="1"/>
    <col min="3607" max="3607" width="15.6640625" style="4" customWidth="1"/>
    <col min="3608" max="3612" width="16.109375" style="4" customWidth="1"/>
    <col min="3613" max="3613" width="18.21875" style="4" customWidth="1"/>
    <col min="3614" max="3614" width="15.6640625" style="4" customWidth="1"/>
    <col min="3615" max="3615" width="15.44140625" style="4" customWidth="1"/>
    <col min="3616" max="3616" width="14.109375" style="4" customWidth="1"/>
    <col min="3617" max="3617" width="19.88671875" style="4" customWidth="1"/>
    <col min="3618" max="3618" width="17.88671875" style="4" customWidth="1"/>
    <col min="3619" max="3619" width="10" style="4" hidden="1" customWidth="1"/>
    <col min="3620" max="3622" width="5.109375" style="4" customWidth="1"/>
    <col min="3623" max="3623" width="13.5546875" style="4" customWidth="1"/>
    <col min="3624" max="3624" width="21.77734375" style="4" customWidth="1"/>
    <col min="3625" max="3840" width="10" style="4"/>
    <col min="3841" max="3841" width="2.21875" style="4" customWidth="1"/>
    <col min="3842" max="3842" width="5.44140625" style="4" customWidth="1"/>
    <col min="3843" max="3843" width="10.5546875" style="4" customWidth="1"/>
    <col min="3844" max="3844" width="37.21875" style="4" customWidth="1"/>
    <col min="3845" max="3845" width="4.88671875" style="4" customWidth="1"/>
    <col min="3846" max="3846" width="16.77734375" style="4" customWidth="1"/>
    <col min="3847" max="3847" width="16.5546875" style="4" customWidth="1"/>
    <col min="3848" max="3848" width="18" style="4" customWidth="1"/>
    <col min="3849" max="3849" width="19.44140625" style="4" customWidth="1"/>
    <col min="3850" max="3850" width="16.88671875" style="4" customWidth="1"/>
    <col min="3851" max="3851" width="17.44140625" style="4" customWidth="1"/>
    <col min="3852" max="3852" width="11.77734375" style="4" customWidth="1"/>
    <col min="3853" max="3853" width="15.109375" style="4" customWidth="1"/>
    <col min="3854" max="3854" width="14.88671875" style="4" customWidth="1"/>
    <col min="3855" max="3855" width="13.5546875" style="4" customWidth="1"/>
    <col min="3856" max="3856" width="13.88671875" style="4" customWidth="1"/>
    <col min="3857" max="3857" width="13.21875" style="4" customWidth="1"/>
    <col min="3858" max="3858" width="14.6640625" style="4" customWidth="1"/>
    <col min="3859" max="3859" width="14.33203125" style="4" customWidth="1"/>
    <col min="3860" max="3860" width="12.44140625" style="4" customWidth="1"/>
    <col min="3861" max="3861" width="14.21875" style="4" customWidth="1"/>
    <col min="3862" max="3862" width="14.88671875" style="4" customWidth="1"/>
    <col min="3863" max="3863" width="15.6640625" style="4" customWidth="1"/>
    <col min="3864" max="3868" width="16.109375" style="4" customWidth="1"/>
    <col min="3869" max="3869" width="18.21875" style="4" customWidth="1"/>
    <col min="3870" max="3870" width="15.6640625" style="4" customWidth="1"/>
    <col min="3871" max="3871" width="15.44140625" style="4" customWidth="1"/>
    <col min="3872" max="3872" width="14.109375" style="4" customWidth="1"/>
    <col min="3873" max="3873" width="19.88671875" style="4" customWidth="1"/>
    <col min="3874" max="3874" width="17.88671875" style="4" customWidth="1"/>
    <col min="3875" max="3875" width="10" style="4" hidden="1" customWidth="1"/>
    <col min="3876" max="3878" width="5.109375" style="4" customWidth="1"/>
    <col min="3879" max="3879" width="13.5546875" style="4" customWidth="1"/>
    <col min="3880" max="3880" width="21.77734375" style="4" customWidth="1"/>
    <col min="3881" max="4096" width="10" style="4"/>
    <col min="4097" max="4097" width="2.21875" style="4" customWidth="1"/>
    <col min="4098" max="4098" width="5.44140625" style="4" customWidth="1"/>
    <col min="4099" max="4099" width="10.5546875" style="4" customWidth="1"/>
    <col min="4100" max="4100" width="37.21875" style="4" customWidth="1"/>
    <col min="4101" max="4101" width="4.88671875" style="4" customWidth="1"/>
    <col min="4102" max="4102" width="16.77734375" style="4" customWidth="1"/>
    <col min="4103" max="4103" width="16.5546875" style="4" customWidth="1"/>
    <col min="4104" max="4104" width="18" style="4" customWidth="1"/>
    <col min="4105" max="4105" width="19.44140625" style="4" customWidth="1"/>
    <col min="4106" max="4106" width="16.88671875" style="4" customWidth="1"/>
    <col min="4107" max="4107" width="17.44140625" style="4" customWidth="1"/>
    <col min="4108" max="4108" width="11.77734375" style="4" customWidth="1"/>
    <col min="4109" max="4109" width="15.109375" style="4" customWidth="1"/>
    <col min="4110" max="4110" width="14.88671875" style="4" customWidth="1"/>
    <col min="4111" max="4111" width="13.5546875" style="4" customWidth="1"/>
    <col min="4112" max="4112" width="13.88671875" style="4" customWidth="1"/>
    <col min="4113" max="4113" width="13.21875" style="4" customWidth="1"/>
    <col min="4114" max="4114" width="14.6640625" style="4" customWidth="1"/>
    <col min="4115" max="4115" width="14.33203125" style="4" customWidth="1"/>
    <col min="4116" max="4116" width="12.44140625" style="4" customWidth="1"/>
    <col min="4117" max="4117" width="14.21875" style="4" customWidth="1"/>
    <col min="4118" max="4118" width="14.88671875" style="4" customWidth="1"/>
    <col min="4119" max="4119" width="15.6640625" style="4" customWidth="1"/>
    <col min="4120" max="4124" width="16.109375" style="4" customWidth="1"/>
    <col min="4125" max="4125" width="18.21875" style="4" customWidth="1"/>
    <col min="4126" max="4126" width="15.6640625" style="4" customWidth="1"/>
    <col min="4127" max="4127" width="15.44140625" style="4" customWidth="1"/>
    <col min="4128" max="4128" width="14.109375" style="4" customWidth="1"/>
    <col min="4129" max="4129" width="19.88671875" style="4" customWidth="1"/>
    <col min="4130" max="4130" width="17.88671875" style="4" customWidth="1"/>
    <col min="4131" max="4131" width="10" style="4" hidden="1" customWidth="1"/>
    <col min="4132" max="4134" width="5.109375" style="4" customWidth="1"/>
    <col min="4135" max="4135" width="13.5546875" style="4" customWidth="1"/>
    <col min="4136" max="4136" width="21.77734375" style="4" customWidth="1"/>
    <col min="4137" max="4352" width="10" style="4"/>
    <col min="4353" max="4353" width="2.21875" style="4" customWidth="1"/>
    <col min="4354" max="4354" width="5.44140625" style="4" customWidth="1"/>
    <col min="4355" max="4355" width="10.5546875" style="4" customWidth="1"/>
    <col min="4356" max="4356" width="37.21875" style="4" customWidth="1"/>
    <col min="4357" max="4357" width="4.88671875" style="4" customWidth="1"/>
    <col min="4358" max="4358" width="16.77734375" style="4" customWidth="1"/>
    <col min="4359" max="4359" width="16.5546875" style="4" customWidth="1"/>
    <col min="4360" max="4360" width="18" style="4" customWidth="1"/>
    <col min="4361" max="4361" width="19.44140625" style="4" customWidth="1"/>
    <col min="4362" max="4362" width="16.88671875" style="4" customWidth="1"/>
    <col min="4363" max="4363" width="17.44140625" style="4" customWidth="1"/>
    <col min="4364" max="4364" width="11.77734375" style="4" customWidth="1"/>
    <col min="4365" max="4365" width="15.109375" style="4" customWidth="1"/>
    <col min="4366" max="4366" width="14.88671875" style="4" customWidth="1"/>
    <col min="4367" max="4367" width="13.5546875" style="4" customWidth="1"/>
    <col min="4368" max="4368" width="13.88671875" style="4" customWidth="1"/>
    <col min="4369" max="4369" width="13.21875" style="4" customWidth="1"/>
    <col min="4370" max="4370" width="14.6640625" style="4" customWidth="1"/>
    <col min="4371" max="4371" width="14.33203125" style="4" customWidth="1"/>
    <col min="4372" max="4372" width="12.44140625" style="4" customWidth="1"/>
    <col min="4373" max="4373" width="14.21875" style="4" customWidth="1"/>
    <col min="4374" max="4374" width="14.88671875" style="4" customWidth="1"/>
    <col min="4375" max="4375" width="15.6640625" style="4" customWidth="1"/>
    <col min="4376" max="4380" width="16.109375" style="4" customWidth="1"/>
    <col min="4381" max="4381" width="18.21875" style="4" customWidth="1"/>
    <col min="4382" max="4382" width="15.6640625" style="4" customWidth="1"/>
    <col min="4383" max="4383" width="15.44140625" style="4" customWidth="1"/>
    <col min="4384" max="4384" width="14.109375" style="4" customWidth="1"/>
    <col min="4385" max="4385" width="19.88671875" style="4" customWidth="1"/>
    <col min="4386" max="4386" width="17.88671875" style="4" customWidth="1"/>
    <col min="4387" max="4387" width="10" style="4" hidden="1" customWidth="1"/>
    <col min="4388" max="4390" width="5.109375" style="4" customWidth="1"/>
    <col min="4391" max="4391" width="13.5546875" style="4" customWidth="1"/>
    <col min="4392" max="4392" width="21.77734375" style="4" customWidth="1"/>
    <col min="4393" max="4608" width="10" style="4"/>
    <col min="4609" max="4609" width="2.21875" style="4" customWidth="1"/>
    <col min="4610" max="4610" width="5.44140625" style="4" customWidth="1"/>
    <col min="4611" max="4611" width="10.5546875" style="4" customWidth="1"/>
    <col min="4612" max="4612" width="37.21875" style="4" customWidth="1"/>
    <col min="4613" max="4613" width="4.88671875" style="4" customWidth="1"/>
    <col min="4614" max="4614" width="16.77734375" style="4" customWidth="1"/>
    <col min="4615" max="4615" width="16.5546875" style="4" customWidth="1"/>
    <col min="4616" max="4616" width="18" style="4" customWidth="1"/>
    <col min="4617" max="4617" width="19.44140625" style="4" customWidth="1"/>
    <col min="4618" max="4618" width="16.88671875" style="4" customWidth="1"/>
    <col min="4619" max="4619" width="17.44140625" style="4" customWidth="1"/>
    <col min="4620" max="4620" width="11.77734375" style="4" customWidth="1"/>
    <col min="4621" max="4621" width="15.109375" style="4" customWidth="1"/>
    <col min="4622" max="4622" width="14.88671875" style="4" customWidth="1"/>
    <col min="4623" max="4623" width="13.5546875" style="4" customWidth="1"/>
    <col min="4624" max="4624" width="13.88671875" style="4" customWidth="1"/>
    <col min="4625" max="4625" width="13.21875" style="4" customWidth="1"/>
    <col min="4626" max="4626" width="14.6640625" style="4" customWidth="1"/>
    <col min="4627" max="4627" width="14.33203125" style="4" customWidth="1"/>
    <col min="4628" max="4628" width="12.44140625" style="4" customWidth="1"/>
    <col min="4629" max="4629" width="14.21875" style="4" customWidth="1"/>
    <col min="4630" max="4630" width="14.88671875" style="4" customWidth="1"/>
    <col min="4631" max="4631" width="15.6640625" style="4" customWidth="1"/>
    <col min="4632" max="4636" width="16.109375" style="4" customWidth="1"/>
    <col min="4637" max="4637" width="18.21875" style="4" customWidth="1"/>
    <col min="4638" max="4638" width="15.6640625" style="4" customWidth="1"/>
    <col min="4639" max="4639" width="15.44140625" style="4" customWidth="1"/>
    <col min="4640" max="4640" width="14.109375" style="4" customWidth="1"/>
    <col min="4641" max="4641" width="19.88671875" style="4" customWidth="1"/>
    <col min="4642" max="4642" width="17.88671875" style="4" customWidth="1"/>
    <col min="4643" max="4643" width="10" style="4" hidden="1" customWidth="1"/>
    <col min="4644" max="4646" width="5.109375" style="4" customWidth="1"/>
    <col min="4647" max="4647" width="13.5546875" style="4" customWidth="1"/>
    <col min="4648" max="4648" width="21.77734375" style="4" customWidth="1"/>
    <col min="4649" max="4864" width="10" style="4"/>
    <col min="4865" max="4865" width="2.21875" style="4" customWidth="1"/>
    <col min="4866" max="4866" width="5.44140625" style="4" customWidth="1"/>
    <col min="4867" max="4867" width="10.5546875" style="4" customWidth="1"/>
    <col min="4868" max="4868" width="37.21875" style="4" customWidth="1"/>
    <col min="4869" max="4869" width="4.88671875" style="4" customWidth="1"/>
    <col min="4870" max="4870" width="16.77734375" style="4" customWidth="1"/>
    <col min="4871" max="4871" width="16.5546875" style="4" customWidth="1"/>
    <col min="4872" max="4872" width="18" style="4" customWidth="1"/>
    <col min="4873" max="4873" width="19.44140625" style="4" customWidth="1"/>
    <col min="4874" max="4874" width="16.88671875" style="4" customWidth="1"/>
    <col min="4875" max="4875" width="17.44140625" style="4" customWidth="1"/>
    <col min="4876" max="4876" width="11.77734375" style="4" customWidth="1"/>
    <col min="4877" max="4877" width="15.109375" style="4" customWidth="1"/>
    <col min="4878" max="4878" width="14.88671875" style="4" customWidth="1"/>
    <col min="4879" max="4879" width="13.5546875" style="4" customWidth="1"/>
    <col min="4880" max="4880" width="13.88671875" style="4" customWidth="1"/>
    <col min="4881" max="4881" width="13.21875" style="4" customWidth="1"/>
    <col min="4882" max="4882" width="14.6640625" style="4" customWidth="1"/>
    <col min="4883" max="4883" width="14.33203125" style="4" customWidth="1"/>
    <col min="4884" max="4884" width="12.44140625" style="4" customWidth="1"/>
    <col min="4885" max="4885" width="14.21875" style="4" customWidth="1"/>
    <col min="4886" max="4886" width="14.88671875" style="4" customWidth="1"/>
    <col min="4887" max="4887" width="15.6640625" style="4" customWidth="1"/>
    <col min="4888" max="4892" width="16.109375" style="4" customWidth="1"/>
    <col min="4893" max="4893" width="18.21875" style="4" customWidth="1"/>
    <col min="4894" max="4894" width="15.6640625" style="4" customWidth="1"/>
    <col min="4895" max="4895" width="15.44140625" style="4" customWidth="1"/>
    <col min="4896" max="4896" width="14.109375" style="4" customWidth="1"/>
    <col min="4897" max="4897" width="19.88671875" style="4" customWidth="1"/>
    <col min="4898" max="4898" width="17.88671875" style="4" customWidth="1"/>
    <col min="4899" max="4899" width="10" style="4" hidden="1" customWidth="1"/>
    <col min="4900" max="4902" width="5.109375" style="4" customWidth="1"/>
    <col min="4903" max="4903" width="13.5546875" style="4" customWidth="1"/>
    <col min="4904" max="4904" width="21.77734375" style="4" customWidth="1"/>
    <col min="4905" max="5120" width="10" style="4"/>
    <col min="5121" max="5121" width="2.21875" style="4" customWidth="1"/>
    <col min="5122" max="5122" width="5.44140625" style="4" customWidth="1"/>
    <col min="5123" max="5123" width="10.5546875" style="4" customWidth="1"/>
    <col min="5124" max="5124" width="37.21875" style="4" customWidth="1"/>
    <col min="5125" max="5125" width="4.88671875" style="4" customWidth="1"/>
    <col min="5126" max="5126" width="16.77734375" style="4" customWidth="1"/>
    <col min="5127" max="5127" width="16.5546875" style="4" customWidth="1"/>
    <col min="5128" max="5128" width="18" style="4" customWidth="1"/>
    <col min="5129" max="5129" width="19.44140625" style="4" customWidth="1"/>
    <col min="5130" max="5130" width="16.88671875" style="4" customWidth="1"/>
    <col min="5131" max="5131" width="17.44140625" style="4" customWidth="1"/>
    <col min="5132" max="5132" width="11.77734375" style="4" customWidth="1"/>
    <col min="5133" max="5133" width="15.109375" style="4" customWidth="1"/>
    <col min="5134" max="5134" width="14.88671875" style="4" customWidth="1"/>
    <col min="5135" max="5135" width="13.5546875" style="4" customWidth="1"/>
    <col min="5136" max="5136" width="13.88671875" style="4" customWidth="1"/>
    <col min="5137" max="5137" width="13.21875" style="4" customWidth="1"/>
    <col min="5138" max="5138" width="14.6640625" style="4" customWidth="1"/>
    <col min="5139" max="5139" width="14.33203125" style="4" customWidth="1"/>
    <col min="5140" max="5140" width="12.44140625" style="4" customWidth="1"/>
    <col min="5141" max="5141" width="14.21875" style="4" customWidth="1"/>
    <col min="5142" max="5142" width="14.88671875" style="4" customWidth="1"/>
    <col min="5143" max="5143" width="15.6640625" style="4" customWidth="1"/>
    <col min="5144" max="5148" width="16.109375" style="4" customWidth="1"/>
    <col min="5149" max="5149" width="18.21875" style="4" customWidth="1"/>
    <col min="5150" max="5150" width="15.6640625" style="4" customWidth="1"/>
    <col min="5151" max="5151" width="15.44140625" style="4" customWidth="1"/>
    <col min="5152" max="5152" width="14.109375" style="4" customWidth="1"/>
    <col min="5153" max="5153" width="19.88671875" style="4" customWidth="1"/>
    <col min="5154" max="5154" width="17.88671875" style="4" customWidth="1"/>
    <col min="5155" max="5155" width="10" style="4" hidden="1" customWidth="1"/>
    <col min="5156" max="5158" width="5.109375" style="4" customWidth="1"/>
    <col min="5159" max="5159" width="13.5546875" style="4" customWidth="1"/>
    <col min="5160" max="5160" width="21.77734375" style="4" customWidth="1"/>
    <col min="5161" max="5376" width="10" style="4"/>
    <col min="5377" max="5377" width="2.21875" style="4" customWidth="1"/>
    <col min="5378" max="5378" width="5.44140625" style="4" customWidth="1"/>
    <col min="5379" max="5379" width="10.5546875" style="4" customWidth="1"/>
    <col min="5380" max="5380" width="37.21875" style="4" customWidth="1"/>
    <col min="5381" max="5381" width="4.88671875" style="4" customWidth="1"/>
    <col min="5382" max="5382" width="16.77734375" style="4" customWidth="1"/>
    <col min="5383" max="5383" width="16.5546875" style="4" customWidth="1"/>
    <col min="5384" max="5384" width="18" style="4" customWidth="1"/>
    <col min="5385" max="5385" width="19.44140625" style="4" customWidth="1"/>
    <col min="5386" max="5386" width="16.88671875" style="4" customWidth="1"/>
    <col min="5387" max="5387" width="17.44140625" style="4" customWidth="1"/>
    <col min="5388" max="5388" width="11.77734375" style="4" customWidth="1"/>
    <col min="5389" max="5389" width="15.109375" style="4" customWidth="1"/>
    <col min="5390" max="5390" width="14.88671875" style="4" customWidth="1"/>
    <col min="5391" max="5391" width="13.5546875" style="4" customWidth="1"/>
    <col min="5392" max="5392" width="13.88671875" style="4" customWidth="1"/>
    <col min="5393" max="5393" width="13.21875" style="4" customWidth="1"/>
    <col min="5394" max="5394" width="14.6640625" style="4" customWidth="1"/>
    <col min="5395" max="5395" width="14.33203125" style="4" customWidth="1"/>
    <col min="5396" max="5396" width="12.44140625" style="4" customWidth="1"/>
    <col min="5397" max="5397" width="14.21875" style="4" customWidth="1"/>
    <col min="5398" max="5398" width="14.88671875" style="4" customWidth="1"/>
    <col min="5399" max="5399" width="15.6640625" style="4" customWidth="1"/>
    <col min="5400" max="5404" width="16.109375" style="4" customWidth="1"/>
    <col min="5405" max="5405" width="18.21875" style="4" customWidth="1"/>
    <col min="5406" max="5406" width="15.6640625" style="4" customWidth="1"/>
    <col min="5407" max="5407" width="15.44140625" style="4" customWidth="1"/>
    <col min="5408" max="5408" width="14.109375" style="4" customWidth="1"/>
    <col min="5409" max="5409" width="19.88671875" style="4" customWidth="1"/>
    <col min="5410" max="5410" width="17.88671875" style="4" customWidth="1"/>
    <col min="5411" max="5411" width="10" style="4" hidden="1" customWidth="1"/>
    <col min="5412" max="5414" width="5.109375" style="4" customWidth="1"/>
    <col min="5415" max="5415" width="13.5546875" style="4" customWidth="1"/>
    <col min="5416" max="5416" width="21.77734375" style="4" customWidth="1"/>
    <col min="5417" max="5632" width="10" style="4"/>
    <col min="5633" max="5633" width="2.21875" style="4" customWidth="1"/>
    <col min="5634" max="5634" width="5.44140625" style="4" customWidth="1"/>
    <col min="5635" max="5635" width="10.5546875" style="4" customWidth="1"/>
    <col min="5636" max="5636" width="37.21875" style="4" customWidth="1"/>
    <col min="5637" max="5637" width="4.88671875" style="4" customWidth="1"/>
    <col min="5638" max="5638" width="16.77734375" style="4" customWidth="1"/>
    <col min="5639" max="5639" width="16.5546875" style="4" customWidth="1"/>
    <col min="5640" max="5640" width="18" style="4" customWidth="1"/>
    <col min="5641" max="5641" width="19.44140625" style="4" customWidth="1"/>
    <col min="5642" max="5642" width="16.88671875" style="4" customWidth="1"/>
    <col min="5643" max="5643" width="17.44140625" style="4" customWidth="1"/>
    <col min="5644" max="5644" width="11.77734375" style="4" customWidth="1"/>
    <col min="5645" max="5645" width="15.109375" style="4" customWidth="1"/>
    <col min="5646" max="5646" width="14.88671875" style="4" customWidth="1"/>
    <col min="5647" max="5647" width="13.5546875" style="4" customWidth="1"/>
    <col min="5648" max="5648" width="13.88671875" style="4" customWidth="1"/>
    <col min="5649" max="5649" width="13.21875" style="4" customWidth="1"/>
    <col min="5650" max="5650" width="14.6640625" style="4" customWidth="1"/>
    <col min="5651" max="5651" width="14.33203125" style="4" customWidth="1"/>
    <col min="5652" max="5652" width="12.44140625" style="4" customWidth="1"/>
    <col min="5653" max="5653" width="14.21875" style="4" customWidth="1"/>
    <col min="5654" max="5654" width="14.88671875" style="4" customWidth="1"/>
    <col min="5655" max="5655" width="15.6640625" style="4" customWidth="1"/>
    <col min="5656" max="5660" width="16.109375" style="4" customWidth="1"/>
    <col min="5661" max="5661" width="18.21875" style="4" customWidth="1"/>
    <col min="5662" max="5662" width="15.6640625" style="4" customWidth="1"/>
    <col min="5663" max="5663" width="15.44140625" style="4" customWidth="1"/>
    <col min="5664" max="5664" width="14.109375" style="4" customWidth="1"/>
    <col min="5665" max="5665" width="19.88671875" style="4" customWidth="1"/>
    <col min="5666" max="5666" width="17.88671875" style="4" customWidth="1"/>
    <col min="5667" max="5667" width="10" style="4" hidden="1" customWidth="1"/>
    <col min="5668" max="5670" width="5.109375" style="4" customWidth="1"/>
    <col min="5671" max="5671" width="13.5546875" style="4" customWidth="1"/>
    <col min="5672" max="5672" width="21.77734375" style="4" customWidth="1"/>
    <col min="5673" max="5888" width="10" style="4"/>
    <col min="5889" max="5889" width="2.21875" style="4" customWidth="1"/>
    <col min="5890" max="5890" width="5.44140625" style="4" customWidth="1"/>
    <col min="5891" max="5891" width="10.5546875" style="4" customWidth="1"/>
    <col min="5892" max="5892" width="37.21875" style="4" customWidth="1"/>
    <col min="5893" max="5893" width="4.88671875" style="4" customWidth="1"/>
    <col min="5894" max="5894" width="16.77734375" style="4" customWidth="1"/>
    <col min="5895" max="5895" width="16.5546875" style="4" customWidth="1"/>
    <col min="5896" max="5896" width="18" style="4" customWidth="1"/>
    <col min="5897" max="5897" width="19.44140625" style="4" customWidth="1"/>
    <col min="5898" max="5898" width="16.88671875" style="4" customWidth="1"/>
    <col min="5899" max="5899" width="17.44140625" style="4" customWidth="1"/>
    <col min="5900" max="5900" width="11.77734375" style="4" customWidth="1"/>
    <col min="5901" max="5901" width="15.109375" style="4" customWidth="1"/>
    <col min="5902" max="5902" width="14.88671875" style="4" customWidth="1"/>
    <col min="5903" max="5903" width="13.5546875" style="4" customWidth="1"/>
    <col min="5904" max="5904" width="13.88671875" style="4" customWidth="1"/>
    <col min="5905" max="5905" width="13.21875" style="4" customWidth="1"/>
    <col min="5906" max="5906" width="14.6640625" style="4" customWidth="1"/>
    <col min="5907" max="5907" width="14.33203125" style="4" customWidth="1"/>
    <col min="5908" max="5908" width="12.44140625" style="4" customWidth="1"/>
    <col min="5909" max="5909" width="14.21875" style="4" customWidth="1"/>
    <col min="5910" max="5910" width="14.88671875" style="4" customWidth="1"/>
    <col min="5911" max="5911" width="15.6640625" style="4" customWidth="1"/>
    <col min="5912" max="5916" width="16.109375" style="4" customWidth="1"/>
    <col min="5917" max="5917" width="18.21875" style="4" customWidth="1"/>
    <col min="5918" max="5918" width="15.6640625" style="4" customWidth="1"/>
    <col min="5919" max="5919" width="15.44140625" style="4" customWidth="1"/>
    <col min="5920" max="5920" width="14.109375" style="4" customWidth="1"/>
    <col min="5921" max="5921" width="19.88671875" style="4" customWidth="1"/>
    <col min="5922" max="5922" width="17.88671875" style="4" customWidth="1"/>
    <col min="5923" max="5923" width="10" style="4" hidden="1" customWidth="1"/>
    <col min="5924" max="5926" width="5.109375" style="4" customWidth="1"/>
    <col min="5927" max="5927" width="13.5546875" style="4" customWidth="1"/>
    <col min="5928" max="5928" width="21.77734375" style="4" customWidth="1"/>
    <col min="5929" max="6144" width="10" style="4"/>
    <col min="6145" max="6145" width="2.21875" style="4" customWidth="1"/>
    <col min="6146" max="6146" width="5.44140625" style="4" customWidth="1"/>
    <col min="6147" max="6147" width="10.5546875" style="4" customWidth="1"/>
    <col min="6148" max="6148" width="37.21875" style="4" customWidth="1"/>
    <col min="6149" max="6149" width="4.88671875" style="4" customWidth="1"/>
    <col min="6150" max="6150" width="16.77734375" style="4" customWidth="1"/>
    <col min="6151" max="6151" width="16.5546875" style="4" customWidth="1"/>
    <col min="6152" max="6152" width="18" style="4" customWidth="1"/>
    <col min="6153" max="6153" width="19.44140625" style="4" customWidth="1"/>
    <col min="6154" max="6154" width="16.88671875" style="4" customWidth="1"/>
    <col min="6155" max="6155" width="17.44140625" style="4" customWidth="1"/>
    <col min="6156" max="6156" width="11.77734375" style="4" customWidth="1"/>
    <col min="6157" max="6157" width="15.109375" style="4" customWidth="1"/>
    <col min="6158" max="6158" width="14.88671875" style="4" customWidth="1"/>
    <col min="6159" max="6159" width="13.5546875" style="4" customWidth="1"/>
    <col min="6160" max="6160" width="13.88671875" style="4" customWidth="1"/>
    <col min="6161" max="6161" width="13.21875" style="4" customWidth="1"/>
    <col min="6162" max="6162" width="14.6640625" style="4" customWidth="1"/>
    <col min="6163" max="6163" width="14.33203125" style="4" customWidth="1"/>
    <col min="6164" max="6164" width="12.44140625" style="4" customWidth="1"/>
    <col min="6165" max="6165" width="14.21875" style="4" customWidth="1"/>
    <col min="6166" max="6166" width="14.88671875" style="4" customWidth="1"/>
    <col min="6167" max="6167" width="15.6640625" style="4" customWidth="1"/>
    <col min="6168" max="6172" width="16.109375" style="4" customWidth="1"/>
    <col min="6173" max="6173" width="18.21875" style="4" customWidth="1"/>
    <col min="6174" max="6174" width="15.6640625" style="4" customWidth="1"/>
    <col min="6175" max="6175" width="15.44140625" style="4" customWidth="1"/>
    <col min="6176" max="6176" width="14.109375" style="4" customWidth="1"/>
    <col min="6177" max="6177" width="19.88671875" style="4" customWidth="1"/>
    <col min="6178" max="6178" width="17.88671875" style="4" customWidth="1"/>
    <col min="6179" max="6179" width="10" style="4" hidden="1" customWidth="1"/>
    <col min="6180" max="6182" width="5.109375" style="4" customWidth="1"/>
    <col min="6183" max="6183" width="13.5546875" style="4" customWidth="1"/>
    <col min="6184" max="6184" width="21.77734375" style="4" customWidth="1"/>
    <col min="6185" max="6400" width="10" style="4"/>
    <col min="6401" max="6401" width="2.21875" style="4" customWidth="1"/>
    <col min="6402" max="6402" width="5.44140625" style="4" customWidth="1"/>
    <col min="6403" max="6403" width="10.5546875" style="4" customWidth="1"/>
    <col min="6404" max="6404" width="37.21875" style="4" customWidth="1"/>
    <col min="6405" max="6405" width="4.88671875" style="4" customWidth="1"/>
    <col min="6406" max="6406" width="16.77734375" style="4" customWidth="1"/>
    <col min="6407" max="6407" width="16.5546875" style="4" customWidth="1"/>
    <col min="6408" max="6408" width="18" style="4" customWidth="1"/>
    <col min="6409" max="6409" width="19.44140625" style="4" customWidth="1"/>
    <col min="6410" max="6410" width="16.88671875" style="4" customWidth="1"/>
    <col min="6411" max="6411" width="17.44140625" style="4" customWidth="1"/>
    <col min="6412" max="6412" width="11.77734375" style="4" customWidth="1"/>
    <col min="6413" max="6413" width="15.109375" style="4" customWidth="1"/>
    <col min="6414" max="6414" width="14.88671875" style="4" customWidth="1"/>
    <col min="6415" max="6415" width="13.5546875" style="4" customWidth="1"/>
    <col min="6416" max="6416" width="13.88671875" style="4" customWidth="1"/>
    <col min="6417" max="6417" width="13.21875" style="4" customWidth="1"/>
    <col min="6418" max="6418" width="14.6640625" style="4" customWidth="1"/>
    <col min="6419" max="6419" width="14.33203125" style="4" customWidth="1"/>
    <col min="6420" max="6420" width="12.44140625" style="4" customWidth="1"/>
    <col min="6421" max="6421" width="14.21875" style="4" customWidth="1"/>
    <col min="6422" max="6422" width="14.88671875" style="4" customWidth="1"/>
    <col min="6423" max="6423" width="15.6640625" style="4" customWidth="1"/>
    <col min="6424" max="6428" width="16.109375" style="4" customWidth="1"/>
    <col min="6429" max="6429" width="18.21875" style="4" customWidth="1"/>
    <col min="6430" max="6430" width="15.6640625" style="4" customWidth="1"/>
    <col min="6431" max="6431" width="15.44140625" style="4" customWidth="1"/>
    <col min="6432" max="6432" width="14.109375" style="4" customWidth="1"/>
    <col min="6433" max="6433" width="19.88671875" style="4" customWidth="1"/>
    <col min="6434" max="6434" width="17.88671875" style="4" customWidth="1"/>
    <col min="6435" max="6435" width="10" style="4" hidden="1" customWidth="1"/>
    <col min="6436" max="6438" width="5.109375" style="4" customWidth="1"/>
    <col min="6439" max="6439" width="13.5546875" style="4" customWidth="1"/>
    <col min="6440" max="6440" width="21.77734375" style="4" customWidth="1"/>
    <col min="6441" max="6656" width="10" style="4"/>
    <col min="6657" max="6657" width="2.21875" style="4" customWidth="1"/>
    <col min="6658" max="6658" width="5.44140625" style="4" customWidth="1"/>
    <col min="6659" max="6659" width="10.5546875" style="4" customWidth="1"/>
    <col min="6660" max="6660" width="37.21875" style="4" customWidth="1"/>
    <col min="6661" max="6661" width="4.88671875" style="4" customWidth="1"/>
    <col min="6662" max="6662" width="16.77734375" style="4" customWidth="1"/>
    <col min="6663" max="6663" width="16.5546875" style="4" customWidth="1"/>
    <col min="6664" max="6664" width="18" style="4" customWidth="1"/>
    <col min="6665" max="6665" width="19.44140625" style="4" customWidth="1"/>
    <col min="6666" max="6666" width="16.88671875" style="4" customWidth="1"/>
    <col min="6667" max="6667" width="17.44140625" style="4" customWidth="1"/>
    <col min="6668" max="6668" width="11.77734375" style="4" customWidth="1"/>
    <col min="6669" max="6669" width="15.109375" style="4" customWidth="1"/>
    <col min="6670" max="6670" width="14.88671875" style="4" customWidth="1"/>
    <col min="6671" max="6671" width="13.5546875" style="4" customWidth="1"/>
    <col min="6672" max="6672" width="13.88671875" style="4" customWidth="1"/>
    <col min="6673" max="6673" width="13.21875" style="4" customWidth="1"/>
    <col min="6674" max="6674" width="14.6640625" style="4" customWidth="1"/>
    <col min="6675" max="6675" width="14.33203125" style="4" customWidth="1"/>
    <col min="6676" max="6676" width="12.44140625" style="4" customWidth="1"/>
    <col min="6677" max="6677" width="14.21875" style="4" customWidth="1"/>
    <col min="6678" max="6678" width="14.88671875" style="4" customWidth="1"/>
    <col min="6679" max="6679" width="15.6640625" style="4" customWidth="1"/>
    <col min="6680" max="6684" width="16.109375" style="4" customWidth="1"/>
    <col min="6685" max="6685" width="18.21875" style="4" customWidth="1"/>
    <col min="6686" max="6686" width="15.6640625" style="4" customWidth="1"/>
    <col min="6687" max="6687" width="15.44140625" style="4" customWidth="1"/>
    <col min="6688" max="6688" width="14.109375" style="4" customWidth="1"/>
    <col min="6689" max="6689" width="19.88671875" style="4" customWidth="1"/>
    <col min="6690" max="6690" width="17.88671875" style="4" customWidth="1"/>
    <col min="6691" max="6691" width="10" style="4" hidden="1" customWidth="1"/>
    <col min="6692" max="6694" width="5.109375" style="4" customWidth="1"/>
    <col min="6695" max="6695" width="13.5546875" style="4" customWidth="1"/>
    <col min="6696" max="6696" width="21.77734375" style="4" customWidth="1"/>
    <col min="6697" max="6912" width="10" style="4"/>
    <col min="6913" max="6913" width="2.21875" style="4" customWidth="1"/>
    <col min="6914" max="6914" width="5.44140625" style="4" customWidth="1"/>
    <col min="6915" max="6915" width="10.5546875" style="4" customWidth="1"/>
    <col min="6916" max="6916" width="37.21875" style="4" customWidth="1"/>
    <col min="6917" max="6917" width="4.88671875" style="4" customWidth="1"/>
    <col min="6918" max="6918" width="16.77734375" style="4" customWidth="1"/>
    <col min="6919" max="6919" width="16.5546875" style="4" customWidth="1"/>
    <col min="6920" max="6920" width="18" style="4" customWidth="1"/>
    <col min="6921" max="6921" width="19.44140625" style="4" customWidth="1"/>
    <col min="6922" max="6922" width="16.88671875" style="4" customWidth="1"/>
    <col min="6923" max="6923" width="17.44140625" style="4" customWidth="1"/>
    <col min="6924" max="6924" width="11.77734375" style="4" customWidth="1"/>
    <col min="6925" max="6925" width="15.109375" style="4" customWidth="1"/>
    <col min="6926" max="6926" width="14.88671875" style="4" customWidth="1"/>
    <col min="6927" max="6927" width="13.5546875" style="4" customWidth="1"/>
    <col min="6928" max="6928" width="13.88671875" style="4" customWidth="1"/>
    <col min="6929" max="6929" width="13.21875" style="4" customWidth="1"/>
    <col min="6930" max="6930" width="14.6640625" style="4" customWidth="1"/>
    <col min="6931" max="6931" width="14.33203125" style="4" customWidth="1"/>
    <col min="6932" max="6932" width="12.44140625" style="4" customWidth="1"/>
    <col min="6933" max="6933" width="14.21875" style="4" customWidth="1"/>
    <col min="6934" max="6934" width="14.88671875" style="4" customWidth="1"/>
    <col min="6935" max="6935" width="15.6640625" style="4" customWidth="1"/>
    <col min="6936" max="6940" width="16.109375" style="4" customWidth="1"/>
    <col min="6941" max="6941" width="18.21875" style="4" customWidth="1"/>
    <col min="6942" max="6942" width="15.6640625" style="4" customWidth="1"/>
    <col min="6943" max="6943" width="15.44140625" style="4" customWidth="1"/>
    <col min="6944" max="6944" width="14.109375" style="4" customWidth="1"/>
    <col min="6945" max="6945" width="19.88671875" style="4" customWidth="1"/>
    <col min="6946" max="6946" width="17.88671875" style="4" customWidth="1"/>
    <col min="6947" max="6947" width="10" style="4" hidden="1" customWidth="1"/>
    <col min="6948" max="6950" width="5.109375" style="4" customWidth="1"/>
    <col min="6951" max="6951" width="13.5546875" style="4" customWidth="1"/>
    <col min="6952" max="6952" width="21.77734375" style="4" customWidth="1"/>
    <col min="6953" max="7168" width="10" style="4"/>
    <col min="7169" max="7169" width="2.21875" style="4" customWidth="1"/>
    <col min="7170" max="7170" width="5.44140625" style="4" customWidth="1"/>
    <col min="7171" max="7171" width="10.5546875" style="4" customWidth="1"/>
    <col min="7172" max="7172" width="37.21875" style="4" customWidth="1"/>
    <col min="7173" max="7173" width="4.88671875" style="4" customWidth="1"/>
    <col min="7174" max="7174" width="16.77734375" style="4" customWidth="1"/>
    <col min="7175" max="7175" width="16.5546875" style="4" customWidth="1"/>
    <col min="7176" max="7176" width="18" style="4" customWidth="1"/>
    <col min="7177" max="7177" width="19.44140625" style="4" customWidth="1"/>
    <col min="7178" max="7178" width="16.88671875" style="4" customWidth="1"/>
    <col min="7179" max="7179" width="17.44140625" style="4" customWidth="1"/>
    <col min="7180" max="7180" width="11.77734375" style="4" customWidth="1"/>
    <col min="7181" max="7181" width="15.109375" style="4" customWidth="1"/>
    <col min="7182" max="7182" width="14.88671875" style="4" customWidth="1"/>
    <col min="7183" max="7183" width="13.5546875" style="4" customWidth="1"/>
    <col min="7184" max="7184" width="13.88671875" style="4" customWidth="1"/>
    <col min="7185" max="7185" width="13.21875" style="4" customWidth="1"/>
    <col min="7186" max="7186" width="14.6640625" style="4" customWidth="1"/>
    <col min="7187" max="7187" width="14.33203125" style="4" customWidth="1"/>
    <col min="7188" max="7188" width="12.44140625" style="4" customWidth="1"/>
    <col min="7189" max="7189" width="14.21875" style="4" customWidth="1"/>
    <col min="7190" max="7190" width="14.88671875" style="4" customWidth="1"/>
    <col min="7191" max="7191" width="15.6640625" style="4" customWidth="1"/>
    <col min="7192" max="7196" width="16.109375" style="4" customWidth="1"/>
    <col min="7197" max="7197" width="18.21875" style="4" customWidth="1"/>
    <col min="7198" max="7198" width="15.6640625" style="4" customWidth="1"/>
    <col min="7199" max="7199" width="15.44140625" style="4" customWidth="1"/>
    <col min="7200" max="7200" width="14.109375" style="4" customWidth="1"/>
    <col min="7201" max="7201" width="19.88671875" style="4" customWidth="1"/>
    <col min="7202" max="7202" width="17.88671875" style="4" customWidth="1"/>
    <col min="7203" max="7203" width="10" style="4" hidden="1" customWidth="1"/>
    <col min="7204" max="7206" width="5.109375" style="4" customWidth="1"/>
    <col min="7207" max="7207" width="13.5546875" style="4" customWidth="1"/>
    <col min="7208" max="7208" width="21.77734375" style="4" customWidth="1"/>
    <col min="7209" max="7424" width="10" style="4"/>
    <col min="7425" max="7425" width="2.21875" style="4" customWidth="1"/>
    <col min="7426" max="7426" width="5.44140625" style="4" customWidth="1"/>
    <col min="7427" max="7427" width="10.5546875" style="4" customWidth="1"/>
    <col min="7428" max="7428" width="37.21875" style="4" customWidth="1"/>
    <col min="7429" max="7429" width="4.88671875" style="4" customWidth="1"/>
    <col min="7430" max="7430" width="16.77734375" style="4" customWidth="1"/>
    <col min="7431" max="7431" width="16.5546875" style="4" customWidth="1"/>
    <col min="7432" max="7432" width="18" style="4" customWidth="1"/>
    <col min="7433" max="7433" width="19.44140625" style="4" customWidth="1"/>
    <col min="7434" max="7434" width="16.88671875" style="4" customWidth="1"/>
    <col min="7435" max="7435" width="17.44140625" style="4" customWidth="1"/>
    <col min="7436" max="7436" width="11.77734375" style="4" customWidth="1"/>
    <col min="7437" max="7437" width="15.109375" style="4" customWidth="1"/>
    <col min="7438" max="7438" width="14.88671875" style="4" customWidth="1"/>
    <col min="7439" max="7439" width="13.5546875" style="4" customWidth="1"/>
    <col min="7440" max="7440" width="13.88671875" style="4" customWidth="1"/>
    <col min="7441" max="7441" width="13.21875" style="4" customWidth="1"/>
    <col min="7442" max="7442" width="14.6640625" style="4" customWidth="1"/>
    <col min="7443" max="7443" width="14.33203125" style="4" customWidth="1"/>
    <col min="7444" max="7444" width="12.44140625" style="4" customWidth="1"/>
    <col min="7445" max="7445" width="14.21875" style="4" customWidth="1"/>
    <col min="7446" max="7446" width="14.88671875" style="4" customWidth="1"/>
    <col min="7447" max="7447" width="15.6640625" style="4" customWidth="1"/>
    <col min="7448" max="7452" width="16.109375" style="4" customWidth="1"/>
    <col min="7453" max="7453" width="18.21875" style="4" customWidth="1"/>
    <col min="7454" max="7454" width="15.6640625" style="4" customWidth="1"/>
    <col min="7455" max="7455" width="15.44140625" style="4" customWidth="1"/>
    <col min="7456" max="7456" width="14.109375" style="4" customWidth="1"/>
    <col min="7457" max="7457" width="19.88671875" style="4" customWidth="1"/>
    <col min="7458" max="7458" width="17.88671875" style="4" customWidth="1"/>
    <col min="7459" max="7459" width="10" style="4" hidden="1" customWidth="1"/>
    <col min="7460" max="7462" width="5.109375" style="4" customWidth="1"/>
    <col min="7463" max="7463" width="13.5546875" style="4" customWidth="1"/>
    <col min="7464" max="7464" width="21.77734375" style="4" customWidth="1"/>
    <col min="7465" max="7680" width="10" style="4"/>
    <col min="7681" max="7681" width="2.21875" style="4" customWidth="1"/>
    <col min="7682" max="7682" width="5.44140625" style="4" customWidth="1"/>
    <col min="7683" max="7683" width="10.5546875" style="4" customWidth="1"/>
    <col min="7684" max="7684" width="37.21875" style="4" customWidth="1"/>
    <col min="7685" max="7685" width="4.88671875" style="4" customWidth="1"/>
    <col min="7686" max="7686" width="16.77734375" style="4" customWidth="1"/>
    <col min="7687" max="7687" width="16.5546875" style="4" customWidth="1"/>
    <col min="7688" max="7688" width="18" style="4" customWidth="1"/>
    <col min="7689" max="7689" width="19.44140625" style="4" customWidth="1"/>
    <col min="7690" max="7690" width="16.88671875" style="4" customWidth="1"/>
    <col min="7691" max="7691" width="17.44140625" style="4" customWidth="1"/>
    <col min="7692" max="7692" width="11.77734375" style="4" customWidth="1"/>
    <col min="7693" max="7693" width="15.109375" style="4" customWidth="1"/>
    <col min="7694" max="7694" width="14.88671875" style="4" customWidth="1"/>
    <col min="7695" max="7695" width="13.5546875" style="4" customWidth="1"/>
    <col min="7696" max="7696" width="13.88671875" style="4" customWidth="1"/>
    <col min="7697" max="7697" width="13.21875" style="4" customWidth="1"/>
    <col min="7698" max="7698" width="14.6640625" style="4" customWidth="1"/>
    <col min="7699" max="7699" width="14.33203125" style="4" customWidth="1"/>
    <col min="7700" max="7700" width="12.44140625" style="4" customWidth="1"/>
    <col min="7701" max="7701" width="14.21875" style="4" customWidth="1"/>
    <col min="7702" max="7702" width="14.88671875" style="4" customWidth="1"/>
    <col min="7703" max="7703" width="15.6640625" style="4" customWidth="1"/>
    <col min="7704" max="7708" width="16.109375" style="4" customWidth="1"/>
    <col min="7709" max="7709" width="18.21875" style="4" customWidth="1"/>
    <col min="7710" max="7710" width="15.6640625" style="4" customWidth="1"/>
    <col min="7711" max="7711" width="15.44140625" style="4" customWidth="1"/>
    <col min="7712" max="7712" width="14.109375" style="4" customWidth="1"/>
    <col min="7713" max="7713" width="19.88671875" style="4" customWidth="1"/>
    <col min="7714" max="7714" width="17.88671875" style="4" customWidth="1"/>
    <col min="7715" max="7715" width="10" style="4" hidden="1" customWidth="1"/>
    <col min="7716" max="7718" width="5.109375" style="4" customWidth="1"/>
    <col min="7719" max="7719" width="13.5546875" style="4" customWidth="1"/>
    <col min="7720" max="7720" width="21.77734375" style="4" customWidth="1"/>
    <col min="7721" max="7936" width="10" style="4"/>
    <col min="7937" max="7937" width="2.21875" style="4" customWidth="1"/>
    <col min="7938" max="7938" width="5.44140625" style="4" customWidth="1"/>
    <col min="7939" max="7939" width="10.5546875" style="4" customWidth="1"/>
    <col min="7940" max="7940" width="37.21875" style="4" customWidth="1"/>
    <col min="7941" max="7941" width="4.88671875" style="4" customWidth="1"/>
    <col min="7942" max="7942" width="16.77734375" style="4" customWidth="1"/>
    <col min="7943" max="7943" width="16.5546875" style="4" customWidth="1"/>
    <col min="7944" max="7944" width="18" style="4" customWidth="1"/>
    <col min="7945" max="7945" width="19.44140625" style="4" customWidth="1"/>
    <col min="7946" max="7946" width="16.88671875" style="4" customWidth="1"/>
    <col min="7947" max="7947" width="17.44140625" style="4" customWidth="1"/>
    <col min="7948" max="7948" width="11.77734375" style="4" customWidth="1"/>
    <col min="7949" max="7949" width="15.109375" style="4" customWidth="1"/>
    <col min="7950" max="7950" width="14.88671875" style="4" customWidth="1"/>
    <col min="7951" max="7951" width="13.5546875" style="4" customWidth="1"/>
    <col min="7952" max="7952" width="13.88671875" style="4" customWidth="1"/>
    <col min="7953" max="7953" width="13.21875" style="4" customWidth="1"/>
    <col min="7954" max="7954" width="14.6640625" style="4" customWidth="1"/>
    <col min="7955" max="7955" width="14.33203125" style="4" customWidth="1"/>
    <col min="7956" max="7956" width="12.44140625" style="4" customWidth="1"/>
    <col min="7957" max="7957" width="14.21875" style="4" customWidth="1"/>
    <col min="7958" max="7958" width="14.88671875" style="4" customWidth="1"/>
    <col min="7959" max="7959" width="15.6640625" style="4" customWidth="1"/>
    <col min="7960" max="7964" width="16.109375" style="4" customWidth="1"/>
    <col min="7965" max="7965" width="18.21875" style="4" customWidth="1"/>
    <col min="7966" max="7966" width="15.6640625" style="4" customWidth="1"/>
    <col min="7967" max="7967" width="15.44140625" style="4" customWidth="1"/>
    <col min="7968" max="7968" width="14.109375" style="4" customWidth="1"/>
    <col min="7969" max="7969" width="19.88671875" style="4" customWidth="1"/>
    <col min="7970" max="7970" width="17.88671875" style="4" customWidth="1"/>
    <col min="7971" max="7971" width="10" style="4" hidden="1" customWidth="1"/>
    <col min="7972" max="7974" width="5.109375" style="4" customWidth="1"/>
    <col min="7975" max="7975" width="13.5546875" style="4" customWidth="1"/>
    <col min="7976" max="7976" width="21.77734375" style="4" customWidth="1"/>
    <col min="7977" max="8192" width="10" style="4"/>
    <col min="8193" max="8193" width="2.21875" style="4" customWidth="1"/>
    <col min="8194" max="8194" width="5.44140625" style="4" customWidth="1"/>
    <col min="8195" max="8195" width="10.5546875" style="4" customWidth="1"/>
    <col min="8196" max="8196" width="37.21875" style="4" customWidth="1"/>
    <col min="8197" max="8197" width="4.88671875" style="4" customWidth="1"/>
    <col min="8198" max="8198" width="16.77734375" style="4" customWidth="1"/>
    <col min="8199" max="8199" width="16.5546875" style="4" customWidth="1"/>
    <col min="8200" max="8200" width="18" style="4" customWidth="1"/>
    <col min="8201" max="8201" width="19.44140625" style="4" customWidth="1"/>
    <col min="8202" max="8202" width="16.88671875" style="4" customWidth="1"/>
    <col min="8203" max="8203" width="17.44140625" style="4" customWidth="1"/>
    <col min="8204" max="8204" width="11.77734375" style="4" customWidth="1"/>
    <col min="8205" max="8205" width="15.109375" style="4" customWidth="1"/>
    <col min="8206" max="8206" width="14.88671875" style="4" customWidth="1"/>
    <col min="8207" max="8207" width="13.5546875" style="4" customWidth="1"/>
    <col min="8208" max="8208" width="13.88671875" style="4" customWidth="1"/>
    <col min="8209" max="8209" width="13.21875" style="4" customWidth="1"/>
    <col min="8210" max="8210" width="14.6640625" style="4" customWidth="1"/>
    <col min="8211" max="8211" width="14.33203125" style="4" customWidth="1"/>
    <col min="8212" max="8212" width="12.44140625" style="4" customWidth="1"/>
    <col min="8213" max="8213" width="14.21875" style="4" customWidth="1"/>
    <col min="8214" max="8214" width="14.88671875" style="4" customWidth="1"/>
    <col min="8215" max="8215" width="15.6640625" style="4" customWidth="1"/>
    <col min="8216" max="8220" width="16.109375" style="4" customWidth="1"/>
    <col min="8221" max="8221" width="18.21875" style="4" customWidth="1"/>
    <col min="8222" max="8222" width="15.6640625" style="4" customWidth="1"/>
    <col min="8223" max="8223" width="15.44140625" style="4" customWidth="1"/>
    <col min="8224" max="8224" width="14.109375" style="4" customWidth="1"/>
    <col min="8225" max="8225" width="19.88671875" style="4" customWidth="1"/>
    <col min="8226" max="8226" width="17.88671875" style="4" customWidth="1"/>
    <col min="8227" max="8227" width="10" style="4" hidden="1" customWidth="1"/>
    <col min="8228" max="8230" width="5.109375" style="4" customWidth="1"/>
    <col min="8231" max="8231" width="13.5546875" style="4" customWidth="1"/>
    <col min="8232" max="8232" width="21.77734375" style="4" customWidth="1"/>
    <col min="8233" max="8448" width="10" style="4"/>
    <col min="8449" max="8449" width="2.21875" style="4" customWidth="1"/>
    <col min="8450" max="8450" width="5.44140625" style="4" customWidth="1"/>
    <col min="8451" max="8451" width="10.5546875" style="4" customWidth="1"/>
    <col min="8452" max="8452" width="37.21875" style="4" customWidth="1"/>
    <col min="8453" max="8453" width="4.88671875" style="4" customWidth="1"/>
    <col min="8454" max="8454" width="16.77734375" style="4" customWidth="1"/>
    <col min="8455" max="8455" width="16.5546875" style="4" customWidth="1"/>
    <col min="8456" max="8456" width="18" style="4" customWidth="1"/>
    <col min="8457" max="8457" width="19.44140625" style="4" customWidth="1"/>
    <col min="8458" max="8458" width="16.88671875" style="4" customWidth="1"/>
    <col min="8459" max="8459" width="17.44140625" style="4" customWidth="1"/>
    <col min="8460" max="8460" width="11.77734375" style="4" customWidth="1"/>
    <col min="8461" max="8461" width="15.109375" style="4" customWidth="1"/>
    <col min="8462" max="8462" width="14.88671875" style="4" customWidth="1"/>
    <col min="8463" max="8463" width="13.5546875" style="4" customWidth="1"/>
    <col min="8464" max="8464" width="13.88671875" style="4" customWidth="1"/>
    <col min="8465" max="8465" width="13.21875" style="4" customWidth="1"/>
    <col min="8466" max="8466" width="14.6640625" style="4" customWidth="1"/>
    <col min="8467" max="8467" width="14.33203125" style="4" customWidth="1"/>
    <col min="8468" max="8468" width="12.44140625" style="4" customWidth="1"/>
    <col min="8469" max="8469" width="14.21875" style="4" customWidth="1"/>
    <col min="8470" max="8470" width="14.88671875" style="4" customWidth="1"/>
    <col min="8471" max="8471" width="15.6640625" style="4" customWidth="1"/>
    <col min="8472" max="8476" width="16.109375" style="4" customWidth="1"/>
    <col min="8477" max="8477" width="18.21875" style="4" customWidth="1"/>
    <col min="8478" max="8478" width="15.6640625" style="4" customWidth="1"/>
    <col min="8479" max="8479" width="15.44140625" style="4" customWidth="1"/>
    <col min="8480" max="8480" width="14.109375" style="4" customWidth="1"/>
    <col min="8481" max="8481" width="19.88671875" style="4" customWidth="1"/>
    <col min="8482" max="8482" width="17.88671875" style="4" customWidth="1"/>
    <col min="8483" max="8483" width="10" style="4" hidden="1" customWidth="1"/>
    <col min="8484" max="8486" width="5.109375" style="4" customWidth="1"/>
    <col min="8487" max="8487" width="13.5546875" style="4" customWidth="1"/>
    <col min="8488" max="8488" width="21.77734375" style="4" customWidth="1"/>
    <col min="8489" max="8704" width="10" style="4"/>
    <col min="8705" max="8705" width="2.21875" style="4" customWidth="1"/>
    <col min="8706" max="8706" width="5.44140625" style="4" customWidth="1"/>
    <col min="8707" max="8707" width="10.5546875" style="4" customWidth="1"/>
    <col min="8708" max="8708" width="37.21875" style="4" customWidth="1"/>
    <col min="8709" max="8709" width="4.88671875" style="4" customWidth="1"/>
    <col min="8710" max="8710" width="16.77734375" style="4" customWidth="1"/>
    <col min="8711" max="8711" width="16.5546875" style="4" customWidth="1"/>
    <col min="8712" max="8712" width="18" style="4" customWidth="1"/>
    <col min="8713" max="8713" width="19.44140625" style="4" customWidth="1"/>
    <col min="8714" max="8714" width="16.88671875" style="4" customWidth="1"/>
    <col min="8715" max="8715" width="17.44140625" style="4" customWidth="1"/>
    <col min="8716" max="8716" width="11.77734375" style="4" customWidth="1"/>
    <col min="8717" max="8717" width="15.109375" style="4" customWidth="1"/>
    <col min="8718" max="8718" width="14.88671875" style="4" customWidth="1"/>
    <col min="8719" max="8719" width="13.5546875" style="4" customWidth="1"/>
    <col min="8720" max="8720" width="13.88671875" style="4" customWidth="1"/>
    <col min="8721" max="8721" width="13.21875" style="4" customWidth="1"/>
    <col min="8722" max="8722" width="14.6640625" style="4" customWidth="1"/>
    <col min="8723" max="8723" width="14.33203125" style="4" customWidth="1"/>
    <col min="8724" max="8724" width="12.44140625" style="4" customWidth="1"/>
    <col min="8725" max="8725" width="14.21875" style="4" customWidth="1"/>
    <col min="8726" max="8726" width="14.88671875" style="4" customWidth="1"/>
    <col min="8727" max="8727" width="15.6640625" style="4" customWidth="1"/>
    <col min="8728" max="8732" width="16.109375" style="4" customWidth="1"/>
    <col min="8733" max="8733" width="18.21875" style="4" customWidth="1"/>
    <col min="8734" max="8734" width="15.6640625" style="4" customWidth="1"/>
    <col min="8735" max="8735" width="15.44140625" style="4" customWidth="1"/>
    <col min="8736" max="8736" width="14.109375" style="4" customWidth="1"/>
    <col min="8737" max="8737" width="19.88671875" style="4" customWidth="1"/>
    <col min="8738" max="8738" width="17.88671875" style="4" customWidth="1"/>
    <col min="8739" max="8739" width="10" style="4" hidden="1" customWidth="1"/>
    <col min="8740" max="8742" width="5.109375" style="4" customWidth="1"/>
    <col min="8743" max="8743" width="13.5546875" style="4" customWidth="1"/>
    <col min="8744" max="8744" width="21.77734375" style="4" customWidth="1"/>
    <col min="8745" max="8960" width="10" style="4"/>
    <col min="8961" max="8961" width="2.21875" style="4" customWidth="1"/>
    <col min="8962" max="8962" width="5.44140625" style="4" customWidth="1"/>
    <col min="8963" max="8963" width="10.5546875" style="4" customWidth="1"/>
    <col min="8964" max="8964" width="37.21875" style="4" customWidth="1"/>
    <col min="8965" max="8965" width="4.88671875" style="4" customWidth="1"/>
    <col min="8966" max="8966" width="16.77734375" style="4" customWidth="1"/>
    <col min="8967" max="8967" width="16.5546875" style="4" customWidth="1"/>
    <col min="8968" max="8968" width="18" style="4" customWidth="1"/>
    <col min="8969" max="8969" width="19.44140625" style="4" customWidth="1"/>
    <col min="8970" max="8970" width="16.88671875" style="4" customWidth="1"/>
    <col min="8971" max="8971" width="17.44140625" style="4" customWidth="1"/>
    <col min="8972" max="8972" width="11.77734375" style="4" customWidth="1"/>
    <col min="8973" max="8973" width="15.109375" style="4" customWidth="1"/>
    <col min="8974" max="8974" width="14.88671875" style="4" customWidth="1"/>
    <col min="8975" max="8975" width="13.5546875" style="4" customWidth="1"/>
    <col min="8976" max="8976" width="13.88671875" style="4" customWidth="1"/>
    <col min="8977" max="8977" width="13.21875" style="4" customWidth="1"/>
    <col min="8978" max="8978" width="14.6640625" style="4" customWidth="1"/>
    <col min="8979" max="8979" width="14.33203125" style="4" customWidth="1"/>
    <col min="8980" max="8980" width="12.44140625" style="4" customWidth="1"/>
    <col min="8981" max="8981" width="14.21875" style="4" customWidth="1"/>
    <col min="8982" max="8982" width="14.88671875" style="4" customWidth="1"/>
    <col min="8983" max="8983" width="15.6640625" style="4" customWidth="1"/>
    <col min="8984" max="8988" width="16.109375" style="4" customWidth="1"/>
    <col min="8989" max="8989" width="18.21875" style="4" customWidth="1"/>
    <col min="8990" max="8990" width="15.6640625" style="4" customWidth="1"/>
    <col min="8991" max="8991" width="15.44140625" style="4" customWidth="1"/>
    <col min="8992" max="8992" width="14.109375" style="4" customWidth="1"/>
    <col min="8993" max="8993" width="19.88671875" style="4" customWidth="1"/>
    <col min="8994" max="8994" width="17.88671875" style="4" customWidth="1"/>
    <col min="8995" max="8995" width="10" style="4" hidden="1" customWidth="1"/>
    <col min="8996" max="8998" width="5.109375" style="4" customWidth="1"/>
    <col min="8999" max="8999" width="13.5546875" style="4" customWidth="1"/>
    <col min="9000" max="9000" width="21.77734375" style="4" customWidth="1"/>
    <col min="9001" max="9216" width="10" style="4"/>
    <col min="9217" max="9217" width="2.21875" style="4" customWidth="1"/>
    <col min="9218" max="9218" width="5.44140625" style="4" customWidth="1"/>
    <col min="9219" max="9219" width="10.5546875" style="4" customWidth="1"/>
    <col min="9220" max="9220" width="37.21875" style="4" customWidth="1"/>
    <col min="9221" max="9221" width="4.88671875" style="4" customWidth="1"/>
    <col min="9222" max="9222" width="16.77734375" style="4" customWidth="1"/>
    <col min="9223" max="9223" width="16.5546875" style="4" customWidth="1"/>
    <col min="9224" max="9224" width="18" style="4" customWidth="1"/>
    <col min="9225" max="9225" width="19.44140625" style="4" customWidth="1"/>
    <col min="9226" max="9226" width="16.88671875" style="4" customWidth="1"/>
    <col min="9227" max="9227" width="17.44140625" style="4" customWidth="1"/>
    <col min="9228" max="9228" width="11.77734375" style="4" customWidth="1"/>
    <col min="9229" max="9229" width="15.109375" style="4" customWidth="1"/>
    <col min="9230" max="9230" width="14.88671875" style="4" customWidth="1"/>
    <col min="9231" max="9231" width="13.5546875" style="4" customWidth="1"/>
    <col min="9232" max="9232" width="13.88671875" style="4" customWidth="1"/>
    <col min="9233" max="9233" width="13.21875" style="4" customWidth="1"/>
    <col min="9234" max="9234" width="14.6640625" style="4" customWidth="1"/>
    <col min="9235" max="9235" width="14.33203125" style="4" customWidth="1"/>
    <col min="9236" max="9236" width="12.44140625" style="4" customWidth="1"/>
    <col min="9237" max="9237" width="14.21875" style="4" customWidth="1"/>
    <col min="9238" max="9238" width="14.88671875" style="4" customWidth="1"/>
    <col min="9239" max="9239" width="15.6640625" style="4" customWidth="1"/>
    <col min="9240" max="9244" width="16.109375" style="4" customWidth="1"/>
    <col min="9245" max="9245" width="18.21875" style="4" customWidth="1"/>
    <col min="9246" max="9246" width="15.6640625" style="4" customWidth="1"/>
    <col min="9247" max="9247" width="15.44140625" style="4" customWidth="1"/>
    <col min="9248" max="9248" width="14.109375" style="4" customWidth="1"/>
    <col min="9249" max="9249" width="19.88671875" style="4" customWidth="1"/>
    <col min="9250" max="9250" width="17.88671875" style="4" customWidth="1"/>
    <col min="9251" max="9251" width="10" style="4" hidden="1" customWidth="1"/>
    <col min="9252" max="9254" width="5.109375" style="4" customWidth="1"/>
    <col min="9255" max="9255" width="13.5546875" style="4" customWidth="1"/>
    <col min="9256" max="9256" width="21.77734375" style="4" customWidth="1"/>
    <col min="9257" max="9472" width="10" style="4"/>
    <col min="9473" max="9473" width="2.21875" style="4" customWidth="1"/>
    <col min="9474" max="9474" width="5.44140625" style="4" customWidth="1"/>
    <col min="9475" max="9475" width="10.5546875" style="4" customWidth="1"/>
    <col min="9476" max="9476" width="37.21875" style="4" customWidth="1"/>
    <col min="9477" max="9477" width="4.88671875" style="4" customWidth="1"/>
    <col min="9478" max="9478" width="16.77734375" style="4" customWidth="1"/>
    <col min="9479" max="9479" width="16.5546875" style="4" customWidth="1"/>
    <col min="9480" max="9480" width="18" style="4" customWidth="1"/>
    <col min="9481" max="9481" width="19.44140625" style="4" customWidth="1"/>
    <col min="9482" max="9482" width="16.88671875" style="4" customWidth="1"/>
    <col min="9483" max="9483" width="17.44140625" style="4" customWidth="1"/>
    <col min="9484" max="9484" width="11.77734375" style="4" customWidth="1"/>
    <col min="9485" max="9485" width="15.109375" style="4" customWidth="1"/>
    <col min="9486" max="9486" width="14.88671875" style="4" customWidth="1"/>
    <col min="9487" max="9487" width="13.5546875" style="4" customWidth="1"/>
    <col min="9488" max="9488" width="13.88671875" style="4" customWidth="1"/>
    <col min="9489" max="9489" width="13.21875" style="4" customWidth="1"/>
    <col min="9490" max="9490" width="14.6640625" style="4" customWidth="1"/>
    <col min="9491" max="9491" width="14.33203125" style="4" customWidth="1"/>
    <col min="9492" max="9492" width="12.44140625" style="4" customWidth="1"/>
    <col min="9493" max="9493" width="14.21875" style="4" customWidth="1"/>
    <col min="9494" max="9494" width="14.88671875" style="4" customWidth="1"/>
    <col min="9495" max="9495" width="15.6640625" style="4" customWidth="1"/>
    <col min="9496" max="9500" width="16.109375" style="4" customWidth="1"/>
    <col min="9501" max="9501" width="18.21875" style="4" customWidth="1"/>
    <col min="9502" max="9502" width="15.6640625" style="4" customWidth="1"/>
    <col min="9503" max="9503" width="15.44140625" style="4" customWidth="1"/>
    <col min="9504" max="9504" width="14.109375" style="4" customWidth="1"/>
    <col min="9505" max="9505" width="19.88671875" style="4" customWidth="1"/>
    <col min="9506" max="9506" width="17.88671875" style="4" customWidth="1"/>
    <col min="9507" max="9507" width="10" style="4" hidden="1" customWidth="1"/>
    <col min="9508" max="9510" width="5.109375" style="4" customWidth="1"/>
    <col min="9511" max="9511" width="13.5546875" style="4" customWidth="1"/>
    <col min="9512" max="9512" width="21.77734375" style="4" customWidth="1"/>
    <col min="9513" max="9728" width="10" style="4"/>
    <col min="9729" max="9729" width="2.21875" style="4" customWidth="1"/>
    <col min="9730" max="9730" width="5.44140625" style="4" customWidth="1"/>
    <col min="9731" max="9731" width="10.5546875" style="4" customWidth="1"/>
    <col min="9732" max="9732" width="37.21875" style="4" customWidth="1"/>
    <col min="9733" max="9733" width="4.88671875" style="4" customWidth="1"/>
    <col min="9734" max="9734" width="16.77734375" style="4" customWidth="1"/>
    <col min="9735" max="9735" width="16.5546875" style="4" customWidth="1"/>
    <col min="9736" max="9736" width="18" style="4" customWidth="1"/>
    <col min="9737" max="9737" width="19.44140625" style="4" customWidth="1"/>
    <col min="9738" max="9738" width="16.88671875" style="4" customWidth="1"/>
    <col min="9739" max="9739" width="17.44140625" style="4" customWidth="1"/>
    <col min="9740" max="9740" width="11.77734375" style="4" customWidth="1"/>
    <col min="9741" max="9741" width="15.109375" style="4" customWidth="1"/>
    <col min="9742" max="9742" width="14.88671875" style="4" customWidth="1"/>
    <col min="9743" max="9743" width="13.5546875" style="4" customWidth="1"/>
    <col min="9744" max="9744" width="13.88671875" style="4" customWidth="1"/>
    <col min="9745" max="9745" width="13.21875" style="4" customWidth="1"/>
    <col min="9746" max="9746" width="14.6640625" style="4" customWidth="1"/>
    <col min="9747" max="9747" width="14.33203125" style="4" customWidth="1"/>
    <col min="9748" max="9748" width="12.44140625" style="4" customWidth="1"/>
    <col min="9749" max="9749" width="14.21875" style="4" customWidth="1"/>
    <col min="9750" max="9750" width="14.88671875" style="4" customWidth="1"/>
    <col min="9751" max="9751" width="15.6640625" style="4" customWidth="1"/>
    <col min="9752" max="9756" width="16.109375" style="4" customWidth="1"/>
    <col min="9757" max="9757" width="18.21875" style="4" customWidth="1"/>
    <col min="9758" max="9758" width="15.6640625" style="4" customWidth="1"/>
    <col min="9759" max="9759" width="15.44140625" style="4" customWidth="1"/>
    <col min="9760" max="9760" width="14.109375" style="4" customWidth="1"/>
    <col min="9761" max="9761" width="19.88671875" style="4" customWidth="1"/>
    <col min="9762" max="9762" width="17.88671875" style="4" customWidth="1"/>
    <col min="9763" max="9763" width="10" style="4" hidden="1" customWidth="1"/>
    <col min="9764" max="9766" width="5.109375" style="4" customWidth="1"/>
    <col min="9767" max="9767" width="13.5546875" style="4" customWidth="1"/>
    <col min="9768" max="9768" width="21.77734375" style="4" customWidth="1"/>
    <col min="9769" max="9984" width="10" style="4"/>
    <col min="9985" max="9985" width="2.21875" style="4" customWidth="1"/>
    <col min="9986" max="9986" width="5.44140625" style="4" customWidth="1"/>
    <col min="9987" max="9987" width="10.5546875" style="4" customWidth="1"/>
    <col min="9988" max="9988" width="37.21875" style="4" customWidth="1"/>
    <col min="9989" max="9989" width="4.88671875" style="4" customWidth="1"/>
    <col min="9990" max="9990" width="16.77734375" style="4" customWidth="1"/>
    <col min="9991" max="9991" width="16.5546875" style="4" customWidth="1"/>
    <col min="9992" max="9992" width="18" style="4" customWidth="1"/>
    <col min="9993" max="9993" width="19.44140625" style="4" customWidth="1"/>
    <col min="9994" max="9994" width="16.88671875" style="4" customWidth="1"/>
    <col min="9995" max="9995" width="17.44140625" style="4" customWidth="1"/>
    <col min="9996" max="9996" width="11.77734375" style="4" customWidth="1"/>
    <col min="9997" max="9997" width="15.109375" style="4" customWidth="1"/>
    <col min="9998" max="9998" width="14.88671875" style="4" customWidth="1"/>
    <col min="9999" max="9999" width="13.5546875" style="4" customWidth="1"/>
    <col min="10000" max="10000" width="13.88671875" style="4" customWidth="1"/>
    <col min="10001" max="10001" width="13.21875" style="4" customWidth="1"/>
    <col min="10002" max="10002" width="14.6640625" style="4" customWidth="1"/>
    <col min="10003" max="10003" width="14.33203125" style="4" customWidth="1"/>
    <col min="10004" max="10004" width="12.44140625" style="4" customWidth="1"/>
    <col min="10005" max="10005" width="14.21875" style="4" customWidth="1"/>
    <col min="10006" max="10006" width="14.88671875" style="4" customWidth="1"/>
    <col min="10007" max="10007" width="15.6640625" style="4" customWidth="1"/>
    <col min="10008" max="10012" width="16.109375" style="4" customWidth="1"/>
    <col min="10013" max="10013" width="18.21875" style="4" customWidth="1"/>
    <col min="10014" max="10014" width="15.6640625" style="4" customWidth="1"/>
    <col min="10015" max="10015" width="15.44140625" style="4" customWidth="1"/>
    <col min="10016" max="10016" width="14.109375" style="4" customWidth="1"/>
    <col min="10017" max="10017" width="19.88671875" style="4" customWidth="1"/>
    <col min="10018" max="10018" width="17.88671875" style="4" customWidth="1"/>
    <col min="10019" max="10019" width="10" style="4" hidden="1" customWidth="1"/>
    <col min="10020" max="10022" width="5.109375" style="4" customWidth="1"/>
    <col min="10023" max="10023" width="13.5546875" style="4" customWidth="1"/>
    <col min="10024" max="10024" width="21.77734375" style="4" customWidth="1"/>
    <col min="10025" max="10240" width="10" style="4"/>
    <col min="10241" max="10241" width="2.21875" style="4" customWidth="1"/>
    <col min="10242" max="10242" width="5.44140625" style="4" customWidth="1"/>
    <col min="10243" max="10243" width="10.5546875" style="4" customWidth="1"/>
    <col min="10244" max="10244" width="37.21875" style="4" customWidth="1"/>
    <col min="10245" max="10245" width="4.88671875" style="4" customWidth="1"/>
    <col min="10246" max="10246" width="16.77734375" style="4" customWidth="1"/>
    <col min="10247" max="10247" width="16.5546875" style="4" customWidth="1"/>
    <col min="10248" max="10248" width="18" style="4" customWidth="1"/>
    <col min="10249" max="10249" width="19.44140625" style="4" customWidth="1"/>
    <col min="10250" max="10250" width="16.88671875" style="4" customWidth="1"/>
    <col min="10251" max="10251" width="17.44140625" style="4" customWidth="1"/>
    <col min="10252" max="10252" width="11.77734375" style="4" customWidth="1"/>
    <col min="10253" max="10253" width="15.109375" style="4" customWidth="1"/>
    <col min="10254" max="10254" width="14.88671875" style="4" customWidth="1"/>
    <col min="10255" max="10255" width="13.5546875" style="4" customWidth="1"/>
    <col min="10256" max="10256" width="13.88671875" style="4" customWidth="1"/>
    <col min="10257" max="10257" width="13.21875" style="4" customWidth="1"/>
    <col min="10258" max="10258" width="14.6640625" style="4" customWidth="1"/>
    <col min="10259" max="10259" width="14.33203125" style="4" customWidth="1"/>
    <col min="10260" max="10260" width="12.44140625" style="4" customWidth="1"/>
    <col min="10261" max="10261" width="14.21875" style="4" customWidth="1"/>
    <col min="10262" max="10262" width="14.88671875" style="4" customWidth="1"/>
    <col min="10263" max="10263" width="15.6640625" style="4" customWidth="1"/>
    <col min="10264" max="10268" width="16.109375" style="4" customWidth="1"/>
    <col min="10269" max="10269" width="18.21875" style="4" customWidth="1"/>
    <col min="10270" max="10270" width="15.6640625" style="4" customWidth="1"/>
    <col min="10271" max="10271" width="15.44140625" style="4" customWidth="1"/>
    <col min="10272" max="10272" width="14.109375" style="4" customWidth="1"/>
    <col min="10273" max="10273" width="19.88671875" style="4" customWidth="1"/>
    <col min="10274" max="10274" width="17.88671875" style="4" customWidth="1"/>
    <col min="10275" max="10275" width="10" style="4" hidden="1" customWidth="1"/>
    <col min="10276" max="10278" width="5.109375" style="4" customWidth="1"/>
    <col min="10279" max="10279" width="13.5546875" style="4" customWidth="1"/>
    <col min="10280" max="10280" width="21.77734375" style="4" customWidth="1"/>
    <col min="10281" max="10496" width="10" style="4"/>
    <col min="10497" max="10497" width="2.21875" style="4" customWidth="1"/>
    <col min="10498" max="10498" width="5.44140625" style="4" customWidth="1"/>
    <col min="10499" max="10499" width="10.5546875" style="4" customWidth="1"/>
    <col min="10500" max="10500" width="37.21875" style="4" customWidth="1"/>
    <col min="10501" max="10501" width="4.88671875" style="4" customWidth="1"/>
    <col min="10502" max="10502" width="16.77734375" style="4" customWidth="1"/>
    <col min="10503" max="10503" width="16.5546875" style="4" customWidth="1"/>
    <col min="10504" max="10504" width="18" style="4" customWidth="1"/>
    <col min="10505" max="10505" width="19.44140625" style="4" customWidth="1"/>
    <col min="10506" max="10506" width="16.88671875" style="4" customWidth="1"/>
    <col min="10507" max="10507" width="17.44140625" style="4" customWidth="1"/>
    <col min="10508" max="10508" width="11.77734375" style="4" customWidth="1"/>
    <col min="10509" max="10509" width="15.109375" style="4" customWidth="1"/>
    <col min="10510" max="10510" width="14.88671875" style="4" customWidth="1"/>
    <col min="10511" max="10511" width="13.5546875" style="4" customWidth="1"/>
    <col min="10512" max="10512" width="13.88671875" style="4" customWidth="1"/>
    <col min="10513" max="10513" width="13.21875" style="4" customWidth="1"/>
    <col min="10514" max="10514" width="14.6640625" style="4" customWidth="1"/>
    <col min="10515" max="10515" width="14.33203125" style="4" customWidth="1"/>
    <col min="10516" max="10516" width="12.44140625" style="4" customWidth="1"/>
    <col min="10517" max="10517" width="14.21875" style="4" customWidth="1"/>
    <col min="10518" max="10518" width="14.88671875" style="4" customWidth="1"/>
    <col min="10519" max="10519" width="15.6640625" style="4" customWidth="1"/>
    <col min="10520" max="10524" width="16.109375" style="4" customWidth="1"/>
    <col min="10525" max="10525" width="18.21875" style="4" customWidth="1"/>
    <col min="10526" max="10526" width="15.6640625" style="4" customWidth="1"/>
    <col min="10527" max="10527" width="15.44140625" style="4" customWidth="1"/>
    <col min="10528" max="10528" width="14.109375" style="4" customWidth="1"/>
    <col min="10529" max="10529" width="19.88671875" style="4" customWidth="1"/>
    <col min="10530" max="10530" width="17.88671875" style="4" customWidth="1"/>
    <col min="10531" max="10531" width="10" style="4" hidden="1" customWidth="1"/>
    <col min="10532" max="10534" width="5.109375" style="4" customWidth="1"/>
    <col min="10535" max="10535" width="13.5546875" style="4" customWidth="1"/>
    <col min="10536" max="10536" width="21.77734375" style="4" customWidth="1"/>
    <col min="10537" max="10752" width="10" style="4"/>
    <col min="10753" max="10753" width="2.21875" style="4" customWidth="1"/>
    <col min="10754" max="10754" width="5.44140625" style="4" customWidth="1"/>
    <col min="10755" max="10755" width="10.5546875" style="4" customWidth="1"/>
    <col min="10756" max="10756" width="37.21875" style="4" customWidth="1"/>
    <col min="10757" max="10757" width="4.88671875" style="4" customWidth="1"/>
    <col min="10758" max="10758" width="16.77734375" style="4" customWidth="1"/>
    <col min="10759" max="10759" width="16.5546875" style="4" customWidth="1"/>
    <col min="10760" max="10760" width="18" style="4" customWidth="1"/>
    <col min="10761" max="10761" width="19.44140625" style="4" customWidth="1"/>
    <col min="10762" max="10762" width="16.88671875" style="4" customWidth="1"/>
    <col min="10763" max="10763" width="17.44140625" style="4" customWidth="1"/>
    <col min="10764" max="10764" width="11.77734375" style="4" customWidth="1"/>
    <col min="10765" max="10765" width="15.109375" style="4" customWidth="1"/>
    <col min="10766" max="10766" width="14.88671875" style="4" customWidth="1"/>
    <col min="10767" max="10767" width="13.5546875" style="4" customWidth="1"/>
    <col min="10768" max="10768" width="13.88671875" style="4" customWidth="1"/>
    <col min="10769" max="10769" width="13.21875" style="4" customWidth="1"/>
    <col min="10770" max="10770" width="14.6640625" style="4" customWidth="1"/>
    <col min="10771" max="10771" width="14.33203125" style="4" customWidth="1"/>
    <col min="10772" max="10772" width="12.44140625" style="4" customWidth="1"/>
    <col min="10773" max="10773" width="14.21875" style="4" customWidth="1"/>
    <col min="10774" max="10774" width="14.88671875" style="4" customWidth="1"/>
    <col min="10775" max="10775" width="15.6640625" style="4" customWidth="1"/>
    <col min="10776" max="10780" width="16.109375" style="4" customWidth="1"/>
    <col min="10781" max="10781" width="18.21875" style="4" customWidth="1"/>
    <col min="10782" max="10782" width="15.6640625" style="4" customWidth="1"/>
    <col min="10783" max="10783" width="15.44140625" style="4" customWidth="1"/>
    <col min="10784" max="10784" width="14.109375" style="4" customWidth="1"/>
    <col min="10785" max="10785" width="19.88671875" style="4" customWidth="1"/>
    <col min="10786" max="10786" width="17.88671875" style="4" customWidth="1"/>
    <col min="10787" max="10787" width="10" style="4" hidden="1" customWidth="1"/>
    <col min="10788" max="10790" width="5.109375" style="4" customWidth="1"/>
    <col min="10791" max="10791" width="13.5546875" style="4" customWidth="1"/>
    <col min="10792" max="10792" width="21.77734375" style="4" customWidth="1"/>
    <col min="10793" max="11008" width="10" style="4"/>
    <col min="11009" max="11009" width="2.21875" style="4" customWidth="1"/>
    <col min="11010" max="11010" width="5.44140625" style="4" customWidth="1"/>
    <col min="11011" max="11011" width="10.5546875" style="4" customWidth="1"/>
    <col min="11012" max="11012" width="37.21875" style="4" customWidth="1"/>
    <col min="11013" max="11013" width="4.88671875" style="4" customWidth="1"/>
    <col min="11014" max="11014" width="16.77734375" style="4" customWidth="1"/>
    <col min="11015" max="11015" width="16.5546875" style="4" customWidth="1"/>
    <col min="11016" max="11016" width="18" style="4" customWidth="1"/>
    <col min="11017" max="11017" width="19.44140625" style="4" customWidth="1"/>
    <col min="11018" max="11018" width="16.88671875" style="4" customWidth="1"/>
    <col min="11019" max="11019" width="17.44140625" style="4" customWidth="1"/>
    <col min="11020" max="11020" width="11.77734375" style="4" customWidth="1"/>
    <col min="11021" max="11021" width="15.109375" style="4" customWidth="1"/>
    <col min="11022" max="11022" width="14.88671875" style="4" customWidth="1"/>
    <col min="11023" max="11023" width="13.5546875" style="4" customWidth="1"/>
    <col min="11024" max="11024" width="13.88671875" style="4" customWidth="1"/>
    <col min="11025" max="11025" width="13.21875" style="4" customWidth="1"/>
    <col min="11026" max="11026" width="14.6640625" style="4" customWidth="1"/>
    <col min="11027" max="11027" width="14.33203125" style="4" customWidth="1"/>
    <col min="11028" max="11028" width="12.44140625" style="4" customWidth="1"/>
    <col min="11029" max="11029" width="14.21875" style="4" customWidth="1"/>
    <col min="11030" max="11030" width="14.88671875" style="4" customWidth="1"/>
    <col min="11031" max="11031" width="15.6640625" style="4" customWidth="1"/>
    <col min="11032" max="11036" width="16.109375" style="4" customWidth="1"/>
    <col min="11037" max="11037" width="18.21875" style="4" customWidth="1"/>
    <col min="11038" max="11038" width="15.6640625" style="4" customWidth="1"/>
    <col min="11039" max="11039" width="15.44140625" style="4" customWidth="1"/>
    <col min="11040" max="11040" width="14.109375" style="4" customWidth="1"/>
    <col min="11041" max="11041" width="19.88671875" style="4" customWidth="1"/>
    <col min="11042" max="11042" width="17.88671875" style="4" customWidth="1"/>
    <col min="11043" max="11043" width="10" style="4" hidden="1" customWidth="1"/>
    <col min="11044" max="11046" width="5.109375" style="4" customWidth="1"/>
    <col min="11047" max="11047" width="13.5546875" style="4" customWidth="1"/>
    <col min="11048" max="11048" width="21.77734375" style="4" customWidth="1"/>
    <col min="11049" max="11264" width="10" style="4"/>
    <col min="11265" max="11265" width="2.21875" style="4" customWidth="1"/>
    <col min="11266" max="11266" width="5.44140625" style="4" customWidth="1"/>
    <col min="11267" max="11267" width="10.5546875" style="4" customWidth="1"/>
    <col min="11268" max="11268" width="37.21875" style="4" customWidth="1"/>
    <col min="11269" max="11269" width="4.88671875" style="4" customWidth="1"/>
    <col min="11270" max="11270" width="16.77734375" style="4" customWidth="1"/>
    <col min="11271" max="11271" width="16.5546875" style="4" customWidth="1"/>
    <col min="11272" max="11272" width="18" style="4" customWidth="1"/>
    <col min="11273" max="11273" width="19.44140625" style="4" customWidth="1"/>
    <col min="11274" max="11274" width="16.88671875" style="4" customWidth="1"/>
    <col min="11275" max="11275" width="17.44140625" style="4" customWidth="1"/>
    <col min="11276" max="11276" width="11.77734375" style="4" customWidth="1"/>
    <col min="11277" max="11277" width="15.109375" style="4" customWidth="1"/>
    <col min="11278" max="11278" width="14.88671875" style="4" customWidth="1"/>
    <col min="11279" max="11279" width="13.5546875" style="4" customWidth="1"/>
    <col min="11280" max="11280" width="13.88671875" style="4" customWidth="1"/>
    <col min="11281" max="11281" width="13.21875" style="4" customWidth="1"/>
    <col min="11282" max="11282" width="14.6640625" style="4" customWidth="1"/>
    <col min="11283" max="11283" width="14.33203125" style="4" customWidth="1"/>
    <col min="11284" max="11284" width="12.44140625" style="4" customWidth="1"/>
    <col min="11285" max="11285" width="14.21875" style="4" customWidth="1"/>
    <col min="11286" max="11286" width="14.88671875" style="4" customWidth="1"/>
    <col min="11287" max="11287" width="15.6640625" style="4" customWidth="1"/>
    <col min="11288" max="11292" width="16.109375" style="4" customWidth="1"/>
    <col min="11293" max="11293" width="18.21875" style="4" customWidth="1"/>
    <col min="11294" max="11294" width="15.6640625" style="4" customWidth="1"/>
    <col min="11295" max="11295" width="15.44140625" style="4" customWidth="1"/>
    <col min="11296" max="11296" width="14.109375" style="4" customWidth="1"/>
    <col min="11297" max="11297" width="19.88671875" style="4" customWidth="1"/>
    <col min="11298" max="11298" width="17.88671875" style="4" customWidth="1"/>
    <col min="11299" max="11299" width="10" style="4" hidden="1" customWidth="1"/>
    <col min="11300" max="11302" width="5.109375" style="4" customWidth="1"/>
    <col min="11303" max="11303" width="13.5546875" style="4" customWidth="1"/>
    <col min="11304" max="11304" width="21.77734375" style="4" customWidth="1"/>
    <col min="11305" max="11520" width="10" style="4"/>
    <col min="11521" max="11521" width="2.21875" style="4" customWidth="1"/>
    <col min="11522" max="11522" width="5.44140625" style="4" customWidth="1"/>
    <col min="11523" max="11523" width="10.5546875" style="4" customWidth="1"/>
    <col min="11524" max="11524" width="37.21875" style="4" customWidth="1"/>
    <col min="11525" max="11525" width="4.88671875" style="4" customWidth="1"/>
    <col min="11526" max="11526" width="16.77734375" style="4" customWidth="1"/>
    <col min="11527" max="11527" width="16.5546875" style="4" customWidth="1"/>
    <col min="11528" max="11528" width="18" style="4" customWidth="1"/>
    <col min="11529" max="11529" width="19.44140625" style="4" customWidth="1"/>
    <col min="11530" max="11530" width="16.88671875" style="4" customWidth="1"/>
    <col min="11531" max="11531" width="17.44140625" style="4" customWidth="1"/>
    <col min="11532" max="11532" width="11.77734375" style="4" customWidth="1"/>
    <col min="11533" max="11533" width="15.109375" style="4" customWidth="1"/>
    <col min="11534" max="11534" width="14.88671875" style="4" customWidth="1"/>
    <col min="11535" max="11535" width="13.5546875" style="4" customWidth="1"/>
    <col min="11536" max="11536" width="13.88671875" style="4" customWidth="1"/>
    <col min="11537" max="11537" width="13.21875" style="4" customWidth="1"/>
    <col min="11538" max="11538" width="14.6640625" style="4" customWidth="1"/>
    <col min="11539" max="11539" width="14.33203125" style="4" customWidth="1"/>
    <col min="11540" max="11540" width="12.44140625" style="4" customWidth="1"/>
    <col min="11541" max="11541" width="14.21875" style="4" customWidth="1"/>
    <col min="11542" max="11542" width="14.88671875" style="4" customWidth="1"/>
    <col min="11543" max="11543" width="15.6640625" style="4" customWidth="1"/>
    <col min="11544" max="11548" width="16.109375" style="4" customWidth="1"/>
    <col min="11549" max="11549" width="18.21875" style="4" customWidth="1"/>
    <col min="11550" max="11550" width="15.6640625" style="4" customWidth="1"/>
    <col min="11551" max="11551" width="15.44140625" style="4" customWidth="1"/>
    <col min="11552" max="11552" width="14.109375" style="4" customWidth="1"/>
    <col min="11553" max="11553" width="19.88671875" style="4" customWidth="1"/>
    <col min="11554" max="11554" width="17.88671875" style="4" customWidth="1"/>
    <col min="11555" max="11555" width="10" style="4" hidden="1" customWidth="1"/>
    <col min="11556" max="11558" width="5.109375" style="4" customWidth="1"/>
    <col min="11559" max="11559" width="13.5546875" style="4" customWidth="1"/>
    <col min="11560" max="11560" width="21.77734375" style="4" customWidth="1"/>
    <col min="11561" max="11776" width="10" style="4"/>
    <col min="11777" max="11777" width="2.21875" style="4" customWidth="1"/>
    <col min="11778" max="11778" width="5.44140625" style="4" customWidth="1"/>
    <col min="11779" max="11779" width="10.5546875" style="4" customWidth="1"/>
    <col min="11780" max="11780" width="37.21875" style="4" customWidth="1"/>
    <col min="11781" max="11781" width="4.88671875" style="4" customWidth="1"/>
    <col min="11782" max="11782" width="16.77734375" style="4" customWidth="1"/>
    <col min="11783" max="11783" width="16.5546875" style="4" customWidth="1"/>
    <col min="11784" max="11784" width="18" style="4" customWidth="1"/>
    <col min="11785" max="11785" width="19.44140625" style="4" customWidth="1"/>
    <col min="11786" max="11786" width="16.88671875" style="4" customWidth="1"/>
    <col min="11787" max="11787" width="17.44140625" style="4" customWidth="1"/>
    <col min="11788" max="11788" width="11.77734375" style="4" customWidth="1"/>
    <col min="11789" max="11789" width="15.109375" style="4" customWidth="1"/>
    <col min="11790" max="11790" width="14.88671875" style="4" customWidth="1"/>
    <col min="11791" max="11791" width="13.5546875" style="4" customWidth="1"/>
    <col min="11792" max="11792" width="13.88671875" style="4" customWidth="1"/>
    <col min="11793" max="11793" width="13.21875" style="4" customWidth="1"/>
    <col min="11794" max="11794" width="14.6640625" style="4" customWidth="1"/>
    <col min="11795" max="11795" width="14.33203125" style="4" customWidth="1"/>
    <col min="11796" max="11796" width="12.44140625" style="4" customWidth="1"/>
    <col min="11797" max="11797" width="14.21875" style="4" customWidth="1"/>
    <col min="11798" max="11798" width="14.88671875" style="4" customWidth="1"/>
    <col min="11799" max="11799" width="15.6640625" style="4" customWidth="1"/>
    <col min="11800" max="11804" width="16.109375" style="4" customWidth="1"/>
    <col min="11805" max="11805" width="18.21875" style="4" customWidth="1"/>
    <col min="11806" max="11806" width="15.6640625" style="4" customWidth="1"/>
    <col min="11807" max="11807" width="15.44140625" style="4" customWidth="1"/>
    <col min="11808" max="11808" width="14.109375" style="4" customWidth="1"/>
    <col min="11809" max="11809" width="19.88671875" style="4" customWidth="1"/>
    <col min="11810" max="11810" width="17.88671875" style="4" customWidth="1"/>
    <col min="11811" max="11811" width="10" style="4" hidden="1" customWidth="1"/>
    <col min="11812" max="11814" width="5.109375" style="4" customWidth="1"/>
    <col min="11815" max="11815" width="13.5546875" style="4" customWidth="1"/>
    <col min="11816" max="11816" width="21.77734375" style="4" customWidth="1"/>
    <col min="11817" max="12032" width="10" style="4"/>
    <col min="12033" max="12033" width="2.21875" style="4" customWidth="1"/>
    <col min="12034" max="12034" width="5.44140625" style="4" customWidth="1"/>
    <col min="12035" max="12035" width="10.5546875" style="4" customWidth="1"/>
    <col min="12036" max="12036" width="37.21875" style="4" customWidth="1"/>
    <col min="12037" max="12037" width="4.88671875" style="4" customWidth="1"/>
    <col min="12038" max="12038" width="16.77734375" style="4" customWidth="1"/>
    <col min="12039" max="12039" width="16.5546875" style="4" customWidth="1"/>
    <col min="12040" max="12040" width="18" style="4" customWidth="1"/>
    <col min="12041" max="12041" width="19.44140625" style="4" customWidth="1"/>
    <col min="12042" max="12042" width="16.88671875" style="4" customWidth="1"/>
    <col min="12043" max="12043" width="17.44140625" style="4" customWidth="1"/>
    <col min="12044" max="12044" width="11.77734375" style="4" customWidth="1"/>
    <col min="12045" max="12045" width="15.109375" style="4" customWidth="1"/>
    <col min="12046" max="12046" width="14.88671875" style="4" customWidth="1"/>
    <col min="12047" max="12047" width="13.5546875" style="4" customWidth="1"/>
    <col min="12048" max="12048" width="13.88671875" style="4" customWidth="1"/>
    <col min="12049" max="12049" width="13.21875" style="4" customWidth="1"/>
    <col min="12050" max="12050" width="14.6640625" style="4" customWidth="1"/>
    <col min="12051" max="12051" width="14.33203125" style="4" customWidth="1"/>
    <col min="12052" max="12052" width="12.44140625" style="4" customWidth="1"/>
    <col min="12053" max="12053" width="14.21875" style="4" customWidth="1"/>
    <col min="12054" max="12054" width="14.88671875" style="4" customWidth="1"/>
    <col min="12055" max="12055" width="15.6640625" style="4" customWidth="1"/>
    <col min="12056" max="12060" width="16.109375" style="4" customWidth="1"/>
    <col min="12061" max="12061" width="18.21875" style="4" customWidth="1"/>
    <col min="12062" max="12062" width="15.6640625" style="4" customWidth="1"/>
    <col min="12063" max="12063" width="15.44140625" style="4" customWidth="1"/>
    <col min="12064" max="12064" width="14.109375" style="4" customWidth="1"/>
    <col min="12065" max="12065" width="19.88671875" style="4" customWidth="1"/>
    <col min="12066" max="12066" width="17.88671875" style="4" customWidth="1"/>
    <col min="12067" max="12067" width="10" style="4" hidden="1" customWidth="1"/>
    <col min="12068" max="12070" width="5.109375" style="4" customWidth="1"/>
    <col min="12071" max="12071" width="13.5546875" style="4" customWidth="1"/>
    <col min="12072" max="12072" width="21.77734375" style="4" customWidth="1"/>
    <col min="12073" max="12288" width="10" style="4"/>
    <col min="12289" max="12289" width="2.21875" style="4" customWidth="1"/>
    <col min="12290" max="12290" width="5.44140625" style="4" customWidth="1"/>
    <col min="12291" max="12291" width="10.5546875" style="4" customWidth="1"/>
    <col min="12292" max="12292" width="37.21875" style="4" customWidth="1"/>
    <col min="12293" max="12293" width="4.88671875" style="4" customWidth="1"/>
    <col min="12294" max="12294" width="16.77734375" style="4" customWidth="1"/>
    <col min="12295" max="12295" width="16.5546875" style="4" customWidth="1"/>
    <col min="12296" max="12296" width="18" style="4" customWidth="1"/>
    <col min="12297" max="12297" width="19.44140625" style="4" customWidth="1"/>
    <col min="12298" max="12298" width="16.88671875" style="4" customWidth="1"/>
    <col min="12299" max="12299" width="17.44140625" style="4" customWidth="1"/>
    <col min="12300" max="12300" width="11.77734375" style="4" customWidth="1"/>
    <col min="12301" max="12301" width="15.109375" style="4" customWidth="1"/>
    <col min="12302" max="12302" width="14.88671875" style="4" customWidth="1"/>
    <col min="12303" max="12303" width="13.5546875" style="4" customWidth="1"/>
    <col min="12304" max="12304" width="13.88671875" style="4" customWidth="1"/>
    <col min="12305" max="12305" width="13.21875" style="4" customWidth="1"/>
    <col min="12306" max="12306" width="14.6640625" style="4" customWidth="1"/>
    <col min="12307" max="12307" width="14.33203125" style="4" customWidth="1"/>
    <col min="12308" max="12308" width="12.44140625" style="4" customWidth="1"/>
    <col min="12309" max="12309" width="14.21875" style="4" customWidth="1"/>
    <col min="12310" max="12310" width="14.88671875" style="4" customWidth="1"/>
    <col min="12311" max="12311" width="15.6640625" style="4" customWidth="1"/>
    <col min="12312" max="12316" width="16.109375" style="4" customWidth="1"/>
    <col min="12317" max="12317" width="18.21875" style="4" customWidth="1"/>
    <col min="12318" max="12318" width="15.6640625" style="4" customWidth="1"/>
    <col min="12319" max="12319" width="15.44140625" style="4" customWidth="1"/>
    <col min="12320" max="12320" width="14.109375" style="4" customWidth="1"/>
    <col min="12321" max="12321" width="19.88671875" style="4" customWidth="1"/>
    <col min="12322" max="12322" width="17.88671875" style="4" customWidth="1"/>
    <col min="12323" max="12323" width="10" style="4" hidden="1" customWidth="1"/>
    <col min="12324" max="12326" width="5.109375" style="4" customWidth="1"/>
    <col min="12327" max="12327" width="13.5546875" style="4" customWidth="1"/>
    <col min="12328" max="12328" width="21.77734375" style="4" customWidth="1"/>
    <col min="12329" max="12544" width="10" style="4"/>
    <col min="12545" max="12545" width="2.21875" style="4" customWidth="1"/>
    <col min="12546" max="12546" width="5.44140625" style="4" customWidth="1"/>
    <col min="12547" max="12547" width="10.5546875" style="4" customWidth="1"/>
    <col min="12548" max="12548" width="37.21875" style="4" customWidth="1"/>
    <col min="12549" max="12549" width="4.88671875" style="4" customWidth="1"/>
    <col min="12550" max="12550" width="16.77734375" style="4" customWidth="1"/>
    <col min="12551" max="12551" width="16.5546875" style="4" customWidth="1"/>
    <col min="12552" max="12552" width="18" style="4" customWidth="1"/>
    <col min="12553" max="12553" width="19.44140625" style="4" customWidth="1"/>
    <col min="12554" max="12554" width="16.88671875" style="4" customWidth="1"/>
    <col min="12555" max="12555" width="17.44140625" style="4" customWidth="1"/>
    <col min="12556" max="12556" width="11.77734375" style="4" customWidth="1"/>
    <col min="12557" max="12557" width="15.109375" style="4" customWidth="1"/>
    <col min="12558" max="12558" width="14.88671875" style="4" customWidth="1"/>
    <col min="12559" max="12559" width="13.5546875" style="4" customWidth="1"/>
    <col min="12560" max="12560" width="13.88671875" style="4" customWidth="1"/>
    <col min="12561" max="12561" width="13.21875" style="4" customWidth="1"/>
    <col min="12562" max="12562" width="14.6640625" style="4" customWidth="1"/>
    <col min="12563" max="12563" width="14.33203125" style="4" customWidth="1"/>
    <col min="12564" max="12564" width="12.44140625" style="4" customWidth="1"/>
    <col min="12565" max="12565" width="14.21875" style="4" customWidth="1"/>
    <col min="12566" max="12566" width="14.88671875" style="4" customWidth="1"/>
    <col min="12567" max="12567" width="15.6640625" style="4" customWidth="1"/>
    <col min="12568" max="12572" width="16.109375" style="4" customWidth="1"/>
    <col min="12573" max="12573" width="18.21875" style="4" customWidth="1"/>
    <col min="12574" max="12574" width="15.6640625" style="4" customWidth="1"/>
    <col min="12575" max="12575" width="15.44140625" style="4" customWidth="1"/>
    <col min="12576" max="12576" width="14.109375" style="4" customWidth="1"/>
    <col min="12577" max="12577" width="19.88671875" style="4" customWidth="1"/>
    <col min="12578" max="12578" width="17.88671875" style="4" customWidth="1"/>
    <col min="12579" max="12579" width="10" style="4" hidden="1" customWidth="1"/>
    <col min="12580" max="12582" width="5.109375" style="4" customWidth="1"/>
    <col min="12583" max="12583" width="13.5546875" style="4" customWidth="1"/>
    <col min="12584" max="12584" width="21.77734375" style="4" customWidth="1"/>
    <col min="12585" max="12800" width="10" style="4"/>
    <col min="12801" max="12801" width="2.21875" style="4" customWidth="1"/>
    <col min="12802" max="12802" width="5.44140625" style="4" customWidth="1"/>
    <col min="12803" max="12803" width="10.5546875" style="4" customWidth="1"/>
    <col min="12804" max="12804" width="37.21875" style="4" customWidth="1"/>
    <col min="12805" max="12805" width="4.88671875" style="4" customWidth="1"/>
    <col min="12806" max="12806" width="16.77734375" style="4" customWidth="1"/>
    <col min="12807" max="12807" width="16.5546875" style="4" customWidth="1"/>
    <col min="12808" max="12808" width="18" style="4" customWidth="1"/>
    <col min="12809" max="12809" width="19.44140625" style="4" customWidth="1"/>
    <col min="12810" max="12810" width="16.88671875" style="4" customWidth="1"/>
    <col min="12811" max="12811" width="17.44140625" style="4" customWidth="1"/>
    <col min="12812" max="12812" width="11.77734375" style="4" customWidth="1"/>
    <col min="12813" max="12813" width="15.109375" style="4" customWidth="1"/>
    <col min="12814" max="12814" width="14.88671875" style="4" customWidth="1"/>
    <col min="12815" max="12815" width="13.5546875" style="4" customWidth="1"/>
    <col min="12816" max="12816" width="13.88671875" style="4" customWidth="1"/>
    <col min="12817" max="12817" width="13.21875" style="4" customWidth="1"/>
    <col min="12818" max="12818" width="14.6640625" style="4" customWidth="1"/>
    <col min="12819" max="12819" width="14.33203125" style="4" customWidth="1"/>
    <col min="12820" max="12820" width="12.44140625" style="4" customWidth="1"/>
    <col min="12821" max="12821" width="14.21875" style="4" customWidth="1"/>
    <col min="12822" max="12822" width="14.88671875" style="4" customWidth="1"/>
    <col min="12823" max="12823" width="15.6640625" style="4" customWidth="1"/>
    <col min="12824" max="12828" width="16.109375" style="4" customWidth="1"/>
    <col min="12829" max="12829" width="18.21875" style="4" customWidth="1"/>
    <col min="12830" max="12830" width="15.6640625" style="4" customWidth="1"/>
    <col min="12831" max="12831" width="15.44140625" style="4" customWidth="1"/>
    <col min="12832" max="12832" width="14.109375" style="4" customWidth="1"/>
    <col min="12833" max="12833" width="19.88671875" style="4" customWidth="1"/>
    <col min="12834" max="12834" width="17.88671875" style="4" customWidth="1"/>
    <col min="12835" max="12835" width="10" style="4" hidden="1" customWidth="1"/>
    <col min="12836" max="12838" width="5.109375" style="4" customWidth="1"/>
    <col min="12839" max="12839" width="13.5546875" style="4" customWidth="1"/>
    <col min="12840" max="12840" width="21.77734375" style="4" customWidth="1"/>
    <col min="12841" max="13056" width="10" style="4"/>
    <col min="13057" max="13057" width="2.21875" style="4" customWidth="1"/>
    <col min="13058" max="13058" width="5.44140625" style="4" customWidth="1"/>
    <col min="13059" max="13059" width="10.5546875" style="4" customWidth="1"/>
    <col min="13060" max="13060" width="37.21875" style="4" customWidth="1"/>
    <col min="13061" max="13061" width="4.88671875" style="4" customWidth="1"/>
    <col min="13062" max="13062" width="16.77734375" style="4" customWidth="1"/>
    <col min="13063" max="13063" width="16.5546875" style="4" customWidth="1"/>
    <col min="13064" max="13064" width="18" style="4" customWidth="1"/>
    <col min="13065" max="13065" width="19.44140625" style="4" customWidth="1"/>
    <col min="13066" max="13066" width="16.88671875" style="4" customWidth="1"/>
    <col min="13067" max="13067" width="17.44140625" style="4" customWidth="1"/>
    <col min="13068" max="13068" width="11.77734375" style="4" customWidth="1"/>
    <col min="13069" max="13069" width="15.109375" style="4" customWidth="1"/>
    <col min="13070" max="13070" width="14.88671875" style="4" customWidth="1"/>
    <col min="13071" max="13071" width="13.5546875" style="4" customWidth="1"/>
    <col min="13072" max="13072" width="13.88671875" style="4" customWidth="1"/>
    <col min="13073" max="13073" width="13.21875" style="4" customWidth="1"/>
    <col min="13074" max="13074" width="14.6640625" style="4" customWidth="1"/>
    <col min="13075" max="13075" width="14.33203125" style="4" customWidth="1"/>
    <col min="13076" max="13076" width="12.44140625" style="4" customWidth="1"/>
    <col min="13077" max="13077" width="14.21875" style="4" customWidth="1"/>
    <col min="13078" max="13078" width="14.88671875" style="4" customWidth="1"/>
    <col min="13079" max="13079" width="15.6640625" style="4" customWidth="1"/>
    <col min="13080" max="13084" width="16.109375" style="4" customWidth="1"/>
    <col min="13085" max="13085" width="18.21875" style="4" customWidth="1"/>
    <col min="13086" max="13086" width="15.6640625" style="4" customWidth="1"/>
    <col min="13087" max="13087" width="15.44140625" style="4" customWidth="1"/>
    <col min="13088" max="13088" width="14.109375" style="4" customWidth="1"/>
    <col min="13089" max="13089" width="19.88671875" style="4" customWidth="1"/>
    <col min="13090" max="13090" width="17.88671875" style="4" customWidth="1"/>
    <col min="13091" max="13091" width="10" style="4" hidden="1" customWidth="1"/>
    <col min="13092" max="13094" width="5.109375" style="4" customWidth="1"/>
    <col min="13095" max="13095" width="13.5546875" style="4" customWidth="1"/>
    <col min="13096" max="13096" width="21.77734375" style="4" customWidth="1"/>
    <col min="13097" max="13312" width="10" style="4"/>
    <col min="13313" max="13313" width="2.21875" style="4" customWidth="1"/>
    <col min="13314" max="13314" width="5.44140625" style="4" customWidth="1"/>
    <col min="13315" max="13315" width="10.5546875" style="4" customWidth="1"/>
    <col min="13316" max="13316" width="37.21875" style="4" customWidth="1"/>
    <col min="13317" max="13317" width="4.88671875" style="4" customWidth="1"/>
    <col min="13318" max="13318" width="16.77734375" style="4" customWidth="1"/>
    <col min="13319" max="13319" width="16.5546875" style="4" customWidth="1"/>
    <col min="13320" max="13320" width="18" style="4" customWidth="1"/>
    <col min="13321" max="13321" width="19.44140625" style="4" customWidth="1"/>
    <col min="13322" max="13322" width="16.88671875" style="4" customWidth="1"/>
    <col min="13323" max="13323" width="17.44140625" style="4" customWidth="1"/>
    <col min="13324" max="13324" width="11.77734375" style="4" customWidth="1"/>
    <col min="13325" max="13325" width="15.109375" style="4" customWidth="1"/>
    <col min="13326" max="13326" width="14.88671875" style="4" customWidth="1"/>
    <col min="13327" max="13327" width="13.5546875" style="4" customWidth="1"/>
    <col min="13328" max="13328" width="13.88671875" style="4" customWidth="1"/>
    <col min="13329" max="13329" width="13.21875" style="4" customWidth="1"/>
    <col min="13330" max="13330" width="14.6640625" style="4" customWidth="1"/>
    <col min="13331" max="13331" width="14.33203125" style="4" customWidth="1"/>
    <col min="13332" max="13332" width="12.44140625" style="4" customWidth="1"/>
    <col min="13333" max="13333" width="14.21875" style="4" customWidth="1"/>
    <col min="13334" max="13334" width="14.88671875" style="4" customWidth="1"/>
    <col min="13335" max="13335" width="15.6640625" style="4" customWidth="1"/>
    <col min="13336" max="13340" width="16.109375" style="4" customWidth="1"/>
    <col min="13341" max="13341" width="18.21875" style="4" customWidth="1"/>
    <col min="13342" max="13342" width="15.6640625" style="4" customWidth="1"/>
    <col min="13343" max="13343" width="15.44140625" style="4" customWidth="1"/>
    <col min="13344" max="13344" width="14.109375" style="4" customWidth="1"/>
    <col min="13345" max="13345" width="19.88671875" style="4" customWidth="1"/>
    <col min="13346" max="13346" width="17.88671875" style="4" customWidth="1"/>
    <col min="13347" max="13347" width="10" style="4" hidden="1" customWidth="1"/>
    <col min="13348" max="13350" width="5.109375" style="4" customWidth="1"/>
    <col min="13351" max="13351" width="13.5546875" style="4" customWidth="1"/>
    <col min="13352" max="13352" width="21.77734375" style="4" customWidth="1"/>
    <col min="13353" max="13568" width="10" style="4"/>
    <col min="13569" max="13569" width="2.21875" style="4" customWidth="1"/>
    <col min="13570" max="13570" width="5.44140625" style="4" customWidth="1"/>
    <col min="13571" max="13571" width="10.5546875" style="4" customWidth="1"/>
    <col min="13572" max="13572" width="37.21875" style="4" customWidth="1"/>
    <col min="13573" max="13573" width="4.88671875" style="4" customWidth="1"/>
    <col min="13574" max="13574" width="16.77734375" style="4" customWidth="1"/>
    <col min="13575" max="13575" width="16.5546875" style="4" customWidth="1"/>
    <col min="13576" max="13576" width="18" style="4" customWidth="1"/>
    <col min="13577" max="13577" width="19.44140625" style="4" customWidth="1"/>
    <col min="13578" max="13578" width="16.88671875" style="4" customWidth="1"/>
    <col min="13579" max="13579" width="17.44140625" style="4" customWidth="1"/>
    <col min="13580" max="13580" width="11.77734375" style="4" customWidth="1"/>
    <col min="13581" max="13581" width="15.109375" style="4" customWidth="1"/>
    <col min="13582" max="13582" width="14.88671875" style="4" customWidth="1"/>
    <col min="13583" max="13583" width="13.5546875" style="4" customWidth="1"/>
    <col min="13584" max="13584" width="13.88671875" style="4" customWidth="1"/>
    <col min="13585" max="13585" width="13.21875" style="4" customWidth="1"/>
    <col min="13586" max="13586" width="14.6640625" style="4" customWidth="1"/>
    <col min="13587" max="13587" width="14.33203125" style="4" customWidth="1"/>
    <col min="13588" max="13588" width="12.44140625" style="4" customWidth="1"/>
    <col min="13589" max="13589" width="14.21875" style="4" customWidth="1"/>
    <col min="13590" max="13590" width="14.88671875" style="4" customWidth="1"/>
    <col min="13591" max="13591" width="15.6640625" style="4" customWidth="1"/>
    <col min="13592" max="13596" width="16.109375" style="4" customWidth="1"/>
    <col min="13597" max="13597" width="18.21875" style="4" customWidth="1"/>
    <col min="13598" max="13598" width="15.6640625" style="4" customWidth="1"/>
    <col min="13599" max="13599" width="15.44140625" style="4" customWidth="1"/>
    <col min="13600" max="13600" width="14.109375" style="4" customWidth="1"/>
    <col min="13601" max="13601" width="19.88671875" style="4" customWidth="1"/>
    <col min="13602" max="13602" width="17.88671875" style="4" customWidth="1"/>
    <col min="13603" max="13603" width="10" style="4" hidden="1" customWidth="1"/>
    <col min="13604" max="13606" width="5.109375" style="4" customWidth="1"/>
    <col min="13607" max="13607" width="13.5546875" style="4" customWidth="1"/>
    <col min="13608" max="13608" width="21.77734375" style="4" customWidth="1"/>
    <col min="13609" max="13824" width="10" style="4"/>
    <col min="13825" max="13825" width="2.21875" style="4" customWidth="1"/>
    <col min="13826" max="13826" width="5.44140625" style="4" customWidth="1"/>
    <col min="13827" max="13827" width="10.5546875" style="4" customWidth="1"/>
    <col min="13828" max="13828" width="37.21875" style="4" customWidth="1"/>
    <col min="13829" max="13829" width="4.88671875" style="4" customWidth="1"/>
    <col min="13830" max="13830" width="16.77734375" style="4" customWidth="1"/>
    <col min="13831" max="13831" width="16.5546875" style="4" customWidth="1"/>
    <col min="13832" max="13832" width="18" style="4" customWidth="1"/>
    <col min="13833" max="13833" width="19.44140625" style="4" customWidth="1"/>
    <col min="13834" max="13834" width="16.88671875" style="4" customWidth="1"/>
    <col min="13835" max="13835" width="17.44140625" style="4" customWidth="1"/>
    <col min="13836" max="13836" width="11.77734375" style="4" customWidth="1"/>
    <col min="13837" max="13837" width="15.109375" style="4" customWidth="1"/>
    <col min="13838" max="13838" width="14.88671875" style="4" customWidth="1"/>
    <col min="13839" max="13839" width="13.5546875" style="4" customWidth="1"/>
    <col min="13840" max="13840" width="13.88671875" style="4" customWidth="1"/>
    <col min="13841" max="13841" width="13.21875" style="4" customWidth="1"/>
    <col min="13842" max="13842" width="14.6640625" style="4" customWidth="1"/>
    <col min="13843" max="13843" width="14.33203125" style="4" customWidth="1"/>
    <col min="13844" max="13844" width="12.44140625" style="4" customWidth="1"/>
    <col min="13845" max="13845" width="14.21875" style="4" customWidth="1"/>
    <col min="13846" max="13846" width="14.88671875" style="4" customWidth="1"/>
    <col min="13847" max="13847" width="15.6640625" style="4" customWidth="1"/>
    <col min="13848" max="13852" width="16.109375" style="4" customWidth="1"/>
    <col min="13853" max="13853" width="18.21875" style="4" customWidth="1"/>
    <col min="13854" max="13854" width="15.6640625" style="4" customWidth="1"/>
    <col min="13855" max="13855" width="15.44140625" style="4" customWidth="1"/>
    <col min="13856" max="13856" width="14.109375" style="4" customWidth="1"/>
    <col min="13857" max="13857" width="19.88671875" style="4" customWidth="1"/>
    <col min="13858" max="13858" width="17.88671875" style="4" customWidth="1"/>
    <col min="13859" max="13859" width="10" style="4" hidden="1" customWidth="1"/>
    <col min="13860" max="13862" width="5.109375" style="4" customWidth="1"/>
    <col min="13863" max="13863" width="13.5546875" style="4" customWidth="1"/>
    <col min="13864" max="13864" width="21.77734375" style="4" customWidth="1"/>
    <col min="13865" max="14080" width="10" style="4"/>
    <col min="14081" max="14081" width="2.21875" style="4" customWidth="1"/>
    <col min="14082" max="14082" width="5.44140625" style="4" customWidth="1"/>
    <col min="14083" max="14083" width="10.5546875" style="4" customWidth="1"/>
    <col min="14084" max="14084" width="37.21875" style="4" customWidth="1"/>
    <col min="14085" max="14085" width="4.88671875" style="4" customWidth="1"/>
    <col min="14086" max="14086" width="16.77734375" style="4" customWidth="1"/>
    <col min="14087" max="14087" width="16.5546875" style="4" customWidth="1"/>
    <col min="14088" max="14088" width="18" style="4" customWidth="1"/>
    <col min="14089" max="14089" width="19.44140625" style="4" customWidth="1"/>
    <col min="14090" max="14090" width="16.88671875" style="4" customWidth="1"/>
    <col min="14091" max="14091" width="17.44140625" style="4" customWidth="1"/>
    <col min="14092" max="14092" width="11.77734375" style="4" customWidth="1"/>
    <col min="14093" max="14093" width="15.109375" style="4" customWidth="1"/>
    <col min="14094" max="14094" width="14.88671875" style="4" customWidth="1"/>
    <col min="14095" max="14095" width="13.5546875" style="4" customWidth="1"/>
    <col min="14096" max="14096" width="13.88671875" style="4" customWidth="1"/>
    <col min="14097" max="14097" width="13.21875" style="4" customWidth="1"/>
    <col min="14098" max="14098" width="14.6640625" style="4" customWidth="1"/>
    <col min="14099" max="14099" width="14.33203125" style="4" customWidth="1"/>
    <col min="14100" max="14100" width="12.44140625" style="4" customWidth="1"/>
    <col min="14101" max="14101" width="14.21875" style="4" customWidth="1"/>
    <col min="14102" max="14102" width="14.88671875" style="4" customWidth="1"/>
    <col min="14103" max="14103" width="15.6640625" style="4" customWidth="1"/>
    <col min="14104" max="14108" width="16.109375" style="4" customWidth="1"/>
    <col min="14109" max="14109" width="18.21875" style="4" customWidth="1"/>
    <col min="14110" max="14110" width="15.6640625" style="4" customWidth="1"/>
    <col min="14111" max="14111" width="15.44140625" style="4" customWidth="1"/>
    <col min="14112" max="14112" width="14.109375" style="4" customWidth="1"/>
    <col min="14113" max="14113" width="19.88671875" style="4" customWidth="1"/>
    <col min="14114" max="14114" width="17.88671875" style="4" customWidth="1"/>
    <col min="14115" max="14115" width="10" style="4" hidden="1" customWidth="1"/>
    <col min="14116" max="14118" width="5.109375" style="4" customWidth="1"/>
    <col min="14119" max="14119" width="13.5546875" style="4" customWidth="1"/>
    <col min="14120" max="14120" width="21.77734375" style="4" customWidth="1"/>
    <col min="14121" max="14336" width="10" style="4"/>
    <col min="14337" max="14337" width="2.21875" style="4" customWidth="1"/>
    <col min="14338" max="14338" width="5.44140625" style="4" customWidth="1"/>
    <col min="14339" max="14339" width="10.5546875" style="4" customWidth="1"/>
    <col min="14340" max="14340" width="37.21875" style="4" customWidth="1"/>
    <col min="14341" max="14341" width="4.88671875" style="4" customWidth="1"/>
    <col min="14342" max="14342" width="16.77734375" style="4" customWidth="1"/>
    <col min="14343" max="14343" width="16.5546875" style="4" customWidth="1"/>
    <col min="14344" max="14344" width="18" style="4" customWidth="1"/>
    <col min="14345" max="14345" width="19.44140625" style="4" customWidth="1"/>
    <col min="14346" max="14346" width="16.88671875" style="4" customWidth="1"/>
    <col min="14347" max="14347" width="17.44140625" style="4" customWidth="1"/>
    <col min="14348" max="14348" width="11.77734375" style="4" customWidth="1"/>
    <col min="14349" max="14349" width="15.109375" style="4" customWidth="1"/>
    <col min="14350" max="14350" width="14.88671875" style="4" customWidth="1"/>
    <col min="14351" max="14351" width="13.5546875" style="4" customWidth="1"/>
    <col min="14352" max="14352" width="13.88671875" style="4" customWidth="1"/>
    <col min="14353" max="14353" width="13.21875" style="4" customWidth="1"/>
    <col min="14354" max="14354" width="14.6640625" style="4" customWidth="1"/>
    <col min="14355" max="14355" width="14.33203125" style="4" customWidth="1"/>
    <col min="14356" max="14356" width="12.44140625" style="4" customWidth="1"/>
    <col min="14357" max="14357" width="14.21875" style="4" customWidth="1"/>
    <col min="14358" max="14358" width="14.88671875" style="4" customWidth="1"/>
    <col min="14359" max="14359" width="15.6640625" style="4" customWidth="1"/>
    <col min="14360" max="14364" width="16.109375" style="4" customWidth="1"/>
    <col min="14365" max="14365" width="18.21875" style="4" customWidth="1"/>
    <col min="14366" max="14366" width="15.6640625" style="4" customWidth="1"/>
    <col min="14367" max="14367" width="15.44140625" style="4" customWidth="1"/>
    <col min="14368" max="14368" width="14.109375" style="4" customWidth="1"/>
    <col min="14369" max="14369" width="19.88671875" style="4" customWidth="1"/>
    <col min="14370" max="14370" width="17.88671875" style="4" customWidth="1"/>
    <col min="14371" max="14371" width="10" style="4" hidden="1" customWidth="1"/>
    <col min="14372" max="14374" width="5.109375" style="4" customWidth="1"/>
    <col min="14375" max="14375" width="13.5546875" style="4" customWidth="1"/>
    <col min="14376" max="14376" width="21.77734375" style="4" customWidth="1"/>
    <col min="14377" max="14592" width="10" style="4"/>
    <col min="14593" max="14593" width="2.21875" style="4" customWidth="1"/>
    <col min="14594" max="14594" width="5.44140625" style="4" customWidth="1"/>
    <col min="14595" max="14595" width="10.5546875" style="4" customWidth="1"/>
    <col min="14596" max="14596" width="37.21875" style="4" customWidth="1"/>
    <col min="14597" max="14597" width="4.88671875" style="4" customWidth="1"/>
    <col min="14598" max="14598" width="16.77734375" style="4" customWidth="1"/>
    <col min="14599" max="14599" width="16.5546875" style="4" customWidth="1"/>
    <col min="14600" max="14600" width="18" style="4" customWidth="1"/>
    <col min="14601" max="14601" width="19.44140625" style="4" customWidth="1"/>
    <col min="14602" max="14602" width="16.88671875" style="4" customWidth="1"/>
    <col min="14603" max="14603" width="17.44140625" style="4" customWidth="1"/>
    <col min="14604" max="14604" width="11.77734375" style="4" customWidth="1"/>
    <col min="14605" max="14605" width="15.109375" style="4" customWidth="1"/>
    <col min="14606" max="14606" width="14.88671875" style="4" customWidth="1"/>
    <col min="14607" max="14607" width="13.5546875" style="4" customWidth="1"/>
    <col min="14608" max="14608" width="13.88671875" style="4" customWidth="1"/>
    <col min="14609" max="14609" width="13.21875" style="4" customWidth="1"/>
    <col min="14610" max="14610" width="14.6640625" style="4" customWidth="1"/>
    <col min="14611" max="14611" width="14.33203125" style="4" customWidth="1"/>
    <col min="14612" max="14612" width="12.44140625" style="4" customWidth="1"/>
    <col min="14613" max="14613" width="14.21875" style="4" customWidth="1"/>
    <col min="14614" max="14614" width="14.88671875" style="4" customWidth="1"/>
    <col min="14615" max="14615" width="15.6640625" style="4" customWidth="1"/>
    <col min="14616" max="14620" width="16.109375" style="4" customWidth="1"/>
    <col min="14621" max="14621" width="18.21875" style="4" customWidth="1"/>
    <col min="14622" max="14622" width="15.6640625" style="4" customWidth="1"/>
    <col min="14623" max="14623" width="15.44140625" style="4" customWidth="1"/>
    <col min="14624" max="14624" width="14.109375" style="4" customWidth="1"/>
    <col min="14625" max="14625" width="19.88671875" style="4" customWidth="1"/>
    <col min="14626" max="14626" width="17.88671875" style="4" customWidth="1"/>
    <col min="14627" max="14627" width="10" style="4" hidden="1" customWidth="1"/>
    <col min="14628" max="14630" width="5.109375" style="4" customWidth="1"/>
    <col min="14631" max="14631" width="13.5546875" style="4" customWidth="1"/>
    <col min="14632" max="14632" width="21.77734375" style="4" customWidth="1"/>
    <col min="14633" max="14848" width="10" style="4"/>
    <col min="14849" max="14849" width="2.21875" style="4" customWidth="1"/>
    <col min="14850" max="14850" width="5.44140625" style="4" customWidth="1"/>
    <col min="14851" max="14851" width="10.5546875" style="4" customWidth="1"/>
    <col min="14852" max="14852" width="37.21875" style="4" customWidth="1"/>
    <col min="14853" max="14853" width="4.88671875" style="4" customWidth="1"/>
    <col min="14854" max="14854" width="16.77734375" style="4" customWidth="1"/>
    <col min="14855" max="14855" width="16.5546875" style="4" customWidth="1"/>
    <col min="14856" max="14856" width="18" style="4" customWidth="1"/>
    <col min="14857" max="14857" width="19.44140625" style="4" customWidth="1"/>
    <col min="14858" max="14858" width="16.88671875" style="4" customWidth="1"/>
    <col min="14859" max="14859" width="17.44140625" style="4" customWidth="1"/>
    <col min="14860" max="14860" width="11.77734375" style="4" customWidth="1"/>
    <col min="14861" max="14861" width="15.109375" style="4" customWidth="1"/>
    <col min="14862" max="14862" width="14.88671875" style="4" customWidth="1"/>
    <col min="14863" max="14863" width="13.5546875" style="4" customWidth="1"/>
    <col min="14864" max="14864" width="13.88671875" style="4" customWidth="1"/>
    <col min="14865" max="14865" width="13.21875" style="4" customWidth="1"/>
    <col min="14866" max="14866" width="14.6640625" style="4" customWidth="1"/>
    <col min="14867" max="14867" width="14.33203125" style="4" customWidth="1"/>
    <col min="14868" max="14868" width="12.44140625" style="4" customWidth="1"/>
    <col min="14869" max="14869" width="14.21875" style="4" customWidth="1"/>
    <col min="14870" max="14870" width="14.88671875" style="4" customWidth="1"/>
    <col min="14871" max="14871" width="15.6640625" style="4" customWidth="1"/>
    <col min="14872" max="14876" width="16.109375" style="4" customWidth="1"/>
    <col min="14877" max="14877" width="18.21875" style="4" customWidth="1"/>
    <col min="14878" max="14878" width="15.6640625" style="4" customWidth="1"/>
    <col min="14879" max="14879" width="15.44140625" style="4" customWidth="1"/>
    <col min="14880" max="14880" width="14.109375" style="4" customWidth="1"/>
    <col min="14881" max="14881" width="19.88671875" style="4" customWidth="1"/>
    <col min="14882" max="14882" width="17.88671875" style="4" customWidth="1"/>
    <col min="14883" max="14883" width="10" style="4" hidden="1" customWidth="1"/>
    <col min="14884" max="14886" width="5.109375" style="4" customWidth="1"/>
    <col min="14887" max="14887" width="13.5546875" style="4" customWidth="1"/>
    <col min="14888" max="14888" width="21.77734375" style="4" customWidth="1"/>
    <col min="14889" max="15104" width="10" style="4"/>
    <col min="15105" max="15105" width="2.21875" style="4" customWidth="1"/>
    <col min="15106" max="15106" width="5.44140625" style="4" customWidth="1"/>
    <col min="15107" max="15107" width="10.5546875" style="4" customWidth="1"/>
    <col min="15108" max="15108" width="37.21875" style="4" customWidth="1"/>
    <col min="15109" max="15109" width="4.88671875" style="4" customWidth="1"/>
    <col min="15110" max="15110" width="16.77734375" style="4" customWidth="1"/>
    <col min="15111" max="15111" width="16.5546875" style="4" customWidth="1"/>
    <col min="15112" max="15112" width="18" style="4" customWidth="1"/>
    <col min="15113" max="15113" width="19.44140625" style="4" customWidth="1"/>
    <col min="15114" max="15114" width="16.88671875" style="4" customWidth="1"/>
    <col min="15115" max="15115" width="17.44140625" style="4" customWidth="1"/>
    <col min="15116" max="15116" width="11.77734375" style="4" customWidth="1"/>
    <col min="15117" max="15117" width="15.109375" style="4" customWidth="1"/>
    <col min="15118" max="15118" width="14.88671875" style="4" customWidth="1"/>
    <col min="15119" max="15119" width="13.5546875" style="4" customWidth="1"/>
    <col min="15120" max="15120" width="13.88671875" style="4" customWidth="1"/>
    <col min="15121" max="15121" width="13.21875" style="4" customWidth="1"/>
    <col min="15122" max="15122" width="14.6640625" style="4" customWidth="1"/>
    <col min="15123" max="15123" width="14.33203125" style="4" customWidth="1"/>
    <col min="15124" max="15124" width="12.44140625" style="4" customWidth="1"/>
    <col min="15125" max="15125" width="14.21875" style="4" customWidth="1"/>
    <col min="15126" max="15126" width="14.88671875" style="4" customWidth="1"/>
    <col min="15127" max="15127" width="15.6640625" style="4" customWidth="1"/>
    <col min="15128" max="15132" width="16.109375" style="4" customWidth="1"/>
    <col min="15133" max="15133" width="18.21875" style="4" customWidth="1"/>
    <col min="15134" max="15134" width="15.6640625" style="4" customWidth="1"/>
    <col min="15135" max="15135" width="15.44140625" style="4" customWidth="1"/>
    <col min="15136" max="15136" width="14.109375" style="4" customWidth="1"/>
    <col min="15137" max="15137" width="19.88671875" style="4" customWidth="1"/>
    <col min="15138" max="15138" width="17.88671875" style="4" customWidth="1"/>
    <col min="15139" max="15139" width="10" style="4" hidden="1" customWidth="1"/>
    <col min="15140" max="15142" width="5.109375" style="4" customWidth="1"/>
    <col min="15143" max="15143" width="13.5546875" style="4" customWidth="1"/>
    <col min="15144" max="15144" width="21.77734375" style="4" customWidth="1"/>
    <col min="15145" max="15360" width="10" style="4"/>
    <col min="15361" max="15361" width="2.21875" style="4" customWidth="1"/>
    <col min="15362" max="15362" width="5.44140625" style="4" customWidth="1"/>
    <col min="15363" max="15363" width="10.5546875" style="4" customWidth="1"/>
    <col min="15364" max="15364" width="37.21875" style="4" customWidth="1"/>
    <col min="15365" max="15365" width="4.88671875" style="4" customWidth="1"/>
    <col min="15366" max="15366" width="16.77734375" style="4" customWidth="1"/>
    <col min="15367" max="15367" width="16.5546875" style="4" customWidth="1"/>
    <col min="15368" max="15368" width="18" style="4" customWidth="1"/>
    <col min="15369" max="15369" width="19.44140625" style="4" customWidth="1"/>
    <col min="15370" max="15370" width="16.88671875" style="4" customWidth="1"/>
    <col min="15371" max="15371" width="17.44140625" style="4" customWidth="1"/>
    <col min="15372" max="15372" width="11.77734375" style="4" customWidth="1"/>
    <col min="15373" max="15373" width="15.109375" style="4" customWidth="1"/>
    <col min="15374" max="15374" width="14.88671875" style="4" customWidth="1"/>
    <col min="15375" max="15375" width="13.5546875" style="4" customWidth="1"/>
    <col min="15376" max="15376" width="13.88671875" style="4" customWidth="1"/>
    <col min="15377" max="15377" width="13.21875" style="4" customWidth="1"/>
    <col min="15378" max="15378" width="14.6640625" style="4" customWidth="1"/>
    <col min="15379" max="15379" width="14.33203125" style="4" customWidth="1"/>
    <col min="15380" max="15380" width="12.44140625" style="4" customWidth="1"/>
    <col min="15381" max="15381" width="14.21875" style="4" customWidth="1"/>
    <col min="15382" max="15382" width="14.88671875" style="4" customWidth="1"/>
    <col min="15383" max="15383" width="15.6640625" style="4" customWidth="1"/>
    <col min="15384" max="15388" width="16.109375" style="4" customWidth="1"/>
    <col min="15389" max="15389" width="18.21875" style="4" customWidth="1"/>
    <col min="15390" max="15390" width="15.6640625" style="4" customWidth="1"/>
    <col min="15391" max="15391" width="15.44140625" style="4" customWidth="1"/>
    <col min="15392" max="15392" width="14.109375" style="4" customWidth="1"/>
    <col min="15393" max="15393" width="19.88671875" style="4" customWidth="1"/>
    <col min="15394" max="15394" width="17.88671875" style="4" customWidth="1"/>
    <col min="15395" max="15395" width="10" style="4" hidden="1" customWidth="1"/>
    <col min="15396" max="15398" width="5.109375" style="4" customWidth="1"/>
    <col min="15399" max="15399" width="13.5546875" style="4" customWidth="1"/>
    <col min="15400" max="15400" width="21.77734375" style="4" customWidth="1"/>
    <col min="15401" max="15616" width="10" style="4"/>
    <col min="15617" max="15617" width="2.21875" style="4" customWidth="1"/>
    <col min="15618" max="15618" width="5.44140625" style="4" customWidth="1"/>
    <col min="15619" max="15619" width="10.5546875" style="4" customWidth="1"/>
    <col min="15620" max="15620" width="37.21875" style="4" customWidth="1"/>
    <col min="15621" max="15621" width="4.88671875" style="4" customWidth="1"/>
    <col min="15622" max="15622" width="16.77734375" style="4" customWidth="1"/>
    <col min="15623" max="15623" width="16.5546875" style="4" customWidth="1"/>
    <col min="15624" max="15624" width="18" style="4" customWidth="1"/>
    <col min="15625" max="15625" width="19.44140625" style="4" customWidth="1"/>
    <col min="15626" max="15626" width="16.88671875" style="4" customWidth="1"/>
    <col min="15627" max="15627" width="17.44140625" style="4" customWidth="1"/>
    <col min="15628" max="15628" width="11.77734375" style="4" customWidth="1"/>
    <col min="15629" max="15629" width="15.109375" style="4" customWidth="1"/>
    <col min="15630" max="15630" width="14.88671875" style="4" customWidth="1"/>
    <col min="15631" max="15631" width="13.5546875" style="4" customWidth="1"/>
    <col min="15632" max="15632" width="13.88671875" style="4" customWidth="1"/>
    <col min="15633" max="15633" width="13.21875" style="4" customWidth="1"/>
    <col min="15634" max="15634" width="14.6640625" style="4" customWidth="1"/>
    <col min="15635" max="15635" width="14.33203125" style="4" customWidth="1"/>
    <col min="15636" max="15636" width="12.44140625" style="4" customWidth="1"/>
    <col min="15637" max="15637" width="14.21875" style="4" customWidth="1"/>
    <col min="15638" max="15638" width="14.88671875" style="4" customWidth="1"/>
    <col min="15639" max="15639" width="15.6640625" style="4" customWidth="1"/>
    <col min="15640" max="15644" width="16.109375" style="4" customWidth="1"/>
    <col min="15645" max="15645" width="18.21875" style="4" customWidth="1"/>
    <col min="15646" max="15646" width="15.6640625" style="4" customWidth="1"/>
    <col min="15647" max="15647" width="15.44140625" style="4" customWidth="1"/>
    <col min="15648" max="15648" width="14.109375" style="4" customWidth="1"/>
    <col min="15649" max="15649" width="19.88671875" style="4" customWidth="1"/>
    <col min="15650" max="15650" width="17.88671875" style="4" customWidth="1"/>
    <col min="15651" max="15651" width="10" style="4" hidden="1" customWidth="1"/>
    <col min="15652" max="15654" width="5.109375" style="4" customWidth="1"/>
    <col min="15655" max="15655" width="13.5546875" style="4" customWidth="1"/>
    <col min="15656" max="15656" width="21.77734375" style="4" customWidth="1"/>
    <col min="15657" max="15872" width="10" style="4"/>
    <col min="15873" max="15873" width="2.21875" style="4" customWidth="1"/>
    <col min="15874" max="15874" width="5.44140625" style="4" customWidth="1"/>
    <col min="15875" max="15875" width="10.5546875" style="4" customWidth="1"/>
    <col min="15876" max="15876" width="37.21875" style="4" customWidth="1"/>
    <col min="15877" max="15877" width="4.88671875" style="4" customWidth="1"/>
    <col min="15878" max="15878" width="16.77734375" style="4" customWidth="1"/>
    <col min="15879" max="15879" width="16.5546875" style="4" customWidth="1"/>
    <col min="15880" max="15880" width="18" style="4" customWidth="1"/>
    <col min="15881" max="15881" width="19.44140625" style="4" customWidth="1"/>
    <col min="15882" max="15882" width="16.88671875" style="4" customWidth="1"/>
    <col min="15883" max="15883" width="17.44140625" style="4" customWidth="1"/>
    <col min="15884" max="15884" width="11.77734375" style="4" customWidth="1"/>
    <col min="15885" max="15885" width="15.109375" style="4" customWidth="1"/>
    <col min="15886" max="15886" width="14.88671875" style="4" customWidth="1"/>
    <col min="15887" max="15887" width="13.5546875" style="4" customWidth="1"/>
    <col min="15888" max="15888" width="13.88671875" style="4" customWidth="1"/>
    <col min="15889" max="15889" width="13.21875" style="4" customWidth="1"/>
    <col min="15890" max="15890" width="14.6640625" style="4" customWidth="1"/>
    <col min="15891" max="15891" width="14.33203125" style="4" customWidth="1"/>
    <col min="15892" max="15892" width="12.44140625" style="4" customWidth="1"/>
    <col min="15893" max="15893" width="14.21875" style="4" customWidth="1"/>
    <col min="15894" max="15894" width="14.88671875" style="4" customWidth="1"/>
    <col min="15895" max="15895" width="15.6640625" style="4" customWidth="1"/>
    <col min="15896" max="15900" width="16.109375" style="4" customWidth="1"/>
    <col min="15901" max="15901" width="18.21875" style="4" customWidth="1"/>
    <col min="15902" max="15902" width="15.6640625" style="4" customWidth="1"/>
    <col min="15903" max="15903" width="15.44140625" style="4" customWidth="1"/>
    <col min="15904" max="15904" width="14.109375" style="4" customWidth="1"/>
    <col min="15905" max="15905" width="19.88671875" style="4" customWidth="1"/>
    <col min="15906" max="15906" width="17.88671875" style="4" customWidth="1"/>
    <col min="15907" max="15907" width="10" style="4" hidden="1" customWidth="1"/>
    <col min="15908" max="15910" width="5.109375" style="4" customWidth="1"/>
    <col min="15911" max="15911" width="13.5546875" style="4" customWidth="1"/>
    <col min="15912" max="15912" width="21.77734375" style="4" customWidth="1"/>
    <col min="15913" max="16128" width="10" style="4"/>
    <col min="16129" max="16129" width="2.21875" style="4" customWidth="1"/>
    <col min="16130" max="16130" width="5.44140625" style="4" customWidth="1"/>
    <col min="16131" max="16131" width="10.5546875" style="4" customWidth="1"/>
    <col min="16132" max="16132" width="37.21875" style="4" customWidth="1"/>
    <col min="16133" max="16133" width="4.88671875" style="4" customWidth="1"/>
    <col min="16134" max="16134" width="16.77734375" style="4" customWidth="1"/>
    <col min="16135" max="16135" width="16.5546875" style="4" customWidth="1"/>
    <col min="16136" max="16136" width="18" style="4" customWidth="1"/>
    <col min="16137" max="16137" width="19.44140625" style="4" customWidth="1"/>
    <col min="16138" max="16138" width="16.88671875" style="4" customWidth="1"/>
    <col min="16139" max="16139" width="17.44140625" style="4" customWidth="1"/>
    <col min="16140" max="16140" width="11.77734375" style="4" customWidth="1"/>
    <col min="16141" max="16141" width="15.109375" style="4" customWidth="1"/>
    <col min="16142" max="16142" width="14.88671875" style="4" customWidth="1"/>
    <col min="16143" max="16143" width="13.5546875" style="4" customWidth="1"/>
    <col min="16144" max="16144" width="13.88671875" style="4" customWidth="1"/>
    <col min="16145" max="16145" width="13.21875" style="4" customWidth="1"/>
    <col min="16146" max="16146" width="14.6640625" style="4" customWidth="1"/>
    <col min="16147" max="16147" width="14.33203125" style="4" customWidth="1"/>
    <col min="16148" max="16148" width="12.44140625" style="4" customWidth="1"/>
    <col min="16149" max="16149" width="14.21875" style="4" customWidth="1"/>
    <col min="16150" max="16150" width="14.88671875" style="4" customWidth="1"/>
    <col min="16151" max="16151" width="15.6640625" style="4" customWidth="1"/>
    <col min="16152" max="16156" width="16.109375" style="4" customWidth="1"/>
    <col min="16157" max="16157" width="18.21875" style="4" customWidth="1"/>
    <col min="16158" max="16158" width="15.6640625" style="4" customWidth="1"/>
    <col min="16159" max="16159" width="15.44140625" style="4" customWidth="1"/>
    <col min="16160" max="16160" width="14.109375" style="4" customWidth="1"/>
    <col min="16161" max="16161" width="19.88671875" style="4" customWidth="1"/>
    <col min="16162" max="16162" width="17.88671875" style="4" customWidth="1"/>
    <col min="16163" max="16163" width="10" style="4" hidden="1" customWidth="1"/>
    <col min="16164" max="16166" width="5.109375" style="4" customWidth="1"/>
    <col min="16167" max="16167" width="13.5546875" style="4" customWidth="1"/>
    <col min="16168" max="16168" width="21.77734375" style="4" customWidth="1"/>
    <col min="16169" max="16384" width="10" style="4"/>
  </cols>
  <sheetData>
    <row r="1" spans="1:53" s="1" customFormat="1" ht="28.2">
      <c r="A1" s="349" t="s">
        <v>721</v>
      </c>
      <c r="B1" s="349"/>
      <c r="C1" s="350"/>
      <c r="D1" s="351"/>
      <c r="E1" s="352"/>
      <c r="F1" s="353"/>
      <c r="G1" s="353"/>
      <c r="H1" s="353"/>
      <c r="I1" s="353"/>
      <c r="J1" s="354"/>
      <c r="K1" s="355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6"/>
      <c r="X1" s="356"/>
      <c r="Y1" s="356"/>
      <c r="Z1" s="356"/>
      <c r="AA1" s="356"/>
      <c r="AB1" s="356"/>
      <c r="AC1" s="357"/>
      <c r="AD1" s="357"/>
      <c r="AE1" s="357"/>
      <c r="AF1" s="357"/>
      <c r="AG1" s="358"/>
      <c r="AH1" s="359"/>
      <c r="AI1" s="360"/>
      <c r="AJ1" s="360"/>
      <c r="AK1" s="360"/>
      <c r="AL1" s="360"/>
      <c r="AM1" s="349"/>
      <c r="AN1" s="122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pans="1:53" s="2" customFormat="1" ht="22.2">
      <c r="A2" s="15"/>
      <c r="B2" s="15" t="s">
        <v>1</v>
      </c>
      <c r="C2" s="72"/>
      <c r="D2" s="71"/>
      <c r="E2" s="73"/>
      <c r="F2" s="16"/>
      <c r="G2" s="16"/>
      <c r="H2" s="16"/>
      <c r="I2" s="16"/>
      <c r="J2" s="30"/>
      <c r="K2" s="31"/>
      <c r="L2" s="16"/>
      <c r="M2" s="16"/>
      <c r="N2" s="16"/>
      <c r="O2" s="16"/>
      <c r="P2" s="16"/>
      <c r="Q2" s="16"/>
      <c r="R2" s="35"/>
      <c r="S2" s="35"/>
      <c r="T2" s="35"/>
      <c r="U2" s="35"/>
      <c r="V2" s="35"/>
      <c r="W2" s="109"/>
      <c r="X2" s="109"/>
      <c r="Y2" s="109"/>
      <c r="Z2" s="109"/>
      <c r="AA2" s="109"/>
      <c r="AB2" s="109"/>
      <c r="AC2" s="37"/>
      <c r="AD2" s="110"/>
      <c r="AE2" s="111"/>
      <c r="AF2" s="111"/>
      <c r="AG2" s="123"/>
      <c r="AH2" s="124"/>
      <c r="AI2" s="125"/>
      <c r="AJ2" s="125"/>
      <c r="AK2" s="125"/>
      <c r="AL2" s="125"/>
      <c r="AM2" s="15" t="s">
        <v>2</v>
      </c>
      <c r="AN2" s="122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</row>
    <row r="3" spans="1:53" s="56" customFormat="1" ht="17.399999999999999">
      <c r="A3" s="74"/>
      <c r="B3" s="369" t="s">
        <v>3</v>
      </c>
      <c r="C3" s="345" t="s">
        <v>4</v>
      </c>
      <c r="D3" s="347" t="s">
        <v>5</v>
      </c>
      <c r="E3" s="345" t="s">
        <v>6</v>
      </c>
      <c r="F3" s="361" t="s">
        <v>7</v>
      </c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75"/>
      <c r="X3" s="75"/>
      <c r="Y3" s="75"/>
      <c r="Z3" s="75"/>
      <c r="AA3" s="75"/>
      <c r="AB3" s="75"/>
      <c r="AC3" s="336" t="s">
        <v>8</v>
      </c>
      <c r="AD3" s="393" t="s">
        <v>9</v>
      </c>
      <c r="AE3" s="336" t="s">
        <v>10</v>
      </c>
      <c r="AF3" s="338" t="s">
        <v>11</v>
      </c>
      <c r="AG3" s="340" t="s">
        <v>12</v>
      </c>
      <c r="AH3" s="340" t="s">
        <v>13</v>
      </c>
      <c r="AI3" s="342" t="s">
        <v>14</v>
      </c>
      <c r="AJ3" s="331" t="s">
        <v>15</v>
      </c>
      <c r="AK3" s="331" t="s">
        <v>16</v>
      </c>
      <c r="AL3" s="331" t="s">
        <v>17</v>
      </c>
      <c r="AM3" s="333" t="s">
        <v>18</v>
      </c>
      <c r="AN3" s="335" t="s">
        <v>19</v>
      </c>
    </row>
    <row r="4" spans="1:53" s="56" customFormat="1" ht="31.2">
      <c r="A4" s="74"/>
      <c r="B4" s="370"/>
      <c r="C4" s="346"/>
      <c r="D4" s="348"/>
      <c r="E4" s="346"/>
      <c r="F4" s="76" t="s">
        <v>20</v>
      </c>
      <c r="G4" s="76" t="s">
        <v>21</v>
      </c>
      <c r="H4" s="76" t="s">
        <v>22</v>
      </c>
      <c r="I4" s="107" t="s">
        <v>23</v>
      </c>
      <c r="J4" s="108" t="s">
        <v>24</v>
      </c>
      <c r="K4" s="107" t="s">
        <v>25</v>
      </c>
      <c r="L4" s="107" t="s">
        <v>26</v>
      </c>
      <c r="M4" s="107" t="s">
        <v>27</v>
      </c>
      <c r="N4" s="107" t="s">
        <v>28</v>
      </c>
      <c r="O4" s="107" t="s">
        <v>29</v>
      </c>
      <c r="P4" s="107" t="s">
        <v>30</v>
      </c>
      <c r="Q4" s="107" t="s">
        <v>31</v>
      </c>
      <c r="R4" s="107" t="s">
        <v>32</v>
      </c>
      <c r="S4" s="107" t="s">
        <v>33</v>
      </c>
      <c r="T4" s="107" t="s">
        <v>34</v>
      </c>
      <c r="U4" s="107" t="s">
        <v>35</v>
      </c>
      <c r="V4" s="107" t="s">
        <v>36</v>
      </c>
      <c r="W4" s="107" t="s">
        <v>37</v>
      </c>
      <c r="X4" s="107" t="s">
        <v>38</v>
      </c>
      <c r="Y4" s="107" t="s">
        <v>39</v>
      </c>
      <c r="Z4" s="107" t="s">
        <v>40</v>
      </c>
      <c r="AA4" s="107" t="s">
        <v>41</v>
      </c>
      <c r="AB4" s="107" t="s">
        <v>42</v>
      </c>
      <c r="AC4" s="337"/>
      <c r="AD4" s="394"/>
      <c r="AE4" s="337"/>
      <c r="AF4" s="339"/>
      <c r="AG4" s="341"/>
      <c r="AH4" s="341"/>
      <c r="AI4" s="343"/>
      <c r="AJ4" s="332"/>
      <c r="AK4" s="332"/>
      <c r="AL4" s="332"/>
      <c r="AM4" s="334"/>
      <c r="AN4" s="335"/>
    </row>
    <row r="5" spans="1:53" s="13" customFormat="1" ht="31.95" hidden="1" customHeight="1">
      <c r="A5" s="77"/>
      <c r="B5" s="395" t="s">
        <v>43</v>
      </c>
      <c r="C5" s="78" t="s">
        <v>44</v>
      </c>
      <c r="D5" s="79" t="s">
        <v>45</v>
      </c>
      <c r="E5" s="80">
        <v>90</v>
      </c>
      <c r="F5" s="81">
        <f>VLOOKUP(C5,[1]Sheet1!B$1:E$65536,4,0)</f>
        <v>0</v>
      </c>
      <c r="G5" s="81">
        <f>VLOOKUP(C5,[1]Sheet1!B$1:F$65536,5,0)</f>
        <v>0</v>
      </c>
      <c r="H5" s="81">
        <f>VLOOKUP($C5,[1]Sheet1!$B$1:$Z$65536,6,0)</f>
        <v>0</v>
      </c>
      <c r="I5" s="81">
        <f>VLOOKUP($C5,[1]Sheet1!$B$1:$Z$65536,7,0)</f>
        <v>0</v>
      </c>
      <c r="J5" s="81">
        <f>VLOOKUP($C5,[1]Sheet1!$B$1:$Z$65536,8,0)</f>
        <v>0</v>
      </c>
      <c r="K5" s="81">
        <f>VLOOKUP($C5,[1]Sheet1!$B$1:$Z$65536,9,0)</f>
        <v>0</v>
      </c>
      <c r="L5" s="81">
        <f>VLOOKUP($C5,[1]Sheet1!$B$1:$Z$65536,10,0)</f>
        <v>0</v>
      </c>
      <c r="M5" s="81">
        <f>VLOOKUP($C5,[1]Sheet1!$B$1:$Z$65536,11,0)</f>
        <v>0</v>
      </c>
      <c r="N5" s="81">
        <f>VLOOKUP($C5,[1]Sheet1!$B$1:$Z$65536,12,0)</f>
        <v>0</v>
      </c>
      <c r="O5" s="81">
        <f>VLOOKUP($C5,[1]Sheet1!$B$1:$Z$65536,13,0)</f>
        <v>0</v>
      </c>
      <c r="P5" s="81">
        <f>VLOOKUP($C5,[1]Sheet1!$B$1:$Z$65536,14,0)</f>
        <v>0</v>
      </c>
      <c r="Q5" s="81">
        <f>VLOOKUP($C5,[1]Sheet1!$B$1:$Z$65536,15,0)</f>
        <v>891582.87999999942</v>
      </c>
      <c r="R5" s="81">
        <f>VLOOKUP($C5,[1]Sheet1!$B$1:$Z$65536,16,0)</f>
        <v>229740.26</v>
      </c>
      <c r="S5" s="81">
        <f>VLOOKUP($C5,[1]Sheet1!$B$1:$Z$65536,17,0)</f>
        <v>1233112.5</v>
      </c>
      <c r="T5" s="81">
        <f>VLOOKUP($C5,[1]Sheet1!$B$1:$Z$65536,18,0)</f>
        <v>0</v>
      </c>
      <c r="U5" s="81">
        <f>VLOOKUP($C5,[1]Sheet1!$B$1:$Z$65536,19,0)</f>
        <v>0</v>
      </c>
      <c r="V5" s="81">
        <f>VLOOKUP($C5,[1]Sheet1!$B$1:$Z$65536,20,0)</f>
        <v>0</v>
      </c>
      <c r="W5" s="81">
        <f>VLOOKUP($C5,[1]Sheet1!$B$1:$Z$65536,21,0)</f>
        <v>619901.05000000028</v>
      </c>
      <c r="X5" s="81">
        <f>VLOOKUP($C5,[1]Sheet1!$B$1:$Z$65536,22,0)</f>
        <v>0</v>
      </c>
      <c r="Y5" s="81">
        <f>VLOOKUP($C5,[1]Sheet1!$B$1:$Z$65536,23,0)</f>
        <v>699084.97</v>
      </c>
      <c r="Z5" s="81">
        <f>VLOOKUP($C5,[1]Sheet1!$B$1:$Z$65536,24,0)</f>
        <v>130266.4</v>
      </c>
      <c r="AA5" s="81">
        <f>VLOOKUP($C5,[1]Sheet1!$B$1:$Z$65536,25,0)</f>
        <v>57943.63</v>
      </c>
      <c r="AB5" s="81">
        <f>VLOOKUP($C5,[1]Sheet1!$B$1:$AA$65536,26,0)</f>
        <v>0</v>
      </c>
      <c r="AC5" s="112">
        <f t="shared" ref="AC5:AC28" si="0">SUM(F5:AB5)</f>
        <v>3861631.69</v>
      </c>
      <c r="AD5" s="113">
        <f t="shared" ref="AD5:AD8" si="1">AC5-AB5-AA5-Z5</f>
        <v>3673421.66</v>
      </c>
      <c r="AE5" s="112">
        <f t="shared" ref="AE5:AE28" si="2">(V5+U5+T5+S5+R5+W5)/6</f>
        <v>347125.63500000007</v>
      </c>
      <c r="AF5" s="112">
        <f t="shared" ref="AF5:AF28" si="3">W5</f>
        <v>619901.05000000028</v>
      </c>
      <c r="AG5" s="126"/>
      <c r="AH5" s="127">
        <v>300000</v>
      </c>
      <c r="AI5" s="128">
        <v>200000</v>
      </c>
      <c r="AJ5" s="128" t="s">
        <v>46</v>
      </c>
      <c r="AK5" s="128"/>
      <c r="AL5" s="128"/>
      <c r="AM5" s="129"/>
      <c r="AN5" s="70"/>
    </row>
    <row r="6" spans="1:53" s="57" customFormat="1" ht="31.95" hidden="1" customHeight="1">
      <c r="A6" s="77"/>
      <c r="B6" s="396"/>
      <c r="C6" s="82" t="s">
        <v>47</v>
      </c>
      <c r="D6" s="83" t="s">
        <v>48</v>
      </c>
      <c r="E6" s="84">
        <v>60</v>
      </c>
      <c r="F6" s="81">
        <f>VLOOKUP(C6,[1]Sheet1!B$1:E$65536,4,0)</f>
        <v>0</v>
      </c>
      <c r="G6" s="81">
        <f>VLOOKUP(C6,[1]Sheet1!B$1:F$65536,5,0)</f>
        <v>0</v>
      </c>
      <c r="H6" s="81">
        <f>VLOOKUP($C6,[1]Sheet1!$B$1:$Z$65536,6,0)</f>
        <v>0</v>
      </c>
      <c r="I6" s="81">
        <f>VLOOKUP($C6,[1]Sheet1!$B$1:$Z$65536,7,0)</f>
        <v>0</v>
      </c>
      <c r="J6" s="81">
        <f>VLOOKUP($C6,[1]Sheet1!$B$1:$Z$65536,8,0)</f>
        <v>0</v>
      </c>
      <c r="K6" s="81">
        <f>VLOOKUP($C6,[1]Sheet1!$B$1:$Z$65536,9,0)</f>
        <v>0</v>
      </c>
      <c r="L6" s="81">
        <f>VLOOKUP($C6,[1]Sheet1!$B$1:$Z$65536,10,0)</f>
        <v>0</v>
      </c>
      <c r="M6" s="81">
        <f>VLOOKUP($C6,[1]Sheet1!$B$1:$Z$65536,11,0)</f>
        <v>0</v>
      </c>
      <c r="N6" s="81">
        <f>VLOOKUP($C6,[1]Sheet1!$B$1:$Z$65536,12,0)</f>
        <v>0</v>
      </c>
      <c r="O6" s="81">
        <f>VLOOKUP($C6,[1]Sheet1!$B$1:$Z$65536,13,0)</f>
        <v>0</v>
      </c>
      <c r="P6" s="81">
        <f>VLOOKUP($C6,[1]Sheet1!$B$1:$Z$65536,14,0)</f>
        <v>0</v>
      </c>
      <c r="Q6" s="81">
        <f>VLOOKUP($C6,[1]Sheet1!$B$1:$Z$65536,15,0)</f>
        <v>0</v>
      </c>
      <c r="R6" s="81">
        <f>VLOOKUP($C6,[1]Sheet1!$B$1:$Z$65536,16,0)</f>
        <v>150437.14000000001</v>
      </c>
      <c r="S6" s="81">
        <f>VLOOKUP($C6,[1]Sheet1!$B$1:$Z$65536,17,0)</f>
        <v>0</v>
      </c>
      <c r="T6" s="81">
        <f>VLOOKUP($C6,[1]Sheet1!$B$1:$Z$65536,18,0)</f>
        <v>624950.1799999997</v>
      </c>
      <c r="U6" s="81">
        <f>VLOOKUP($C6,[1]Sheet1!$B$1:$Z$65536,19,0)</f>
        <v>511435.02</v>
      </c>
      <c r="V6" s="81">
        <f>VLOOKUP($C6,[1]Sheet1!$B$1:$Z$65536,20,0)</f>
        <v>484855.18000000017</v>
      </c>
      <c r="W6" s="81">
        <f>VLOOKUP($C6,[1]Sheet1!$B$1:$Z$65536,21,0)</f>
        <v>0</v>
      </c>
      <c r="X6" s="81">
        <f>VLOOKUP($C6,[1]Sheet1!$B$1:$Z$65536,22,0)</f>
        <v>175457.41999999993</v>
      </c>
      <c r="Y6" s="81">
        <f>VLOOKUP($C6,[1]Sheet1!$B$1:$Z$65536,23,0)</f>
        <v>403476.1</v>
      </c>
      <c r="Z6" s="81">
        <f>VLOOKUP($C6,[1]Sheet1!$B$1:$Z$65536,24,0)</f>
        <v>293104.56</v>
      </c>
      <c r="AA6" s="81">
        <f>VLOOKUP($C6,[1]Sheet1!$B$1:$Z$65536,25,0)</f>
        <v>287399.31</v>
      </c>
      <c r="AB6" s="81">
        <f>VLOOKUP($C6,[1]Sheet1!$B$1:$AA$65536,26,0)</f>
        <v>279770.03999999998</v>
      </c>
      <c r="AC6" s="112">
        <f t="shared" si="0"/>
        <v>3210884.95</v>
      </c>
      <c r="AD6" s="114">
        <f t="shared" ref="AD6:AD20" si="4">AC6-AB6-AA6-Z6-Y6</f>
        <v>1947134.94</v>
      </c>
      <c r="AE6" s="115">
        <f t="shared" si="2"/>
        <v>295279.58666666667</v>
      </c>
      <c r="AF6" s="115">
        <f t="shared" si="3"/>
        <v>0</v>
      </c>
      <c r="AG6" s="130"/>
      <c r="AH6" s="131">
        <v>1000000</v>
      </c>
      <c r="AI6" s="132"/>
      <c r="AJ6" s="132"/>
      <c r="AK6" s="132" t="s">
        <v>46</v>
      </c>
      <c r="AL6" s="132"/>
      <c r="AM6" s="133"/>
      <c r="AN6" s="70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</row>
    <row r="7" spans="1:53" s="13" customFormat="1" ht="31.95" hidden="1" customHeight="1">
      <c r="A7" s="77"/>
      <c r="B7" s="396"/>
      <c r="C7" s="85" t="s">
        <v>49</v>
      </c>
      <c r="D7" s="83" t="s">
        <v>50</v>
      </c>
      <c r="E7" s="84">
        <v>60</v>
      </c>
      <c r="F7" s="81">
        <f>VLOOKUP(C7,[1]Sheet1!B$1:E$65536,4,0)</f>
        <v>0</v>
      </c>
      <c r="G7" s="81">
        <f>VLOOKUP(C7,[1]Sheet1!B$1:F$65536,5,0)</f>
        <v>0</v>
      </c>
      <c r="H7" s="81">
        <f>VLOOKUP($C7,[1]Sheet1!$B$1:$Z$65536,6,0)</f>
        <v>0</v>
      </c>
      <c r="I7" s="81">
        <f>VLOOKUP($C7,[1]Sheet1!$B$1:$Z$65536,7,0)</f>
        <v>0</v>
      </c>
      <c r="J7" s="81">
        <f>VLOOKUP($C7,[1]Sheet1!$B$1:$Z$65536,8,0)</f>
        <v>0</v>
      </c>
      <c r="K7" s="81">
        <f>VLOOKUP($C7,[1]Sheet1!$B$1:$Z$65536,9,0)</f>
        <v>0</v>
      </c>
      <c r="L7" s="81">
        <f>VLOOKUP($C7,[1]Sheet1!$B$1:$Z$65536,10,0)</f>
        <v>0</v>
      </c>
      <c r="M7" s="81">
        <f>VLOOKUP($C7,[1]Sheet1!$B$1:$Z$65536,11,0)</f>
        <v>0</v>
      </c>
      <c r="N7" s="81">
        <f>VLOOKUP($C7,[1]Sheet1!$B$1:$Z$65536,12,0)</f>
        <v>0</v>
      </c>
      <c r="O7" s="81">
        <f>VLOOKUP($C7,[1]Sheet1!$B$1:$Z$65536,13,0)</f>
        <v>0</v>
      </c>
      <c r="P7" s="81">
        <f>VLOOKUP($C7,[1]Sheet1!$B$1:$Z$65536,14,0)</f>
        <v>0</v>
      </c>
      <c r="Q7" s="81">
        <f>VLOOKUP($C7,[1]Sheet1!$B$1:$Z$65536,15,0)</f>
        <v>0</v>
      </c>
      <c r="R7" s="81">
        <f>VLOOKUP($C7,[1]Sheet1!$B$1:$Z$65536,16,0)</f>
        <v>0</v>
      </c>
      <c r="S7" s="81">
        <f>VLOOKUP($C7,[1]Sheet1!$B$1:$Z$65536,17,0)</f>
        <v>0</v>
      </c>
      <c r="T7" s="81">
        <f>VLOOKUP($C7,[1]Sheet1!$B$1:$Z$65536,18,0)</f>
        <v>0</v>
      </c>
      <c r="U7" s="81">
        <f>VLOOKUP($C7,[1]Sheet1!$B$1:$Z$65536,19,0)</f>
        <v>0</v>
      </c>
      <c r="V7" s="81">
        <f>VLOOKUP($C7,[1]Sheet1!$B$1:$Z$65536,20,0)</f>
        <v>0</v>
      </c>
      <c r="W7" s="81">
        <f>VLOOKUP($C7,[1]Sheet1!$B$1:$Z$65536,21,0)</f>
        <v>264096.63</v>
      </c>
      <c r="X7" s="81">
        <f>VLOOKUP($C7,[1]Sheet1!$B$1:$Z$65536,22,0)</f>
        <v>67122</v>
      </c>
      <c r="Y7" s="81">
        <f>VLOOKUP($C7,[1]Sheet1!$B$1:$Z$65536,23,0)</f>
        <v>0</v>
      </c>
      <c r="Z7" s="81">
        <f>VLOOKUP($C7,[1]Sheet1!$B$1:$Z$65536,24,0)</f>
        <v>341443.51</v>
      </c>
      <c r="AA7" s="81">
        <f>VLOOKUP($C7,[1]Sheet1!$B$1:$Z$65536,25,0)</f>
        <v>485678.52</v>
      </c>
      <c r="AB7" s="81">
        <f>VLOOKUP($C7,[1]Sheet1!$B$1:$AA$65536,26,0)</f>
        <v>139242.76</v>
      </c>
      <c r="AC7" s="112">
        <f t="shared" si="0"/>
        <v>1297583.4200000002</v>
      </c>
      <c r="AD7" s="113">
        <f>AC7-AB7-AA7</f>
        <v>672662.14000000013</v>
      </c>
      <c r="AE7" s="115">
        <f t="shared" si="2"/>
        <v>44016.105000000003</v>
      </c>
      <c r="AF7" s="115">
        <f t="shared" si="3"/>
        <v>264096.63</v>
      </c>
      <c r="AG7" s="134">
        <v>200000</v>
      </c>
      <c r="AH7" s="134">
        <v>200000</v>
      </c>
      <c r="AI7" s="132">
        <v>100000</v>
      </c>
      <c r="AJ7" s="132"/>
      <c r="AK7" s="132" t="s">
        <v>46</v>
      </c>
      <c r="AL7" s="132"/>
      <c r="AM7" s="133"/>
      <c r="AN7" s="70"/>
    </row>
    <row r="8" spans="1:53" s="3" customFormat="1" ht="31.95" hidden="1" customHeight="1">
      <c r="A8" s="86"/>
      <c r="B8" s="396"/>
      <c r="C8" s="87" t="s">
        <v>51</v>
      </c>
      <c r="D8" s="88" t="s">
        <v>52</v>
      </c>
      <c r="E8" s="89">
        <v>90</v>
      </c>
      <c r="F8" s="81">
        <f>VLOOKUP(C8,[1]Sheet1!B$1:E$65536,4,0)</f>
        <v>0</v>
      </c>
      <c r="G8" s="81">
        <f>VLOOKUP(C8,[1]Sheet1!B$1:F$65536,5,0)</f>
        <v>0</v>
      </c>
      <c r="H8" s="81">
        <f>VLOOKUP($C8,[1]Sheet1!$B$1:$Z$65536,6,0)</f>
        <v>0</v>
      </c>
      <c r="I8" s="81">
        <f>VLOOKUP($C8,[1]Sheet1!$B$1:$Z$65536,7,0)</f>
        <v>0</v>
      </c>
      <c r="J8" s="81">
        <f>VLOOKUP($C8,[1]Sheet1!$B$1:$Z$65536,8,0)</f>
        <v>0</v>
      </c>
      <c r="K8" s="81">
        <f>VLOOKUP($C8,[1]Sheet1!$B$1:$Z$65536,9,0)</f>
        <v>0</v>
      </c>
      <c r="L8" s="81">
        <f>VLOOKUP($C8,[1]Sheet1!$B$1:$Z$65536,10,0)</f>
        <v>0</v>
      </c>
      <c r="M8" s="81">
        <f>VLOOKUP($C8,[1]Sheet1!$B$1:$Z$65536,11,0)</f>
        <v>0</v>
      </c>
      <c r="N8" s="81">
        <f>VLOOKUP($C8,[1]Sheet1!$B$1:$Z$65536,12,0)</f>
        <v>0</v>
      </c>
      <c r="O8" s="81">
        <f>VLOOKUP($C8,[1]Sheet1!$B$1:$Z$65536,13,0)</f>
        <v>0</v>
      </c>
      <c r="P8" s="81">
        <f>VLOOKUP($C8,[1]Sheet1!$B$1:$Z$65536,14,0)</f>
        <v>0</v>
      </c>
      <c r="Q8" s="81">
        <f>VLOOKUP($C8,[1]Sheet1!$B$1:$Z$65536,15,0)</f>
        <v>0</v>
      </c>
      <c r="R8" s="81">
        <f>VLOOKUP($C8,[1]Sheet1!$B$1:$Z$65536,16,0)</f>
        <v>0</v>
      </c>
      <c r="S8" s="81">
        <f>VLOOKUP($C8,[1]Sheet1!$B$1:$Z$65536,17,0)</f>
        <v>0</v>
      </c>
      <c r="T8" s="81">
        <f>VLOOKUP($C8,[1]Sheet1!$B$1:$Z$65536,18,0)</f>
        <v>0</v>
      </c>
      <c r="U8" s="81">
        <f>VLOOKUP($C8,[1]Sheet1!$B$1:$Z$65536,19,0)</f>
        <v>0</v>
      </c>
      <c r="V8" s="81">
        <f>VLOOKUP($C8,[1]Sheet1!$B$1:$Z$65536,20,0)</f>
        <v>0</v>
      </c>
      <c r="W8" s="81">
        <f>VLOOKUP($C8,[1]Sheet1!$B$1:$Z$65536,21,0)</f>
        <v>27826.800000000047</v>
      </c>
      <c r="X8" s="81">
        <f>VLOOKUP($C8,[1]Sheet1!$B$1:$Z$65536,22,0)</f>
        <v>0</v>
      </c>
      <c r="Y8" s="81">
        <f>VLOOKUP($C8,[1]Sheet1!$B$1:$Z$65536,23,0)</f>
        <v>252487.2</v>
      </c>
      <c r="Z8" s="81">
        <f>VLOOKUP($C8,[1]Sheet1!$B$1:$Z$65536,24,0)</f>
        <v>403979.52000000002</v>
      </c>
      <c r="AA8" s="81">
        <f>VLOOKUP($C8,[1]Sheet1!$B$1:$Z$65536,25,0)</f>
        <v>302984.64</v>
      </c>
      <c r="AB8" s="81">
        <f>VLOOKUP($C8,[1]Sheet1!$B$1:$AA$65536,26,0)</f>
        <v>302984.64</v>
      </c>
      <c r="AC8" s="112">
        <f t="shared" si="0"/>
        <v>1290262.8</v>
      </c>
      <c r="AD8" s="113">
        <f t="shared" si="1"/>
        <v>280314</v>
      </c>
      <c r="AE8" s="116">
        <f t="shared" si="2"/>
        <v>4637.8000000000075</v>
      </c>
      <c r="AF8" s="116">
        <f t="shared" si="3"/>
        <v>27826.800000000047</v>
      </c>
      <c r="AG8" s="135"/>
      <c r="AH8" s="136">
        <v>150000</v>
      </c>
      <c r="AI8" s="135"/>
      <c r="AJ8" s="135"/>
      <c r="AK8" s="135" t="s">
        <v>46</v>
      </c>
      <c r="AL8" s="135"/>
      <c r="AM8" s="137"/>
      <c r="AN8" s="138"/>
    </row>
    <row r="9" spans="1:53" s="13" customFormat="1" ht="31.95" hidden="1" customHeight="1">
      <c r="A9" s="77"/>
      <c r="B9" s="396"/>
      <c r="C9" s="82" t="s">
        <v>53</v>
      </c>
      <c r="D9" s="83" t="s">
        <v>54</v>
      </c>
      <c r="E9" s="84">
        <v>120</v>
      </c>
      <c r="F9" s="81">
        <f>VLOOKUP(C9,[1]Sheet1!B$1:E$65536,4,0)</f>
        <v>0</v>
      </c>
      <c r="G9" s="81">
        <f>VLOOKUP(C9,[1]Sheet1!B$1:F$65536,5,0)</f>
        <v>0</v>
      </c>
      <c r="H9" s="81">
        <f>VLOOKUP($C9,[1]Sheet1!$B$1:$Z$65536,6,0)</f>
        <v>0</v>
      </c>
      <c r="I9" s="81">
        <f>VLOOKUP($C9,[1]Sheet1!$B$1:$Z$65536,7,0)</f>
        <v>0</v>
      </c>
      <c r="J9" s="81">
        <f>VLOOKUP($C9,[1]Sheet1!$B$1:$Z$65536,8,0)</f>
        <v>0</v>
      </c>
      <c r="K9" s="81">
        <f>VLOOKUP($C9,[1]Sheet1!$B$1:$Z$65536,9,0)</f>
        <v>0</v>
      </c>
      <c r="L9" s="81">
        <f>VLOOKUP($C9,[1]Sheet1!$B$1:$Z$65536,10,0)</f>
        <v>0</v>
      </c>
      <c r="M9" s="81">
        <f>VLOOKUP($C9,[1]Sheet1!$B$1:$Z$65536,11,0)</f>
        <v>0</v>
      </c>
      <c r="N9" s="81">
        <f>VLOOKUP($C9,[1]Sheet1!$B$1:$Z$65536,12,0)</f>
        <v>0</v>
      </c>
      <c r="O9" s="81">
        <f>VLOOKUP($C9,[1]Sheet1!$B$1:$Z$65536,13,0)</f>
        <v>0</v>
      </c>
      <c r="P9" s="81">
        <f>VLOOKUP($C9,[1]Sheet1!$B$1:$Z$65536,14,0)</f>
        <v>0</v>
      </c>
      <c r="Q9" s="81">
        <f>VLOOKUP($C9,[1]Sheet1!$B$1:$Z$65536,15,0)</f>
        <v>0</v>
      </c>
      <c r="R9" s="81">
        <f>VLOOKUP($C9,[1]Sheet1!$B$1:$Z$65536,16,0)</f>
        <v>878287.56</v>
      </c>
      <c r="S9" s="81">
        <f>VLOOKUP($C9,[1]Sheet1!$B$1:$Z$65536,17,0)</f>
        <v>0</v>
      </c>
      <c r="T9" s="81">
        <f>VLOOKUP($C9,[1]Sheet1!$B$1:$Z$65536,18,0)</f>
        <v>248148.98</v>
      </c>
      <c r="U9" s="81">
        <f>VLOOKUP($C9,[1]Sheet1!$B$1:$Z$65536,19,0)</f>
        <v>0</v>
      </c>
      <c r="V9" s="81">
        <f>VLOOKUP($C9,[1]Sheet1!$B$1:$Z$65536,20,0)</f>
        <v>282960.68999999994</v>
      </c>
      <c r="W9" s="81">
        <f>VLOOKUP($C9,[1]Sheet1!$B$1:$Z$65536,21,0)</f>
        <v>491516.19000000018</v>
      </c>
      <c r="X9" s="81">
        <f>VLOOKUP($C9,[1]Sheet1!$B$1:$Z$65536,22,0)</f>
        <v>0</v>
      </c>
      <c r="Y9" s="81">
        <f>VLOOKUP($C9,[1]Sheet1!$B$1:$Z$65536,23,0)</f>
        <v>407454.01</v>
      </c>
      <c r="Z9" s="81">
        <f>VLOOKUP($C9,[1]Sheet1!$B$1:$Z$65536,24,0)</f>
        <v>173841.62</v>
      </c>
      <c r="AA9" s="81">
        <f>VLOOKUP($C9,[1]Sheet1!$B$1:$Z$65536,25,0)</f>
        <v>289828.33</v>
      </c>
      <c r="AB9" s="81">
        <f>VLOOKUP($C9,[1]Sheet1!$B$1:$AA$65536,26,0)</f>
        <v>0</v>
      </c>
      <c r="AC9" s="112">
        <f t="shared" si="0"/>
        <v>2772037.3800000004</v>
      </c>
      <c r="AD9" s="114">
        <f t="shared" si="4"/>
        <v>1900913.4200000002</v>
      </c>
      <c r="AE9" s="115">
        <f t="shared" si="2"/>
        <v>316818.90333333338</v>
      </c>
      <c r="AF9" s="115">
        <f t="shared" si="3"/>
        <v>491516.19000000018</v>
      </c>
      <c r="AG9" s="130"/>
      <c r="AH9" s="132">
        <v>300000</v>
      </c>
      <c r="AI9" s="132"/>
      <c r="AJ9" s="132" t="s">
        <v>46</v>
      </c>
      <c r="AK9" s="132"/>
      <c r="AL9" s="132"/>
      <c r="AM9" s="133"/>
      <c r="AN9" s="70"/>
    </row>
    <row r="10" spans="1:53" s="13" customFormat="1" ht="31.95" customHeight="1">
      <c r="A10" s="77"/>
      <c r="B10" s="396"/>
      <c r="C10" s="82" t="s">
        <v>55</v>
      </c>
      <c r="D10" s="90" t="s">
        <v>56</v>
      </c>
      <c r="E10" s="84">
        <v>120</v>
      </c>
      <c r="F10" s="81">
        <f>VLOOKUP(C10,[1]Sheet1!B$1:E$65536,4,0)</f>
        <v>0</v>
      </c>
      <c r="G10" s="81">
        <f>VLOOKUP(C10,[1]Sheet1!B$1:F$65536,5,0)</f>
        <v>0</v>
      </c>
      <c r="H10" s="81">
        <f>VLOOKUP($C10,[1]Sheet1!$B$1:$Z$65536,6,0)</f>
        <v>0</v>
      </c>
      <c r="I10" s="81">
        <f>VLOOKUP($C10,[1]Sheet1!$B$1:$Z$65536,7,0)</f>
        <v>0</v>
      </c>
      <c r="J10" s="81">
        <f>VLOOKUP($C10,[1]Sheet1!$B$1:$Z$65536,8,0)</f>
        <v>0</v>
      </c>
      <c r="K10" s="81">
        <f>VLOOKUP($C10,[1]Sheet1!$B$1:$Z$65536,9,0)</f>
        <v>0</v>
      </c>
      <c r="L10" s="81">
        <f>VLOOKUP($C10,[1]Sheet1!$B$1:$Z$65536,10,0)</f>
        <v>0</v>
      </c>
      <c r="M10" s="81">
        <f>VLOOKUP($C10,[1]Sheet1!$B$1:$Z$65536,11,0)</f>
        <v>0</v>
      </c>
      <c r="N10" s="81">
        <f>VLOOKUP($C10,[1]Sheet1!$B$1:$Z$65536,12,0)</f>
        <v>144915.82</v>
      </c>
      <c r="O10" s="81">
        <f>VLOOKUP($C10,[1]Sheet1!$B$1:$Z$65536,13,0)</f>
        <v>259767.8200000003</v>
      </c>
      <c r="P10" s="81">
        <f>VLOOKUP($C10,[1]Sheet1!$B$1:$Z$65536,14,0)</f>
        <v>313818.73000000045</v>
      </c>
      <c r="Q10" s="81">
        <f>VLOOKUP($C10,[1]Sheet1!$B$1:$Z$65536,15,0)</f>
        <v>994645.68999999948</v>
      </c>
      <c r="R10" s="81">
        <f>VLOOKUP($C10,[1]Sheet1!$B$1:$Z$65536,16,0)</f>
        <v>1533812.2299999995</v>
      </c>
      <c r="S10" s="81">
        <f>VLOOKUP($C10,[1]Sheet1!$B$1:$Z$65536,17,0)</f>
        <v>28686.520000000484</v>
      </c>
      <c r="T10" s="81">
        <f>VLOOKUP($C10,[1]Sheet1!$B$1:$Z$65536,18,0)</f>
        <v>444420.05999999959</v>
      </c>
      <c r="U10" s="81">
        <f>VLOOKUP($C10,[1]Sheet1!$B$1:$Z$65536,19,0)</f>
        <v>0</v>
      </c>
      <c r="V10" s="81">
        <f>VLOOKUP($C10,[1]Sheet1!$B$1:$Z$65536,20,0)</f>
        <v>2511947.5100000007</v>
      </c>
      <c r="W10" s="81">
        <f>VLOOKUP($C10,[1]Sheet1!$B$1:$Z$65536,21,0)</f>
        <v>990576.26999999955</v>
      </c>
      <c r="X10" s="81">
        <f>VLOOKUP($C10,[1]Sheet1!$B$1:$Z$65536,22,0)</f>
        <v>1160536.8499999996</v>
      </c>
      <c r="Y10" s="81">
        <f>VLOOKUP($C10,[1]Sheet1!$B$1:$Z$65536,23,0)</f>
        <v>767937.17</v>
      </c>
      <c r="Z10" s="81">
        <f>VLOOKUP($C10,[1]Sheet1!$B$1:$Z$65536,24,0)</f>
        <v>1073440.46</v>
      </c>
      <c r="AA10" s="81">
        <f>VLOOKUP($C10,[1]Sheet1!$B$1:$Z$65536,25,0)</f>
        <v>1251199.8500000001</v>
      </c>
      <c r="AB10" s="81">
        <f>VLOOKUP($C10,[1]Sheet1!$B$1:$AA$65536,26,0)</f>
        <v>440791.33</v>
      </c>
      <c r="AC10" s="112">
        <f t="shared" si="0"/>
        <v>11916496.309999999</v>
      </c>
      <c r="AD10" s="114">
        <f t="shared" si="4"/>
        <v>8383127.4999999981</v>
      </c>
      <c r="AE10" s="115">
        <f t="shared" si="2"/>
        <v>918240.43166666664</v>
      </c>
      <c r="AF10" s="115">
        <f t="shared" si="3"/>
        <v>990576.26999999955</v>
      </c>
      <c r="AG10" s="139">
        <v>1200000</v>
      </c>
      <c r="AH10" s="134"/>
      <c r="AI10" s="132">
        <v>1000000</v>
      </c>
      <c r="AJ10" s="132" t="s">
        <v>46</v>
      </c>
      <c r="AK10" s="132"/>
      <c r="AL10" s="132"/>
      <c r="AM10" s="140" t="s">
        <v>57</v>
      </c>
      <c r="AN10" s="70"/>
    </row>
    <row r="11" spans="1:53" s="13" customFormat="1" ht="31.95" hidden="1" customHeight="1">
      <c r="A11" s="77"/>
      <c r="B11" s="396"/>
      <c r="C11" s="82" t="s">
        <v>58</v>
      </c>
      <c r="D11" s="83" t="s">
        <v>59</v>
      </c>
      <c r="E11" s="84">
        <v>120</v>
      </c>
      <c r="F11" s="81">
        <f>VLOOKUP(C11,[1]Sheet1!B$1:E$65536,4,0)</f>
        <v>0</v>
      </c>
      <c r="G11" s="81">
        <f>VLOOKUP(C11,[1]Sheet1!B$1:F$65536,5,0)</f>
        <v>0</v>
      </c>
      <c r="H11" s="81">
        <f>VLOOKUP($C11,[1]Sheet1!$B$1:$Z$65536,6,0)</f>
        <v>0</v>
      </c>
      <c r="I11" s="81">
        <f>VLOOKUP($C11,[1]Sheet1!$B$1:$Z$65536,7,0)</f>
        <v>0</v>
      </c>
      <c r="J11" s="81">
        <f>VLOOKUP($C11,[1]Sheet1!$B$1:$Z$65536,8,0)</f>
        <v>0</v>
      </c>
      <c r="K11" s="81">
        <f>VLOOKUP($C11,[1]Sheet1!$B$1:$Z$65536,9,0)</f>
        <v>0</v>
      </c>
      <c r="L11" s="81">
        <f>VLOOKUP($C11,[1]Sheet1!$B$1:$Z$65536,10,0)</f>
        <v>0</v>
      </c>
      <c r="M11" s="81">
        <f>VLOOKUP($C11,[1]Sheet1!$B$1:$Z$65536,11,0)</f>
        <v>0</v>
      </c>
      <c r="N11" s="81">
        <f>VLOOKUP($C11,[1]Sheet1!$B$1:$Z$65536,12,0)</f>
        <v>0</v>
      </c>
      <c r="O11" s="81">
        <f>VLOOKUP($C11,[1]Sheet1!$B$1:$Z$65536,13,0)</f>
        <v>0</v>
      </c>
      <c r="P11" s="81">
        <f>VLOOKUP($C11,[1]Sheet1!$B$1:$Z$65536,14,0)</f>
        <v>0</v>
      </c>
      <c r="Q11" s="81">
        <f>VLOOKUP($C11,[1]Sheet1!$B$1:$Z$65536,15,0)</f>
        <v>0</v>
      </c>
      <c r="R11" s="81">
        <f>VLOOKUP($C11,[1]Sheet1!$B$1:$Z$65536,16,0)</f>
        <v>586568.11</v>
      </c>
      <c r="S11" s="81">
        <f>VLOOKUP($C11,[1]Sheet1!$B$1:$Z$65536,17,0)</f>
        <v>0</v>
      </c>
      <c r="T11" s="81">
        <f>VLOOKUP($C11,[1]Sheet1!$B$1:$Z$65536,18,0)</f>
        <v>776634.79</v>
      </c>
      <c r="U11" s="81">
        <f>VLOOKUP($C11,[1]Sheet1!$B$1:$Z$65536,19,0)</f>
        <v>0</v>
      </c>
      <c r="V11" s="81">
        <f>VLOOKUP($C11,[1]Sheet1!$B$1:$Z$65536,20,0)</f>
        <v>0</v>
      </c>
      <c r="W11" s="81">
        <f>VLOOKUP($C11,[1]Sheet1!$B$1:$Z$65536,21,0)</f>
        <v>0</v>
      </c>
      <c r="X11" s="81">
        <f>VLOOKUP($C11,[1]Sheet1!$B$1:$Z$65536,22,0)</f>
        <v>6928.4799999999814</v>
      </c>
      <c r="Y11" s="81">
        <f>VLOOKUP($C11,[1]Sheet1!$B$1:$Z$65536,23,0)</f>
        <v>0</v>
      </c>
      <c r="Z11" s="81">
        <f>VLOOKUP($C11,[1]Sheet1!$B$1:$Z$65536,24,0)</f>
        <v>0</v>
      </c>
      <c r="AA11" s="81">
        <f>VLOOKUP($C11,[1]Sheet1!$B$1:$Z$65536,25,0)</f>
        <v>7078.89</v>
      </c>
      <c r="AB11" s="81">
        <f>VLOOKUP($C11,[1]Sheet1!$B$1:$AA$65536,26,0)</f>
        <v>329976.34000000003</v>
      </c>
      <c r="AC11" s="112">
        <f t="shared" si="0"/>
        <v>1707186.6099999999</v>
      </c>
      <c r="AD11" s="114">
        <f t="shared" si="4"/>
        <v>1370131.38</v>
      </c>
      <c r="AE11" s="115">
        <f t="shared" si="2"/>
        <v>227200.48333333331</v>
      </c>
      <c r="AF11" s="115">
        <f t="shared" si="3"/>
        <v>0</v>
      </c>
      <c r="AG11" s="130">
        <v>100000</v>
      </c>
      <c r="AH11" s="132"/>
      <c r="AI11" s="132">
        <v>80000</v>
      </c>
      <c r="AJ11" s="132" t="s">
        <v>46</v>
      </c>
      <c r="AK11" s="132"/>
      <c r="AL11" s="132"/>
      <c r="AM11" s="133"/>
      <c r="AN11" s="70"/>
    </row>
    <row r="12" spans="1:53" s="13" customFormat="1" ht="31.95" hidden="1" customHeight="1">
      <c r="A12" s="77"/>
      <c r="B12" s="396"/>
      <c r="C12" s="82" t="s">
        <v>60</v>
      </c>
      <c r="D12" s="83" t="s">
        <v>61</v>
      </c>
      <c r="E12" s="84">
        <v>120</v>
      </c>
      <c r="F12" s="81">
        <f>VLOOKUP(C12,[1]Sheet1!B$1:E$65536,4,0)</f>
        <v>0</v>
      </c>
      <c r="G12" s="81">
        <f>VLOOKUP(C12,[1]Sheet1!B$1:F$65536,5,0)</f>
        <v>0</v>
      </c>
      <c r="H12" s="81">
        <f>VLOOKUP($C12,[1]Sheet1!$B$1:$Z$65536,6,0)</f>
        <v>0</v>
      </c>
      <c r="I12" s="81">
        <f>VLOOKUP($C12,[1]Sheet1!$B$1:$Z$65536,7,0)</f>
        <v>0</v>
      </c>
      <c r="J12" s="81">
        <f>VLOOKUP($C12,[1]Sheet1!$B$1:$Z$65536,8,0)</f>
        <v>21200.339999999898</v>
      </c>
      <c r="K12" s="81">
        <f>VLOOKUP($C12,[1]Sheet1!$B$1:$Z$65536,9,0)</f>
        <v>97168.600000000559</v>
      </c>
      <c r="L12" s="81">
        <f>VLOOKUP($C12,[1]Sheet1!$B$1:$Z$65536,10,0)</f>
        <v>0</v>
      </c>
      <c r="M12" s="81">
        <f>VLOOKUP($C12,[1]Sheet1!$B$1:$Z$65536,11,0)</f>
        <v>0</v>
      </c>
      <c r="N12" s="81">
        <f>VLOOKUP($C12,[1]Sheet1!$B$1:$Z$65536,12,0)</f>
        <v>0</v>
      </c>
      <c r="O12" s="81">
        <f>VLOOKUP($C12,[1]Sheet1!$B$1:$Z$65536,13,0)</f>
        <v>375423.47999999952</v>
      </c>
      <c r="P12" s="81">
        <f>VLOOKUP($C12,[1]Sheet1!$B$1:$Z$65536,14,0)</f>
        <v>477793.40999999992</v>
      </c>
      <c r="Q12" s="81">
        <f>VLOOKUP($C12,[1]Sheet1!$B$1:$Z$65536,15,0)</f>
        <v>86286.959999999963</v>
      </c>
      <c r="R12" s="81">
        <f>VLOOKUP($C12,[1]Sheet1!$B$1:$Z$65536,16,0)</f>
        <v>126680.06000000006</v>
      </c>
      <c r="S12" s="81">
        <f>VLOOKUP($C12,[1]Sheet1!$B$1:$Z$65536,17,0)</f>
        <v>0</v>
      </c>
      <c r="T12" s="81">
        <f>VLOOKUP($C12,[1]Sheet1!$B$1:$Z$65536,18,0)</f>
        <v>57797.14000000013</v>
      </c>
      <c r="U12" s="81">
        <f>VLOOKUP($C12,[1]Sheet1!$B$1:$Z$65536,19,0)</f>
        <v>21599.75</v>
      </c>
      <c r="V12" s="81">
        <f>VLOOKUP($C12,[1]Sheet1!$B$1:$Z$65536,20,0)</f>
        <v>369578.60999999987</v>
      </c>
      <c r="W12" s="81">
        <f>VLOOKUP($C12,[1]Sheet1!$B$1:$Z$65536,21,0)</f>
        <v>163748.45999999996</v>
      </c>
      <c r="X12" s="81">
        <f>VLOOKUP($C12,[1]Sheet1!$B$1:$Z$65536,22,0)</f>
        <v>0</v>
      </c>
      <c r="Y12" s="81">
        <f>VLOOKUP($C12,[1]Sheet1!$B$1:$Z$65536,23,0)</f>
        <v>652343.28</v>
      </c>
      <c r="Z12" s="81">
        <f>VLOOKUP($C12,[1]Sheet1!$B$1:$Z$65536,24,0)</f>
        <v>193455.9</v>
      </c>
      <c r="AA12" s="81">
        <f>VLOOKUP($C12,[1]Sheet1!$B$1:$Z$65536,25,0)</f>
        <v>0</v>
      </c>
      <c r="AB12" s="81">
        <f>VLOOKUP($C12,[1]Sheet1!$B$1:$AA$65536,26,0)</f>
        <v>168142.45</v>
      </c>
      <c r="AC12" s="112">
        <f t="shared" si="0"/>
        <v>2811218.44</v>
      </c>
      <c r="AD12" s="114">
        <f t="shared" si="4"/>
        <v>1797276.8099999998</v>
      </c>
      <c r="AE12" s="115">
        <f t="shared" si="2"/>
        <v>123234.00333333334</v>
      </c>
      <c r="AF12" s="115">
        <f t="shared" si="3"/>
        <v>163748.45999999996</v>
      </c>
      <c r="AG12" s="130"/>
      <c r="AH12" s="130">
        <v>100000</v>
      </c>
      <c r="AI12" s="132"/>
      <c r="AJ12" s="132" t="s">
        <v>46</v>
      </c>
      <c r="AK12" s="132"/>
      <c r="AL12" s="132"/>
      <c r="AM12" s="133"/>
      <c r="AN12" s="70"/>
    </row>
    <row r="13" spans="1:53" s="13" customFormat="1" ht="31.95" hidden="1" customHeight="1">
      <c r="A13" s="77"/>
      <c r="B13" s="396"/>
      <c r="C13" s="82" t="s">
        <v>62</v>
      </c>
      <c r="D13" s="83" t="s">
        <v>63</v>
      </c>
      <c r="E13" s="84">
        <v>120</v>
      </c>
      <c r="F13" s="81">
        <f>VLOOKUP(C13,[1]Sheet1!B$1:E$65536,4,0)</f>
        <v>0</v>
      </c>
      <c r="G13" s="81">
        <f>VLOOKUP(C13,[1]Sheet1!B$1:F$65536,5,0)</f>
        <v>0</v>
      </c>
      <c r="H13" s="81">
        <f>VLOOKUP($C13,[1]Sheet1!$B$1:$Z$65536,6,0)</f>
        <v>0</v>
      </c>
      <c r="I13" s="81">
        <f>VLOOKUP($C13,[1]Sheet1!$B$1:$Z$65536,7,0)</f>
        <v>0</v>
      </c>
      <c r="J13" s="81">
        <f>VLOOKUP($C13,[1]Sheet1!$B$1:$Z$65536,8,0)</f>
        <v>0</v>
      </c>
      <c r="K13" s="81">
        <f>VLOOKUP($C13,[1]Sheet1!$B$1:$Z$65536,9,0)</f>
        <v>0</v>
      </c>
      <c r="L13" s="81">
        <f>VLOOKUP($C13,[1]Sheet1!$B$1:$Z$65536,10,0)</f>
        <v>0</v>
      </c>
      <c r="M13" s="81">
        <f>VLOOKUP($C13,[1]Sheet1!$B$1:$Z$65536,11,0)</f>
        <v>0</v>
      </c>
      <c r="N13" s="81">
        <f>VLOOKUP($C13,[1]Sheet1!$B$1:$Z$65536,12,0)</f>
        <v>0</v>
      </c>
      <c r="O13" s="81">
        <f>VLOOKUP($C13,[1]Sheet1!$B$1:$Z$65536,13,0)</f>
        <v>0</v>
      </c>
      <c r="P13" s="81">
        <f>VLOOKUP($C13,[1]Sheet1!$B$1:$Z$65536,14,0)</f>
        <v>165372.20000000001</v>
      </c>
      <c r="Q13" s="81">
        <f>VLOOKUP($C13,[1]Sheet1!$B$1:$Z$65536,15,0)</f>
        <v>202148.88</v>
      </c>
      <c r="R13" s="81">
        <f>VLOOKUP($C13,[1]Sheet1!$B$1:$Z$65536,16,0)</f>
        <v>101074.44</v>
      </c>
      <c r="S13" s="81">
        <f>VLOOKUP($C13,[1]Sheet1!$B$1:$Z$65536,17,0)</f>
        <v>0</v>
      </c>
      <c r="T13" s="81">
        <f>VLOOKUP($C13,[1]Sheet1!$B$1:$Z$65536,18,0)</f>
        <v>101074.44</v>
      </c>
      <c r="U13" s="81">
        <f>VLOOKUP($C13,[1]Sheet1!$B$1:$Z$65536,19,0)</f>
        <v>0</v>
      </c>
      <c r="V13" s="81">
        <f>VLOOKUP($C13,[1]Sheet1!$B$1:$Z$65536,20,0)</f>
        <v>0</v>
      </c>
      <c r="W13" s="81">
        <f>VLOOKUP($C13,[1]Sheet1!$B$1:$Z$65536,21,0)</f>
        <v>0</v>
      </c>
      <c r="X13" s="81">
        <f>VLOOKUP($C13,[1]Sheet1!$B$1:$Z$65536,22,0)</f>
        <v>0</v>
      </c>
      <c r="Y13" s="81">
        <f>VLOOKUP($C13,[1]Sheet1!$B$1:$Z$65536,23,0)</f>
        <v>0</v>
      </c>
      <c r="Z13" s="81">
        <f>VLOOKUP($C13,[1]Sheet1!$B$1:$Z$65536,24,0)</f>
        <v>0</v>
      </c>
      <c r="AA13" s="81">
        <f>VLOOKUP($C13,[1]Sheet1!$B$1:$Z$65536,25,0)</f>
        <v>0</v>
      </c>
      <c r="AB13" s="81">
        <f>VLOOKUP($C13,[1]Sheet1!$B$1:$AA$65536,26,0)</f>
        <v>0</v>
      </c>
      <c r="AC13" s="112">
        <f t="shared" si="0"/>
        <v>569669.96</v>
      </c>
      <c r="AD13" s="114">
        <f t="shared" si="4"/>
        <v>569669.96</v>
      </c>
      <c r="AE13" s="115">
        <f t="shared" si="2"/>
        <v>33691.480000000003</v>
      </c>
      <c r="AF13" s="115">
        <f t="shared" si="3"/>
        <v>0</v>
      </c>
      <c r="AG13" s="130"/>
      <c r="AH13" s="141">
        <v>100000</v>
      </c>
      <c r="AI13" s="132"/>
      <c r="AJ13" s="132"/>
      <c r="AK13" s="132" t="s">
        <v>46</v>
      </c>
      <c r="AL13" s="132"/>
      <c r="AM13" s="133"/>
      <c r="AN13" s="70"/>
    </row>
    <row r="14" spans="1:53" s="3" customFormat="1" ht="31.95" hidden="1" customHeight="1">
      <c r="A14" s="86"/>
      <c r="B14" s="396"/>
      <c r="C14" s="82" t="s">
        <v>64</v>
      </c>
      <c r="D14" s="90" t="s">
        <v>65</v>
      </c>
      <c r="E14" s="89">
        <v>120</v>
      </c>
      <c r="F14" s="81">
        <f>VLOOKUP(C14,[1]Sheet1!B$1:E$65536,4,0)</f>
        <v>0</v>
      </c>
      <c r="G14" s="81">
        <f>VLOOKUP(C14,[1]Sheet1!B$1:F$65536,5,0)</f>
        <v>0</v>
      </c>
      <c r="H14" s="81">
        <f>VLOOKUP($C14,[1]Sheet1!$B$1:$Z$65536,6,0)</f>
        <v>0</v>
      </c>
      <c r="I14" s="81">
        <f>VLOOKUP($C14,[1]Sheet1!$B$1:$Z$65536,7,0)</f>
        <v>0</v>
      </c>
      <c r="J14" s="81">
        <f>VLOOKUP($C14,[1]Sheet1!$B$1:$Z$65536,8,0)</f>
        <v>0</v>
      </c>
      <c r="K14" s="81">
        <f>VLOOKUP($C14,[1]Sheet1!$B$1:$Z$65536,9,0)</f>
        <v>0</v>
      </c>
      <c r="L14" s="81">
        <f>VLOOKUP($C14,[1]Sheet1!$B$1:$Z$65536,10,0)</f>
        <v>0</v>
      </c>
      <c r="M14" s="81">
        <f>VLOOKUP($C14,[1]Sheet1!$B$1:$Z$65536,11,0)</f>
        <v>565983.11</v>
      </c>
      <c r="N14" s="81">
        <f>VLOOKUP($C14,[1]Sheet1!$B$1:$Z$65536,12,0)</f>
        <v>797343.08999999985</v>
      </c>
      <c r="O14" s="81">
        <f>VLOOKUP($C14,[1]Sheet1!$B$1:$Z$65536,13,0)</f>
        <v>302623.72999999905</v>
      </c>
      <c r="P14" s="81">
        <f>VLOOKUP($C14,[1]Sheet1!$B$1:$Z$65536,14,0)</f>
        <v>547073.37999999989</v>
      </c>
      <c r="Q14" s="81">
        <f>VLOOKUP($C14,[1]Sheet1!$B$1:$Z$65536,15,0)</f>
        <v>393652.15000000037</v>
      </c>
      <c r="R14" s="81">
        <f>VLOOKUP($C14,[1]Sheet1!$B$1:$Z$65536,16,0)</f>
        <v>1850318.7500000005</v>
      </c>
      <c r="S14" s="81">
        <f>VLOOKUP($C14,[1]Sheet1!$B$1:$Z$65536,17,0)</f>
        <v>0</v>
      </c>
      <c r="T14" s="81">
        <f>VLOOKUP($C14,[1]Sheet1!$B$1:$Z$65536,18,0)</f>
        <v>0</v>
      </c>
      <c r="U14" s="81">
        <f>VLOOKUP($C14,[1]Sheet1!$B$1:$Z$65536,19,0)</f>
        <v>382732.21999999974</v>
      </c>
      <c r="V14" s="81">
        <f>VLOOKUP($C14,[1]Sheet1!$B$1:$Z$65536,20,0)</f>
        <v>0</v>
      </c>
      <c r="W14" s="81">
        <f>VLOOKUP($C14,[1]Sheet1!$B$1:$Z$65536,21,0)</f>
        <v>513743.08999999985</v>
      </c>
      <c r="X14" s="81">
        <f>VLOOKUP($C14,[1]Sheet1!$B$1:$Z$65536,22,0)</f>
        <v>303395.1799999997</v>
      </c>
      <c r="Y14" s="81">
        <f>VLOOKUP($C14,[1]Sheet1!$B$1:$Z$65536,23,0)</f>
        <v>2781.2</v>
      </c>
      <c r="Z14" s="81">
        <f>VLOOKUP($C14,[1]Sheet1!$B$1:$Z$65536,24,0)</f>
        <v>453845.1</v>
      </c>
      <c r="AA14" s="81">
        <f>VLOOKUP($C14,[1]Sheet1!$B$1:$Z$65536,25,0)</f>
        <v>1688226.44</v>
      </c>
      <c r="AB14" s="81">
        <f>VLOOKUP($C14,[1]Sheet1!$B$1:$AA$65536,26,0)</f>
        <v>654555.98</v>
      </c>
      <c r="AC14" s="112">
        <f t="shared" si="0"/>
        <v>8456273.4199999981</v>
      </c>
      <c r="AD14" s="114">
        <f t="shared" si="4"/>
        <v>5656864.6999999983</v>
      </c>
      <c r="AE14" s="116">
        <f t="shared" si="2"/>
        <v>457799.01</v>
      </c>
      <c r="AF14" s="116">
        <f t="shared" si="3"/>
        <v>513743.08999999985</v>
      </c>
      <c r="AG14" s="142">
        <v>600000</v>
      </c>
      <c r="AH14" s="143"/>
      <c r="AI14" s="135">
        <v>200000</v>
      </c>
      <c r="AJ14" s="135" t="s">
        <v>46</v>
      </c>
      <c r="AK14" s="135"/>
      <c r="AL14" s="135"/>
      <c r="AM14" s="144"/>
      <c r="AN14" s="138"/>
    </row>
    <row r="15" spans="1:53" s="13" customFormat="1" ht="31.95" hidden="1" customHeight="1">
      <c r="A15" s="77"/>
      <c r="B15" s="396"/>
      <c r="C15" s="82" t="s">
        <v>66</v>
      </c>
      <c r="D15" s="90" t="s">
        <v>67</v>
      </c>
      <c r="E15" s="84">
        <v>120</v>
      </c>
      <c r="F15" s="81">
        <f>VLOOKUP(C15,[1]Sheet1!B$1:E$65536,4,0)</f>
        <v>0</v>
      </c>
      <c r="G15" s="81">
        <f>VLOOKUP(C15,[1]Sheet1!B$1:F$65536,5,0)</f>
        <v>0</v>
      </c>
      <c r="H15" s="81">
        <f>VLOOKUP($C15,[1]Sheet1!$B$1:$Z$65536,6,0)</f>
        <v>0</v>
      </c>
      <c r="I15" s="81">
        <f>VLOOKUP($C15,[1]Sheet1!$B$1:$Z$65536,7,0)</f>
        <v>0</v>
      </c>
      <c r="J15" s="81">
        <f>VLOOKUP($C15,[1]Sheet1!$B$1:$Z$65536,8,0)</f>
        <v>0</v>
      </c>
      <c r="K15" s="81">
        <f>VLOOKUP($C15,[1]Sheet1!$B$1:$Z$65536,9,0)</f>
        <v>0</v>
      </c>
      <c r="L15" s="81">
        <f>VLOOKUP($C15,[1]Sheet1!$B$1:$Z$65536,10,0)</f>
        <v>0</v>
      </c>
      <c r="M15" s="81">
        <f>VLOOKUP($C15,[1]Sheet1!$B$1:$Z$65536,11,0)</f>
        <v>0</v>
      </c>
      <c r="N15" s="81">
        <f>VLOOKUP($C15,[1]Sheet1!$B$1:$Z$65536,12,0)</f>
        <v>0</v>
      </c>
      <c r="O15" s="81">
        <f>VLOOKUP($C15,[1]Sheet1!$B$1:$Z$65536,13,0)</f>
        <v>0</v>
      </c>
      <c r="P15" s="81">
        <f>VLOOKUP($C15,[1]Sheet1!$B$1:$Z$65536,14,0)</f>
        <v>0</v>
      </c>
      <c r="Q15" s="81">
        <f>VLOOKUP($C15,[1]Sheet1!$B$1:$Z$65536,15,0)</f>
        <v>0</v>
      </c>
      <c r="R15" s="81">
        <f>VLOOKUP($C15,[1]Sheet1!$B$1:$Z$65536,16,0)</f>
        <v>0</v>
      </c>
      <c r="S15" s="81">
        <f>VLOOKUP($C15,[1]Sheet1!$B$1:$Z$65536,17,0)</f>
        <v>0</v>
      </c>
      <c r="T15" s="81">
        <f>VLOOKUP($C15,[1]Sheet1!$B$1:$Z$65536,18,0)</f>
        <v>0</v>
      </c>
      <c r="U15" s="81">
        <f>VLOOKUP($C15,[1]Sheet1!$B$1:$Z$65536,19,0)</f>
        <v>0</v>
      </c>
      <c r="V15" s="81">
        <f>VLOOKUP($C15,[1]Sheet1!$B$1:$Z$65536,20,0)</f>
        <v>6000</v>
      </c>
      <c r="W15" s="81">
        <f>VLOOKUP($C15,[1]Sheet1!$B$1:$Z$65536,21,0)</f>
        <v>90555</v>
      </c>
      <c r="X15" s="81">
        <f>VLOOKUP($C15,[1]Sheet1!$B$1:$Z$65536,22,0)</f>
        <v>53161.48000000004</v>
      </c>
      <c r="Y15" s="81">
        <f>VLOOKUP($C15,[1]Sheet1!$B$1:$Z$65536,23,0)</f>
        <v>107429.84</v>
      </c>
      <c r="Z15" s="81">
        <f>VLOOKUP($C15,[1]Sheet1!$B$1:$Z$65536,24,0)</f>
        <v>274180.77</v>
      </c>
      <c r="AA15" s="81">
        <f>VLOOKUP($C15,[1]Sheet1!$B$1:$Z$65536,25,0)</f>
        <v>137151.01999999999</v>
      </c>
      <c r="AB15" s="81">
        <f>VLOOKUP($C15,[1]Sheet1!$B$1:$AA$65536,26,0)</f>
        <v>132024.9</v>
      </c>
      <c r="AC15" s="112">
        <f t="shared" si="0"/>
        <v>800503.01000000013</v>
      </c>
      <c r="AD15" s="114">
        <f>AC15-AB15-AA15-Z15</f>
        <v>257146.32000000007</v>
      </c>
      <c r="AE15" s="115">
        <f t="shared" si="2"/>
        <v>16092.5</v>
      </c>
      <c r="AF15" s="115">
        <f t="shared" si="3"/>
        <v>90555</v>
      </c>
      <c r="AG15" s="130">
        <v>100000</v>
      </c>
      <c r="AH15" s="132">
        <v>150000</v>
      </c>
      <c r="AI15" s="132"/>
      <c r="AJ15" s="132" t="s">
        <v>46</v>
      </c>
      <c r="AK15" s="132"/>
      <c r="AL15" s="132"/>
      <c r="AM15" s="133"/>
      <c r="AN15" s="70"/>
    </row>
    <row r="16" spans="1:53" s="3" customFormat="1" ht="31.95" hidden="1" customHeight="1">
      <c r="A16" s="86"/>
      <c r="B16" s="396"/>
      <c r="C16" s="82" t="s">
        <v>68</v>
      </c>
      <c r="D16" s="88" t="s">
        <v>69</v>
      </c>
      <c r="E16" s="89">
        <v>120</v>
      </c>
      <c r="F16" s="81">
        <f>VLOOKUP(C16,[1]Sheet1!B$1:E$65536,4,0)</f>
        <v>0</v>
      </c>
      <c r="G16" s="81">
        <f>VLOOKUP(C16,[1]Sheet1!B$1:F$65536,5,0)</f>
        <v>0</v>
      </c>
      <c r="H16" s="81">
        <f>VLOOKUP($C16,[1]Sheet1!$B$1:$Z$65536,6,0)</f>
        <v>0</v>
      </c>
      <c r="I16" s="81">
        <f>VLOOKUP($C16,[1]Sheet1!$B$1:$Z$65536,7,0)</f>
        <v>0</v>
      </c>
      <c r="J16" s="81">
        <f>VLOOKUP($C16,[1]Sheet1!$B$1:$Z$65536,8,0)</f>
        <v>0</v>
      </c>
      <c r="K16" s="81">
        <f>VLOOKUP($C16,[1]Sheet1!$B$1:$Z$65536,9,0)</f>
        <v>0</v>
      </c>
      <c r="L16" s="81">
        <f>VLOOKUP($C16,[1]Sheet1!$B$1:$Z$65536,10,0)</f>
        <v>0</v>
      </c>
      <c r="M16" s="81">
        <f>VLOOKUP($C16,[1]Sheet1!$B$1:$Z$65536,11,0)</f>
        <v>0</v>
      </c>
      <c r="N16" s="81">
        <f>VLOOKUP($C16,[1]Sheet1!$B$1:$Z$65536,12,0)</f>
        <v>0</v>
      </c>
      <c r="O16" s="81">
        <f>VLOOKUP($C16,[1]Sheet1!$B$1:$Z$65536,13,0)</f>
        <v>5231.97</v>
      </c>
      <c r="P16" s="81">
        <f>VLOOKUP($C16,[1]Sheet1!$B$1:$Z$65536,14,0)</f>
        <v>701447.31999999983</v>
      </c>
      <c r="Q16" s="81">
        <f>VLOOKUP($C16,[1]Sheet1!$B$1:$Z$65536,15,0)</f>
        <v>112345.92000000004</v>
      </c>
      <c r="R16" s="81">
        <f>VLOOKUP($C16,[1]Sheet1!$B$1:$Z$65536,16,0)</f>
        <v>0</v>
      </c>
      <c r="S16" s="81">
        <f>VLOOKUP($C16,[1]Sheet1!$B$1:$Z$65536,17,0)</f>
        <v>108159.40999999992</v>
      </c>
      <c r="T16" s="81">
        <f>VLOOKUP($C16,[1]Sheet1!$B$1:$Z$65536,18,0)</f>
        <v>62309.949999999837</v>
      </c>
      <c r="U16" s="81">
        <f>VLOOKUP($C16,[1]Sheet1!$B$1:$Z$65536,19,0)</f>
        <v>0</v>
      </c>
      <c r="V16" s="81">
        <f>VLOOKUP($C16,[1]Sheet1!$B$1:$Z$65536,20,0)</f>
        <v>412860.35000000033</v>
      </c>
      <c r="W16" s="81">
        <f>VLOOKUP($C16,[1]Sheet1!$B$1:$Z$65536,21,0)</f>
        <v>243868.32000000007</v>
      </c>
      <c r="X16" s="81">
        <f>VLOOKUP($C16,[1]Sheet1!$B$1:$Z$65536,22,0)</f>
        <v>0</v>
      </c>
      <c r="Y16" s="81">
        <f>VLOOKUP($C16,[1]Sheet1!$B$1:$Z$65536,23,0)</f>
        <v>186630.36</v>
      </c>
      <c r="Z16" s="81">
        <f>VLOOKUP($C16,[1]Sheet1!$B$1:$Z$65536,24,0)</f>
        <v>112990.24</v>
      </c>
      <c r="AA16" s="81">
        <f>VLOOKUP($C16,[1]Sheet1!$B$1:$Z$65536,25,0)</f>
        <v>233415.27</v>
      </c>
      <c r="AB16" s="81">
        <f>VLOOKUP($C16,[1]Sheet1!$B$1:$AA$65536,26,0)</f>
        <v>98088.67</v>
      </c>
      <c r="AC16" s="112">
        <f t="shared" si="0"/>
        <v>2277347.7799999998</v>
      </c>
      <c r="AD16" s="114">
        <f t="shared" si="4"/>
        <v>1646223.2399999998</v>
      </c>
      <c r="AE16" s="116">
        <f t="shared" si="2"/>
        <v>137866.33833333335</v>
      </c>
      <c r="AF16" s="116">
        <f t="shared" si="3"/>
        <v>243868.32000000007</v>
      </c>
      <c r="AG16" s="145"/>
      <c r="AH16" s="143">
        <v>100000</v>
      </c>
      <c r="AI16" s="135">
        <v>150000</v>
      </c>
      <c r="AJ16" s="135" t="s">
        <v>46</v>
      </c>
      <c r="AK16" s="135"/>
      <c r="AL16" s="135"/>
      <c r="AM16" s="137"/>
      <c r="AN16" s="138"/>
    </row>
    <row r="17" spans="1:52" s="3" customFormat="1" ht="31.95" hidden="1" customHeight="1">
      <c r="A17" s="86"/>
      <c r="B17" s="396"/>
      <c r="C17" s="82" t="s">
        <v>70</v>
      </c>
      <c r="D17" s="88" t="s">
        <v>71</v>
      </c>
      <c r="E17" s="89">
        <v>120</v>
      </c>
      <c r="F17" s="81">
        <f>VLOOKUP(C17,[1]Sheet1!B$1:E$65536,4,0)</f>
        <v>0</v>
      </c>
      <c r="G17" s="81">
        <f>VLOOKUP(C17,[1]Sheet1!B$1:F$65536,5,0)</f>
        <v>0</v>
      </c>
      <c r="H17" s="81">
        <f>VLOOKUP($C17,[1]Sheet1!$B$1:$Z$65536,6,0)</f>
        <v>0</v>
      </c>
      <c r="I17" s="81">
        <f>VLOOKUP($C17,[1]Sheet1!$B$1:$Z$65536,7,0)</f>
        <v>0</v>
      </c>
      <c r="J17" s="81">
        <f>VLOOKUP($C17,[1]Sheet1!$B$1:$Z$65536,8,0)</f>
        <v>0</v>
      </c>
      <c r="K17" s="81">
        <f>VLOOKUP($C17,[1]Sheet1!$B$1:$Z$65536,9,0)</f>
        <v>0</v>
      </c>
      <c r="L17" s="81">
        <f>VLOOKUP($C17,[1]Sheet1!$B$1:$Z$65536,10,0)</f>
        <v>0</v>
      </c>
      <c r="M17" s="81">
        <f>VLOOKUP($C17,[1]Sheet1!$B$1:$Z$65536,11,0)</f>
        <v>0</v>
      </c>
      <c r="N17" s="81">
        <f>VLOOKUP($C17,[1]Sheet1!$B$1:$Z$65536,12,0)</f>
        <v>0</v>
      </c>
      <c r="O17" s="81">
        <f>VLOOKUP($C17,[1]Sheet1!$B$1:$Z$65536,13,0)</f>
        <v>0</v>
      </c>
      <c r="P17" s="81">
        <f>VLOOKUP($C17,[1]Sheet1!$B$1:$Z$65536,14,0)</f>
        <v>0</v>
      </c>
      <c r="Q17" s="81">
        <f>VLOOKUP($C17,[1]Sheet1!$B$1:$Z$65536,15,0)</f>
        <v>0</v>
      </c>
      <c r="R17" s="81">
        <f>VLOOKUP($C17,[1]Sheet1!$B$1:$Z$65536,16,0)</f>
        <v>0</v>
      </c>
      <c r="S17" s="81">
        <f>VLOOKUP($C17,[1]Sheet1!$B$1:$Z$65536,17,0)</f>
        <v>0</v>
      </c>
      <c r="T17" s="81">
        <f>VLOOKUP($C17,[1]Sheet1!$B$1:$Z$65536,18,0)</f>
        <v>0</v>
      </c>
      <c r="U17" s="81">
        <f>VLOOKUP($C17,[1]Sheet1!$B$1:$Z$65536,19,0)</f>
        <v>0</v>
      </c>
      <c r="V17" s="81">
        <f>VLOOKUP($C17,[1]Sheet1!$B$1:$Z$65536,20,0)</f>
        <v>0</v>
      </c>
      <c r="W17" s="81">
        <f>VLOOKUP($C17,[1]Sheet1!$B$1:$Z$65536,21,0)</f>
        <v>0</v>
      </c>
      <c r="X17" s="81">
        <f>VLOOKUP($C17,[1]Sheet1!$B$1:$Z$65536,22,0)</f>
        <v>1063037.0900000001</v>
      </c>
      <c r="Y17" s="81">
        <f>VLOOKUP($C17,[1]Sheet1!$B$1:$Z$65536,23,0)</f>
        <v>0</v>
      </c>
      <c r="Z17" s="81">
        <f>VLOOKUP($C17,[1]Sheet1!$B$1:$Z$65536,24,0)</f>
        <v>645186.80000000005</v>
      </c>
      <c r="AA17" s="81">
        <f>VLOOKUP($C17,[1]Sheet1!$B$1:$Z$65536,25,0)</f>
        <v>364816.45</v>
      </c>
      <c r="AB17" s="81">
        <f>VLOOKUP($C17,[1]Sheet1!$B$1:$AA$65536,26,0)</f>
        <v>0</v>
      </c>
      <c r="AC17" s="112">
        <f t="shared" si="0"/>
        <v>2073040.34</v>
      </c>
      <c r="AD17" s="114">
        <f t="shared" si="4"/>
        <v>1063037.0900000001</v>
      </c>
      <c r="AE17" s="116">
        <f t="shared" si="2"/>
        <v>0</v>
      </c>
      <c r="AF17" s="116">
        <f t="shared" si="3"/>
        <v>0</v>
      </c>
      <c r="AG17" s="145"/>
      <c r="AH17" s="135">
        <v>200000</v>
      </c>
      <c r="AI17" s="135"/>
      <c r="AJ17" s="135" t="s">
        <v>46</v>
      </c>
      <c r="AK17" s="135"/>
      <c r="AL17" s="135"/>
      <c r="AM17" s="137"/>
      <c r="AN17" s="138"/>
    </row>
    <row r="18" spans="1:52" s="13" customFormat="1" ht="31.95" hidden="1" customHeight="1">
      <c r="A18" s="77"/>
      <c r="B18" s="396"/>
      <c r="C18" s="82" t="s">
        <v>72</v>
      </c>
      <c r="D18" s="83" t="s">
        <v>73</v>
      </c>
      <c r="E18" s="84">
        <v>120</v>
      </c>
      <c r="F18" s="81">
        <f>VLOOKUP(C18,[1]Sheet1!B$1:E$65536,4,0)</f>
        <v>0</v>
      </c>
      <c r="G18" s="81">
        <f>VLOOKUP(C18,[1]Sheet1!B$1:F$65536,5,0)</f>
        <v>0</v>
      </c>
      <c r="H18" s="81">
        <f>VLOOKUP($C18,[1]Sheet1!$B$1:$Z$65536,6,0)</f>
        <v>0</v>
      </c>
      <c r="I18" s="81">
        <f>VLOOKUP($C18,[1]Sheet1!$B$1:$Z$65536,7,0)</f>
        <v>0</v>
      </c>
      <c r="J18" s="81">
        <f>VLOOKUP($C18,[1]Sheet1!$B$1:$Z$65536,8,0)</f>
        <v>0</v>
      </c>
      <c r="K18" s="81">
        <f>VLOOKUP($C18,[1]Sheet1!$B$1:$Z$65536,9,0)</f>
        <v>0</v>
      </c>
      <c r="L18" s="81">
        <f>VLOOKUP($C18,[1]Sheet1!$B$1:$Z$65536,10,0)</f>
        <v>0</v>
      </c>
      <c r="M18" s="81">
        <f>VLOOKUP($C18,[1]Sheet1!$B$1:$Z$65536,11,0)</f>
        <v>23689.7</v>
      </c>
      <c r="N18" s="81">
        <f>VLOOKUP($C18,[1]Sheet1!$B$1:$Z$65536,12,0)</f>
        <v>73729.810000000056</v>
      </c>
      <c r="O18" s="81">
        <f>VLOOKUP($C18,[1]Sheet1!$B$1:$Z$65536,13,0)</f>
        <v>94885.770000000019</v>
      </c>
      <c r="P18" s="81">
        <f>VLOOKUP($C18,[1]Sheet1!$B$1:$Z$65536,14,0)</f>
        <v>0</v>
      </c>
      <c r="Q18" s="81">
        <f>VLOOKUP($C18,[1]Sheet1!$B$1:$Z$65536,15,0)</f>
        <v>185975.17</v>
      </c>
      <c r="R18" s="81">
        <f>VLOOKUP($C18,[1]Sheet1!$B$1:$Z$65536,16,0)</f>
        <v>77201.31</v>
      </c>
      <c r="S18" s="81">
        <f>VLOOKUP($C18,[1]Sheet1!$B$1:$Z$65536,17,0)</f>
        <v>0</v>
      </c>
      <c r="T18" s="81">
        <f>VLOOKUP($C18,[1]Sheet1!$B$1:$Z$65536,18,0)</f>
        <v>55172.790000000154</v>
      </c>
      <c r="U18" s="81">
        <f>VLOOKUP($C18,[1]Sheet1!$B$1:$Z$65536,19,0)</f>
        <v>0</v>
      </c>
      <c r="V18" s="81">
        <f>VLOOKUP($C18,[1]Sheet1!$B$1:$Z$65536,20,0)</f>
        <v>104404.19999999995</v>
      </c>
      <c r="W18" s="81">
        <f>VLOOKUP($C18,[1]Sheet1!$B$1:$Z$65536,21,0)</f>
        <v>144345.27999999991</v>
      </c>
      <c r="X18" s="81">
        <f>VLOOKUP($C18,[1]Sheet1!$B$1:$Z$65536,22,0)</f>
        <v>0</v>
      </c>
      <c r="Y18" s="81">
        <f>VLOOKUP($C18,[1]Sheet1!$B$1:$Z$65536,23,0)</f>
        <v>124583.56</v>
      </c>
      <c r="Z18" s="81">
        <f>VLOOKUP($C18,[1]Sheet1!$B$1:$Z$65536,24,0)</f>
        <v>90999.16</v>
      </c>
      <c r="AA18" s="81">
        <f>VLOOKUP($C18,[1]Sheet1!$B$1:$Z$65536,25,0)</f>
        <v>92590.34</v>
      </c>
      <c r="AB18" s="81">
        <f>VLOOKUP($C18,[1]Sheet1!$B$1:$AA$65536,26,0)</f>
        <v>165034.64000000001</v>
      </c>
      <c r="AC18" s="112">
        <f t="shared" si="0"/>
        <v>1232611.73</v>
      </c>
      <c r="AD18" s="114">
        <f t="shared" si="4"/>
        <v>759404.0299999998</v>
      </c>
      <c r="AE18" s="115">
        <f t="shared" si="2"/>
        <v>63520.596666666672</v>
      </c>
      <c r="AF18" s="115">
        <f t="shared" si="3"/>
        <v>144345.27999999991</v>
      </c>
      <c r="AG18" s="130">
        <v>100000</v>
      </c>
      <c r="AH18" s="132">
        <v>100000</v>
      </c>
      <c r="AI18" s="132"/>
      <c r="AJ18" s="132" t="s">
        <v>46</v>
      </c>
      <c r="AK18" s="132"/>
      <c r="AL18" s="132"/>
      <c r="AM18" s="133"/>
      <c r="AN18" s="70"/>
    </row>
    <row r="19" spans="1:52" s="13" customFormat="1" ht="31.95" hidden="1" customHeight="1">
      <c r="A19" s="77"/>
      <c r="B19" s="396"/>
      <c r="C19" s="82" t="s">
        <v>74</v>
      </c>
      <c r="D19" s="83" t="s">
        <v>75</v>
      </c>
      <c r="E19" s="84">
        <v>120</v>
      </c>
      <c r="F19" s="81">
        <f>VLOOKUP(C19,[1]Sheet1!B$1:E$65536,4,0)</f>
        <v>0</v>
      </c>
      <c r="G19" s="81">
        <f>VLOOKUP(C19,[1]Sheet1!B$1:F$65536,5,0)</f>
        <v>0</v>
      </c>
      <c r="H19" s="81">
        <f>VLOOKUP($C19,[1]Sheet1!$B$1:$Z$65536,6,0)</f>
        <v>0</v>
      </c>
      <c r="I19" s="81">
        <f>VLOOKUP($C19,[1]Sheet1!$B$1:$Z$65536,7,0)</f>
        <v>0</v>
      </c>
      <c r="J19" s="81">
        <f>VLOOKUP($C19,[1]Sheet1!$B$1:$Z$65536,8,0)</f>
        <v>0</v>
      </c>
      <c r="K19" s="81">
        <f>VLOOKUP($C19,[1]Sheet1!$B$1:$Z$65536,9,0)</f>
        <v>0</v>
      </c>
      <c r="L19" s="81">
        <f>VLOOKUP($C19,[1]Sheet1!$B$1:$Z$65536,10,0)</f>
        <v>0</v>
      </c>
      <c r="M19" s="81">
        <f>VLOOKUP($C19,[1]Sheet1!$B$1:$Z$65536,11,0)</f>
        <v>0</v>
      </c>
      <c r="N19" s="81">
        <f>VLOOKUP($C19,[1]Sheet1!$B$1:$Z$65536,12,0)</f>
        <v>0</v>
      </c>
      <c r="O19" s="81">
        <f>VLOOKUP($C19,[1]Sheet1!$B$1:$Z$65536,13,0)</f>
        <v>0</v>
      </c>
      <c r="P19" s="81">
        <f>VLOOKUP($C19,[1]Sheet1!$B$1:$Z$65536,14,0)</f>
        <v>59961.780000000144</v>
      </c>
      <c r="Q19" s="81">
        <f>VLOOKUP($C19,[1]Sheet1!$B$1:$Z$65536,15,0)</f>
        <v>197501.59999999998</v>
      </c>
      <c r="R19" s="81">
        <f>VLOOKUP($C19,[1]Sheet1!$B$1:$Z$65536,16,0)</f>
        <v>0</v>
      </c>
      <c r="S19" s="81">
        <f>VLOOKUP($C19,[1]Sheet1!$B$1:$Z$65536,17,0)</f>
        <v>312588.49</v>
      </c>
      <c r="T19" s="81">
        <f>VLOOKUP($C19,[1]Sheet1!$B$1:$Z$65536,18,0)</f>
        <v>0</v>
      </c>
      <c r="U19" s="81">
        <f>VLOOKUP($C19,[1]Sheet1!$B$1:$Z$65536,19,0)</f>
        <v>0</v>
      </c>
      <c r="V19" s="81">
        <f>VLOOKUP($C19,[1]Sheet1!$B$1:$Z$65536,20,0)</f>
        <v>0</v>
      </c>
      <c r="W19" s="81">
        <f>VLOOKUP($C19,[1]Sheet1!$B$1:$Z$65536,21,0)</f>
        <v>0</v>
      </c>
      <c r="X19" s="81">
        <f>VLOOKUP($C19,[1]Sheet1!$B$1:$Z$65536,22,0)</f>
        <v>0</v>
      </c>
      <c r="Y19" s="81">
        <f>VLOOKUP($C19,[1]Sheet1!$B$1:$Z$65536,23,0)</f>
        <v>0</v>
      </c>
      <c r="Z19" s="81">
        <f>VLOOKUP($C19,[1]Sheet1!$B$1:$Z$65536,24,0)</f>
        <v>0</v>
      </c>
      <c r="AA19" s="81">
        <f>VLOOKUP($C19,[1]Sheet1!$B$1:$Z$65536,25,0)</f>
        <v>44334.41</v>
      </c>
      <c r="AB19" s="81">
        <f>VLOOKUP($C19,[1]Sheet1!$B$1:$AA$65536,26,0)</f>
        <v>0</v>
      </c>
      <c r="AC19" s="112">
        <f t="shared" si="0"/>
        <v>614386.28000000014</v>
      </c>
      <c r="AD19" s="114">
        <f t="shared" si="4"/>
        <v>570051.87000000011</v>
      </c>
      <c r="AE19" s="115">
        <f t="shared" si="2"/>
        <v>52098.081666666665</v>
      </c>
      <c r="AF19" s="115">
        <f t="shared" si="3"/>
        <v>0</v>
      </c>
      <c r="AG19" s="130">
        <v>150000</v>
      </c>
      <c r="AH19" s="132"/>
      <c r="AI19" s="132"/>
      <c r="AJ19" s="132"/>
      <c r="AK19" s="132" t="s">
        <v>46</v>
      </c>
      <c r="AL19" s="132"/>
      <c r="AM19" s="133"/>
      <c r="AN19" s="70"/>
    </row>
    <row r="20" spans="1:52" s="13" customFormat="1" ht="31.95" hidden="1" customHeight="1">
      <c r="A20" s="77"/>
      <c r="B20" s="396"/>
      <c r="C20" s="82" t="s">
        <v>76</v>
      </c>
      <c r="D20" s="83" t="s">
        <v>77</v>
      </c>
      <c r="E20" s="84">
        <v>120</v>
      </c>
      <c r="F20" s="81">
        <f>VLOOKUP(C20,[1]Sheet1!B$1:E$65536,4,0)</f>
        <v>0</v>
      </c>
      <c r="G20" s="81">
        <f>VLOOKUP(C20,[1]Sheet1!B$1:F$65536,5,0)</f>
        <v>0</v>
      </c>
      <c r="H20" s="81">
        <f>VLOOKUP($C20,[1]Sheet1!$B$1:$Z$65536,6,0)</f>
        <v>0</v>
      </c>
      <c r="I20" s="81">
        <f>VLOOKUP($C20,[1]Sheet1!$B$1:$Z$65536,7,0)</f>
        <v>0</v>
      </c>
      <c r="J20" s="81">
        <f>VLOOKUP($C20,[1]Sheet1!$B$1:$Z$65536,8,0)</f>
        <v>0</v>
      </c>
      <c r="K20" s="81">
        <f>VLOOKUP($C20,[1]Sheet1!$B$1:$Z$65536,9,0)</f>
        <v>0</v>
      </c>
      <c r="L20" s="81">
        <f>VLOOKUP($C20,[1]Sheet1!$B$1:$Z$65536,10,0)</f>
        <v>0</v>
      </c>
      <c r="M20" s="81">
        <f>VLOOKUP($C20,[1]Sheet1!$B$1:$Z$65536,11,0)</f>
        <v>1600.1300000000047</v>
      </c>
      <c r="N20" s="81">
        <f>VLOOKUP($C20,[1]Sheet1!$B$1:$Z$65536,12,0)</f>
        <v>0</v>
      </c>
      <c r="O20" s="81">
        <f>VLOOKUP($C20,[1]Sheet1!$B$1:$Z$65536,13,0)</f>
        <v>0</v>
      </c>
      <c r="P20" s="81">
        <f>VLOOKUP($C20,[1]Sheet1!$B$1:$Z$65536,14,0)</f>
        <v>0</v>
      </c>
      <c r="Q20" s="81">
        <f>VLOOKUP($C20,[1]Sheet1!$B$1:$Z$65536,15,0)</f>
        <v>0</v>
      </c>
      <c r="R20" s="81">
        <f>VLOOKUP($C20,[1]Sheet1!$B$1:$Z$65536,16,0)</f>
        <v>100800.07</v>
      </c>
      <c r="S20" s="81">
        <f>VLOOKUP($C20,[1]Sheet1!$B$1:$Z$65536,17,0)</f>
        <v>100800.07</v>
      </c>
      <c r="T20" s="81">
        <f>VLOOKUP($C20,[1]Sheet1!$B$1:$Z$65536,18,0)</f>
        <v>0</v>
      </c>
      <c r="U20" s="81">
        <f>VLOOKUP($C20,[1]Sheet1!$B$1:$Z$65536,19,0)</f>
        <v>0</v>
      </c>
      <c r="V20" s="81">
        <f>VLOOKUP($C20,[1]Sheet1!$B$1:$Z$65536,20,0)</f>
        <v>0</v>
      </c>
      <c r="W20" s="81">
        <f>VLOOKUP($C20,[1]Sheet1!$B$1:$Z$65536,21,0)</f>
        <v>0</v>
      </c>
      <c r="X20" s="81">
        <f>VLOOKUP($C20,[1]Sheet1!$B$1:$Z$65536,22,0)</f>
        <v>0</v>
      </c>
      <c r="Y20" s="81">
        <f>VLOOKUP($C20,[1]Sheet1!$B$1:$Z$65536,23,0)</f>
        <v>0</v>
      </c>
      <c r="Z20" s="81">
        <f>VLOOKUP($C20,[1]Sheet1!$B$1:$Z$65536,24,0)</f>
        <v>0</v>
      </c>
      <c r="AA20" s="81">
        <f>VLOOKUP($C20,[1]Sheet1!$B$1:$Z$65536,25,0)</f>
        <v>0</v>
      </c>
      <c r="AB20" s="81">
        <f>VLOOKUP($C20,[1]Sheet1!$B$1:$AA$65536,26,0)</f>
        <v>0</v>
      </c>
      <c r="AC20" s="112">
        <f t="shared" si="0"/>
        <v>203200.27000000002</v>
      </c>
      <c r="AD20" s="114">
        <f t="shared" si="4"/>
        <v>203200.27000000002</v>
      </c>
      <c r="AE20" s="115">
        <f t="shared" si="2"/>
        <v>33600.023333333338</v>
      </c>
      <c r="AF20" s="115">
        <f t="shared" si="3"/>
        <v>0</v>
      </c>
      <c r="AG20" s="130">
        <v>100000</v>
      </c>
      <c r="AH20" s="132">
        <v>100000</v>
      </c>
      <c r="AI20" s="132"/>
      <c r="AJ20" s="132"/>
      <c r="AK20" s="132" t="s">
        <v>46</v>
      </c>
      <c r="AL20" s="132"/>
      <c r="AM20" s="133"/>
      <c r="AN20" s="70"/>
    </row>
    <row r="21" spans="1:52" s="13" customFormat="1" ht="31.95" customHeight="1">
      <c r="A21" s="77"/>
      <c r="B21" s="396"/>
      <c r="C21" s="82" t="s">
        <v>78</v>
      </c>
      <c r="D21" s="83" t="s">
        <v>79</v>
      </c>
      <c r="E21" s="84">
        <v>90</v>
      </c>
      <c r="F21" s="81">
        <f>VLOOKUP(C21,[1]Sheet1!B$1:E$65536,4,0)</f>
        <v>0</v>
      </c>
      <c r="G21" s="81">
        <f>VLOOKUP(C21,[1]Sheet1!B$1:F$65536,5,0)</f>
        <v>0</v>
      </c>
      <c r="H21" s="81">
        <f>VLOOKUP($C21,[1]Sheet1!$B$1:$Z$65536,6,0)</f>
        <v>0</v>
      </c>
      <c r="I21" s="81">
        <f>VLOOKUP($C21,[1]Sheet1!$B$1:$Z$65536,7,0)</f>
        <v>0</v>
      </c>
      <c r="J21" s="81">
        <f>VLOOKUP($C21,[1]Sheet1!$B$1:$Z$65536,8,0)</f>
        <v>0</v>
      </c>
      <c r="K21" s="81">
        <f>VLOOKUP($C21,[1]Sheet1!$B$1:$Z$65536,9,0)</f>
        <v>0</v>
      </c>
      <c r="L21" s="81">
        <f>VLOOKUP($C21,[1]Sheet1!$B$1:$Z$65536,10,0)</f>
        <v>0</v>
      </c>
      <c r="M21" s="81">
        <f>VLOOKUP($C21,[1]Sheet1!$B$1:$Z$65536,11,0)</f>
        <v>0</v>
      </c>
      <c r="N21" s="81">
        <f>VLOOKUP($C21,[1]Sheet1!$B$1:$Z$65536,12,0)</f>
        <v>0</v>
      </c>
      <c r="O21" s="81">
        <f>VLOOKUP($C21,[1]Sheet1!$B$1:$Z$65536,13,0)</f>
        <v>0</v>
      </c>
      <c r="P21" s="81">
        <f>VLOOKUP($C21,[1]Sheet1!$B$1:$Z$65536,14,0)</f>
        <v>0</v>
      </c>
      <c r="Q21" s="81">
        <f>VLOOKUP($C21,[1]Sheet1!$B$1:$Z$65536,15,0)</f>
        <v>0</v>
      </c>
      <c r="R21" s="81">
        <f>VLOOKUP($C21,[1]Sheet1!$B$1:$Z$65536,16,0)</f>
        <v>0</v>
      </c>
      <c r="S21" s="81">
        <f>VLOOKUP($C21,[1]Sheet1!$B$1:$Z$65536,17,0)</f>
        <v>84306.11</v>
      </c>
      <c r="T21" s="81">
        <f>VLOOKUP($C21,[1]Sheet1!$B$1:$Z$65536,18,0)</f>
        <v>0</v>
      </c>
      <c r="U21" s="81">
        <f>VLOOKUP($C21,[1]Sheet1!$B$1:$Z$65536,19,0)</f>
        <v>0</v>
      </c>
      <c r="V21" s="81">
        <f>VLOOKUP($C21,[1]Sheet1!$B$1:$Z$65536,20,0)</f>
        <v>0</v>
      </c>
      <c r="W21" s="81">
        <f>VLOOKUP($C21,[1]Sheet1!$B$1:$Z$65536,21,0)</f>
        <v>69994.41</v>
      </c>
      <c r="X21" s="81">
        <f>VLOOKUP($C21,[1]Sheet1!$B$1:$Z$65536,22,0)</f>
        <v>0</v>
      </c>
      <c r="Y21" s="81">
        <f>VLOOKUP($C21,[1]Sheet1!$B$1:$Z$65536,23,0)</f>
        <v>0</v>
      </c>
      <c r="Z21" s="81">
        <f>VLOOKUP($C21,[1]Sheet1!$B$1:$Z$65536,24,0)</f>
        <v>0</v>
      </c>
      <c r="AA21" s="81">
        <f>VLOOKUP($C21,[1]Sheet1!$B$1:$Z$65536,25,0)</f>
        <v>50981.01</v>
      </c>
      <c r="AB21" s="81">
        <f>VLOOKUP($C21,[1]Sheet1!$B$1:$AA$65536,26,0)</f>
        <v>0</v>
      </c>
      <c r="AC21" s="112">
        <f t="shared" si="0"/>
        <v>205281.53000000003</v>
      </c>
      <c r="AD21" s="113">
        <f t="shared" ref="AD21:AD25" si="5">AC21-AB21-AA21-Z21</f>
        <v>154300.52000000002</v>
      </c>
      <c r="AE21" s="115">
        <f t="shared" si="2"/>
        <v>25716.753333333338</v>
      </c>
      <c r="AF21" s="115">
        <f t="shared" si="3"/>
        <v>69994.41</v>
      </c>
      <c r="AG21" s="130">
        <v>50000</v>
      </c>
      <c r="AH21" s="132"/>
      <c r="AI21" s="132"/>
      <c r="AJ21" s="132" t="s">
        <v>46</v>
      </c>
      <c r="AK21" s="132"/>
      <c r="AL21" s="132"/>
      <c r="AM21" s="133"/>
      <c r="AN21" s="70"/>
    </row>
    <row r="22" spans="1:52" s="13" customFormat="1" ht="31.95" hidden="1" customHeight="1">
      <c r="A22" s="77"/>
      <c r="B22" s="396"/>
      <c r="C22" s="82" t="s">
        <v>80</v>
      </c>
      <c r="D22" s="83" t="s">
        <v>81</v>
      </c>
      <c r="E22" s="84">
        <v>120</v>
      </c>
      <c r="F22" s="81">
        <f>VLOOKUP(C22,[1]Sheet1!B$1:E$65536,4,0)</f>
        <v>0</v>
      </c>
      <c r="G22" s="81">
        <f>VLOOKUP(C22,[1]Sheet1!B$1:F$65536,5,0)</f>
        <v>0</v>
      </c>
      <c r="H22" s="81">
        <f>VLOOKUP($C22,[1]Sheet1!$B$1:$Z$65536,6,0)</f>
        <v>0</v>
      </c>
      <c r="I22" s="81">
        <f>VLOOKUP($C22,[1]Sheet1!$B$1:$Z$65536,7,0)</f>
        <v>0</v>
      </c>
      <c r="J22" s="81">
        <f>VLOOKUP($C22,[1]Sheet1!$B$1:$Z$65536,8,0)</f>
        <v>0</v>
      </c>
      <c r="K22" s="81">
        <f>VLOOKUP($C22,[1]Sheet1!$B$1:$Z$65536,9,0)</f>
        <v>0</v>
      </c>
      <c r="L22" s="81">
        <f>VLOOKUP($C22,[1]Sheet1!$B$1:$Z$65536,10,0)</f>
        <v>0</v>
      </c>
      <c r="M22" s="81">
        <f>VLOOKUP($C22,[1]Sheet1!$B$1:$Z$65536,11,0)</f>
        <v>0</v>
      </c>
      <c r="N22" s="81">
        <f>VLOOKUP($C22,[1]Sheet1!$B$1:$Z$65536,12,0)</f>
        <v>0</v>
      </c>
      <c r="O22" s="81">
        <f>VLOOKUP($C22,[1]Sheet1!$B$1:$Z$65536,13,0)</f>
        <v>0</v>
      </c>
      <c r="P22" s="81">
        <f>VLOOKUP($C22,[1]Sheet1!$B$1:$Z$65536,14,0)</f>
        <v>0</v>
      </c>
      <c r="Q22" s="81">
        <f>VLOOKUP($C22,[1]Sheet1!$B$1:$Z$65536,15,0)</f>
        <v>36049.990000000049</v>
      </c>
      <c r="R22" s="81">
        <f>VLOOKUP($C22,[1]Sheet1!$B$1:$Z$65536,16,0)</f>
        <v>52535.169999999984</v>
      </c>
      <c r="S22" s="81">
        <f>VLOOKUP($C22,[1]Sheet1!$B$1:$Z$65536,17,0)</f>
        <v>72610.040000000008</v>
      </c>
      <c r="T22" s="81">
        <f>VLOOKUP($C22,[1]Sheet1!$B$1:$Z$65536,18,0)</f>
        <v>28971.25999999998</v>
      </c>
      <c r="U22" s="81">
        <f>VLOOKUP($C22,[1]Sheet1!$B$1:$Z$65536,19,0)</f>
        <v>0</v>
      </c>
      <c r="V22" s="81">
        <f>VLOOKUP($C22,[1]Sheet1!$B$1:$Z$65536,20,0)</f>
        <v>129967.84000000003</v>
      </c>
      <c r="W22" s="81">
        <f>VLOOKUP($C22,[1]Sheet1!$B$1:$Z$65536,21,0)</f>
        <v>0</v>
      </c>
      <c r="X22" s="81">
        <f>VLOOKUP($C22,[1]Sheet1!$B$1:$Z$65536,22,0)</f>
        <v>0</v>
      </c>
      <c r="Y22" s="81">
        <f>VLOOKUP($C22,[1]Sheet1!$B$1:$Z$65536,23,0)</f>
        <v>0</v>
      </c>
      <c r="Z22" s="81">
        <f>VLOOKUP($C22,[1]Sheet1!$B$1:$Z$65536,24,0)</f>
        <v>0</v>
      </c>
      <c r="AA22" s="81">
        <f>VLOOKUP($C22,[1]Sheet1!$B$1:$Z$65536,25,0)</f>
        <v>0</v>
      </c>
      <c r="AB22" s="81">
        <f>VLOOKUP($C22,[1]Sheet1!$B$1:$AA$65536,26,0)</f>
        <v>9282.9599999999991</v>
      </c>
      <c r="AC22" s="112">
        <f t="shared" si="0"/>
        <v>329417.26000000007</v>
      </c>
      <c r="AD22" s="114">
        <f t="shared" ref="AD22:AD24" si="6">AC22-AB22-AA22-Z22-Y22</f>
        <v>320134.30000000005</v>
      </c>
      <c r="AE22" s="115">
        <f t="shared" si="2"/>
        <v>47347.385000000002</v>
      </c>
      <c r="AF22" s="115">
        <f t="shared" si="3"/>
        <v>0</v>
      </c>
      <c r="AG22" s="130"/>
      <c r="AH22" s="132">
        <v>30000</v>
      </c>
      <c r="AI22" s="132"/>
      <c r="AJ22" s="132"/>
      <c r="AK22" s="132"/>
      <c r="AL22" s="132" t="s">
        <v>46</v>
      </c>
      <c r="AM22" s="133"/>
      <c r="AN22" s="70"/>
    </row>
    <row r="23" spans="1:52" s="13" customFormat="1" ht="31.95" hidden="1" customHeight="1">
      <c r="A23" s="77"/>
      <c r="B23" s="396"/>
      <c r="C23" s="82" t="s">
        <v>82</v>
      </c>
      <c r="D23" s="83" t="s">
        <v>83</v>
      </c>
      <c r="E23" s="84">
        <v>120</v>
      </c>
      <c r="F23" s="81">
        <f>VLOOKUP(C23,[1]Sheet1!B$1:E$65536,4,0)</f>
        <v>0</v>
      </c>
      <c r="G23" s="81">
        <f>VLOOKUP(C23,[1]Sheet1!B$1:F$65536,5,0)</f>
        <v>0</v>
      </c>
      <c r="H23" s="81">
        <f>VLOOKUP($C23,[1]Sheet1!$B$1:$Z$65536,6,0)</f>
        <v>0</v>
      </c>
      <c r="I23" s="81">
        <f>VLOOKUP($C23,[1]Sheet1!$B$1:$Z$65536,7,0)</f>
        <v>0</v>
      </c>
      <c r="J23" s="81">
        <f>VLOOKUP($C23,[1]Sheet1!$B$1:$Z$65536,8,0)</f>
        <v>0</v>
      </c>
      <c r="K23" s="81">
        <f>VLOOKUP($C23,[1]Sheet1!$B$1:$Z$65536,9,0)</f>
        <v>0</v>
      </c>
      <c r="L23" s="81">
        <f>VLOOKUP($C23,[1]Sheet1!$B$1:$Z$65536,10,0)</f>
        <v>0</v>
      </c>
      <c r="M23" s="81">
        <f>VLOOKUP($C23,[1]Sheet1!$B$1:$Z$65536,11,0)</f>
        <v>0</v>
      </c>
      <c r="N23" s="81">
        <f>VLOOKUP($C23,[1]Sheet1!$B$1:$Z$65536,12,0)</f>
        <v>0</v>
      </c>
      <c r="O23" s="81">
        <f>VLOOKUP($C23,[1]Sheet1!$B$1:$Z$65536,13,0)</f>
        <v>0</v>
      </c>
      <c r="P23" s="81">
        <f>VLOOKUP($C23,[1]Sheet1!$B$1:$Z$65536,14,0)</f>
        <v>0</v>
      </c>
      <c r="Q23" s="81">
        <f>VLOOKUP($C23,[1]Sheet1!$B$1:$Z$65536,15,0)</f>
        <v>0</v>
      </c>
      <c r="R23" s="81">
        <f>VLOOKUP($C23,[1]Sheet1!$B$1:$Z$65536,16,0)</f>
        <v>0</v>
      </c>
      <c r="S23" s="81">
        <f>VLOOKUP($C23,[1]Sheet1!$B$1:$Z$65536,17,0)</f>
        <v>0</v>
      </c>
      <c r="T23" s="81">
        <f>VLOOKUP($C23,[1]Sheet1!$B$1:$Z$65536,18,0)</f>
        <v>0</v>
      </c>
      <c r="U23" s="81">
        <f>VLOOKUP($C23,[1]Sheet1!$B$1:$Z$65536,19,0)</f>
        <v>0</v>
      </c>
      <c r="V23" s="81">
        <f>VLOOKUP($C23,[1]Sheet1!$B$1:$Z$65536,20,0)</f>
        <v>0</v>
      </c>
      <c r="W23" s="81">
        <f>VLOOKUP($C23,[1]Sheet1!$B$1:$Z$65536,21,0)</f>
        <v>31621.31</v>
      </c>
      <c r="X23" s="81">
        <f>VLOOKUP($C23,[1]Sheet1!$B$1:$Z$65536,22,0)</f>
        <v>0</v>
      </c>
      <c r="Y23" s="81">
        <f>VLOOKUP($C23,[1]Sheet1!$B$1:$Z$65536,23,0)</f>
        <v>609444.69999999995</v>
      </c>
      <c r="Z23" s="81">
        <f>VLOOKUP($C23,[1]Sheet1!$B$1:$Z$65536,24,0)</f>
        <v>341115.36</v>
      </c>
      <c r="AA23" s="81">
        <f>VLOOKUP($C23,[1]Sheet1!$B$1:$Z$65536,25,0)</f>
        <v>255836.52</v>
      </c>
      <c r="AB23" s="81">
        <f>VLOOKUP($C23,[1]Sheet1!$B$1:$AA$65536,26,0)</f>
        <v>255836.52</v>
      </c>
      <c r="AC23" s="112">
        <f t="shared" si="0"/>
        <v>1493854.41</v>
      </c>
      <c r="AD23" s="114">
        <f>AC23-AB23-AA23</f>
        <v>982181.36999999988</v>
      </c>
      <c r="AE23" s="115">
        <f t="shared" si="2"/>
        <v>5270.2183333333332</v>
      </c>
      <c r="AF23" s="115">
        <f t="shared" si="3"/>
        <v>31621.31</v>
      </c>
      <c r="AG23" s="130">
        <v>300000</v>
      </c>
      <c r="AH23" s="132">
        <v>150000</v>
      </c>
      <c r="AI23" s="132"/>
      <c r="AJ23" s="132"/>
      <c r="AK23" s="132" t="s">
        <v>46</v>
      </c>
      <c r="AL23" s="132"/>
      <c r="AM23" s="133"/>
      <c r="AN23" s="70"/>
    </row>
    <row r="24" spans="1:52" s="13" customFormat="1" ht="31.95" hidden="1" customHeight="1">
      <c r="A24" s="77"/>
      <c r="B24" s="396"/>
      <c r="C24" s="82" t="s">
        <v>84</v>
      </c>
      <c r="D24" s="83" t="s">
        <v>85</v>
      </c>
      <c r="E24" s="84">
        <v>120</v>
      </c>
      <c r="F24" s="81">
        <f>VLOOKUP(C24,[1]Sheet1!B$1:E$65536,4,0)</f>
        <v>0</v>
      </c>
      <c r="G24" s="81">
        <f>VLOOKUP(C24,[1]Sheet1!B$1:F$65536,5,0)</f>
        <v>0</v>
      </c>
      <c r="H24" s="81">
        <f>VLOOKUP($C24,[1]Sheet1!$B$1:$Z$65536,6,0)</f>
        <v>0</v>
      </c>
      <c r="I24" s="81">
        <f>VLOOKUP($C24,[1]Sheet1!$B$1:$Z$65536,7,0)</f>
        <v>0</v>
      </c>
      <c r="J24" s="81">
        <f>VLOOKUP($C24,[1]Sheet1!$B$1:$Z$65536,8,0)</f>
        <v>0</v>
      </c>
      <c r="K24" s="81">
        <f>VLOOKUP($C24,[1]Sheet1!$B$1:$Z$65536,9,0)</f>
        <v>0</v>
      </c>
      <c r="L24" s="81">
        <f>VLOOKUP($C24,[1]Sheet1!$B$1:$Z$65536,10,0)</f>
        <v>0</v>
      </c>
      <c r="M24" s="81">
        <f>VLOOKUP($C24,[1]Sheet1!$B$1:$Z$65536,11,0)</f>
        <v>0</v>
      </c>
      <c r="N24" s="81">
        <f>VLOOKUP($C24,[1]Sheet1!$B$1:$Z$65536,12,0)</f>
        <v>0</v>
      </c>
      <c r="O24" s="81">
        <f>VLOOKUP($C24,[1]Sheet1!$B$1:$Z$65536,13,0)</f>
        <v>0</v>
      </c>
      <c r="P24" s="81">
        <f>VLOOKUP($C24,[1]Sheet1!$B$1:$Z$65536,14,0)</f>
        <v>0</v>
      </c>
      <c r="Q24" s="81">
        <f>VLOOKUP($C24,[1]Sheet1!$B$1:$Z$65536,15,0)</f>
        <v>0</v>
      </c>
      <c r="R24" s="81">
        <f>VLOOKUP($C24,[1]Sheet1!$B$1:$Z$65536,16,0)</f>
        <v>10545.24000000002</v>
      </c>
      <c r="S24" s="81">
        <f>VLOOKUP($C24,[1]Sheet1!$B$1:$Z$65536,17,0)</f>
        <v>0</v>
      </c>
      <c r="T24" s="81">
        <f>VLOOKUP($C24,[1]Sheet1!$B$1:$Z$65536,18,0)</f>
        <v>0</v>
      </c>
      <c r="U24" s="81">
        <f>VLOOKUP($C24,[1]Sheet1!$B$1:$Z$65536,19,0)</f>
        <v>0</v>
      </c>
      <c r="V24" s="81">
        <f>VLOOKUP($C24,[1]Sheet1!$B$1:$Z$65536,20,0)</f>
        <v>0</v>
      </c>
      <c r="W24" s="81">
        <f>VLOOKUP($C24,[1]Sheet1!$B$1:$Z$65536,21,0)</f>
        <v>124493.25</v>
      </c>
      <c r="X24" s="81">
        <f>VLOOKUP($C24,[1]Sheet1!$B$1:$Z$65536,22,0)</f>
        <v>0</v>
      </c>
      <c r="Y24" s="81">
        <f>VLOOKUP($C24,[1]Sheet1!$B$1:$Z$65536,23,0)</f>
        <v>132666.29</v>
      </c>
      <c r="Z24" s="81">
        <f>VLOOKUP($C24,[1]Sheet1!$B$1:$Z$65536,24,0)</f>
        <v>0</v>
      </c>
      <c r="AA24" s="81">
        <f>VLOOKUP($C24,[1]Sheet1!$B$1:$Z$65536,25,0)</f>
        <v>88285.21</v>
      </c>
      <c r="AB24" s="81">
        <f>VLOOKUP($C24,[1]Sheet1!$B$1:$AA$65536,26,0)</f>
        <v>57425.88</v>
      </c>
      <c r="AC24" s="112">
        <f t="shared" si="0"/>
        <v>413415.87000000005</v>
      </c>
      <c r="AD24" s="114">
        <f t="shared" si="6"/>
        <v>135038.49000000002</v>
      </c>
      <c r="AE24" s="115">
        <f t="shared" si="2"/>
        <v>22506.415000000005</v>
      </c>
      <c r="AF24" s="115">
        <f t="shared" si="3"/>
        <v>124493.25</v>
      </c>
      <c r="AG24" s="130">
        <v>50000</v>
      </c>
      <c r="AH24" s="132">
        <v>20000</v>
      </c>
      <c r="AI24" s="132"/>
      <c r="AJ24" s="132" t="s">
        <v>46</v>
      </c>
      <c r="AK24" s="132"/>
      <c r="AL24" s="132"/>
      <c r="AM24" s="133"/>
      <c r="AN24" s="70"/>
    </row>
    <row r="25" spans="1:52" s="13" customFormat="1" ht="31.95" hidden="1" customHeight="1">
      <c r="A25" s="77"/>
      <c r="B25" s="396"/>
      <c r="C25" s="82" t="s">
        <v>86</v>
      </c>
      <c r="D25" s="83" t="s">
        <v>87</v>
      </c>
      <c r="E25" s="84">
        <v>90</v>
      </c>
      <c r="F25" s="81">
        <f>VLOOKUP(C25,[1]Sheet1!B$1:E$65536,4,0)</f>
        <v>0</v>
      </c>
      <c r="G25" s="81">
        <f>VLOOKUP(C25,[1]Sheet1!B$1:F$65536,5,0)</f>
        <v>0</v>
      </c>
      <c r="H25" s="81">
        <f>VLOOKUP($C25,[1]Sheet1!$B$1:$Z$65536,6,0)</f>
        <v>0</v>
      </c>
      <c r="I25" s="81">
        <f>VLOOKUP($C25,[1]Sheet1!$B$1:$Z$65536,7,0)</f>
        <v>0</v>
      </c>
      <c r="J25" s="81">
        <f>VLOOKUP($C25,[1]Sheet1!$B$1:$Z$65536,8,0)</f>
        <v>0</v>
      </c>
      <c r="K25" s="81">
        <f>VLOOKUP($C25,[1]Sheet1!$B$1:$Z$65536,9,0)</f>
        <v>0</v>
      </c>
      <c r="L25" s="81">
        <f>VLOOKUP($C25,[1]Sheet1!$B$1:$Z$65536,10,0)</f>
        <v>0</v>
      </c>
      <c r="M25" s="81">
        <f>VLOOKUP($C25,[1]Sheet1!$B$1:$Z$65536,11,0)</f>
        <v>0</v>
      </c>
      <c r="N25" s="81">
        <f>VLOOKUP($C25,[1]Sheet1!$B$1:$Z$65536,12,0)</f>
        <v>0</v>
      </c>
      <c r="O25" s="81">
        <f>VLOOKUP($C25,[1]Sheet1!$B$1:$Z$65536,13,0)</f>
        <v>0</v>
      </c>
      <c r="P25" s="81">
        <f>VLOOKUP($C25,[1]Sheet1!$B$1:$Z$65536,14,0)</f>
        <v>0</v>
      </c>
      <c r="Q25" s="81">
        <f>VLOOKUP($C25,[1]Sheet1!$B$1:$Z$65536,15,0)</f>
        <v>0</v>
      </c>
      <c r="R25" s="81">
        <f>VLOOKUP($C25,[1]Sheet1!$B$1:$Z$65536,16,0)</f>
        <v>0</v>
      </c>
      <c r="S25" s="81">
        <f>VLOOKUP($C25,[1]Sheet1!$B$1:$Z$65536,17,0)</f>
        <v>0</v>
      </c>
      <c r="T25" s="81">
        <f>VLOOKUP($C25,[1]Sheet1!$B$1:$Z$65536,18,0)</f>
        <v>0</v>
      </c>
      <c r="U25" s="81">
        <f>VLOOKUP($C25,[1]Sheet1!$B$1:$Z$65536,19,0)</f>
        <v>0</v>
      </c>
      <c r="V25" s="81">
        <f>VLOOKUP($C25,[1]Sheet1!$B$1:$Z$65536,20,0)</f>
        <v>0</v>
      </c>
      <c r="W25" s="81">
        <f>VLOOKUP($C25,[1]Sheet1!$B$1:$Z$65536,21,0)</f>
        <v>0</v>
      </c>
      <c r="X25" s="81">
        <f>VLOOKUP($C25,[1]Sheet1!$B$1:$Z$65536,22,0)</f>
        <v>0</v>
      </c>
      <c r="Y25" s="81">
        <f>VLOOKUP($C25,[1]Sheet1!$B$1:$Z$65536,23,0)</f>
        <v>0</v>
      </c>
      <c r="Z25" s="81">
        <f>VLOOKUP($C25,[1]Sheet1!$B$1:$Z$65536,24,0)</f>
        <v>1968.78</v>
      </c>
      <c r="AA25" s="81">
        <f>VLOOKUP($C25,[1]Sheet1!$B$1:$Z$65536,25,0)</f>
        <v>0</v>
      </c>
      <c r="AB25" s="81">
        <f>VLOOKUP($C25,[1]Sheet1!$B$1:$AA$65536,26,0)</f>
        <v>0</v>
      </c>
      <c r="AC25" s="112">
        <f t="shared" si="0"/>
        <v>1968.78</v>
      </c>
      <c r="AD25" s="113">
        <f t="shared" si="5"/>
        <v>0</v>
      </c>
      <c r="AE25" s="115">
        <f t="shared" si="2"/>
        <v>0</v>
      </c>
      <c r="AF25" s="115">
        <f t="shared" si="3"/>
        <v>0</v>
      </c>
      <c r="AG25" s="130"/>
      <c r="AH25" s="132">
        <v>10000</v>
      </c>
      <c r="AI25" s="132"/>
      <c r="AJ25" s="132"/>
      <c r="AK25" s="132" t="s">
        <v>46</v>
      </c>
      <c r="AL25" s="132"/>
      <c r="AM25" s="133"/>
      <c r="AN25" s="70"/>
    </row>
    <row r="26" spans="1:52" s="13" customFormat="1" ht="31.95" hidden="1" customHeight="1">
      <c r="A26" s="77"/>
      <c r="B26" s="396"/>
      <c r="C26" s="82" t="s">
        <v>88</v>
      </c>
      <c r="D26" s="83" t="s">
        <v>89</v>
      </c>
      <c r="E26" s="84">
        <v>60</v>
      </c>
      <c r="F26" s="81">
        <f>VLOOKUP(C26,[1]Sheet1!B$1:E$65536,4,0)</f>
        <v>0</v>
      </c>
      <c r="G26" s="81">
        <f>VLOOKUP(C26,[1]Sheet1!B$1:F$65536,5,0)</f>
        <v>0</v>
      </c>
      <c r="H26" s="81">
        <f>VLOOKUP($C26,[1]Sheet1!$B$1:$Z$65536,6,0)</f>
        <v>0</v>
      </c>
      <c r="I26" s="81">
        <f>VLOOKUP($C26,[1]Sheet1!$B$1:$Z$65536,7,0)</f>
        <v>0</v>
      </c>
      <c r="J26" s="81">
        <f>VLOOKUP($C26,[1]Sheet1!$B$1:$Z$65536,8,0)</f>
        <v>0</v>
      </c>
      <c r="K26" s="81">
        <f>VLOOKUP($C26,[1]Sheet1!$B$1:$Z$65536,9,0)</f>
        <v>0</v>
      </c>
      <c r="L26" s="81">
        <f>VLOOKUP($C26,[1]Sheet1!$B$1:$Z$65536,10,0)</f>
        <v>0</v>
      </c>
      <c r="M26" s="81">
        <f>VLOOKUP($C26,[1]Sheet1!$B$1:$Z$65536,11,0)</f>
        <v>0</v>
      </c>
      <c r="N26" s="81">
        <f>VLOOKUP($C26,[1]Sheet1!$B$1:$Z$65536,12,0)</f>
        <v>0</v>
      </c>
      <c r="O26" s="81">
        <f>VLOOKUP($C26,[1]Sheet1!$B$1:$Z$65536,13,0)</f>
        <v>0</v>
      </c>
      <c r="P26" s="81">
        <f>VLOOKUP($C26,[1]Sheet1!$B$1:$Z$65536,14,0)</f>
        <v>0</v>
      </c>
      <c r="Q26" s="81">
        <f>VLOOKUP($C26,[1]Sheet1!$B$1:$Z$65536,15,0)</f>
        <v>0</v>
      </c>
      <c r="R26" s="81">
        <f>VLOOKUP($C26,[1]Sheet1!$B$1:$Z$65536,16,0)</f>
        <v>9466.2599999999984</v>
      </c>
      <c r="S26" s="81">
        <f>VLOOKUP($C26,[1]Sheet1!$B$1:$Z$65536,17,0)</f>
        <v>0</v>
      </c>
      <c r="T26" s="81">
        <f>VLOOKUP($C26,[1]Sheet1!$B$1:$Z$65536,18,0)</f>
        <v>0</v>
      </c>
      <c r="U26" s="81">
        <f>VLOOKUP($C26,[1]Sheet1!$B$1:$Z$65536,19,0)</f>
        <v>0</v>
      </c>
      <c r="V26" s="81">
        <f>VLOOKUP($C26,[1]Sheet1!$B$1:$Z$65536,20,0)</f>
        <v>0</v>
      </c>
      <c r="W26" s="81">
        <f>VLOOKUP($C26,[1]Sheet1!$B$1:$Z$65536,21,0)</f>
        <v>1844.66</v>
      </c>
      <c r="X26" s="81">
        <f>VLOOKUP($C26,[1]Sheet1!$B$1:$Z$65536,22,0)</f>
        <v>0</v>
      </c>
      <c r="Y26" s="81">
        <f>VLOOKUP($C26,[1]Sheet1!$B$1:$Z$65536,23,0)</f>
        <v>13108</v>
      </c>
      <c r="Z26" s="81">
        <f>VLOOKUP($C26,[1]Sheet1!$B$1:$Z$65536,24,0)</f>
        <v>9605</v>
      </c>
      <c r="AA26" s="81">
        <f>VLOOKUP($C26,[1]Sheet1!$B$1:$Z$65536,25,0)</f>
        <v>0</v>
      </c>
      <c r="AB26" s="81">
        <f>VLOOKUP($C26,[1]Sheet1!$B$1:$AA$65536,26,0)</f>
        <v>6676.04</v>
      </c>
      <c r="AC26" s="112">
        <f t="shared" si="0"/>
        <v>40699.96</v>
      </c>
      <c r="AD26" s="113">
        <f>AC26-AB26-AA26</f>
        <v>34023.919999999998</v>
      </c>
      <c r="AE26" s="115">
        <f t="shared" si="2"/>
        <v>1885.153333333333</v>
      </c>
      <c r="AF26" s="115">
        <f t="shared" si="3"/>
        <v>1844.66</v>
      </c>
      <c r="AG26" s="130"/>
      <c r="AH26" s="132">
        <v>20000</v>
      </c>
      <c r="AI26" s="132"/>
      <c r="AJ26" s="132"/>
      <c r="AK26" s="132" t="s">
        <v>46</v>
      </c>
      <c r="AL26" s="132" t="s">
        <v>46</v>
      </c>
      <c r="AM26" s="133"/>
      <c r="AN26" s="70"/>
    </row>
    <row r="27" spans="1:52" s="57" customFormat="1" ht="31.95" hidden="1" customHeight="1">
      <c r="A27" s="77"/>
      <c r="B27" s="396"/>
      <c r="C27" s="91" t="s">
        <v>90</v>
      </c>
      <c r="D27" s="92" t="s">
        <v>91</v>
      </c>
      <c r="E27" s="93">
        <v>30</v>
      </c>
      <c r="F27" s="81">
        <f>VLOOKUP(C27,[1]Sheet1!B$1:E$65536,4,0)</f>
        <v>0</v>
      </c>
      <c r="G27" s="81">
        <f>VLOOKUP(C27,[1]Sheet1!B$1:F$65536,5,0)</f>
        <v>0</v>
      </c>
      <c r="H27" s="81">
        <f>VLOOKUP($C27,[1]Sheet1!$B$1:$Z$65536,6,0)</f>
        <v>0</v>
      </c>
      <c r="I27" s="81">
        <f>VLOOKUP($C27,[1]Sheet1!$B$1:$Z$65536,7,0)</f>
        <v>0</v>
      </c>
      <c r="J27" s="81">
        <f>VLOOKUP($C27,[1]Sheet1!$B$1:$Z$65536,8,0)</f>
        <v>0</v>
      </c>
      <c r="K27" s="81">
        <f>VLOOKUP($C27,[1]Sheet1!$B$1:$Z$65536,9,0)</f>
        <v>0</v>
      </c>
      <c r="L27" s="81">
        <f>VLOOKUP($C27,[1]Sheet1!$B$1:$Z$65536,10,0)</f>
        <v>0</v>
      </c>
      <c r="M27" s="81">
        <f>VLOOKUP($C27,[1]Sheet1!$B$1:$Z$65536,11,0)</f>
        <v>0</v>
      </c>
      <c r="N27" s="81">
        <f>VLOOKUP($C27,[1]Sheet1!$B$1:$Z$65536,12,0)</f>
        <v>0</v>
      </c>
      <c r="O27" s="81">
        <f>VLOOKUP($C27,[1]Sheet1!$B$1:$Z$65536,13,0)</f>
        <v>0</v>
      </c>
      <c r="P27" s="81">
        <f>VLOOKUP($C27,[1]Sheet1!$B$1:$Z$65536,14,0)</f>
        <v>0</v>
      </c>
      <c r="Q27" s="81">
        <f>VLOOKUP($C27,[1]Sheet1!$B$1:$Z$65536,15,0)</f>
        <v>0</v>
      </c>
      <c r="R27" s="81">
        <f>VLOOKUP($C27,[1]Sheet1!$B$1:$Z$65536,16,0)</f>
        <v>0</v>
      </c>
      <c r="S27" s="81">
        <f>VLOOKUP($C27,[1]Sheet1!$B$1:$Z$65536,17,0)</f>
        <v>0</v>
      </c>
      <c r="T27" s="81">
        <f>VLOOKUP($C27,[1]Sheet1!$B$1:$Z$65536,18,0)</f>
        <v>0</v>
      </c>
      <c r="U27" s="81">
        <f>VLOOKUP($C27,[1]Sheet1!$B$1:$Z$65536,19,0)</f>
        <v>0</v>
      </c>
      <c r="V27" s="81">
        <f>VLOOKUP($C27,[1]Sheet1!$B$1:$Z$65536,20,0)</f>
        <v>0</v>
      </c>
      <c r="W27" s="81">
        <f>VLOOKUP($C27,[1]Sheet1!$B$1:$Z$65536,21,0)</f>
        <v>0</v>
      </c>
      <c r="X27" s="81">
        <f>VLOOKUP($C27,[1]Sheet1!$B$1:$Z$65536,22,0)</f>
        <v>0</v>
      </c>
      <c r="Y27" s="81">
        <f>VLOOKUP($C27,[1]Sheet1!$B$1:$Z$65536,23,0)</f>
        <v>150124.03</v>
      </c>
      <c r="Z27" s="81">
        <f>VLOOKUP($C27,[1]Sheet1!$B$1:$Z$65536,24,0)</f>
        <v>0</v>
      </c>
      <c r="AA27" s="81">
        <f>VLOOKUP($C27,[1]Sheet1!$B$1:$Z$65536,25,0)</f>
        <v>151557.72</v>
      </c>
      <c r="AB27" s="81">
        <f>VLOOKUP($C27,[1]Sheet1!$B$1:$AA$65536,26,0)</f>
        <v>0</v>
      </c>
      <c r="AC27" s="112">
        <f t="shared" si="0"/>
        <v>301681.75</v>
      </c>
      <c r="AD27" s="114">
        <f>AC27-AB27</f>
        <v>301681.75</v>
      </c>
      <c r="AE27" s="115">
        <f t="shared" si="2"/>
        <v>0</v>
      </c>
      <c r="AF27" s="115">
        <f t="shared" si="3"/>
        <v>0</v>
      </c>
      <c r="AG27" s="130">
        <v>150000</v>
      </c>
      <c r="AH27" s="132"/>
      <c r="AI27" s="132"/>
      <c r="AJ27" s="132"/>
      <c r="AK27" s="132"/>
      <c r="AL27" s="132"/>
      <c r="AM27" s="133"/>
      <c r="AN27" s="146"/>
    </row>
    <row r="28" spans="1:52" s="57" customFormat="1" ht="31.95" hidden="1" customHeight="1">
      <c r="A28" s="77"/>
      <c r="B28" s="396"/>
      <c r="C28" s="82" t="s">
        <v>92</v>
      </c>
      <c r="D28" s="83" t="s">
        <v>93</v>
      </c>
      <c r="E28" s="84">
        <v>30</v>
      </c>
      <c r="F28" s="81">
        <f>VLOOKUP(C28,[1]Sheet1!B$1:E$65536,4,0)</f>
        <v>0</v>
      </c>
      <c r="G28" s="81">
        <f>VLOOKUP(C28,[1]Sheet1!B$1:F$65536,5,0)</f>
        <v>0</v>
      </c>
      <c r="H28" s="81">
        <f>VLOOKUP($C28,[1]Sheet1!$B$1:$Z$65536,6,0)</f>
        <v>0</v>
      </c>
      <c r="I28" s="81">
        <f>VLOOKUP($C28,[1]Sheet1!$B$1:$Z$65536,7,0)</f>
        <v>0</v>
      </c>
      <c r="J28" s="81">
        <f>VLOOKUP($C28,[1]Sheet1!$B$1:$Z$65536,8,0)</f>
        <v>0</v>
      </c>
      <c r="K28" s="81">
        <f>VLOOKUP($C28,[1]Sheet1!$B$1:$Z$65536,9,0)</f>
        <v>0</v>
      </c>
      <c r="L28" s="81">
        <f>VLOOKUP($C28,[1]Sheet1!$B$1:$Z$65536,10,0)</f>
        <v>0</v>
      </c>
      <c r="M28" s="81">
        <f>VLOOKUP($C28,[1]Sheet1!$B$1:$Z$65536,11,0)</f>
        <v>0</v>
      </c>
      <c r="N28" s="81">
        <f>VLOOKUP($C28,[1]Sheet1!$B$1:$Z$65536,12,0)</f>
        <v>0</v>
      </c>
      <c r="O28" s="81">
        <f>VLOOKUP($C28,[1]Sheet1!$B$1:$Z$65536,13,0)</f>
        <v>0</v>
      </c>
      <c r="P28" s="81">
        <f>VLOOKUP($C28,[1]Sheet1!$B$1:$Z$65536,14,0)</f>
        <v>0</v>
      </c>
      <c r="Q28" s="81">
        <f>VLOOKUP($C28,[1]Sheet1!$B$1:$Z$65536,15,0)</f>
        <v>0</v>
      </c>
      <c r="R28" s="81">
        <f>VLOOKUP($C28,[1]Sheet1!$B$1:$Z$65536,16,0)</f>
        <v>0</v>
      </c>
      <c r="S28" s="81">
        <f>VLOOKUP($C28,[1]Sheet1!$B$1:$Z$65536,17,0)</f>
        <v>0</v>
      </c>
      <c r="T28" s="81">
        <f>VLOOKUP($C28,[1]Sheet1!$B$1:$Z$65536,18,0)</f>
        <v>0</v>
      </c>
      <c r="U28" s="81">
        <f>VLOOKUP($C28,[1]Sheet1!$B$1:$Z$65536,19,0)</f>
        <v>0</v>
      </c>
      <c r="V28" s="81">
        <f>VLOOKUP($C28,[1]Sheet1!$B$1:$Z$65536,20,0)</f>
        <v>0</v>
      </c>
      <c r="W28" s="81">
        <f>VLOOKUP($C28,[1]Sheet1!$B$1:$Z$65536,21,0)</f>
        <v>0</v>
      </c>
      <c r="X28" s="81">
        <f>VLOOKUP($C28,[1]Sheet1!$B$1:$Z$65536,22,0)</f>
        <v>0</v>
      </c>
      <c r="Y28" s="81">
        <f>VLOOKUP($C28,[1]Sheet1!$B$1:$Z$65536,23,0)</f>
        <v>0</v>
      </c>
      <c r="Z28" s="81">
        <f>VLOOKUP($C28,[1]Sheet1!$B$1:$Z$65536,24,0)</f>
        <v>25087</v>
      </c>
      <c r="AA28" s="81">
        <f>VLOOKUP($C28,[1]Sheet1!$B$1:$Z$65536,25,0)</f>
        <v>0</v>
      </c>
      <c r="AB28" s="81">
        <f>VLOOKUP($C28,[1]Sheet1!$B$1:$AA$65536,26,0)</f>
        <v>14238</v>
      </c>
      <c r="AC28" s="112">
        <f t="shared" si="0"/>
        <v>39325</v>
      </c>
      <c r="AD28" s="113">
        <f>AC28-AB28</f>
        <v>25087</v>
      </c>
      <c r="AE28" s="115">
        <f t="shared" si="2"/>
        <v>0</v>
      </c>
      <c r="AF28" s="115">
        <f t="shared" si="3"/>
        <v>0</v>
      </c>
      <c r="AG28" s="130"/>
      <c r="AH28" s="132">
        <v>20000</v>
      </c>
      <c r="AI28" s="132"/>
      <c r="AJ28" s="132"/>
      <c r="AK28" s="132"/>
      <c r="AL28" s="132"/>
      <c r="AM28" s="133"/>
      <c r="AN28" s="146"/>
    </row>
    <row r="29" spans="1:52" s="58" customFormat="1" ht="31.95" hidden="1" customHeight="1">
      <c r="A29" s="94"/>
      <c r="B29" s="396"/>
      <c r="C29" s="95" t="s">
        <v>94</v>
      </c>
      <c r="D29" s="96"/>
      <c r="E29" s="97"/>
      <c r="F29" s="98">
        <f>SUM(F5:F28)</f>
        <v>0</v>
      </c>
      <c r="G29" s="98">
        <f t="shared" ref="G29:AI29" si="7">SUM(G5:G28)</f>
        <v>0</v>
      </c>
      <c r="H29" s="98">
        <f t="shared" si="7"/>
        <v>0</v>
      </c>
      <c r="I29" s="98">
        <f t="shared" si="7"/>
        <v>0</v>
      </c>
      <c r="J29" s="98">
        <f t="shared" si="7"/>
        <v>21200.339999999898</v>
      </c>
      <c r="K29" s="98">
        <f t="shared" si="7"/>
        <v>97168.600000000559</v>
      </c>
      <c r="L29" s="98">
        <f t="shared" si="7"/>
        <v>0</v>
      </c>
      <c r="M29" s="98">
        <f t="shared" si="7"/>
        <v>591272.93999999994</v>
      </c>
      <c r="N29" s="98">
        <f t="shared" si="7"/>
        <v>1015988.72</v>
      </c>
      <c r="O29" s="98">
        <f t="shared" si="7"/>
        <v>1037932.7699999989</v>
      </c>
      <c r="P29" s="98">
        <f t="shared" si="7"/>
        <v>2265466.8200000003</v>
      </c>
      <c r="Q29" s="98">
        <f t="shared" si="7"/>
        <v>3100189.2399999993</v>
      </c>
      <c r="R29" s="98">
        <f t="shared" si="7"/>
        <v>5707466.5999999996</v>
      </c>
      <c r="S29" s="98">
        <f t="shared" si="7"/>
        <v>1940263.1400000006</v>
      </c>
      <c r="T29" s="98">
        <f t="shared" si="7"/>
        <v>2399479.5899999989</v>
      </c>
      <c r="U29" s="98">
        <f t="shared" si="7"/>
        <v>915766.98999999976</v>
      </c>
      <c r="V29" s="98">
        <f t="shared" si="7"/>
        <v>4302574.3800000008</v>
      </c>
      <c r="W29" s="98">
        <f t="shared" si="7"/>
        <v>3778130.7199999997</v>
      </c>
      <c r="X29" s="98">
        <f t="shared" si="7"/>
        <v>2829638.4999999991</v>
      </c>
      <c r="Y29" s="98">
        <f t="shared" si="7"/>
        <v>4509550.71</v>
      </c>
      <c r="Z29" s="98">
        <f t="shared" si="7"/>
        <v>4564510.1800000006</v>
      </c>
      <c r="AA29" s="98">
        <f t="shared" si="7"/>
        <v>5789307.5599999987</v>
      </c>
      <c r="AB29" s="98">
        <f t="shared" si="7"/>
        <v>3054071.15</v>
      </c>
      <c r="AC29" s="98">
        <f t="shared" si="7"/>
        <v>47919978.950000003</v>
      </c>
      <c r="AD29" s="117">
        <f t="shared" si="7"/>
        <v>32703026.679999996</v>
      </c>
      <c r="AE29" s="81">
        <f t="shared" si="7"/>
        <v>3173946.9033333333</v>
      </c>
      <c r="AF29" s="81">
        <f t="shared" si="7"/>
        <v>3778130.7199999997</v>
      </c>
      <c r="AG29" s="81">
        <f t="shared" si="7"/>
        <v>3100000</v>
      </c>
      <c r="AH29" s="147">
        <f t="shared" si="7"/>
        <v>3050000</v>
      </c>
      <c r="AI29" s="147">
        <f t="shared" si="7"/>
        <v>1730000</v>
      </c>
      <c r="AJ29" s="148"/>
      <c r="AK29" s="148"/>
      <c r="AL29" s="148" t="s">
        <v>46</v>
      </c>
      <c r="AM29" s="149"/>
      <c r="AN29" s="150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</row>
    <row r="30" spans="1:52" s="59" customFormat="1" ht="31.95" hidden="1" customHeight="1">
      <c r="B30" s="396"/>
      <c r="C30" s="99" t="s">
        <v>95</v>
      </c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18"/>
      <c r="AE30" s="119" t="s">
        <v>96</v>
      </c>
      <c r="AF30" s="120"/>
      <c r="AG30" s="120"/>
      <c r="AH30" s="151"/>
      <c r="AI30" s="152"/>
      <c r="AJ30" s="152"/>
      <c r="AK30" s="152"/>
      <c r="AL30" s="152"/>
      <c r="AM30" s="153"/>
      <c r="AN30" s="154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</row>
    <row r="31" spans="1:52" s="13" customFormat="1" ht="27" hidden="1" customHeight="1">
      <c r="A31" s="101"/>
      <c r="B31" s="396"/>
      <c r="C31" s="78" t="s">
        <v>98</v>
      </c>
      <c r="D31" s="79" t="s">
        <v>99</v>
      </c>
      <c r="E31" s="80">
        <v>90</v>
      </c>
      <c r="F31" s="81">
        <f>VLOOKUP(C31,[1]Sheet1!B$1:E$65536,4,0)</f>
        <v>0</v>
      </c>
      <c r="G31" s="81">
        <f>VLOOKUP(C31,[1]Sheet1!B$1:F$65536,5,0)</f>
        <v>0</v>
      </c>
      <c r="H31" s="81">
        <f>VLOOKUP($C31,[1]Sheet1!$B$1:$Z$65536,6,0)</f>
        <v>0</v>
      </c>
      <c r="I31" s="81">
        <f>VLOOKUP($C31,[1]Sheet1!$B$1:$Z$65536,7,0)</f>
        <v>0</v>
      </c>
      <c r="J31" s="81">
        <f>VLOOKUP($C31,[1]Sheet1!$B$1:$Z$65536,8,0)</f>
        <v>0</v>
      </c>
      <c r="K31" s="81">
        <f>VLOOKUP($C31,[1]Sheet1!$B$1:$Z$65536,9,0)</f>
        <v>0</v>
      </c>
      <c r="L31" s="81">
        <f>VLOOKUP($C31,[1]Sheet1!$B$1:$Z$65536,10,0)</f>
        <v>0</v>
      </c>
      <c r="M31" s="81">
        <f>VLOOKUP($C31,[1]Sheet1!$B$1:$Z$65536,11,0)</f>
        <v>0</v>
      </c>
      <c r="N31" s="81">
        <f>VLOOKUP($C31,[1]Sheet1!$B$1:$Z$65536,12,0)</f>
        <v>0</v>
      </c>
      <c r="O31" s="81">
        <f>VLOOKUP($C31,[1]Sheet1!$B$1:$Z$65536,13,0)</f>
        <v>0</v>
      </c>
      <c r="P31" s="81">
        <f>VLOOKUP($C31,[1]Sheet1!$B$1:$Z$65536,14,0)</f>
        <v>0</v>
      </c>
      <c r="Q31" s="81">
        <f>VLOOKUP($C31,[1]Sheet1!$B$1:$Z$65536,15,0)</f>
        <v>0</v>
      </c>
      <c r="R31" s="81">
        <f>VLOOKUP($C31,[1]Sheet1!$B$1:$Z$65536,16,0)</f>
        <v>0</v>
      </c>
      <c r="S31" s="81">
        <f>VLOOKUP($C31,[1]Sheet1!$B$1:$Z$65536,17,0)</f>
        <v>181648.23999999953</v>
      </c>
      <c r="T31" s="81">
        <f>VLOOKUP($C31,[1]Sheet1!$B$1:$Z$65536,18,0)</f>
        <v>0</v>
      </c>
      <c r="U31" s="81">
        <f>VLOOKUP($C31,[1]Sheet1!$B$1:$Z$65536,19,0)</f>
        <v>224455.87000000011</v>
      </c>
      <c r="V31" s="81">
        <f>VLOOKUP($C31,[1]Sheet1!$B$1:$Z$65536,20,0)</f>
        <v>358188.28</v>
      </c>
      <c r="W31" s="81">
        <f>VLOOKUP($C31,[1]Sheet1!$B$1:$Z$65536,21,0)</f>
        <v>0</v>
      </c>
      <c r="X31" s="81">
        <f>VLOOKUP($C31,[1]Sheet1!$B$1:$Z$65536,22,0)</f>
        <v>0</v>
      </c>
      <c r="Y31" s="81">
        <f>VLOOKUP($C31,[1]Sheet1!$B$1:$Z$65536,23,0)</f>
        <v>313636.74</v>
      </c>
      <c r="Z31" s="81">
        <f>VLOOKUP($C31,[1]Sheet1!$B$1:$Z$65536,24,0)</f>
        <v>174883.32</v>
      </c>
      <c r="AA31" s="81">
        <f>VLOOKUP($C31,[1]Sheet1!$B$1:$Z$65536,25,0)</f>
        <v>244996.63</v>
      </c>
      <c r="AB31" s="81">
        <f>VLOOKUP($C31,[1]Sheet1!$B$1:$AA$65536,26,0)</f>
        <v>100457.93</v>
      </c>
      <c r="AC31" s="112">
        <f t="shared" ref="AC31:AC53" si="8">SUM(F31:AB31)</f>
        <v>1598267.0099999995</v>
      </c>
      <c r="AD31" s="113">
        <f t="shared" ref="AD31:AD52" si="9">AC31-AB31-AA31-Z31</f>
        <v>1077929.1299999997</v>
      </c>
      <c r="AE31" s="112">
        <f t="shared" ref="AE31:AE53" si="10">(V31+U31+T31+S31+R31+W31)/6</f>
        <v>127382.06499999994</v>
      </c>
      <c r="AF31" s="112">
        <f t="shared" ref="AF31:AF53" si="11">W31</f>
        <v>0</v>
      </c>
      <c r="AG31" s="126">
        <v>400000</v>
      </c>
      <c r="AH31" s="128">
        <v>200000</v>
      </c>
      <c r="AI31" s="128"/>
      <c r="AJ31" s="128"/>
      <c r="AK31" s="128" t="s">
        <v>46</v>
      </c>
      <c r="AL31" s="128"/>
      <c r="AM31" s="129"/>
      <c r="AN31" s="70"/>
    </row>
    <row r="32" spans="1:52" s="13" customFormat="1" ht="24.6" customHeight="1">
      <c r="A32" s="102"/>
      <c r="B32" s="396"/>
      <c r="C32" s="82" t="s">
        <v>100</v>
      </c>
      <c r="D32" s="83" t="s">
        <v>101</v>
      </c>
      <c r="E32" s="84">
        <v>90</v>
      </c>
      <c r="F32" s="81">
        <f>VLOOKUP(C32,[1]Sheet1!B$1:E$65536,4,0)</f>
        <v>0</v>
      </c>
      <c r="G32" s="81">
        <f>VLOOKUP(C32,[1]Sheet1!B$1:F$65536,5,0)</f>
        <v>0</v>
      </c>
      <c r="H32" s="81">
        <f>VLOOKUP($C32,[1]Sheet1!$B$1:$Z$65536,6,0)</f>
        <v>0</v>
      </c>
      <c r="I32" s="81">
        <f>VLOOKUP($C32,[1]Sheet1!$B$1:$Z$65536,7,0)</f>
        <v>0</v>
      </c>
      <c r="J32" s="81">
        <f>VLOOKUP($C32,[1]Sheet1!$B$1:$Z$65536,8,0)</f>
        <v>0</v>
      </c>
      <c r="K32" s="81">
        <f>VLOOKUP($C32,[1]Sheet1!$B$1:$Z$65536,9,0)</f>
        <v>0</v>
      </c>
      <c r="L32" s="81">
        <f>VLOOKUP($C32,[1]Sheet1!$B$1:$Z$65536,10,0)</f>
        <v>0</v>
      </c>
      <c r="M32" s="81">
        <f>VLOOKUP($C32,[1]Sheet1!$B$1:$Z$65536,11,0)</f>
        <v>0</v>
      </c>
      <c r="N32" s="81">
        <f>VLOOKUP($C32,[1]Sheet1!$B$1:$Z$65536,12,0)</f>
        <v>0</v>
      </c>
      <c r="O32" s="81">
        <f>VLOOKUP($C32,[1]Sheet1!$B$1:$Z$65536,13,0)</f>
        <v>0</v>
      </c>
      <c r="P32" s="81">
        <f>VLOOKUP($C32,[1]Sheet1!$B$1:$Z$65536,14,0)</f>
        <v>0</v>
      </c>
      <c r="Q32" s="81">
        <f>VLOOKUP($C32,[1]Sheet1!$B$1:$Z$65536,15,0)</f>
        <v>0</v>
      </c>
      <c r="R32" s="81">
        <f>VLOOKUP($C32,[1]Sheet1!$B$1:$Z$65536,16,0)</f>
        <v>0</v>
      </c>
      <c r="S32" s="81">
        <f>VLOOKUP($C32,[1]Sheet1!$B$1:$Z$65536,17,0)</f>
        <v>0</v>
      </c>
      <c r="T32" s="81">
        <f>VLOOKUP($C32,[1]Sheet1!$B$1:$Z$65536,18,0)</f>
        <v>0</v>
      </c>
      <c r="U32" s="81">
        <f>VLOOKUP($C32,[1]Sheet1!$B$1:$Z$65536,19,0)</f>
        <v>0</v>
      </c>
      <c r="V32" s="81">
        <f>VLOOKUP($C32,[1]Sheet1!$B$1:$Z$65536,20,0)</f>
        <v>52591.199999999997</v>
      </c>
      <c r="W32" s="81">
        <f>VLOOKUP($C32,[1]Sheet1!$B$1:$Z$65536,21,0)</f>
        <v>67810.47</v>
      </c>
      <c r="X32" s="81">
        <f>VLOOKUP($C32,[1]Sheet1!$B$1:$Z$65536,22,0)</f>
        <v>13661.5</v>
      </c>
      <c r="Y32" s="81">
        <f>VLOOKUP($C32,[1]Sheet1!$B$1:$Z$65536,23,0)</f>
        <v>0</v>
      </c>
      <c r="Z32" s="81">
        <f>VLOOKUP($C32,[1]Sheet1!$B$1:$Z$65536,24,0)</f>
        <v>73133.119999999995</v>
      </c>
      <c r="AA32" s="81">
        <f>VLOOKUP($C32,[1]Sheet1!$B$1:$Z$65536,25,0)</f>
        <v>0</v>
      </c>
      <c r="AB32" s="81">
        <f>VLOOKUP($C32,[1]Sheet1!$B$1:$AA$65536,26,0)</f>
        <v>41457.69</v>
      </c>
      <c r="AC32" s="112">
        <f t="shared" si="8"/>
        <v>248653.97999999998</v>
      </c>
      <c r="AD32" s="113">
        <f>AC32-AB32-AA32</f>
        <v>207196.28999999998</v>
      </c>
      <c r="AE32" s="115">
        <f t="shared" si="10"/>
        <v>20066.945</v>
      </c>
      <c r="AF32" s="115">
        <f t="shared" si="11"/>
        <v>67810.47</v>
      </c>
      <c r="AG32" s="139">
        <v>60000</v>
      </c>
      <c r="AH32" s="155">
        <v>100000</v>
      </c>
      <c r="AI32" s="132"/>
      <c r="AJ32" s="132"/>
      <c r="AK32" s="132" t="s">
        <v>46</v>
      </c>
      <c r="AL32" s="132"/>
      <c r="AM32" s="133"/>
      <c r="AN32" s="70"/>
    </row>
    <row r="33" spans="1:40" s="13" customFormat="1" ht="27.6" hidden="1" customHeight="1">
      <c r="A33" s="102"/>
      <c r="B33" s="396"/>
      <c r="C33" s="82" t="s">
        <v>102</v>
      </c>
      <c r="D33" s="90" t="s">
        <v>103</v>
      </c>
      <c r="E33" s="84">
        <v>60</v>
      </c>
      <c r="F33" s="81">
        <f>VLOOKUP(C33,[1]Sheet1!B$1:E$65536,4,0)</f>
        <v>0</v>
      </c>
      <c r="G33" s="81">
        <f>VLOOKUP(C33,[1]Sheet1!B$1:F$65536,5,0)</f>
        <v>0</v>
      </c>
      <c r="H33" s="81">
        <f>VLOOKUP($C33,[1]Sheet1!$B$1:$Z$65536,6,0)</f>
        <v>0</v>
      </c>
      <c r="I33" s="81">
        <f>VLOOKUP($C33,[1]Sheet1!$B$1:$Z$65536,7,0)</f>
        <v>0</v>
      </c>
      <c r="J33" s="81">
        <f>VLOOKUP($C33,[1]Sheet1!$B$1:$Z$65536,8,0)</f>
        <v>0</v>
      </c>
      <c r="K33" s="81">
        <f>VLOOKUP($C33,[1]Sheet1!$B$1:$Z$65536,9,0)</f>
        <v>0</v>
      </c>
      <c r="L33" s="81">
        <f>VLOOKUP($C33,[1]Sheet1!$B$1:$Z$65536,10,0)</f>
        <v>0</v>
      </c>
      <c r="M33" s="81">
        <f>VLOOKUP($C33,[1]Sheet1!$B$1:$Z$65536,11,0)</f>
        <v>0</v>
      </c>
      <c r="N33" s="81">
        <f>VLOOKUP($C33,[1]Sheet1!$B$1:$Z$65536,12,0)</f>
        <v>0</v>
      </c>
      <c r="O33" s="81">
        <f>VLOOKUP($C33,[1]Sheet1!$B$1:$Z$65536,13,0)</f>
        <v>0</v>
      </c>
      <c r="P33" s="81">
        <f>VLOOKUP($C33,[1]Sheet1!$B$1:$Z$65536,14,0)</f>
        <v>0</v>
      </c>
      <c r="Q33" s="81">
        <f>VLOOKUP($C33,[1]Sheet1!$B$1:$Z$65536,15,0)</f>
        <v>0</v>
      </c>
      <c r="R33" s="81">
        <f>VLOOKUP($C33,[1]Sheet1!$B$1:$Z$65536,16,0)</f>
        <v>0</v>
      </c>
      <c r="S33" s="81">
        <f>VLOOKUP($C33,[1]Sheet1!$B$1:$Z$65536,17,0)</f>
        <v>0</v>
      </c>
      <c r="T33" s="81">
        <f>VLOOKUP($C33,[1]Sheet1!$B$1:$Z$65536,18,0)</f>
        <v>0</v>
      </c>
      <c r="U33" s="81">
        <f>VLOOKUP($C33,[1]Sheet1!$B$1:$Z$65536,19,0)</f>
        <v>0</v>
      </c>
      <c r="V33" s="81">
        <f>VLOOKUP($C33,[1]Sheet1!$B$1:$Z$65536,20,0)</f>
        <v>0</v>
      </c>
      <c r="W33" s="81">
        <f>VLOOKUP($C33,[1]Sheet1!$B$1:$Z$65536,21,0)</f>
        <v>0</v>
      </c>
      <c r="X33" s="81">
        <f>VLOOKUP($C33,[1]Sheet1!$B$1:$Z$65536,22,0)</f>
        <v>172730.27</v>
      </c>
      <c r="Y33" s="81">
        <f>VLOOKUP($C33,[1]Sheet1!$B$1:$Z$65536,23,0)</f>
        <v>0</v>
      </c>
      <c r="Z33" s="81">
        <f>VLOOKUP($C33,[1]Sheet1!$B$1:$Z$65536,24,0)</f>
        <v>2323822.4</v>
      </c>
      <c r="AA33" s="81">
        <f>VLOOKUP($C33,[1]Sheet1!$B$1:$Z$65536,25,0)</f>
        <v>0</v>
      </c>
      <c r="AB33" s="81">
        <f>VLOOKUP($C33,[1]Sheet1!$B$1:$AA$65536,26,0)</f>
        <v>0</v>
      </c>
      <c r="AC33" s="112">
        <f t="shared" si="8"/>
        <v>2496552.67</v>
      </c>
      <c r="AD33" s="113">
        <f t="shared" si="9"/>
        <v>172730.27000000002</v>
      </c>
      <c r="AE33" s="115">
        <f t="shared" si="10"/>
        <v>0</v>
      </c>
      <c r="AF33" s="115">
        <f t="shared" si="11"/>
        <v>0</v>
      </c>
      <c r="AG33" s="155"/>
      <c r="AH33" s="60">
        <v>3000000</v>
      </c>
      <c r="AI33" s="132">
        <v>150000</v>
      </c>
      <c r="AJ33" s="132"/>
      <c r="AK33" s="132" t="s">
        <v>46</v>
      </c>
      <c r="AL33" s="132"/>
      <c r="AM33" s="133"/>
      <c r="AN33" s="70"/>
    </row>
    <row r="34" spans="1:40" s="13" customFormat="1" ht="40.049999999999997" hidden="1" customHeight="1">
      <c r="A34" s="102"/>
      <c r="B34" s="396"/>
      <c r="C34" s="82" t="s">
        <v>104</v>
      </c>
      <c r="D34" s="83" t="s">
        <v>105</v>
      </c>
      <c r="E34" s="84">
        <v>90</v>
      </c>
      <c r="F34" s="81">
        <f>VLOOKUP(C34,[1]Sheet1!B$1:E$65536,4,0)</f>
        <v>10577.909999999974</v>
      </c>
      <c r="G34" s="81">
        <f>VLOOKUP(C34,[1]Sheet1!B$1:F$65536,5,0)</f>
        <v>0</v>
      </c>
      <c r="H34" s="81">
        <f>VLOOKUP($C34,[1]Sheet1!$B$1:$Z$65536,6,0)</f>
        <v>0</v>
      </c>
      <c r="I34" s="81">
        <f>VLOOKUP($C34,[1]Sheet1!$B$1:$Z$65536,7,0)</f>
        <v>0</v>
      </c>
      <c r="J34" s="81">
        <f>VLOOKUP($C34,[1]Sheet1!$B$1:$Z$65536,8,0)</f>
        <v>0</v>
      </c>
      <c r="K34" s="81">
        <f>VLOOKUP($C34,[1]Sheet1!$B$1:$Z$65536,9,0)</f>
        <v>0</v>
      </c>
      <c r="L34" s="81">
        <f>VLOOKUP($C34,[1]Sheet1!$B$1:$Z$65536,10,0)</f>
        <v>0</v>
      </c>
      <c r="M34" s="81">
        <f>VLOOKUP($C34,[1]Sheet1!$B$1:$Z$65536,11,0)</f>
        <v>0</v>
      </c>
      <c r="N34" s="81">
        <f>VLOOKUP($C34,[1]Sheet1!$B$1:$Z$65536,12,0)</f>
        <v>0</v>
      </c>
      <c r="O34" s="81">
        <f>VLOOKUP($C34,[1]Sheet1!$B$1:$Z$65536,13,0)</f>
        <v>0</v>
      </c>
      <c r="P34" s="81">
        <f>VLOOKUP($C34,[1]Sheet1!$B$1:$Z$65536,14,0)</f>
        <v>0</v>
      </c>
      <c r="Q34" s="81">
        <f>VLOOKUP($C34,[1]Sheet1!$B$1:$Z$65536,15,0)</f>
        <v>0</v>
      </c>
      <c r="R34" s="81">
        <f>VLOOKUP($C34,[1]Sheet1!$B$1:$Z$65536,16,0)</f>
        <v>0</v>
      </c>
      <c r="S34" s="81">
        <f>VLOOKUP($C34,[1]Sheet1!$B$1:$Z$65536,17,0)</f>
        <v>107799.96000000002</v>
      </c>
      <c r="T34" s="81">
        <f>VLOOKUP($C34,[1]Sheet1!$B$1:$Z$65536,18,0)</f>
        <v>0</v>
      </c>
      <c r="U34" s="81">
        <f>VLOOKUP($C34,[1]Sheet1!$B$1:$Z$65536,19,0)</f>
        <v>0</v>
      </c>
      <c r="V34" s="81">
        <f>VLOOKUP($C34,[1]Sheet1!$B$1:$Z$65536,20,0)</f>
        <v>110973</v>
      </c>
      <c r="W34" s="81">
        <f>VLOOKUP($C34,[1]Sheet1!$B$1:$Z$65536,21,0)</f>
        <v>106783.97999999998</v>
      </c>
      <c r="X34" s="81">
        <f>VLOOKUP($C34,[1]Sheet1!$B$1:$Z$65536,22,0)</f>
        <v>0</v>
      </c>
      <c r="Y34" s="81">
        <f>VLOOKUP($C34,[1]Sheet1!$B$1:$Z$65536,23,0)</f>
        <v>0</v>
      </c>
      <c r="Z34" s="81">
        <f>VLOOKUP($C34,[1]Sheet1!$B$1:$Z$65536,24,0)</f>
        <v>26442</v>
      </c>
      <c r="AA34" s="81">
        <f>VLOOKUP($C34,[1]Sheet1!$B$1:$Z$65536,25,0)</f>
        <v>0</v>
      </c>
      <c r="AB34" s="81">
        <f>VLOOKUP($C34,[1]Sheet1!$B$1:$AA$65536,26,0)</f>
        <v>0</v>
      </c>
      <c r="AC34" s="112">
        <f t="shared" si="8"/>
        <v>362576.85</v>
      </c>
      <c r="AD34" s="113">
        <f t="shared" si="9"/>
        <v>336134.85</v>
      </c>
      <c r="AE34" s="115">
        <f t="shared" si="10"/>
        <v>54259.49</v>
      </c>
      <c r="AF34" s="115">
        <f t="shared" si="11"/>
        <v>106783.97999999998</v>
      </c>
      <c r="AG34" s="130"/>
      <c r="AH34" s="132">
        <v>50000</v>
      </c>
      <c r="AI34" s="132"/>
      <c r="AJ34" s="132" t="s">
        <v>46</v>
      </c>
      <c r="AK34" s="132"/>
      <c r="AL34" s="132"/>
      <c r="AM34" s="133"/>
      <c r="AN34" s="70"/>
    </row>
    <row r="35" spans="1:40" s="13" customFormat="1" ht="40.049999999999997" customHeight="1">
      <c r="A35" s="102"/>
      <c r="B35" s="396"/>
      <c r="C35" s="82" t="s">
        <v>106</v>
      </c>
      <c r="D35" s="90" t="s">
        <v>107</v>
      </c>
      <c r="E35" s="84">
        <v>30</v>
      </c>
      <c r="F35" s="81">
        <f>VLOOKUP(C35,[1]Sheet1!B$1:E$65536,4,0)</f>
        <v>3.637978807091713E-11</v>
      </c>
      <c r="G35" s="81">
        <f>VLOOKUP(C35,[1]Sheet1!B$1:F$65536,5,0)</f>
        <v>0</v>
      </c>
      <c r="H35" s="81">
        <f>VLOOKUP($C35,[1]Sheet1!$B$1:$Z$65536,6,0)</f>
        <v>0</v>
      </c>
      <c r="I35" s="81">
        <f>VLOOKUP($C35,[1]Sheet1!$B$1:$Z$65536,7,0)</f>
        <v>0</v>
      </c>
      <c r="J35" s="81">
        <f>VLOOKUP($C35,[1]Sheet1!$B$1:$Z$65536,8,0)</f>
        <v>0</v>
      </c>
      <c r="K35" s="81">
        <f>VLOOKUP($C35,[1]Sheet1!$B$1:$Z$65536,9,0)</f>
        <v>0</v>
      </c>
      <c r="L35" s="81">
        <f>VLOOKUP($C35,[1]Sheet1!$B$1:$Z$65536,10,0)</f>
        <v>0</v>
      </c>
      <c r="M35" s="81">
        <f>VLOOKUP($C35,[1]Sheet1!$B$1:$Z$65536,11,0)</f>
        <v>0</v>
      </c>
      <c r="N35" s="81">
        <f>VLOOKUP($C35,[1]Sheet1!$B$1:$Z$65536,12,0)</f>
        <v>0</v>
      </c>
      <c r="O35" s="81">
        <f>VLOOKUP($C35,[1]Sheet1!$B$1:$Z$65536,13,0)</f>
        <v>0</v>
      </c>
      <c r="P35" s="81">
        <f>VLOOKUP($C35,[1]Sheet1!$B$1:$Z$65536,14,0)</f>
        <v>0</v>
      </c>
      <c r="Q35" s="81">
        <f>VLOOKUP($C35,[1]Sheet1!$B$1:$Z$65536,15,0)</f>
        <v>0</v>
      </c>
      <c r="R35" s="81">
        <f>VLOOKUP($C35,[1]Sheet1!$B$1:$Z$65536,16,0)</f>
        <v>0</v>
      </c>
      <c r="S35" s="81">
        <f>VLOOKUP($C35,[1]Sheet1!$B$1:$Z$65536,17,0)</f>
        <v>0</v>
      </c>
      <c r="T35" s="81">
        <f>VLOOKUP($C35,[1]Sheet1!$B$1:$Z$65536,18,0)</f>
        <v>0</v>
      </c>
      <c r="U35" s="81">
        <f>VLOOKUP($C35,[1]Sheet1!$B$1:$Z$65536,19,0)</f>
        <v>0</v>
      </c>
      <c r="V35" s="81">
        <f>VLOOKUP($C35,[1]Sheet1!$B$1:$Z$65536,20,0)</f>
        <v>0</v>
      </c>
      <c r="W35" s="81">
        <f>VLOOKUP($C35,[1]Sheet1!$B$1:$Z$65536,21,0)</f>
        <v>0</v>
      </c>
      <c r="X35" s="81">
        <f>VLOOKUP($C35,[1]Sheet1!$B$1:$Z$65536,22,0)</f>
        <v>0</v>
      </c>
      <c r="Y35" s="81">
        <f>VLOOKUP($C35,[1]Sheet1!$B$1:$Z$65536,23,0)</f>
        <v>1428.04</v>
      </c>
      <c r="Z35" s="81">
        <f>VLOOKUP($C35,[1]Sheet1!$B$1:$Z$65536,24,0)</f>
        <v>25371.53</v>
      </c>
      <c r="AA35" s="81">
        <f>VLOOKUP($C35,[1]Sheet1!$B$1:$Z$65536,25,0)</f>
        <v>14274.73</v>
      </c>
      <c r="AB35" s="81">
        <f>VLOOKUP($C35,[1]Sheet1!$B$1:$AA$65536,26,0)</f>
        <v>0</v>
      </c>
      <c r="AC35" s="112">
        <f t="shared" si="8"/>
        <v>41074.300000000032</v>
      </c>
      <c r="AD35" s="113">
        <f>AC35-AB35</f>
        <v>41074.300000000032</v>
      </c>
      <c r="AE35" s="115">
        <f t="shared" si="10"/>
        <v>0</v>
      </c>
      <c r="AF35" s="115">
        <f t="shared" si="11"/>
        <v>0</v>
      </c>
      <c r="AG35" s="131">
        <f>AD35</f>
        <v>41074.300000000032</v>
      </c>
      <c r="AH35" s="132"/>
      <c r="AI35" s="132"/>
      <c r="AJ35" s="132"/>
      <c r="AK35" s="132" t="s">
        <v>46</v>
      </c>
      <c r="AL35" s="132"/>
      <c r="AM35" s="133"/>
      <c r="AN35" s="70"/>
    </row>
    <row r="36" spans="1:40" s="13" customFormat="1" ht="30" hidden="1" customHeight="1">
      <c r="A36" s="102"/>
      <c r="B36" s="396"/>
      <c r="C36" s="82" t="s">
        <v>108</v>
      </c>
      <c r="D36" s="83" t="s">
        <v>109</v>
      </c>
      <c r="E36" s="84">
        <v>90</v>
      </c>
      <c r="F36" s="81">
        <f>VLOOKUP(C36,[1]Sheet1!B$1:E$65536,4,0)</f>
        <v>93062.479999999952</v>
      </c>
      <c r="G36" s="81">
        <f>VLOOKUP(C36,[1]Sheet1!B$1:F$65536,5,0)</f>
        <v>0</v>
      </c>
      <c r="H36" s="81">
        <f>VLOOKUP($C36,[1]Sheet1!$B$1:$Z$65536,6,0)</f>
        <v>0</v>
      </c>
      <c r="I36" s="81">
        <f>VLOOKUP($C36,[1]Sheet1!$B$1:$Z$65536,7,0)</f>
        <v>0</v>
      </c>
      <c r="J36" s="81">
        <f>VLOOKUP($C36,[1]Sheet1!$B$1:$Z$65536,8,0)</f>
        <v>0</v>
      </c>
      <c r="K36" s="81">
        <f>VLOOKUP($C36,[1]Sheet1!$B$1:$Z$65536,9,0)</f>
        <v>0</v>
      </c>
      <c r="L36" s="81">
        <f>VLOOKUP($C36,[1]Sheet1!$B$1:$Z$65536,10,0)</f>
        <v>0</v>
      </c>
      <c r="M36" s="81">
        <f>VLOOKUP($C36,[1]Sheet1!$B$1:$Z$65536,11,0)</f>
        <v>0</v>
      </c>
      <c r="N36" s="81">
        <f>VLOOKUP($C36,[1]Sheet1!$B$1:$Z$65536,12,0)</f>
        <v>0</v>
      </c>
      <c r="O36" s="81">
        <f>VLOOKUP($C36,[1]Sheet1!$B$1:$Z$65536,13,0)</f>
        <v>0</v>
      </c>
      <c r="P36" s="81">
        <f>VLOOKUP($C36,[1]Sheet1!$B$1:$Z$65536,14,0)</f>
        <v>0</v>
      </c>
      <c r="Q36" s="81">
        <f>VLOOKUP($C36,[1]Sheet1!$B$1:$Z$65536,15,0)</f>
        <v>0</v>
      </c>
      <c r="R36" s="81">
        <f>VLOOKUP($C36,[1]Sheet1!$B$1:$Z$65536,16,0)</f>
        <v>0</v>
      </c>
      <c r="S36" s="81">
        <f>VLOOKUP($C36,[1]Sheet1!$B$1:$Z$65536,17,0)</f>
        <v>41629.839999999997</v>
      </c>
      <c r="T36" s="81">
        <f>VLOOKUP($C36,[1]Sheet1!$B$1:$Z$65536,18,0)</f>
        <v>0</v>
      </c>
      <c r="U36" s="81">
        <f>VLOOKUP($C36,[1]Sheet1!$B$1:$Z$65536,19,0)</f>
        <v>0</v>
      </c>
      <c r="V36" s="81">
        <f>VLOOKUP($C36,[1]Sheet1!$B$1:$Z$65536,20,0)</f>
        <v>28624.070000000007</v>
      </c>
      <c r="W36" s="81">
        <f>VLOOKUP($C36,[1]Sheet1!$B$1:$Z$65536,21,0)</f>
        <v>26693.080000000016</v>
      </c>
      <c r="X36" s="81">
        <f>VLOOKUP($C36,[1]Sheet1!$B$1:$Z$65536,22,0)</f>
        <v>0</v>
      </c>
      <c r="Y36" s="81">
        <f>VLOOKUP($C36,[1]Sheet1!$B$1:$Z$65536,23,0)</f>
        <v>55146.77</v>
      </c>
      <c r="Z36" s="81">
        <f>VLOOKUP($C36,[1]Sheet1!$B$1:$Z$65536,24,0)</f>
        <v>8390.25</v>
      </c>
      <c r="AA36" s="81">
        <f>VLOOKUP($C36,[1]Sheet1!$B$1:$Z$65536,25,0)</f>
        <v>121159.01</v>
      </c>
      <c r="AB36" s="81">
        <f>VLOOKUP($C36,[1]Sheet1!$B$1:$AA$65536,26,0)</f>
        <v>85524.27</v>
      </c>
      <c r="AC36" s="112">
        <f t="shared" si="8"/>
        <v>460229.76999999996</v>
      </c>
      <c r="AD36" s="113">
        <f>AC36-AB36-AA36-Z36</f>
        <v>245156.23999999993</v>
      </c>
      <c r="AE36" s="115">
        <f t="shared" si="10"/>
        <v>16157.831666666671</v>
      </c>
      <c r="AF36" s="115">
        <f t="shared" si="11"/>
        <v>26693.080000000016</v>
      </c>
      <c r="AG36" s="130">
        <v>245156.24</v>
      </c>
      <c r="AH36" s="132">
        <v>20000</v>
      </c>
      <c r="AI36" s="132"/>
      <c r="AJ36" s="132"/>
      <c r="AK36" s="132" t="s">
        <v>46</v>
      </c>
      <c r="AL36" s="132"/>
      <c r="AM36" s="133"/>
      <c r="AN36" s="70"/>
    </row>
    <row r="37" spans="1:40" s="13" customFormat="1" ht="40.049999999999997" hidden="1" customHeight="1">
      <c r="A37" s="102"/>
      <c r="B37" s="396"/>
      <c r="C37" s="82" t="s">
        <v>110</v>
      </c>
      <c r="D37" s="88" t="s">
        <v>111</v>
      </c>
      <c r="E37" s="84">
        <v>90</v>
      </c>
      <c r="F37" s="81">
        <f>VLOOKUP(C37,[1]Sheet1!B$1:E$65536,4,0)</f>
        <v>0</v>
      </c>
      <c r="G37" s="81">
        <f>VLOOKUP(C37,[1]Sheet1!B$1:F$65536,5,0)</f>
        <v>0</v>
      </c>
      <c r="H37" s="81">
        <f>VLOOKUP($C37,[1]Sheet1!$B$1:$Z$65536,6,0)</f>
        <v>0</v>
      </c>
      <c r="I37" s="81">
        <f>VLOOKUP($C37,[1]Sheet1!$B$1:$Z$65536,7,0)</f>
        <v>0</v>
      </c>
      <c r="J37" s="81">
        <f>VLOOKUP($C37,[1]Sheet1!$B$1:$Z$65536,8,0)</f>
        <v>0</v>
      </c>
      <c r="K37" s="81">
        <f>VLOOKUP($C37,[1]Sheet1!$B$1:$Z$65536,9,0)</f>
        <v>0</v>
      </c>
      <c r="L37" s="81">
        <f>VLOOKUP($C37,[1]Sheet1!$B$1:$Z$65536,10,0)</f>
        <v>0</v>
      </c>
      <c r="M37" s="81">
        <f>VLOOKUP($C37,[1]Sheet1!$B$1:$Z$65536,11,0)</f>
        <v>0</v>
      </c>
      <c r="N37" s="81">
        <f>VLOOKUP($C37,[1]Sheet1!$B$1:$Z$65536,12,0)</f>
        <v>0</v>
      </c>
      <c r="O37" s="81">
        <f>VLOOKUP($C37,[1]Sheet1!$B$1:$Z$65536,13,0)</f>
        <v>0</v>
      </c>
      <c r="P37" s="81">
        <f>VLOOKUP($C37,[1]Sheet1!$B$1:$Z$65536,14,0)</f>
        <v>0</v>
      </c>
      <c r="Q37" s="81">
        <f>VLOOKUP($C37,[1]Sheet1!$B$1:$Z$65536,15,0)</f>
        <v>0</v>
      </c>
      <c r="R37" s="81">
        <f>VLOOKUP($C37,[1]Sheet1!$B$1:$Z$65536,16,0)</f>
        <v>0</v>
      </c>
      <c r="S37" s="81">
        <f>VLOOKUP($C37,[1]Sheet1!$B$1:$Z$65536,17,0)</f>
        <v>0</v>
      </c>
      <c r="T37" s="81">
        <f>VLOOKUP($C37,[1]Sheet1!$B$1:$Z$65536,18,0)</f>
        <v>0</v>
      </c>
      <c r="U37" s="81">
        <f>VLOOKUP($C37,[1]Sheet1!$B$1:$Z$65536,19,0)</f>
        <v>0</v>
      </c>
      <c r="V37" s="81">
        <f>VLOOKUP($C37,[1]Sheet1!$B$1:$Z$65536,20,0)</f>
        <v>0</v>
      </c>
      <c r="W37" s="81">
        <f>VLOOKUP($C37,[1]Sheet1!$B$1:$Z$65536,21,0)</f>
        <v>0</v>
      </c>
      <c r="X37" s="81">
        <f>VLOOKUP($C37,[1]Sheet1!$B$1:$Z$65536,22,0)</f>
        <v>0</v>
      </c>
      <c r="Y37" s="81">
        <f>VLOOKUP($C37,[1]Sheet1!$B$1:$Z$65536,23,0)</f>
        <v>0</v>
      </c>
      <c r="Z37" s="81">
        <f>VLOOKUP($C37,[1]Sheet1!$B$1:$Z$65536,24,0)</f>
        <v>1240.92</v>
      </c>
      <c r="AA37" s="81">
        <f>VLOOKUP($C37,[1]Sheet1!$B$1:$Z$65536,25,0)</f>
        <v>0</v>
      </c>
      <c r="AB37" s="81">
        <f>VLOOKUP($C37,[1]Sheet1!$B$1:$AA$65536,26,0)</f>
        <v>21784.13</v>
      </c>
      <c r="AC37" s="112">
        <f t="shared" si="8"/>
        <v>23025.050000000003</v>
      </c>
      <c r="AD37" s="113">
        <f>AC37-AB37-AA37</f>
        <v>1240.9200000000019</v>
      </c>
      <c r="AE37" s="115">
        <f t="shared" si="10"/>
        <v>0</v>
      </c>
      <c r="AF37" s="115">
        <f t="shared" si="11"/>
        <v>0</v>
      </c>
      <c r="AG37" s="130">
        <v>20000</v>
      </c>
      <c r="AH37" s="132"/>
      <c r="AI37" s="132"/>
      <c r="AJ37" s="132"/>
      <c r="AK37" s="132" t="s">
        <v>46</v>
      </c>
      <c r="AL37" s="132"/>
      <c r="AM37" s="133"/>
      <c r="AN37" s="70"/>
    </row>
    <row r="38" spans="1:40" s="13" customFormat="1" ht="30" customHeight="1">
      <c r="A38" s="102"/>
      <c r="B38" s="396"/>
      <c r="C38" s="82" t="s">
        <v>112</v>
      </c>
      <c r="D38" s="88" t="s">
        <v>113</v>
      </c>
      <c r="E38" s="84">
        <v>90</v>
      </c>
      <c r="F38" s="81">
        <f>VLOOKUP(C38,[1]Sheet1!B$1:E$65536,4,0)</f>
        <v>0</v>
      </c>
      <c r="G38" s="81">
        <f>VLOOKUP(C38,[1]Sheet1!B$1:F$65536,5,0)</f>
        <v>0</v>
      </c>
      <c r="H38" s="81">
        <f>VLOOKUP($C38,[1]Sheet1!$B$1:$Z$65536,6,0)</f>
        <v>0</v>
      </c>
      <c r="I38" s="81">
        <f>VLOOKUP($C38,[1]Sheet1!$B$1:$Z$65536,7,0)</f>
        <v>0</v>
      </c>
      <c r="J38" s="81">
        <f>VLOOKUP($C38,[1]Sheet1!$B$1:$Z$65536,8,0)</f>
        <v>0</v>
      </c>
      <c r="K38" s="81">
        <f>VLOOKUP($C38,[1]Sheet1!$B$1:$Z$65536,9,0)</f>
        <v>0</v>
      </c>
      <c r="L38" s="81">
        <f>VLOOKUP($C38,[1]Sheet1!$B$1:$Z$65536,10,0)</f>
        <v>0</v>
      </c>
      <c r="M38" s="81">
        <f>VLOOKUP($C38,[1]Sheet1!$B$1:$Z$65536,11,0)</f>
        <v>0</v>
      </c>
      <c r="N38" s="81">
        <f>VLOOKUP($C38,[1]Sheet1!$B$1:$Z$65536,12,0)</f>
        <v>0</v>
      </c>
      <c r="O38" s="81">
        <f>VLOOKUP($C38,[1]Sheet1!$B$1:$Z$65536,13,0)</f>
        <v>0</v>
      </c>
      <c r="P38" s="81">
        <f>VLOOKUP($C38,[1]Sheet1!$B$1:$Z$65536,14,0)</f>
        <v>0</v>
      </c>
      <c r="Q38" s="81">
        <f>VLOOKUP($C38,[1]Sheet1!$B$1:$Z$65536,15,0)</f>
        <v>0</v>
      </c>
      <c r="R38" s="81">
        <f>VLOOKUP($C38,[1]Sheet1!$B$1:$Z$65536,16,0)</f>
        <v>0</v>
      </c>
      <c r="S38" s="81">
        <f>VLOOKUP($C38,[1]Sheet1!$B$1:$Z$65536,17,0)</f>
        <v>0</v>
      </c>
      <c r="T38" s="81">
        <f>VLOOKUP($C38,[1]Sheet1!$B$1:$Z$65536,18,0)</f>
        <v>0</v>
      </c>
      <c r="U38" s="81">
        <f>VLOOKUP($C38,[1]Sheet1!$B$1:$Z$65536,19,0)</f>
        <v>0</v>
      </c>
      <c r="V38" s="81">
        <f>VLOOKUP($C38,[1]Sheet1!$B$1:$Z$65536,20,0)</f>
        <v>0</v>
      </c>
      <c r="W38" s="81">
        <f>VLOOKUP($C38,[1]Sheet1!$B$1:$Z$65536,21,0)</f>
        <v>0</v>
      </c>
      <c r="X38" s="81">
        <f>VLOOKUP($C38,[1]Sheet1!$B$1:$Z$65536,22,0)</f>
        <v>0</v>
      </c>
      <c r="Y38" s="81">
        <f>VLOOKUP($C38,[1]Sheet1!$B$1:$Z$65536,23,0)</f>
        <v>0</v>
      </c>
      <c r="Z38" s="81">
        <f>VLOOKUP($C38,[1]Sheet1!$B$1:$Z$65536,24,0)</f>
        <v>112969.75</v>
      </c>
      <c r="AA38" s="81">
        <f>VLOOKUP($C38,[1]Sheet1!$B$1:$Z$65536,25,0)</f>
        <v>0</v>
      </c>
      <c r="AB38" s="81">
        <f>VLOOKUP($C38,[1]Sheet1!$B$1:$AA$65536,26,0)</f>
        <v>67733.240000000005</v>
      </c>
      <c r="AC38" s="112">
        <f t="shared" si="8"/>
        <v>180702.99</v>
      </c>
      <c r="AD38" s="113">
        <f>AC38-AB38-AA38-Z38</f>
        <v>0</v>
      </c>
      <c r="AE38" s="115">
        <f t="shared" si="10"/>
        <v>0</v>
      </c>
      <c r="AF38" s="115">
        <f t="shared" si="11"/>
        <v>0</v>
      </c>
      <c r="AG38" s="130">
        <v>50000</v>
      </c>
      <c r="AH38" s="132">
        <v>100000</v>
      </c>
      <c r="AI38" s="132"/>
      <c r="AJ38" s="132"/>
      <c r="AK38" s="132"/>
      <c r="AL38" s="132" t="s">
        <v>46</v>
      </c>
      <c r="AM38" s="133"/>
      <c r="AN38" s="70"/>
    </row>
    <row r="39" spans="1:40" s="13" customFormat="1" ht="30" customHeight="1">
      <c r="A39" s="102"/>
      <c r="B39" s="396"/>
      <c r="C39" s="82" t="s">
        <v>114</v>
      </c>
      <c r="D39" s="29" t="s">
        <v>115</v>
      </c>
      <c r="E39" s="84">
        <v>90</v>
      </c>
      <c r="F39" s="81">
        <f>VLOOKUP(C39,[1]Sheet1!B$1:E$65536,4,0)</f>
        <v>0</v>
      </c>
      <c r="G39" s="81">
        <f>VLOOKUP(C39,[1]Sheet1!B$1:F$65536,5,0)</f>
        <v>0</v>
      </c>
      <c r="H39" s="81">
        <f>VLOOKUP($C39,[1]Sheet1!$B$1:$Z$65536,6,0)</f>
        <v>0</v>
      </c>
      <c r="I39" s="81">
        <f>VLOOKUP($C39,[1]Sheet1!$B$1:$Z$65536,7,0)</f>
        <v>0</v>
      </c>
      <c r="J39" s="81">
        <f>VLOOKUP($C39,[1]Sheet1!$B$1:$Z$65536,8,0)</f>
        <v>0</v>
      </c>
      <c r="K39" s="81">
        <f>VLOOKUP($C39,[1]Sheet1!$B$1:$Z$65536,9,0)</f>
        <v>0</v>
      </c>
      <c r="L39" s="81">
        <f>VLOOKUP($C39,[1]Sheet1!$B$1:$Z$65536,10,0)</f>
        <v>0</v>
      </c>
      <c r="M39" s="81">
        <f>VLOOKUP($C39,[1]Sheet1!$B$1:$Z$65536,11,0)</f>
        <v>0</v>
      </c>
      <c r="N39" s="81">
        <f>VLOOKUP($C39,[1]Sheet1!$B$1:$Z$65536,12,0)</f>
        <v>0</v>
      </c>
      <c r="O39" s="81">
        <f>VLOOKUP($C39,[1]Sheet1!$B$1:$Z$65536,13,0)</f>
        <v>0</v>
      </c>
      <c r="P39" s="81">
        <f>VLOOKUP($C39,[1]Sheet1!$B$1:$Z$65536,14,0)</f>
        <v>0</v>
      </c>
      <c r="Q39" s="81">
        <f>VLOOKUP($C39,[1]Sheet1!$B$1:$Z$65536,15,0)</f>
        <v>0</v>
      </c>
      <c r="R39" s="81">
        <f>VLOOKUP($C39,[1]Sheet1!$B$1:$Z$65536,16,0)</f>
        <v>0</v>
      </c>
      <c r="S39" s="81">
        <f>VLOOKUP($C39,[1]Sheet1!$B$1:$Z$65536,17,0)</f>
        <v>0</v>
      </c>
      <c r="T39" s="81">
        <f>VLOOKUP($C39,[1]Sheet1!$B$1:$Z$65536,18,0)</f>
        <v>0</v>
      </c>
      <c r="U39" s="81">
        <f>VLOOKUP($C39,[1]Sheet1!$B$1:$Z$65536,19,0)</f>
        <v>0</v>
      </c>
      <c r="V39" s="81">
        <f>VLOOKUP($C39,[1]Sheet1!$B$1:$Z$65536,20,0)</f>
        <v>0</v>
      </c>
      <c r="W39" s="81">
        <f>VLOOKUP($C39,[1]Sheet1!$B$1:$Z$65536,21,0)</f>
        <v>14864.38</v>
      </c>
      <c r="X39" s="81">
        <f>VLOOKUP($C39,[1]Sheet1!$B$1:$Z$65536,22,0)</f>
        <v>14247.599999999999</v>
      </c>
      <c r="Y39" s="81">
        <f>VLOOKUP($C39,[1]Sheet1!$B$1:$Z$65536,23,0)</f>
        <v>0</v>
      </c>
      <c r="Z39" s="81">
        <f>VLOOKUP($C39,[1]Sheet1!$B$1:$Z$65536,24,0)</f>
        <v>11521.92</v>
      </c>
      <c r="AA39" s="81">
        <f>VLOOKUP($C39,[1]Sheet1!$B$1:$Z$65536,25,0)</f>
        <v>48632.41</v>
      </c>
      <c r="AB39" s="81">
        <f>VLOOKUP($C39,[1]Sheet1!$B$1:$AA$65536,26,0)</f>
        <v>32708.02</v>
      </c>
      <c r="AC39" s="112">
        <f t="shared" si="8"/>
        <v>121974.33</v>
      </c>
      <c r="AD39" s="113">
        <f t="shared" si="9"/>
        <v>29111.979999999996</v>
      </c>
      <c r="AE39" s="115">
        <f t="shared" si="10"/>
        <v>2477.3966666666665</v>
      </c>
      <c r="AF39" s="115">
        <f t="shared" si="11"/>
        <v>14864.38</v>
      </c>
      <c r="AG39" s="130">
        <v>50000</v>
      </c>
      <c r="AH39" s="132">
        <v>50000</v>
      </c>
      <c r="AI39" s="132"/>
      <c r="AJ39" s="132" t="s">
        <v>46</v>
      </c>
      <c r="AK39" s="132"/>
      <c r="AL39" s="132"/>
      <c r="AM39" s="133"/>
      <c r="AN39" s="70"/>
    </row>
    <row r="40" spans="1:40" s="13" customFormat="1" ht="40.049999999999997" hidden="1" customHeight="1">
      <c r="A40" s="102"/>
      <c r="B40" s="396"/>
      <c r="C40" s="82" t="s">
        <v>116</v>
      </c>
      <c r="D40" s="83" t="s">
        <v>117</v>
      </c>
      <c r="E40" s="84">
        <v>90</v>
      </c>
      <c r="F40" s="81">
        <f>VLOOKUP(C40,[1]Sheet1!B$1:E$65536,4,0)</f>
        <v>0</v>
      </c>
      <c r="G40" s="81">
        <f>VLOOKUP(C40,[1]Sheet1!B$1:F$65536,5,0)</f>
        <v>0</v>
      </c>
      <c r="H40" s="81">
        <f>VLOOKUP($C40,[1]Sheet1!$B$1:$Z$65536,6,0)</f>
        <v>0</v>
      </c>
      <c r="I40" s="81">
        <f>VLOOKUP($C40,[1]Sheet1!$B$1:$Z$65536,7,0)</f>
        <v>0</v>
      </c>
      <c r="J40" s="81">
        <f>VLOOKUP($C40,[1]Sheet1!$B$1:$Z$65536,8,0)</f>
        <v>0</v>
      </c>
      <c r="K40" s="81">
        <f>VLOOKUP($C40,[1]Sheet1!$B$1:$Z$65536,9,0)</f>
        <v>0</v>
      </c>
      <c r="L40" s="81">
        <f>VLOOKUP($C40,[1]Sheet1!$B$1:$Z$65536,10,0)</f>
        <v>0</v>
      </c>
      <c r="M40" s="81">
        <f>VLOOKUP($C40,[1]Sheet1!$B$1:$Z$65536,11,0)</f>
        <v>0</v>
      </c>
      <c r="N40" s="81">
        <f>VLOOKUP($C40,[1]Sheet1!$B$1:$Z$65536,12,0)</f>
        <v>0</v>
      </c>
      <c r="O40" s="81">
        <f>VLOOKUP($C40,[1]Sheet1!$B$1:$Z$65536,13,0)</f>
        <v>0</v>
      </c>
      <c r="P40" s="81">
        <f>VLOOKUP($C40,[1]Sheet1!$B$1:$Z$65536,14,0)</f>
        <v>0</v>
      </c>
      <c r="Q40" s="81">
        <f>VLOOKUP($C40,[1]Sheet1!$B$1:$Z$65536,15,0)</f>
        <v>0</v>
      </c>
      <c r="R40" s="81">
        <f>VLOOKUP($C40,[1]Sheet1!$B$1:$Z$65536,16,0)</f>
        <v>0</v>
      </c>
      <c r="S40" s="81">
        <f>VLOOKUP($C40,[1]Sheet1!$B$1:$Z$65536,17,0)</f>
        <v>0</v>
      </c>
      <c r="T40" s="81">
        <f>VLOOKUP($C40,[1]Sheet1!$B$1:$Z$65536,18,0)</f>
        <v>0</v>
      </c>
      <c r="U40" s="81">
        <f>VLOOKUP($C40,[1]Sheet1!$B$1:$Z$65536,19,0)</f>
        <v>0</v>
      </c>
      <c r="V40" s="81">
        <f>VLOOKUP($C40,[1]Sheet1!$B$1:$Z$65536,20,0)</f>
        <v>0</v>
      </c>
      <c r="W40" s="81">
        <f>VLOOKUP($C40,[1]Sheet1!$B$1:$Z$65536,21,0)</f>
        <v>0</v>
      </c>
      <c r="X40" s="81">
        <f>VLOOKUP($C40,[1]Sheet1!$B$1:$Z$65536,22,0)</f>
        <v>0</v>
      </c>
      <c r="Y40" s="81">
        <f>VLOOKUP($C40,[1]Sheet1!$B$1:$Z$65536,23,0)</f>
        <v>0</v>
      </c>
      <c r="Z40" s="81">
        <f>VLOOKUP($C40,[1]Sheet1!$B$1:$Z$65536,24,0)</f>
        <v>0</v>
      </c>
      <c r="AA40" s="81">
        <f>VLOOKUP($C40,[1]Sheet1!$B$1:$Z$65536,25,0)</f>
        <v>0</v>
      </c>
      <c r="AB40" s="81">
        <f>VLOOKUP($C40,[1]Sheet1!$B$1:$AA$65536,26,0)</f>
        <v>0</v>
      </c>
      <c r="AC40" s="112">
        <f t="shared" si="8"/>
        <v>0</v>
      </c>
      <c r="AD40" s="113">
        <f t="shared" si="9"/>
        <v>0</v>
      </c>
      <c r="AE40" s="115">
        <f t="shared" si="10"/>
        <v>0</v>
      </c>
      <c r="AF40" s="115">
        <f t="shared" si="11"/>
        <v>0</v>
      </c>
      <c r="AG40" s="130"/>
      <c r="AH40" s="132"/>
      <c r="AI40" s="132"/>
      <c r="AJ40" s="132" t="s">
        <v>46</v>
      </c>
      <c r="AK40" s="132"/>
      <c r="AL40" s="132"/>
      <c r="AM40" s="133"/>
      <c r="AN40" s="70"/>
    </row>
    <row r="41" spans="1:40" s="13" customFormat="1" ht="40.049999999999997" hidden="1" customHeight="1">
      <c r="A41" s="102"/>
      <c r="B41" s="396"/>
      <c r="C41" s="82" t="s">
        <v>118</v>
      </c>
      <c r="D41" s="83" t="s">
        <v>119</v>
      </c>
      <c r="E41" s="84">
        <v>90</v>
      </c>
      <c r="F41" s="81">
        <f>VLOOKUP(C41,[1]Sheet1!B$1:E$65536,4,0)</f>
        <v>0</v>
      </c>
      <c r="G41" s="81">
        <f>VLOOKUP(C41,[1]Sheet1!B$1:F$65536,5,0)</f>
        <v>0</v>
      </c>
      <c r="H41" s="81">
        <f>VLOOKUP($C41,[1]Sheet1!$B$1:$Z$65536,6,0)</f>
        <v>0</v>
      </c>
      <c r="I41" s="81">
        <f>VLOOKUP($C41,[1]Sheet1!$B$1:$Z$65536,7,0)</f>
        <v>0</v>
      </c>
      <c r="J41" s="81">
        <f>VLOOKUP($C41,[1]Sheet1!$B$1:$Z$65536,8,0)</f>
        <v>0</v>
      </c>
      <c r="K41" s="81">
        <f>VLOOKUP($C41,[1]Sheet1!$B$1:$Z$65536,9,0)</f>
        <v>0</v>
      </c>
      <c r="L41" s="81">
        <f>VLOOKUP($C41,[1]Sheet1!$B$1:$Z$65536,10,0)</f>
        <v>0</v>
      </c>
      <c r="M41" s="81">
        <f>VLOOKUP($C41,[1]Sheet1!$B$1:$Z$65536,11,0)</f>
        <v>0</v>
      </c>
      <c r="N41" s="81">
        <f>VLOOKUP($C41,[1]Sheet1!$B$1:$Z$65536,12,0)</f>
        <v>0</v>
      </c>
      <c r="O41" s="81">
        <f>VLOOKUP($C41,[1]Sheet1!$B$1:$Z$65536,13,0)</f>
        <v>0</v>
      </c>
      <c r="P41" s="81">
        <f>VLOOKUP($C41,[1]Sheet1!$B$1:$Z$65536,14,0)</f>
        <v>0</v>
      </c>
      <c r="Q41" s="81">
        <f>VLOOKUP($C41,[1]Sheet1!$B$1:$Z$65536,15,0)</f>
        <v>0</v>
      </c>
      <c r="R41" s="81">
        <f>VLOOKUP($C41,[1]Sheet1!$B$1:$Z$65536,16,0)</f>
        <v>0</v>
      </c>
      <c r="S41" s="81">
        <f>VLOOKUP($C41,[1]Sheet1!$B$1:$Z$65536,17,0)</f>
        <v>0</v>
      </c>
      <c r="T41" s="81">
        <f>VLOOKUP($C41,[1]Sheet1!$B$1:$Z$65536,18,0)</f>
        <v>0</v>
      </c>
      <c r="U41" s="81">
        <f>VLOOKUP($C41,[1]Sheet1!$B$1:$Z$65536,19,0)</f>
        <v>0</v>
      </c>
      <c r="V41" s="81">
        <f>VLOOKUP($C41,[1]Sheet1!$B$1:$Z$65536,20,0)</f>
        <v>0</v>
      </c>
      <c r="W41" s="81">
        <f>VLOOKUP($C41,[1]Sheet1!$B$1:$Z$65536,21,0)</f>
        <v>1287.8</v>
      </c>
      <c r="X41" s="81">
        <f>VLOOKUP($C41,[1]Sheet1!$B$1:$Z$65536,22,0)</f>
        <v>0</v>
      </c>
      <c r="Y41" s="81">
        <f>VLOOKUP($C41,[1]Sheet1!$B$1:$Z$65536,23,0)</f>
        <v>0</v>
      </c>
      <c r="Z41" s="81">
        <f>VLOOKUP($C41,[1]Sheet1!$B$1:$Z$65536,24,0)</f>
        <v>0</v>
      </c>
      <c r="AA41" s="81">
        <f>VLOOKUP($C41,[1]Sheet1!$B$1:$Z$65536,25,0)</f>
        <v>17875.599999999999</v>
      </c>
      <c r="AB41" s="81">
        <f>VLOOKUP($C41,[1]Sheet1!$B$1:$AA$65536,26,0)</f>
        <v>25433</v>
      </c>
      <c r="AC41" s="112">
        <f t="shared" si="8"/>
        <v>44596.399999999994</v>
      </c>
      <c r="AD41" s="113">
        <f t="shared" si="9"/>
        <v>1287.7999999999956</v>
      </c>
      <c r="AE41" s="115">
        <f t="shared" si="10"/>
        <v>214.63333333333333</v>
      </c>
      <c r="AF41" s="115">
        <f t="shared" si="11"/>
        <v>1287.8</v>
      </c>
      <c r="AG41" s="130"/>
      <c r="AH41" s="155">
        <v>20000</v>
      </c>
      <c r="AI41" s="132">
        <v>10000</v>
      </c>
      <c r="AJ41" s="132"/>
      <c r="AK41" s="132"/>
      <c r="AL41" s="132"/>
      <c r="AM41" s="133"/>
      <c r="AN41" s="70"/>
    </row>
    <row r="42" spans="1:40" s="13" customFormat="1" ht="40.049999999999997" hidden="1" customHeight="1">
      <c r="A42" s="102"/>
      <c r="B42" s="396"/>
      <c r="C42" s="82" t="s">
        <v>120</v>
      </c>
      <c r="D42" s="83" t="s">
        <v>121</v>
      </c>
      <c r="E42" s="84">
        <v>90</v>
      </c>
      <c r="F42" s="81">
        <f>VLOOKUP(C42,[1]Sheet1!B$1:E$65536,4,0)</f>
        <v>0</v>
      </c>
      <c r="G42" s="81">
        <f>VLOOKUP(C42,[1]Sheet1!B$1:F$65536,5,0)</f>
        <v>0</v>
      </c>
      <c r="H42" s="81">
        <f>VLOOKUP($C42,[1]Sheet1!$B$1:$Z$65536,6,0)</f>
        <v>0</v>
      </c>
      <c r="I42" s="81">
        <f>VLOOKUP($C42,[1]Sheet1!$B$1:$Z$65536,7,0)</f>
        <v>0</v>
      </c>
      <c r="J42" s="81">
        <f>VLOOKUP($C42,[1]Sheet1!$B$1:$Z$65536,8,0)</f>
        <v>0</v>
      </c>
      <c r="K42" s="81">
        <f>VLOOKUP($C42,[1]Sheet1!$B$1:$Z$65536,9,0)</f>
        <v>0</v>
      </c>
      <c r="L42" s="81">
        <f>VLOOKUP($C42,[1]Sheet1!$B$1:$Z$65536,10,0)</f>
        <v>0</v>
      </c>
      <c r="M42" s="81">
        <f>VLOOKUP($C42,[1]Sheet1!$B$1:$Z$65536,11,0)</f>
        <v>0</v>
      </c>
      <c r="N42" s="81">
        <f>VLOOKUP($C42,[1]Sheet1!$B$1:$Z$65536,12,0)</f>
        <v>0</v>
      </c>
      <c r="O42" s="81">
        <f>VLOOKUP($C42,[1]Sheet1!$B$1:$Z$65536,13,0)</f>
        <v>0</v>
      </c>
      <c r="P42" s="81">
        <f>VLOOKUP($C42,[1]Sheet1!$B$1:$Z$65536,14,0)</f>
        <v>0</v>
      </c>
      <c r="Q42" s="81">
        <f>VLOOKUP($C42,[1]Sheet1!$B$1:$Z$65536,15,0)</f>
        <v>0</v>
      </c>
      <c r="R42" s="81">
        <f>VLOOKUP($C42,[1]Sheet1!$B$1:$Z$65536,16,0)</f>
        <v>0</v>
      </c>
      <c r="S42" s="81">
        <f>VLOOKUP($C42,[1]Sheet1!$B$1:$Z$65536,17,0)</f>
        <v>0</v>
      </c>
      <c r="T42" s="81">
        <f>VLOOKUP($C42,[1]Sheet1!$B$1:$Z$65536,18,0)</f>
        <v>0</v>
      </c>
      <c r="U42" s="81">
        <f>VLOOKUP($C42,[1]Sheet1!$B$1:$Z$65536,19,0)</f>
        <v>0</v>
      </c>
      <c r="V42" s="81">
        <f>VLOOKUP($C42,[1]Sheet1!$B$1:$Z$65536,20,0)</f>
        <v>5122.43</v>
      </c>
      <c r="W42" s="81">
        <f>VLOOKUP($C42,[1]Sheet1!$B$1:$Z$65536,21,0)</f>
        <v>0</v>
      </c>
      <c r="X42" s="81">
        <f>VLOOKUP($C42,[1]Sheet1!$B$1:$Z$65536,22,0)</f>
        <v>21200</v>
      </c>
      <c r="Y42" s="81">
        <f>VLOOKUP($C42,[1]Sheet1!$B$1:$Z$65536,23,0)</f>
        <v>0</v>
      </c>
      <c r="Z42" s="81">
        <f>VLOOKUP($C42,[1]Sheet1!$B$1:$Z$65536,24,0)</f>
        <v>16680</v>
      </c>
      <c r="AA42" s="81">
        <f>VLOOKUP($C42,[1]Sheet1!$B$1:$Z$65536,25,0)</f>
        <v>0</v>
      </c>
      <c r="AB42" s="81">
        <f>VLOOKUP($C42,[1]Sheet1!$B$1:$AA$65536,26,0)</f>
        <v>70168.5</v>
      </c>
      <c r="AC42" s="112">
        <f t="shared" si="8"/>
        <v>113170.93</v>
      </c>
      <c r="AD42" s="113">
        <f t="shared" si="9"/>
        <v>26322.429999999993</v>
      </c>
      <c r="AE42" s="115">
        <f t="shared" si="10"/>
        <v>853.73833333333334</v>
      </c>
      <c r="AF42" s="115">
        <f t="shared" si="11"/>
        <v>0</v>
      </c>
      <c r="AG42" s="130">
        <v>20000</v>
      </c>
      <c r="AH42" s="156"/>
      <c r="AI42" s="132">
        <v>30000</v>
      </c>
      <c r="AJ42" s="132" t="s">
        <v>46</v>
      </c>
      <c r="AK42" s="132"/>
      <c r="AL42" s="132"/>
      <c r="AM42" s="133"/>
      <c r="AN42" s="70"/>
    </row>
    <row r="43" spans="1:40" s="13" customFormat="1" ht="40.049999999999997" hidden="1" customHeight="1">
      <c r="A43" s="102"/>
      <c r="B43" s="396"/>
      <c r="C43" s="82" t="s">
        <v>122</v>
      </c>
      <c r="D43" s="83" t="s">
        <v>123</v>
      </c>
      <c r="E43" s="84">
        <v>90</v>
      </c>
      <c r="F43" s="81">
        <f>VLOOKUP(C43,[1]Sheet1!B$1:E$65536,4,0)</f>
        <v>0</v>
      </c>
      <c r="G43" s="81">
        <f>VLOOKUP(C43,[1]Sheet1!B$1:F$65536,5,0)</f>
        <v>0</v>
      </c>
      <c r="H43" s="81">
        <f>VLOOKUP($C43,[1]Sheet1!$B$1:$Z$65536,6,0)</f>
        <v>0</v>
      </c>
      <c r="I43" s="81">
        <f>VLOOKUP($C43,[1]Sheet1!$B$1:$Z$65536,7,0)</f>
        <v>0</v>
      </c>
      <c r="J43" s="81">
        <f>VLOOKUP($C43,[1]Sheet1!$B$1:$Z$65536,8,0)</f>
        <v>0</v>
      </c>
      <c r="K43" s="81">
        <f>VLOOKUP($C43,[1]Sheet1!$B$1:$Z$65536,9,0)</f>
        <v>0</v>
      </c>
      <c r="L43" s="81">
        <f>VLOOKUP($C43,[1]Sheet1!$B$1:$Z$65536,10,0)</f>
        <v>0</v>
      </c>
      <c r="M43" s="81">
        <f>VLOOKUP($C43,[1]Sheet1!$B$1:$Z$65536,11,0)</f>
        <v>0</v>
      </c>
      <c r="N43" s="81">
        <f>VLOOKUP($C43,[1]Sheet1!$B$1:$Z$65536,12,0)</f>
        <v>0</v>
      </c>
      <c r="O43" s="81">
        <f>VLOOKUP($C43,[1]Sheet1!$B$1:$Z$65536,13,0)</f>
        <v>0</v>
      </c>
      <c r="P43" s="81">
        <f>VLOOKUP($C43,[1]Sheet1!$B$1:$Z$65536,14,0)</f>
        <v>0</v>
      </c>
      <c r="Q43" s="81">
        <f>VLOOKUP($C43,[1]Sheet1!$B$1:$Z$65536,15,0)</f>
        <v>0</v>
      </c>
      <c r="R43" s="81">
        <f>VLOOKUP($C43,[1]Sheet1!$B$1:$Z$65536,16,0)</f>
        <v>0</v>
      </c>
      <c r="S43" s="81">
        <f>VLOOKUP($C43,[1]Sheet1!$B$1:$Z$65536,17,0)</f>
        <v>0</v>
      </c>
      <c r="T43" s="81">
        <f>VLOOKUP($C43,[1]Sheet1!$B$1:$Z$65536,18,0)</f>
        <v>0</v>
      </c>
      <c r="U43" s="81">
        <f>VLOOKUP($C43,[1]Sheet1!$B$1:$Z$65536,19,0)</f>
        <v>4840.3500000000004</v>
      </c>
      <c r="V43" s="81">
        <f>VLOOKUP($C43,[1]Sheet1!$B$1:$Z$65536,20,0)</f>
        <v>0</v>
      </c>
      <c r="W43" s="81">
        <f>VLOOKUP($C43,[1]Sheet1!$B$1:$Z$65536,21,0)</f>
        <v>0</v>
      </c>
      <c r="X43" s="81">
        <f>VLOOKUP($C43,[1]Sheet1!$B$1:$Z$65536,22,0)</f>
        <v>0</v>
      </c>
      <c r="Y43" s="81">
        <f>VLOOKUP($C43,[1]Sheet1!$B$1:$Z$65536,23,0)</f>
        <v>0</v>
      </c>
      <c r="Z43" s="81">
        <f>VLOOKUP($C43,[1]Sheet1!$B$1:$Z$65536,24,0)</f>
        <v>0</v>
      </c>
      <c r="AA43" s="81">
        <f>VLOOKUP($C43,[1]Sheet1!$B$1:$Z$65536,25,0)</f>
        <v>0</v>
      </c>
      <c r="AB43" s="81">
        <f>VLOOKUP($C43,[1]Sheet1!$B$1:$AA$65536,26,0)</f>
        <v>0</v>
      </c>
      <c r="AC43" s="112">
        <f t="shared" si="8"/>
        <v>4840.3500000000004</v>
      </c>
      <c r="AD43" s="113">
        <f t="shared" si="9"/>
        <v>4840.3500000000004</v>
      </c>
      <c r="AE43" s="115">
        <f t="shared" si="10"/>
        <v>806.72500000000002</v>
      </c>
      <c r="AF43" s="115">
        <f t="shared" si="11"/>
        <v>0</v>
      </c>
      <c r="AG43" s="130"/>
      <c r="AH43" s="156"/>
      <c r="AI43" s="132"/>
      <c r="AJ43" s="132" t="s">
        <v>46</v>
      </c>
      <c r="AK43" s="132"/>
      <c r="AL43" s="132"/>
      <c r="AM43" s="133"/>
      <c r="AN43" s="70"/>
    </row>
    <row r="44" spans="1:40" s="13" customFormat="1" ht="40.049999999999997" hidden="1" customHeight="1">
      <c r="A44" s="102"/>
      <c r="B44" s="396"/>
      <c r="C44" s="82" t="s">
        <v>124</v>
      </c>
      <c r="D44" s="83" t="s">
        <v>125</v>
      </c>
      <c r="E44" s="84">
        <v>90</v>
      </c>
      <c r="F44" s="81">
        <f>VLOOKUP(C44,[1]Sheet1!B$1:E$65536,4,0)</f>
        <v>0</v>
      </c>
      <c r="G44" s="81">
        <f>VLOOKUP(C44,[1]Sheet1!B$1:F$65536,5,0)</f>
        <v>0</v>
      </c>
      <c r="H44" s="81">
        <f>VLOOKUP($C44,[1]Sheet1!$B$1:$Z$65536,6,0)</f>
        <v>0</v>
      </c>
      <c r="I44" s="81">
        <f>VLOOKUP($C44,[1]Sheet1!$B$1:$Z$65536,7,0)</f>
        <v>0</v>
      </c>
      <c r="J44" s="81">
        <f>VLOOKUP($C44,[1]Sheet1!$B$1:$Z$65536,8,0)</f>
        <v>0</v>
      </c>
      <c r="K44" s="81">
        <f>VLOOKUP($C44,[1]Sheet1!$B$1:$Z$65536,9,0)</f>
        <v>0</v>
      </c>
      <c r="L44" s="81">
        <f>VLOOKUP($C44,[1]Sheet1!$B$1:$Z$65536,10,0)</f>
        <v>0</v>
      </c>
      <c r="M44" s="81">
        <f>VLOOKUP($C44,[1]Sheet1!$B$1:$Z$65536,11,0)</f>
        <v>0</v>
      </c>
      <c r="N44" s="81">
        <f>VLOOKUP($C44,[1]Sheet1!$B$1:$Z$65536,12,0)</f>
        <v>0</v>
      </c>
      <c r="O44" s="81">
        <f>VLOOKUP($C44,[1]Sheet1!$B$1:$Z$65536,13,0)</f>
        <v>0</v>
      </c>
      <c r="P44" s="81">
        <f>VLOOKUP($C44,[1]Sheet1!$B$1:$Z$65536,14,0)</f>
        <v>0</v>
      </c>
      <c r="Q44" s="81">
        <f>VLOOKUP($C44,[1]Sheet1!$B$1:$Z$65536,15,0)</f>
        <v>0</v>
      </c>
      <c r="R44" s="81">
        <f>VLOOKUP($C44,[1]Sheet1!$B$1:$Z$65536,16,0)</f>
        <v>0</v>
      </c>
      <c r="S44" s="81">
        <f>VLOOKUP($C44,[1]Sheet1!$B$1:$Z$65536,17,0)</f>
        <v>0</v>
      </c>
      <c r="T44" s="81">
        <f>VLOOKUP($C44,[1]Sheet1!$B$1:$Z$65536,18,0)</f>
        <v>0</v>
      </c>
      <c r="U44" s="81">
        <f>VLOOKUP($C44,[1]Sheet1!$B$1:$Z$65536,19,0)</f>
        <v>0</v>
      </c>
      <c r="V44" s="81">
        <f>VLOOKUP($C44,[1]Sheet1!$B$1:$Z$65536,20,0)</f>
        <v>0</v>
      </c>
      <c r="W44" s="81">
        <f>VLOOKUP($C44,[1]Sheet1!$B$1:$Z$65536,21,0)</f>
        <v>0</v>
      </c>
      <c r="X44" s="81">
        <f>VLOOKUP($C44,[1]Sheet1!$B$1:$Z$65536,22,0)</f>
        <v>33710</v>
      </c>
      <c r="Y44" s="81">
        <f>VLOOKUP($C44,[1]Sheet1!$B$1:$Z$65536,23,0)</f>
        <v>0</v>
      </c>
      <c r="Z44" s="81">
        <f>VLOOKUP($C44,[1]Sheet1!$B$1:$Z$65536,24,0)</f>
        <v>0</v>
      </c>
      <c r="AA44" s="81">
        <f>VLOOKUP($C44,[1]Sheet1!$B$1:$Z$65536,25,0)</f>
        <v>0</v>
      </c>
      <c r="AB44" s="81">
        <f>VLOOKUP($C44,[1]Sheet1!$B$1:$AA$65536,26,0)</f>
        <v>0</v>
      </c>
      <c r="AC44" s="112">
        <f t="shared" si="8"/>
        <v>33710</v>
      </c>
      <c r="AD44" s="113">
        <f t="shared" si="9"/>
        <v>33710</v>
      </c>
      <c r="AE44" s="115">
        <f t="shared" si="10"/>
        <v>0</v>
      </c>
      <c r="AF44" s="115">
        <f t="shared" si="11"/>
        <v>0</v>
      </c>
      <c r="AG44" s="130"/>
      <c r="AH44" s="132"/>
      <c r="AI44" s="132"/>
      <c r="AJ44" s="132"/>
      <c r="AK44" s="132"/>
      <c r="AL44" s="132"/>
      <c r="AM44" s="133"/>
      <c r="AN44" s="70"/>
    </row>
    <row r="45" spans="1:40" s="13" customFormat="1" ht="40.049999999999997" hidden="1" customHeight="1">
      <c r="A45" s="102"/>
      <c r="B45" s="396"/>
      <c r="C45" s="82" t="s">
        <v>126</v>
      </c>
      <c r="D45" s="83" t="s">
        <v>127</v>
      </c>
      <c r="E45" s="84">
        <v>90</v>
      </c>
      <c r="F45" s="81">
        <f>VLOOKUP(C45,[1]Sheet1!B$1:E$65536,4,0)</f>
        <v>0</v>
      </c>
      <c r="G45" s="81">
        <f>VLOOKUP(C45,[1]Sheet1!B$1:F$65536,5,0)</f>
        <v>0</v>
      </c>
      <c r="H45" s="81">
        <f>VLOOKUP($C45,[1]Sheet1!$B$1:$Z$65536,6,0)</f>
        <v>0</v>
      </c>
      <c r="I45" s="81">
        <f>VLOOKUP($C45,[1]Sheet1!$B$1:$Z$65536,7,0)</f>
        <v>0</v>
      </c>
      <c r="J45" s="81">
        <f>VLOOKUP($C45,[1]Sheet1!$B$1:$Z$65536,8,0)</f>
        <v>0</v>
      </c>
      <c r="K45" s="81">
        <f>VLOOKUP($C45,[1]Sheet1!$B$1:$Z$65536,9,0)</f>
        <v>0</v>
      </c>
      <c r="L45" s="81">
        <f>VLOOKUP($C45,[1]Sheet1!$B$1:$Z$65536,10,0)</f>
        <v>0</v>
      </c>
      <c r="M45" s="81">
        <f>VLOOKUP($C45,[1]Sheet1!$B$1:$Z$65536,11,0)</f>
        <v>0</v>
      </c>
      <c r="N45" s="81">
        <f>VLOOKUP($C45,[1]Sheet1!$B$1:$Z$65536,12,0)</f>
        <v>0</v>
      </c>
      <c r="O45" s="81">
        <f>VLOOKUP($C45,[1]Sheet1!$B$1:$Z$65536,13,0)</f>
        <v>0</v>
      </c>
      <c r="P45" s="81">
        <f>VLOOKUP($C45,[1]Sheet1!$B$1:$Z$65536,14,0)</f>
        <v>0</v>
      </c>
      <c r="Q45" s="81">
        <f>VLOOKUP($C45,[1]Sheet1!$B$1:$Z$65536,15,0)</f>
        <v>0</v>
      </c>
      <c r="R45" s="81">
        <f>VLOOKUP($C45,[1]Sheet1!$B$1:$Z$65536,16,0)</f>
        <v>0</v>
      </c>
      <c r="S45" s="81">
        <f>VLOOKUP($C45,[1]Sheet1!$B$1:$Z$65536,17,0)</f>
        <v>0</v>
      </c>
      <c r="T45" s="81">
        <f>VLOOKUP($C45,[1]Sheet1!$B$1:$Z$65536,18,0)</f>
        <v>0</v>
      </c>
      <c r="U45" s="81">
        <f>VLOOKUP($C45,[1]Sheet1!$B$1:$Z$65536,19,0)</f>
        <v>0</v>
      </c>
      <c r="V45" s="81">
        <f>VLOOKUP($C45,[1]Sheet1!$B$1:$Z$65536,20,0)</f>
        <v>3729.53</v>
      </c>
      <c r="W45" s="81">
        <f>VLOOKUP($C45,[1]Sheet1!$B$1:$Z$65536,21,0)</f>
        <v>21291.160000000003</v>
      </c>
      <c r="X45" s="81">
        <f>VLOOKUP($C45,[1]Sheet1!$B$1:$Z$65536,22,0)</f>
        <v>24404.949999999997</v>
      </c>
      <c r="Y45" s="81">
        <f>VLOOKUP($C45,[1]Sheet1!$B$1:$Z$65536,23,0)</f>
        <v>0</v>
      </c>
      <c r="Z45" s="81">
        <f>VLOOKUP($C45,[1]Sheet1!$B$1:$Z$65536,24,0)</f>
        <v>0</v>
      </c>
      <c r="AA45" s="81">
        <f>VLOOKUP($C45,[1]Sheet1!$B$1:$Z$65536,25,0)</f>
        <v>0</v>
      </c>
      <c r="AB45" s="81">
        <f>VLOOKUP($C45,[1]Sheet1!$B$1:$AA$65536,26,0)</f>
        <v>0</v>
      </c>
      <c r="AC45" s="112">
        <f t="shared" si="8"/>
        <v>49425.64</v>
      </c>
      <c r="AD45" s="113">
        <f t="shared" si="9"/>
        <v>49425.64</v>
      </c>
      <c r="AE45" s="115">
        <f t="shared" si="10"/>
        <v>4170.1150000000007</v>
      </c>
      <c r="AF45" s="115">
        <f t="shared" si="11"/>
        <v>21291.160000000003</v>
      </c>
      <c r="AG45" s="130"/>
      <c r="AH45" s="156">
        <v>30000</v>
      </c>
      <c r="AI45" s="132">
        <v>20000</v>
      </c>
      <c r="AJ45" s="132"/>
      <c r="AK45" s="132"/>
      <c r="AL45" s="132" t="s">
        <v>46</v>
      </c>
      <c r="AM45" s="133"/>
      <c r="AN45" s="70"/>
    </row>
    <row r="46" spans="1:40" s="13" customFormat="1" ht="40.049999999999997" hidden="1" customHeight="1">
      <c r="A46" s="102"/>
      <c r="B46" s="396"/>
      <c r="C46" s="82" t="s">
        <v>128</v>
      </c>
      <c r="D46" s="83" t="s">
        <v>129</v>
      </c>
      <c r="E46" s="84">
        <v>90</v>
      </c>
      <c r="F46" s="81">
        <f>VLOOKUP(C46,[1]Sheet1!B$1:E$65536,4,0)</f>
        <v>0</v>
      </c>
      <c r="G46" s="81">
        <f>VLOOKUP(C46,[1]Sheet1!B$1:F$65536,5,0)</f>
        <v>0</v>
      </c>
      <c r="H46" s="81">
        <f>VLOOKUP($C46,[1]Sheet1!$B$1:$Z$65536,6,0)</f>
        <v>0</v>
      </c>
      <c r="I46" s="81">
        <f>VLOOKUP($C46,[1]Sheet1!$B$1:$Z$65536,7,0)</f>
        <v>0</v>
      </c>
      <c r="J46" s="81">
        <f>VLOOKUP($C46,[1]Sheet1!$B$1:$Z$65536,8,0)</f>
        <v>0</v>
      </c>
      <c r="K46" s="81">
        <f>VLOOKUP($C46,[1]Sheet1!$B$1:$Z$65536,9,0)</f>
        <v>0</v>
      </c>
      <c r="L46" s="81">
        <f>VLOOKUP($C46,[1]Sheet1!$B$1:$Z$65536,10,0)</f>
        <v>0</v>
      </c>
      <c r="M46" s="81">
        <f>VLOOKUP($C46,[1]Sheet1!$B$1:$Z$65536,11,0)</f>
        <v>0</v>
      </c>
      <c r="N46" s="81">
        <f>VLOOKUP($C46,[1]Sheet1!$B$1:$Z$65536,12,0)</f>
        <v>0</v>
      </c>
      <c r="O46" s="81">
        <f>VLOOKUP($C46,[1]Sheet1!$B$1:$Z$65536,13,0)</f>
        <v>0</v>
      </c>
      <c r="P46" s="81">
        <f>VLOOKUP($C46,[1]Sheet1!$B$1:$Z$65536,14,0)</f>
        <v>0</v>
      </c>
      <c r="Q46" s="81">
        <f>VLOOKUP($C46,[1]Sheet1!$B$1:$Z$65536,15,0)</f>
        <v>0</v>
      </c>
      <c r="R46" s="81">
        <f>VLOOKUP($C46,[1]Sheet1!$B$1:$Z$65536,16,0)</f>
        <v>0</v>
      </c>
      <c r="S46" s="81">
        <f>VLOOKUP($C46,[1]Sheet1!$B$1:$Z$65536,17,0)</f>
        <v>0</v>
      </c>
      <c r="T46" s="81">
        <f>VLOOKUP($C46,[1]Sheet1!$B$1:$Z$65536,18,0)</f>
        <v>21440</v>
      </c>
      <c r="U46" s="81">
        <f>VLOOKUP($C46,[1]Sheet1!$B$1:$Z$65536,19,0)</f>
        <v>0</v>
      </c>
      <c r="V46" s="81">
        <f>VLOOKUP($C46,[1]Sheet1!$B$1:$Z$65536,20,0)</f>
        <v>0</v>
      </c>
      <c r="W46" s="81">
        <f>VLOOKUP($C46,[1]Sheet1!$B$1:$Z$65536,21,0)</f>
        <v>0</v>
      </c>
      <c r="X46" s="81">
        <f>VLOOKUP($C46,[1]Sheet1!$B$1:$Z$65536,22,0)</f>
        <v>0</v>
      </c>
      <c r="Y46" s="81">
        <f>VLOOKUP($C46,[1]Sheet1!$B$1:$Z$65536,23,0)</f>
        <v>0</v>
      </c>
      <c r="Z46" s="81">
        <f>VLOOKUP($C46,[1]Sheet1!$B$1:$Z$65536,24,0)</f>
        <v>0</v>
      </c>
      <c r="AA46" s="81">
        <f>VLOOKUP($C46,[1]Sheet1!$B$1:$Z$65536,25,0)</f>
        <v>0</v>
      </c>
      <c r="AB46" s="81">
        <f>VLOOKUP($C46,[1]Sheet1!$B$1:$AA$65536,26,0)</f>
        <v>0</v>
      </c>
      <c r="AC46" s="112">
        <f t="shared" si="8"/>
        <v>21440</v>
      </c>
      <c r="AD46" s="113">
        <f t="shared" si="9"/>
        <v>21440</v>
      </c>
      <c r="AE46" s="115">
        <f t="shared" si="10"/>
        <v>3573.3333333333335</v>
      </c>
      <c r="AF46" s="115">
        <f t="shared" si="11"/>
        <v>0</v>
      </c>
      <c r="AG46" s="130"/>
      <c r="AH46" s="132"/>
      <c r="AI46" s="132"/>
      <c r="AJ46" s="132"/>
      <c r="AK46" s="132"/>
      <c r="AL46" s="132" t="s">
        <v>46</v>
      </c>
      <c r="AM46" s="133"/>
      <c r="AN46" s="70"/>
    </row>
    <row r="47" spans="1:40" s="13" customFormat="1" ht="40.049999999999997" hidden="1" customHeight="1">
      <c r="A47" s="102"/>
      <c r="B47" s="396"/>
      <c r="C47" s="82" t="s">
        <v>130</v>
      </c>
      <c r="D47" s="83" t="s">
        <v>131</v>
      </c>
      <c r="E47" s="84">
        <v>90</v>
      </c>
      <c r="F47" s="81">
        <f>VLOOKUP(C47,[1]Sheet1!B$1:E$65536,4,0)</f>
        <v>0</v>
      </c>
      <c r="G47" s="81">
        <f>VLOOKUP(C47,[1]Sheet1!B$1:F$65536,5,0)</f>
        <v>0</v>
      </c>
      <c r="H47" s="81">
        <f>VLOOKUP($C47,[1]Sheet1!$B$1:$Z$65536,6,0)</f>
        <v>0</v>
      </c>
      <c r="I47" s="81">
        <f>VLOOKUP($C47,[1]Sheet1!$B$1:$Z$65536,7,0)</f>
        <v>0</v>
      </c>
      <c r="J47" s="81">
        <f>VLOOKUP($C47,[1]Sheet1!$B$1:$Z$65536,8,0)</f>
        <v>0</v>
      </c>
      <c r="K47" s="81">
        <f>VLOOKUP($C47,[1]Sheet1!$B$1:$Z$65536,9,0)</f>
        <v>0</v>
      </c>
      <c r="L47" s="81">
        <f>VLOOKUP($C47,[1]Sheet1!$B$1:$Z$65536,10,0)</f>
        <v>0</v>
      </c>
      <c r="M47" s="81">
        <f>VLOOKUP($C47,[1]Sheet1!$B$1:$Z$65536,11,0)</f>
        <v>0</v>
      </c>
      <c r="N47" s="81">
        <f>VLOOKUP($C47,[1]Sheet1!$B$1:$Z$65536,12,0)</f>
        <v>0</v>
      </c>
      <c r="O47" s="81">
        <f>VLOOKUP($C47,[1]Sheet1!$B$1:$Z$65536,13,0)</f>
        <v>0</v>
      </c>
      <c r="P47" s="81">
        <f>VLOOKUP($C47,[1]Sheet1!$B$1:$Z$65536,14,0)</f>
        <v>0</v>
      </c>
      <c r="Q47" s="81">
        <f>VLOOKUP($C47,[1]Sheet1!$B$1:$Z$65536,15,0)</f>
        <v>0</v>
      </c>
      <c r="R47" s="81">
        <f>VLOOKUP($C47,[1]Sheet1!$B$1:$Z$65536,16,0)</f>
        <v>0</v>
      </c>
      <c r="S47" s="81">
        <f>VLOOKUP($C47,[1]Sheet1!$B$1:$Z$65536,17,0)</f>
        <v>0</v>
      </c>
      <c r="T47" s="81">
        <f>VLOOKUP($C47,[1]Sheet1!$B$1:$Z$65536,18,0)</f>
        <v>0</v>
      </c>
      <c r="U47" s="81">
        <f>VLOOKUP($C47,[1]Sheet1!$B$1:$Z$65536,19,0)</f>
        <v>0</v>
      </c>
      <c r="V47" s="81">
        <f>VLOOKUP($C47,[1]Sheet1!$B$1:$Z$65536,20,0)</f>
        <v>0</v>
      </c>
      <c r="W47" s="81">
        <f>VLOOKUP($C47,[1]Sheet1!$B$1:$Z$65536,21,0)</f>
        <v>0</v>
      </c>
      <c r="X47" s="81">
        <f>VLOOKUP($C47,[1]Sheet1!$B$1:$Z$65536,22,0)</f>
        <v>0</v>
      </c>
      <c r="Y47" s="81">
        <f>VLOOKUP($C47,[1]Sheet1!$B$1:$Z$65536,23,0)</f>
        <v>0</v>
      </c>
      <c r="Z47" s="81">
        <f>VLOOKUP($C47,[1]Sheet1!$B$1:$Z$65536,24,0)</f>
        <v>0</v>
      </c>
      <c r="AA47" s="81">
        <f>VLOOKUP($C47,[1]Sheet1!$B$1:$Z$65536,25,0)</f>
        <v>0</v>
      </c>
      <c r="AB47" s="81">
        <f>VLOOKUP($C47,[1]Sheet1!$B$1:$AA$65536,26,0)</f>
        <v>0</v>
      </c>
      <c r="AC47" s="112">
        <f t="shared" si="8"/>
        <v>0</v>
      </c>
      <c r="AD47" s="113">
        <f t="shared" si="9"/>
        <v>0</v>
      </c>
      <c r="AE47" s="115">
        <f t="shared" si="10"/>
        <v>0</v>
      </c>
      <c r="AF47" s="115">
        <f t="shared" si="11"/>
        <v>0</v>
      </c>
      <c r="AG47" s="130"/>
      <c r="AH47" s="132"/>
      <c r="AI47" s="132"/>
      <c r="AJ47" s="132"/>
      <c r="AK47" s="132"/>
      <c r="AL47" s="132" t="s">
        <v>46</v>
      </c>
      <c r="AM47" s="133"/>
      <c r="AN47" s="70"/>
    </row>
    <row r="48" spans="1:40" s="13" customFormat="1" ht="40.049999999999997" hidden="1" customHeight="1">
      <c r="A48" s="102"/>
      <c r="B48" s="396"/>
      <c r="C48" s="82" t="s">
        <v>132</v>
      </c>
      <c r="D48" s="83" t="s">
        <v>133</v>
      </c>
      <c r="E48" s="84">
        <v>90</v>
      </c>
      <c r="F48" s="81">
        <f>VLOOKUP(C48,[1]Sheet1!B$1:E$65536,4,0)</f>
        <v>0</v>
      </c>
      <c r="G48" s="81">
        <f>VLOOKUP(C48,[1]Sheet1!B$1:F$65536,5,0)</f>
        <v>0</v>
      </c>
      <c r="H48" s="81">
        <f>VLOOKUP($C48,[1]Sheet1!$B$1:$Z$65536,6,0)</f>
        <v>0</v>
      </c>
      <c r="I48" s="81">
        <f>VLOOKUP($C48,[1]Sheet1!$B$1:$Z$65536,7,0)</f>
        <v>0</v>
      </c>
      <c r="J48" s="81">
        <f>VLOOKUP($C48,[1]Sheet1!$B$1:$Z$65536,8,0)</f>
        <v>0</v>
      </c>
      <c r="K48" s="81">
        <f>VLOOKUP($C48,[1]Sheet1!$B$1:$Z$65536,9,0)</f>
        <v>0</v>
      </c>
      <c r="L48" s="81">
        <f>VLOOKUP($C48,[1]Sheet1!$B$1:$Z$65536,10,0)</f>
        <v>0</v>
      </c>
      <c r="M48" s="81">
        <f>VLOOKUP($C48,[1]Sheet1!$B$1:$Z$65536,11,0)</f>
        <v>0</v>
      </c>
      <c r="N48" s="81">
        <f>VLOOKUP($C48,[1]Sheet1!$B$1:$Z$65536,12,0)</f>
        <v>0</v>
      </c>
      <c r="O48" s="81">
        <f>VLOOKUP($C48,[1]Sheet1!$B$1:$Z$65536,13,0)</f>
        <v>0</v>
      </c>
      <c r="P48" s="81">
        <f>VLOOKUP($C48,[1]Sheet1!$B$1:$Z$65536,14,0)</f>
        <v>0</v>
      </c>
      <c r="Q48" s="81">
        <f>VLOOKUP($C48,[1]Sheet1!$B$1:$Z$65536,15,0)</f>
        <v>0</v>
      </c>
      <c r="R48" s="81">
        <f>VLOOKUP($C48,[1]Sheet1!$B$1:$Z$65536,16,0)</f>
        <v>0</v>
      </c>
      <c r="S48" s="81">
        <f>VLOOKUP($C48,[1]Sheet1!$B$1:$Z$65536,17,0)</f>
        <v>0</v>
      </c>
      <c r="T48" s="81">
        <f>VLOOKUP($C48,[1]Sheet1!$B$1:$Z$65536,18,0)</f>
        <v>0</v>
      </c>
      <c r="U48" s="81">
        <f>VLOOKUP($C48,[1]Sheet1!$B$1:$Z$65536,19,0)</f>
        <v>0</v>
      </c>
      <c r="V48" s="81">
        <f>VLOOKUP($C48,[1]Sheet1!$B$1:$Z$65536,20,0)</f>
        <v>0</v>
      </c>
      <c r="W48" s="81">
        <f>VLOOKUP($C48,[1]Sheet1!$B$1:$Z$65536,21,0)</f>
        <v>0</v>
      </c>
      <c r="X48" s="81">
        <f>VLOOKUP($C48,[1]Sheet1!$B$1:$Z$65536,22,0)</f>
        <v>0</v>
      </c>
      <c r="Y48" s="81">
        <f>VLOOKUP($C48,[1]Sheet1!$B$1:$Z$65536,23,0)</f>
        <v>0</v>
      </c>
      <c r="Z48" s="81">
        <f>VLOOKUP($C48,[1]Sheet1!$B$1:$Z$65536,24,0)</f>
        <v>3129</v>
      </c>
      <c r="AA48" s="81">
        <f>VLOOKUP($C48,[1]Sheet1!$B$1:$Z$65536,25,0)</f>
        <v>21814</v>
      </c>
      <c r="AB48" s="81">
        <f>VLOOKUP($C48,[1]Sheet1!$B$1:$AA$65536,26,0)</f>
        <v>0</v>
      </c>
      <c r="AC48" s="112">
        <f t="shared" si="8"/>
        <v>24943</v>
      </c>
      <c r="AD48" s="113">
        <f t="shared" si="9"/>
        <v>0</v>
      </c>
      <c r="AE48" s="115">
        <f t="shared" si="10"/>
        <v>0</v>
      </c>
      <c r="AF48" s="115">
        <f t="shared" si="11"/>
        <v>0</v>
      </c>
      <c r="AG48" s="130"/>
      <c r="AH48" s="132"/>
      <c r="AI48" s="132"/>
      <c r="AJ48" s="132"/>
      <c r="AK48" s="132"/>
      <c r="AL48" s="132" t="s">
        <v>46</v>
      </c>
      <c r="AM48" s="133"/>
      <c r="AN48" s="70"/>
    </row>
    <row r="49" spans="1:52" s="13" customFormat="1" ht="40.049999999999997" hidden="1" customHeight="1">
      <c r="A49" s="102"/>
      <c r="B49" s="396"/>
      <c r="C49" s="82" t="s">
        <v>134</v>
      </c>
      <c r="D49" s="83" t="s">
        <v>135</v>
      </c>
      <c r="E49" s="84">
        <v>90</v>
      </c>
      <c r="F49" s="81">
        <f>VLOOKUP(C49,[1]Sheet1!B$1:E$65536,4,0)</f>
        <v>0</v>
      </c>
      <c r="G49" s="81">
        <f>VLOOKUP(C49,[1]Sheet1!B$1:F$65536,5,0)</f>
        <v>0</v>
      </c>
      <c r="H49" s="81">
        <f>VLOOKUP($C49,[1]Sheet1!$B$1:$Z$65536,6,0)</f>
        <v>0</v>
      </c>
      <c r="I49" s="81">
        <f>VLOOKUP($C49,[1]Sheet1!$B$1:$Z$65536,7,0)</f>
        <v>0</v>
      </c>
      <c r="J49" s="81">
        <f>VLOOKUP($C49,[1]Sheet1!$B$1:$Z$65536,8,0)</f>
        <v>0</v>
      </c>
      <c r="K49" s="81">
        <f>VLOOKUP($C49,[1]Sheet1!$B$1:$Z$65536,9,0)</f>
        <v>0</v>
      </c>
      <c r="L49" s="81">
        <f>VLOOKUP($C49,[1]Sheet1!$B$1:$Z$65536,10,0)</f>
        <v>0</v>
      </c>
      <c r="M49" s="81">
        <f>VLOOKUP($C49,[1]Sheet1!$B$1:$Z$65536,11,0)</f>
        <v>0</v>
      </c>
      <c r="N49" s="81">
        <f>VLOOKUP($C49,[1]Sheet1!$B$1:$Z$65536,12,0)</f>
        <v>0</v>
      </c>
      <c r="O49" s="81">
        <f>VLOOKUP($C49,[1]Sheet1!$B$1:$Z$65536,13,0)</f>
        <v>0</v>
      </c>
      <c r="P49" s="81">
        <f>VLOOKUP($C49,[1]Sheet1!$B$1:$Z$65536,14,0)</f>
        <v>0</v>
      </c>
      <c r="Q49" s="81">
        <f>VLOOKUP($C49,[1]Sheet1!$B$1:$Z$65536,15,0)</f>
        <v>0</v>
      </c>
      <c r="R49" s="81">
        <f>VLOOKUP($C49,[1]Sheet1!$B$1:$Z$65536,16,0)</f>
        <v>0</v>
      </c>
      <c r="S49" s="81">
        <f>VLOOKUP($C49,[1]Sheet1!$B$1:$Z$65536,17,0)</f>
        <v>1115.0800000000163</v>
      </c>
      <c r="T49" s="81">
        <f>VLOOKUP($C49,[1]Sheet1!$B$1:$Z$65536,18,0)</f>
        <v>0</v>
      </c>
      <c r="U49" s="81">
        <f>VLOOKUP($C49,[1]Sheet1!$B$1:$Z$65536,19,0)</f>
        <v>0</v>
      </c>
      <c r="V49" s="81">
        <f>VLOOKUP($C49,[1]Sheet1!$B$1:$Z$65536,20,0)</f>
        <v>0</v>
      </c>
      <c r="W49" s="81">
        <f>VLOOKUP($C49,[1]Sheet1!$B$1:$Z$65536,21,0)</f>
        <v>0</v>
      </c>
      <c r="X49" s="81">
        <f>VLOOKUP($C49,[1]Sheet1!$B$1:$Z$65536,22,0)</f>
        <v>9681.8399999999965</v>
      </c>
      <c r="Y49" s="81">
        <f>VLOOKUP($C49,[1]Sheet1!$B$1:$Z$65536,23,0)</f>
        <v>247121.96</v>
      </c>
      <c r="Z49" s="81">
        <f>VLOOKUP($C49,[1]Sheet1!$B$1:$Z$65536,24,0)</f>
        <v>0</v>
      </c>
      <c r="AA49" s="81">
        <f>VLOOKUP($C49,[1]Sheet1!$B$1:$Z$65536,25,0)</f>
        <v>0</v>
      </c>
      <c r="AB49" s="81">
        <f>VLOOKUP($C49,[1]Sheet1!$B$1:$AA$65536,26,0)</f>
        <v>108922.96</v>
      </c>
      <c r="AC49" s="112">
        <f t="shared" si="8"/>
        <v>366841.84</v>
      </c>
      <c r="AD49" s="113">
        <f t="shared" si="9"/>
        <v>257918.88</v>
      </c>
      <c r="AE49" s="115">
        <f t="shared" si="10"/>
        <v>185.84666666666939</v>
      </c>
      <c r="AF49" s="115">
        <f t="shared" si="11"/>
        <v>0</v>
      </c>
      <c r="AG49" s="130"/>
      <c r="AH49" s="132"/>
      <c r="AI49" s="132"/>
      <c r="AJ49" s="132"/>
      <c r="AK49" s="132" t="s">
        <v>46</v>
      </c>
      <c r="AL49" s="132"/>
      <c r="AM49" s="133"/>
      <c r="AN49" s="70"/>
    </row>
    <row r="50" spans="1:52" s="13" customFormat="1" ht="40.049999999999997" hidden="1" customHeight="1">
      <c r="A50" s="102"/>
      <c r="B50" s="396"/>
      <c r="C50" s="82" t="s">
        <v>136</v>
      </c>
      <c r="D50" s="29" t="s">
        <v>137</v>
      </c>
      <c r="E50" s="84">
        <v>60</v>
      </c>
      <c r="F50" s="81">
        <f>VLOOKUP(C50,[1]Sheet1!B$1:E$65536,4,0)</f>
        <v>2.0463630789890885E-12</v>
      </c>
      <c r="G50" s="81">
        <f>VLOOKUP(C50,[1]Sheet1!B$1:F$65536,5,0)</f>
        <v>0</v>
      </c>
      <c r="H50" s="81">
        <f>VLOOKUP($C50,[1]Sheet1!$B$1:$Z$65536,6,0)</f>
        <v>0</v>
      </c>
      <c r="I50" s="81">
        <f>VLOOKUP($C50,[1]Sheet1!$B$1:$Z$65536,7,0)</f>
        <v>0</v>
      </c>
      <c r="J50" s="81">
        <f>VLOOKUP($C50,[1]Sheet1!$B$1:$Z$65536,8,0)</f>
        <v>0</v>
      </c>
      <c r="K50" s="81">
        <f>VLOOKUP($C50,[1]Sheet1!$B$1:$Z$65536,9,0)</f>
        <v>0</v>
      </c>
      <c r="L50" s="81">
        <f>VLOOKUP($C50,[1]Sheet1!$B$1:$Z$65536,10,0)</f>
        <v>0</v>
      </c>
      <c r="M50" s="81">
        <f>VLOOKUP($C50,[1]Sheet1!$B$1:$Z$65536,11,0)</f>
        <v>0</v>
      </c>
      <c r="N50" s="81">
        <f>VLOOKUP($C50,[1]Sheet1!$B$1:$Z$65536,12,0)</f>
        <v>0</v>
      </c>
      <c r="O50" s="81">
        <f>VLOOKUP($C50,[1]Sheet1!$B$1:$Z$65536,13,0)</f>
        <v>0</v>
      </c>
      <c r="P50" s="81">
        <f>VLOOKUP($C50,[1]Sheet1!$B$1:$Z$65536,14,0)</f>
        <v>0</v>
      </c>
      <c r="Q50" s="81">
        <f>VLOOKUP($C50,[1]Sheet1!$B$1:$Z$65536,15,0)</f>
        <v>0</v>
      </c>
      <c r="R50" s="81">
        <f>VLOOKUP($C50,[1]Sheet1!$B$1:$Z$65536,16,0)</f>
        <v>0</v>
      </c>
      <c r="S50" s="81">
        <f>VLOOKUP($C50,[1]Sheet1!$B$1:$Z$65536,17,0)</f>
        <v>0</v>
      </c>
      <c r="T50" s="81">
        <f>VLOOKUP($C50,[1]Sheet1!$B$1:$Z$65536,18,0)</f>
        <v>0</v>
      </c>
      <c r="U50" s="81">
        <f>VLOOKUP($C50,[1]Sheet1!$B$1:$Z$65536,19,0)</f>
        <v>0</v>
      </c>
      <c r="V50" s="81">
        <f>VLOOKUP($C50,[1]Sheet1!$B$1:$Z$65536,20,0)</f>
        <v>660.26</v>
      </c>
      <c r="W50" s="81">
        <f>VLOOKUP($C50,[1]Sheet1!$B$1:$Z$65536,21,0)</f>
        <v>0</v>
      </c>
      <c r="X50" s="81">
        <f>VLOOKUP($C50,[1]Sheet1!$B$1:$Z$65536,22,0)</f>
        <v>0</v>
      </c>
      <c r="Y50" s="81">
        <f>VLOOKUP($C50,[1]Sheet1!$B$1:$Z$65536,23,0)</f>
        <v>0</v>
      </c>
      <c r="Z50" s="81">
        <f>VLOOKUP($C50,[1]Sheet1!$B$1:$Z$65536,24,0)</f>
        <v>0</v>
      </c>
      <c r="AA50" s="81">
        <f>VLOOKUP($C50,[1]Sheet1!$B$1:$Z$65536,25,0)</f>
        <v>11238.89</v>
      </c>
      <c r="AB50" s="81">
        <f>VLOOKUP($C50,[1]Sheet1!$B$1:$AA$65536,26,0)</f>
        <v>0</v>
      </c>
      <c r="AC50" s="112">
        <f t="shared" si="8"/>
        <v>11899.150000000001</v>
      </c>
      <c r="AD50" s="113">
        <f t="shared" si="9"/>
        <v>660.26000000000204</v>
      </c>
      <c r="AE50" s="115">
        <f t="shared" si="10"/>
        <v>110.04333333333334</v>
      </c>
      <c r="AF50" s="115">
        <f t="shared" si="11"/>
        <v>0</v>
      </c>
      <c r="AG50" s="130">
        <v>10000</v>
      </c>
      <c r="AH50" s="132"/>
      <c r="AI50" s="132"/>
      <c r="AJ50" s="132"/>
      <c r="AK50" s="132"/>
      <c r="AL50" s="132" t="s">
        <v>46</v>
      </c>
      <c r="AM50" s="133"/>
      <c r="AN50" s="70"/>
    </row>
    <row r="51" spans="1:52" s="13" customFormat="1" ht="40.049999999999997" hidden="1" customHeight="1">
      <c r="A51" s="102"/>
      <c r="B51" s="396"/>
      <c r="C51" s="82" t="s">
        <v>138</v>
      </c>
      <c r="D51" s="83" t="s">
        <v>139</v>
      </c>
      <c r="E51" s="84">
        <v>90</v>
      </c>
      <c r="F51" s="81">
        <f>VLOOKUP(C51,[1]Sheet1!B$1:E$65536,4,0)</f>
        <v>0</v>
      </c>
      <c r="G51" s="81">
        <f>VLOOKUP(C51,[1]Sheet1!B$1:F$65536,5,0)</f>
        <v>0</v>
      </c>
      <c r="H51" s="81">
        <f>VLOOKUP($C51,[1]Sheet1!$B$1:$Z$65536,6,0)</f>
        <v>0</v>
      </c>
      <c r="I51" s="81">
        <f>VLOOKUP($C51,[1]Sheet1!$B$1:$Z$65536,7,0)</f>
        <v>0</v>
      </c>
      <c r="J51" s="81">
        <f>VLOOKUP($C51,[1]Sheet1!$B$1:$Z$65536,8,0)</f>
        <v>0</v>
      </c>
      <c r="K51" s="81">
        <f>VLOOKUP($C51,[1]Sheet1!$B$1:$Z$65536,9,0)</f>
        <v>0</v>
      </c>
      <c r="L51" s="81">
        <f>VLOOKUP($C51,[1]Sheet1!$B$1:$Z$65536,10,0)</f>
        <v>0</v>
      </c>
      <c r="M51" s="81">
        <f>VLOOKUP($C51,[1]Sheet1!$B$1:$Z$65536,11,0)</f>
        <v>0</v>
      </c>
      <c r="N51" s="81">
        <f>VLOOKUP($C51,[1]Sheet1!$B$1:$Z$65536,12,0)</f>
        <v>0</v>
      </c>
      <c r="O51" s="81">
        <f>VLOOKUP($C51,[1]Sheet1!$B$1:$Z$65536,13,0)</f>
        <v>0</v>
      </c>
      <c r="P51" s="81">
        <f>VLOOKUP($C51,[1]Sheet1!$B$1:$Z$65536,14,0)</f>
        <v>0</v>
      </c>
      <c r="Q51" s="81">
        <f>VLOOKUP($C51,[1]Sheet1!$B$1:$Z$65536,15,0)</f>
        <v>0</v>
      </c>
      <c r="R51" s="81">
        <f>VLOOKUP($C51,[1]Sheet1!$B$1:$Z$65536,16,0)</f>
        <v>0</v>
      </c>
      <c r="S51" s="81">
        <f>VLOOKUP($C51,[1]Sheet1!$B$1:$Z$65536,17,0)</f>
        <v>0</v>
      </c>
      <c r="T51" s="81">
        <f>VLOOKUP($C51,[1]Sheet1!$B$1:$Z$65536,18,0)</f>
        <v>0</v>
      </c>
      <c r="U51" s="81">
        <f>VLOOKUP($C51,[1]Sheet1!$B$1:$Z$65536,19,0)</f>
        <v>0</v>
      </c>
      <c r="V51" s="81">
        <f>VLOOKUP($C51,[1]Sheet1!$B$1:$Z$65536,20,0)</f>
        <v>0</v>
      </c>
      <c r="W51" s="81">
        <f>VLOOKUP($C51,[1]Sheet1!$B$1:$Z$65536,21,0)</f>
        <v>0</v>
      </c>
      <c r="X51" s="81">
        <f>VLOOKUP($C51,[1]Sheet1!$B$1:$Z$65536,22,0)</f>
        <v>0</v>
      </c>
      <c r="Y51" s="81">
        <f>VLOOKUP($C51,[1]Sheet1!$B$1:$Z$65536,23,0)</f>
        <v>0</v>
      </c>
      <c r="Z51" s="81">
        <f>VLOOKUP($C51,[1]Sheet1!$B$1:$Z$65536,24,0)</f>
        <v>0</v>
      </c>
      <c r="AA51" s="81">
        <f>VLOOKUP($C51,[1]Sheet1!$B$1:$Z$65536,25,0)</f>
        <v>13497.9</v>
      </c>
      <c r="AB51" s="81">
        <f>VLOOKUP($C51,[1]Sheet1!$B$1:$AA$65536,26,0)</f>
        <v>19865.400000000001</v>
      </c>
      <c r="AC51" s="112">
        <f t="shared" si="8"/>
        <v>33363.300000000003</v>
      </c>
      <c r="AD51" s="113">
        <f t="shared" si="9"/>
        <v>1.8189894035458565E-12</v>
      </c>
      <c r="AE51" s="115">
        <f t="shared" si="10"/>
        <v>0</v>
      </c>
      <c r="AF51" s="115">
        <f t="shared" si="11"/>
        <v>0</v>
      </c>
      <c r="AG51" s="130"/>
      <c r="AH51" s="132"/>
      <c r="AI51" s="132"/>
      <c r="AJ51" s="132"/>
      <c r="AK51" s="132"/>
      <c r="AL51" s="132" t="s">
        <v>46</v>
      </c>
      <c r="AM51" s="133"/>
      <c r="AN51" s="70"/>
    </row>
    <row r="52" spans="1:52" s="13" customFormat="1" ht="40.049999999999997" hidden="1" customHeight="1">
      <c r="A52" s="102"/>
      <c r="B52" s="396"/>
      <c r="C52" s="82" t="s">
        <v>140</v>
      </c>
      <c r="D52" s="90" t="s">
        <v>141</v>
      </c>
      <c r="E52" s="84">
        <v>90</v>
      </c>
      <c r="F52" s="81">
        <f>VLOOKUP(C52,[1]Sheet1!B$1:E$65536,4,0)</f>
        <v>0</v>
      </c>
      <c r="G52" s="81">
        <f>VLOOKUP(C52,[1]Sheet1!B$1:F$65536,5,0)</f>
        <v>0</v>
      </c>
      <c r="H52" s="81">
        <f>VLOOKUP($C52,[1]Sheet1!$B$1:$Z$65536,6,0)</f>
        <v>0</v>
      </c>
      <c r="I52" s="81">
        <f>VLOOKUP($C52,[1]Sheet1!$B$1:$Z$65536,7,0)</f>
        <v>0</v>
      </c>
      <c r="J52" s="81">
        <f>VLOOKUP($C52,[1]Sheet1!$B$1:$Z$65536,8,0)</f>
        <v>0</v>
      </c>
      <c r="K52" s="81">
        <f>VLOOKUP($C52,[1]Sheet1!$B$1:$Z$65536,9,0)</f>
        <v>0</v>
      </c>
      <c r="L52" s="81">
        <f>VLOOKUP($C52,[1]Sheet1!$B$1:$Z$65536,10,0)</f>
        <v>0</v>
      </c>
      <c r="M52" s="81">
        <f>VLOOKUP($C52,[1]Sheet1!$B$1:$Z$65536,11,0)</f>
        <v>0</v>
      </c>
      <c r="N52" s="81">
        <f>VLOOKUP($C52,[1]Sheet1!$B$1:$Z$65536,12,0)</f>
        <v>0</v>
      </c>
      <c r="O52" s="81">
        <f>VLOOKUP($C52,[1]Sheet1!$B$1:$Z$65536,13,0)</f>
        <v>0</v>
      </c>
      <c r="P52" s="81">
        <f>VLOOKUP($C52,[1]Sheet1!$B$1:$Z$65536,14,0)</f>
        <v>0</v>
      </c>
      <c r="Q52" s="81">
        <f>VLOOKUP($C52,[1]Sheet1!$B$1:$Z$65536,15,0)</f>
        <v>0</v>
      </c>
      <c r="R52" s="81">
        <f>VLOOKUP($C52,[1]Sheet1!$B$1:$Z$65536,16,0)</f>
        <v>0</v>
      </c>
      <c r="S52" s="81">
        <f>VLOOKUP($C52,[1]Sheet1!$B$1:$Z$65536,17,0)</f>
        <v>0</v>
      </c>
      <c r="T52" s="81">
        <f>VLOOKUP($C52,[1]Sheet1!$B$1:$Z$65536,18,0)</f>
        <v>0</v>
      </c>
      <c r="U52" s="81">
        <f>VLOOKUP($C52,[1]Sheet1!$B$1:$Z$65536,19,0)</f>
        <v>0</v>
      </c>
      <c r="V52" s="81">
        <f>VLOOKUP($C52,[1]Sheet1!$B$1:$Z$65536,20,0)</f>
        <v>0</v>
      </c>
      <c r="W52" s="81">
        <f>VLOOKUP($C52,[1]Sheet1!$B$1:$Z$65536,21,0)</f>
        <v>0</v>
      </c>
      <c r="X52" s="81">
        <f>VLOOKUP($C52,[1]Sheet1!$B$1:$Z$65536,22,0)</f>
        <v>0</v>
      </c>
      <c r="Y52" s="81">
        <f>VLOOKUP($C52,[1]Sheet1!$B$1:$Z$65536,23,0)</f>
        <v>0</v>
      </c>
      <c r="Z52" s="81">
        <f>VLOOKUP($C52,[1]Sheet1!$B$1:$Z$65536,24,0)</f>
        <v>0</v>
      </c>
      <c r="AA52" s="81">
        <f>VLOOKUP($C52,[1]Sheet1!$B$1:$Z$65536,25,0)</f>
        <v>0</v>
      </c>
      <c r="AB52" s="81">
        <f>VLOOKUP($C52,[1]Sheet1!$B$1:$AA$65536,26,0)</f>
        <v>0</v>
      </c>
      <c r="AC52" s="112">
        <f t="shared" si="8"/>
        <v>0</v>
      </c>
      <c r="AD52" s="113">
        <f t="shared" si="9"/>
        <v>0</v>
      </c>
      <c r="AE52" s="115">
        <f t="shared" si="10"/>
        <v>0</v>
      </c>
      <c r="AF52" s="115">
        <f t="shared" si="11"/>
        <v>0</v>
      </c>
      <c r="AG52" s="130"/>
      <c r="AH52" s="132"/>
      <c r="AI52" s="132"/>
      <c r="AJ52" s="132"/>
      <c r="AK52" s="132"/>
      <c r="AL52" s="132" t="s">
        <v>46</v>
      </c>
      <c r="AM52" s="133"/>
      <c r="AN52" s="70"/>
    </row>
    <row r="53" spans="1:52" s="13" customFormat="1" ht="40.049999999999997" hidden="1" customHeight="1">
      <c r="A53" s="103"/>
      <c r="B53" s="396"/>
      <c r="C53" s="104" t="s">
        <v>142</v>
      </c>
      <c r="D53" s="105" t="s">
        <v>143</v>
      </c>
      <c r="E53" s="106">
        <v>90</v>
      </c>
      <c r="F53" s="81">
        <f>VLOOKUP(C53,[1]Sheet1!B$1:E$65536,4,0)</f>
        <v>0</v>
      </c>
      <c r="G53" s="81">
        <f>VLOOKUP(C53,[1]Sheet1!B$1:F$65536,5,0)</f>
        <v>0</v>
      </c>
      <c r="H53" s="81">
        <f>VLOOKUP($C53,[1]Sheet1!$B$1:$Z$65536,6,0)</f>
        <v>0</v>
      </c>
      <c r="I53" s="81">
        <f>VLOOKUP($C53,[1]Sheet1!$B$1:$Z$65536,7,0)</f>
        <v>0</v>
      </c>
      <c r="J53" s="81">
        <f>VLOOKUP($C53,[1]Sheet1!$B$1:$Z$65536,8,0)</f>
        <v>0</v>
      </c>
      <c r="K53" s="81">
        <f>VLOOKUP($C53,[1]Sheet1!$B$1:$Z$65536,9,0)</f>
        <v>0</v>
      </c>
      <c r="L53" s="81">
        <f>VLOOKUP($C53,[1]Sheet1!$B$1:$Z$65536,10,0)</f>
        <v>0</v>
      </c>
      <c r="M53" s="81">
        <f>VLOOKUP($C53,[1]Sheet1!$B$1:$Z$65536,11,0)</f>
        <v>0</v>
      </c>
      <c r="N53" s="81">
        <f>VLOOKUP($C53,[1]Sheet1!$B$1:$Z$65536,12,0)</f>
        <v>0</v>
      </c>
      <c r="O53" s="81">
        <f>VLOOKUP($C53,[1]Sheet1!$B$1:$Z$65536,13,0)</f>
        <v>0</v>
      </c>
      <c r="P53" s="81">
        <f>VLOOKUP($C53,[1]Sheet1!$B$1:$Z$65536,14,0)</f>
        <v>0</v>
      </c>
      <c r="Q53" s="81">
        <f>VLOOKUP($C53,[1]Sheet1!$B$1:$Z$65536,15,0)</f>
        <v>0</v>
      </c>
      <c r="R53" s="81">
        <f>VLOOKUP($C53,[1]Sheet1!$B$1:$Z$65536,16,0)</f>
        <v>0</v>
      </c>
      <c r="S53" s="81">
        <f>VLOOKUP($C53,[1]Sheet1!$B$1:$Z$65536,17,0)</f>
        <v>0</v>
      </c>
      <c r="T53" s="81">
        <f>VLOOKUP($C53,[1]Sheet1!$B$1:$Z$65536,18,0)</f>
        <v>0</v>
      </c>
      <c r="U53" s="81">
        <f>VLOOKUP($C53,[1]Sheet1!$B$1:$Z$65536,19,0)</f>
        <v>0</v>
      </c>
      <c r="V53" s="81">
        <f>VLOOKUP($C53,[1]Sheet1!$B$1:$Z$65536,20,0)</f>
        <v>0</v>
      </c>
      <c r="W53" s="81">
        <f>VLOOKUP($C53,[1]Sheet1!$B$1:$Z$65536,21,0)</f>
        <v>0</v>
      </c>
      <c r="X53" s="81">
        <f>VLOOKUP($C53,[1]Sheet1!$B$1:$Z$65536,22,0)</f>
        <v>0</v>
      </c>
      <c r="Y53" s="81">
        <f>VLOOKUP($C53,[1]Sheet1!$B$1:$Z$65536,23,0)</f>
        <v>154722.10999999999</v>
      </c>
      <c r="Z53" s="81">
        <f>VLOOKUP($C53,[1]Sheet1!$B$1:$Z$65536,24,0)</f>
        <v>692799.58</v>
      </c>
      <c r="AA53" s="81">
        <f>VLOOKUP($C53,[1]Sheet1!$B$1:$Z$65536,25,0)</f>
        <v>378749.74</v>
      </c>
      <c r="AB53" s="81">
        <f>VLOOKUP($C53,[1]Sheet1!$B$1:$AA$65536,26,0)</f>
        <v>227720.23</v>
      </c>
      <c r="AC53" s="112">
        <f t="shared" si="8"/>
        <v>1453991.66</v>
      </c>
      <c r="AD53" s="113">
        <f>AC53-AB53-AA53</f>
        <v>847521.69</v>
      </c>
      <c r="AE53" s="121">
        <f t="shared" si="10"/>
        <v>0</v>
      </c>
      <c r="AF53" s="121">
        <f t="shared" si="11"/>
        <v>0</v>
      </c>
      <c r="AG53" s="157">
        <f>AD53</f>
        <v>847521.69</v>
      </c>
      <c r="AH53" s="148"/>
      <c r="AI53" s="148"/>
      <c r="AJ53" s="148"/>
      <c r="AK53" s="148"/>
      <c r="AL53" s="148"/>
      <c r="AM53" s="158"/>
      <c r="AN53" s="70"/>
    </row>
    <row r="54" spans="1:52" s="59" customFormat="1" ht="31.95" hidden="1" customHeight="1">
      <c r="B54" s="396"/>
      <c r="C54" s="99" t="s">
        <v>95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18"/>
      <c r="AE54" s="119" t="s">
        <v>96</v>
      </c>
      <c r="AF54" s="120"/>
      <c r="AG54" s="120"/>
      <c r="AH54" s="151"/>
      <c r="AI54" s="152"/>
      <c r="AJ54" s="152"/>
      <c r="AK54" s="152"/>
      <c r="AL54" s="152"/>
      <c r="AM54" s="153"/>
      <c r="AN54" s="154"/>
      <c r="AO54" s="153"/>
      <c r="AP54" s="153"/>
      <c r="AQ54" s="153"/>
      <c r="AR54" s="153"/>
      <c r="AS54" s="153"/>
      <c r="AT54" s="153"/>
      <c r="AU54" s="153"/>
      <c r="AV54" s="153"/>
      <c r="AW54" s="153"/>
      <c r="AX54" s="153"/>
      <c r="AY54" s="153"/>
      <c r="AZ54" s="153"/>
    </row>
    <row r="55" spans="1:52" s="13" customFormat="1" ht="40.049999999999997" hidden="1" customHeight="1">
      <c r="A55" s="77"/>
      <c r="B55" s="396"/>
      <c r="C55" s="78" t="s">
        <v>144</v>
      </c>
      <c r="D55" s="79" t="s">
        <v>145</v>
      </c>
      <c r="E55" s="80">
        <v>90</v>
      </c>
      <c r="F55" s="81">
        <f>VLOOKUP(C55,[1]Sheet1!B$1:E$65536,4,0)</f>
        <v>0</v>
      </c>
      <c r="G55" s="81">
        <f>VLOOKUP(C55,[1]Sheet1!B$1:F$65536,5,0)</f>
        <v>0</v>
      </c>
      <c r="H55" s="81">
        <f>VLOOKUP($C55,[1]Sheet1!$B$1:$Z$65536,6,0)</f>
        <v>0</v>
      </c>
      <c r="I55" s="81">
        <f>VLOOKUP($C55,[1]Sheet1!$B$1:$Z$65536,7,0)</f>
        <v>0</v>
      </c>
      <c r="J55" s="81">
        <f>VLOOKUP($C55,[1]Sheet1!$B$1:$Z$65536,8,0)</f>
        <v>0</v>
      </c>
      <c r="K55" s="81">
        <f>VLOOKUP($C55,[1]Sheet1!$B$1:$Z$65536,9,0)</f>
        <v>0</v>
      </c>
      <c r="L55" s="81">
        <f>VLOOKUP($C55,[1]Sheet1!$B$1:$Z$65536,10,0)</f>
        <v>0</v>
      </c>
      <c r="M55" s="81">
        <f>VLOOKUP($C55,[1]Sheet1!$B$1:$Z$65536,11,0)</f>
        <v>0</v>
      </c>
      <c r="N55" s="81">
        <f>VLOOKUP($C55,[1]Sheet1!$B$1:$Z$65536,12,0)</f>
        <v>0</v>
      </c>
      <c r="O55" s="81">
        <f>VLOOKUP($C55,[1]Sheet1!$B$1:$Z$65536,13,0)</f>
        <v>0</v>
      </c>
      <c r="P55" s="81">
        <f>VLOOKUP($C55,[1]Sheet1!$B$1:$Z$65536,14,0)</f>
        <v>0</v>
      </c>
      <c r="Q55" s="81">
        <f>VLOOKUP($C55,[1]Sheet1!$B$1:$Z$65536,15,0)</f>
        <v>0</v>
      </c>
      <c r="R55" s="81">
        <f>VLOOKUP($C55,[1]Sheet1!$B$1:$Z$65536,16,0)</f>
        <v>0</v>
      </c>
      <c r="S55" s="81">
        <f>VLOOKUP($C55,[1]Sheet1!$B$1:$Z$65536,17,0)</f>
        <v>0</v>
      </c>
      <c r="T55" s="81">
        <f>VLOOKUP($C55,[1]Sheet1!$B$1:$Z$65536,18,0)</f>
        <v>0</v>
      </c>
      <c r="U55" s="81">
        <f>VLOOKUP($C55,[1]Sheet1!$B$1:$Z$65536,19,0)</f>
        <v>0</v>
      </c>
      <c r="V55" s="81">
        <f>VLOOKUP($C55,[1]Sheet1!$B$1:$Z$65536,20,0)</f>
        <v>0</v>
      </c>
      <c r="W55" s="81">
        <f>VLOOKUP($C55,[1]Sheet1!$B$1:$Z$65536,21,0)</f>
        <v>0</v>
      </c>
      <c r="X55" s="81">
        <f>VLOOKUP($C55,[1]Sheet1!$B$1:$Z$65536,22,0)</f>
        <v>0</v>
      </c>
      <c r="Y55" s="81">
        <f>VLOOKUP($C55,[1]Sheet1!$B$1:$Z$65536,23,0)</f>
        <v>0</v>
      </c>
      <c r="Z55" s="81">
        <f>VLOOKUP($C55,[1]Sheet1!$B$1:$Z$65536,24,0)</f>
        <v>0</v>
      </c>
      <c r="AA55" s="81">
        <f>VLOOKUP($C55,[1]Sheet1!$B$1:$Z$65536,25,0)</f>
        <v>0</v>
      </c>
      <c r="AB55" s="81">
        <f>VLOOKUP($C55,[1]Sheet1!$B$1:$AA$65536,26,0)</f>
        <v>0</v>
      </c>
      <c r="AC55" s="112">
        <f t="shared" ref="AC55:AC72" si="12">SUM(F55:AB55)</f>
        <v>0</v>
      </c>
      <c r="AD55" s="113">
        <f t="shared" ref="AD55:AD72" si="13">AC55-AB55-AA55-Z55</f>
        <v>0</v>
      </c>
      <c r="AE55" s="112">
        <f t="shared" ref="AE55:AE72" si="14">(V55+U55+T55+S55+R55+W55)/6</f>
        <v>0</v>
      </c>
      <c r="AF55" s="112">
        <f t="shared" ref="AF55:AF72" si="15">W55</f>
        <v>0</v>
      </c>
      <c r="AG55" s="126"/>
      <c r="AH55" s="128"/>
      <c r="AI55" s="128"/>
      <c r="AJ55" s="128"/>
      <c r="AK55" s="128"/>
      <c r="AL55" s="128"/>
      <c r="AM55" s="129"/>
      <c r="AN55" s="70"/>
    </row>
    <row r="56" spans="1:52" s="13" customFormat="1" ht="40.049999999999997" hidden="1" customHeight="1">
      <c r="A56" s="77"/>
      <c r="B56" s="396"/>
      <c r="C56" s="82" t="s">
        <v>146</v>
      </c>
      <c r="D56" s="83" t="s">
        <v>147</v>
      </c>
      <c r="E56" s="84">
        <v>90</v>
      </c>
      <c r="F56" s="81">
        <f>VLOOKUP(C56,[1]Sheet1!B$1:E$65536,4,0)</f>
        <v>0</v>
      </c>
      <c r="G56" s="81">
        <f>VLOOKUP(C56,[1]Sheet1!B$1:F$65536,5,0)</f>
        <v>0</v>
      </c>
      <c r="H56" s="81">
        <f>VLOOKUP($C56,[1]Sheet1!$B$1:$Z$65536,6,0)</f>
        <v>0</v>
      </c>
      <c r="I56" s="81">
        <f>VLOOKUP($C56,[1]Sheet1!$B$1:$Z$65536,7,0)</f>
        <v>0</v>
      </c>
      <c r="J56" s="81">
        <f>VLOOKUP($C56,[1]Sheet1!$B$1:$Z$65536,8,0)</f>
        <v>0</v>
      </c>
      <c r="K56" s="81">
        <f>VLOOKUP($C56,[1]Sheet1!$B$1:$Z$65536,9,0)</f>
        <v>0</v>
      </c>
      <c r="L56" s="81">
        <f>VLOOKUP($C56,[1]Sheet1!$B$1:$Z$65536,10,0)</f>
        <v>0</v>
      </c>
      <c r="M56" s="81">
        <f>VLOOKUP($C56,[1]Sheet1!$B$1:$Z$65536,11,0)</f>
        <v>0</v>
      </c>
      <c r="N56" s="81">
        <f>VLOOKUP($C56,[1]Sheet1!$B$1:$Z$65536,12,0)</f>
        <v>0</v>
      </c>
      <c r="O56" s="81">
        <f>VLOOKUP($C56,[1]Sheet1!$B$1:$Z$65536,13,0)</f>
        <v>0</v>
      </c>
      <c r="P56" s="81">
        <f>VLOOKUP($C56,[1]Sheet1!$B$1:$Z$65536,14,0)</f>
        <v>0</v>
      </c>
      <c r="Q56" s="81">
        <f>VLOOKUP($C56,[1]Sheet1!$B$1:$Z$65536,15,0)</f>
        <v>0</v>
      </c>
      <c r="R56" s="81">
        <f>VLOOKUP($C56,[1]Sheet1!$B$1:$Z$65536,16,0)</f>
        <v>0</v>
      </c>
      <c r="S56" s="81">
        <f>VLOOKUP($C56,[1]Sheet1!$B$1:$Z$65536,17,0)</f>
        <v>0</v>
      </c>
      <c r="T56" s="81">
        <f>VLOOKUP($C56,[1]Sheet1!$B$1:$Z$65536,18,0)</f>
        <v>0</v>
      </c>
      <c r="U56" s="81">
        <f>VLOOKUP($C56,[1]Sheet1!$B$1:$Z$65536,19,0)</f>
        <v>0</v>
      </c>
      <c r="V56" s="81">
        <f>VLOOKUP($C56,[1]Sheet1!$B$1:$Z$65536,20,0)</f>
        <v>0</v>
      </c>
      <c r="W56" s="81">
        <f>VLOOKUP($C56,[1]Sheet1!$B$1:$Z$65536,21,0)</f>
        <v>79333.84</v>
      </c>
      <c r="X56" s="81">
        <f>VLOOKUP($C56,[1]Sheet1!$B$1:$Z$65536,22,0)</f>
        <v>0</v>
      </c>
      <c r="Y56" s="81">
        <f>VLOOKUP($C56,[1]Sheet1!$B$1:$Z$65536,23,0)</f>
        <v>0</v>
      </c>
      <c r="Z56" s="81">
        <f>VLOOKUP($C56,[1]Sheet1!$B$1:$Z$65536,24,0)</f>
        <v>140972.81</v>
      </c>
      <c r="AA56" s="81">
        <f>VLOOKUP($C56,[1]Sheet1!$B$1:$Z$65536,25,0)</f>
        <v>0</v>
      </c>
      <c r="AB56" s="81">
        <f>VLOOKUP($C56,[1]Sheet1!$B$1:$AA$65536,26,0)</f>
        <v>155513.69</v>
      </c>
      <c r="AC56" s="112">
        <f t="shared" si="12"/>
        <v>375820.33999999997</v>
      </c>
      <c r="AD56" s="113">
        <f t="shared" si="13"/>
        <v>79333.839999999967</v>
      </c>
      <c r="AE56" s="115">
        <f t="shared" si="14"/>
        <v>13222.306666666665</v>
      </c>
      <c r="AF56" s="115">
        <f t="shared" si="15"/>
        <v>79333.84</v>
      </c>
      <c r="AG56" s="130"/>
      <c r="AH56" s="155">
        <v>100000</v>
      </c>
      <c r="AI56" s="132">
        <v>50000</v>
      </c>
      <c r="AJ56" s="132"/>
      <c r="AK56" s="132" t="s">
        <v>46</v>
      </c>
      <c r="AL56" s="132"/>
      <c r="AM56" s="133"/>
      <c r="AN56" s="70"/>
    </row>
    <row r="57" spans="1:52" s="13" customFormat="1" ht="40.049999999999997" hidden="1" customHeight="1">
      <c r="A57" s="77"/>
      <c r="B57" s="396"/>
      <c r="C57" s="82" t="s">
        <v>148</v>
      </c>
      <c r="D57" s="83" t="s">
        <v>149</v>
      </c>
      <c r="E57" s="84">
        <v>90</v>
      </c>
      <c r="F57" s="81">
        <f>VLOOKUP(C57,[1]Sheet1!B$1:E$65536,4,0)</f>
        <v>0</v>
      </c>
      <c r="G57" s="81">
        <f>VLOOKUP(C57,[1]Sheet1!B$1:F$65536,5,0)</f>
        <v>0</v>
      </c>
      <c r="H57" s="81">
        <f>VLOOKUP($C57,[1]Sheet1!$B$1:$Z$65536,6,0)</f>
        <v>0</v>
      </c>
      <c r="I57" s="81">
        <f>VLOOKUP($C57,[1]Sheet1!$B$1:$Z$65536,7,0)</f>
        <v>0</v>
      </c>
      <c r="J57" s="81">
        <f>VLOOKUP($C57,[1]Sheet1!$B$1:$Z$65536,8,0)</f>
        <v>0</v>
      </c>
      <c r="K57" s="81">
        <f>VLOOKUP($C57,[1]Sheet1!$B$1:$Z$65536,9,0)</f>
        <v>0</v>
      </c>
      <c r="L57" s="81">
        <f>VLOOKUP($C57,[1]Sheet1!$B$1:$Z$65536,10,0)</f>
        <v>0</v>
      </c>
      <c r="M57" s="81">
        <f>VLOOKUP($C57,[1]Sheet1!$B$1:$Z$65536,11,0)</f>
        <v>0</v>
      </c>
      <c r="N57" s="81">
        <f>VLOOKUP($C57,[1]Sheet1!$B$1:$Z$65536,12,0)</f>
        <v>0</v>
      </c>
      <c r="O57" s="81">
        <f>VLOOKUP($C57,[1]Sheet1!$B$1:$Z$65536,13,0)</f>
        <v>0</v>
      </c>
      <c r="P57" s="81">
        <f>VLOOKUP($C57,[1]Sheet1!$B$1:$Z$65536,14,0)</f>
        <v>0</v>
      </c>
      <c r="Q57" s="81">
        <f>VLOOKUP($C57,[1]Sheet1!$B$1:$Z$65536,15,0)</f>
        <v>81086.600000000006</v>
      </c>
      <c r="R57" s="81">
        <f>VLOOKUP($C57,[1]Sheet1!$B$1:$Z$65536,16,0)</f>
        <v>0</v>
      </c>
      <c r="S57" s="81">
        <f>VLOOKUP($C57,[1]Sheet1!$B$1:$Z$65536,17,0)</f>
        <v>0</v>
      </c>
      <c r="T57" s="81">
        <f>VLOOKUP($C57,[1]Sheet1!$B$1:$Z$65536,18,0)</f>
        <v>0</v>
      </c>
      <c r="U57" s="81">
        <f>VLOOKUP($C57,[1]Sheet1!$B$1:$Z$65536,19,0)</f>
        <v>76210.719999999972</v>
      </c>
      <c r="V57" s="81">
        <f>VLOOKUP($C57,[1]Sheet1!$B$1:$Z$65536,20,0)</f>
        <v>0</v>
      </c>
      <c r="W57" s="81">
        <f>VLOOKUP($C57,[1]Sheet1!$B$1:$Z$65536,21,0)</f>
        <v>87985.109999999986</v>
      </c>
      <c r="X57" s="81">
        <f>VLOOKUP($C57,[1]Sheet1!$B$1:$Z$65536,22,0)</f>
        <v>0</v>
      </c>
      <c r="Y57" s="81">
        <f>VLOOKUP($C57,[1]Sheet1!$B$1:$Z$65536,23,0)</f>
        <v>0</v>
      </c>
      <c r="Z57" s="81">
        <f>VLOOKUP($C57,[1]Sheet1!$B$1:$Z$65536,24,0)</f>
        <v>45408.3</v>
      </c>
      <c r="AA57" s="81">
        <f>VLOOKUP($C57,[1]Sheet1!$B$1:$Z$65536,25,0)</f>
        <v>0</v>
      </c>
      <c r="AB57" s="81">
        <f>VLOOKUP($C57,[1]Sheet1!$B$1:$AA$65536,26,0)</f>
        <v>51999.48</v>
      </c>
      <c r="AC57" s="112">
        <f t="shared" si="12"/>
        <v>342690.20999999996</v>
      </c>
      <c r="AD57" s="113">
        <f t="shared" si="13"/>
        <v>245282.43</v>
      </c>
      <c r="AE57" s="115">
        <f t="shared" si="14"/>
        <v>27365.971666666661</v>
      </c>
      <c r="AF57" s="115">
        <f t="shared" si="15"/>
        <v>87985.109999999986</v>
      </c>
      <c r="AG57" s="130"/>
      <c r="AH57" s="134">
        <v>20000</v>
      </c>
      <c r="AI57" s="132">
        <v>20000</v>
      </c>
      <c r="AJ57" s="132" t="s">
        <v>46</v>
      </c>
      <c r="AK57" s="132"/>
      <c r="AL57" s="132"/>
      <c r="AM57" s="133"/>
      <c r="AN57" s="70"/>
    </row>
    <row r="58" spans="1:52" s="13" customFormat="1" ht="28.8" customHeight="1">
      <c r="A58" s="77"/>
      <c r="B58" s="396"/>
      <c r="C58" s="82" t="s">
        <v>150</v>
      </c>
      <c r="D58" s="83" t="s">
        <v>151</v>
      </c>
      <c r="E58" s="84">
        <v>90</v>
      </c>
      <c r="F58" s="81">
        <f>VLOOKUP(C58,[1]Sheet1!B$1:E$65536,4,0)</f>
        <v>0</v>
      </c>
      <c r="G58" s="81">
        <f>VLOOKUP(C58,[1]Sheet1!B$1:F$65536,5,0)</f>
        <v>0</v>
      </c>
      <c r="H58" s="81">
        <f>VLOOKUP($C58,[1]Sheet1!$B$1:$Z$65536,6,0)</f>
        <v>0</v>
      </c>
      <c r="I58" s="81">
        <f>VLOOKUP($C58,[1]Sheet1!$B$1:$Z$65536,7,0)</f>
        <v>0</v>
      </c>
      <c r="J58" s="81">
        <f>VLOOKUP($C58,[1]Sheet1!$B$1:$Z$65536,8,0)</f>
        <v>0</v>
      </c>
      <c r="K58" s="81">
        <f>VLOOKUP($C58,[1]Sheet1!$B$1:$Z$65536,9,0)</f>
        <v>0</v>
      </c>
      <c r="L58" s="81">
        <f>VLOOKUP($C58,[1]Sheet1!$B$1:$Z$65536,10,0)</f>
        <v>0</v>
      </c>
      <c r="M58" s="81">
        <f>VLOOKUP($C58,[1]Sheet1!$B$1:$Z$65536,11,0)</f>
        <v>0</v>
      </c>
      <c r="N58" s="81">
        <f>VLOOKUP($C58,[1]Sheet1!$B$1:$Z$65536,12,0)</f>
        <v>0</v>
      </c>
      <c r="O58" s="81">
        <f>VLOOKUP($C58,[1]Sheet1!$B$1:$Z$65536,13,0)</f>
        <v>0</v>
      </c>
      <c r="P58" s="81">
        <f>VLOOKUP($C58,[1]Sheet1!$B$1:$Z$65536,14,0)</f>
        <v>0</v>
      </c>
      <c r="Q58" s="81">
        <f>VLOOKUP($C58,[1]Sheet1!$B$1:$Z$65536,15,0)</f>
        <v>0</v>
      </c>
      <c r="R58" s="81">
        <f>VLOOKUP($C58,[1]Sheet1!$B$1:$Z$65536,16,0)</f>
        <v>0</v>
      </c>
      <c r="S58" s="81">
        <f>VLOOKUP($C58,[1]Sheet1!$B$1:$Z$65536,17,0)</f>
        <v>0</v>
      </c>
      <c r="T58" s="81">
        <f>VLOOKUP($C58,[1]Sheet1!$B$1:$Z$65536,18,0)</f>
        <v>0</v>
      </c>
      <c r="U58" s="81">
        <f>VLOOKUP($C58,[1]Sheet1!$B$1:$Z$65536,19,0)</f>
        <v>0</v>
      </c>
      <c r="V58" s="81">
        <f>VLOOKUP($C58,[1]Sheet1!$B$1:$Z$65536,20,0)</f>
        <v>153275.42000000004</v>
      </c>
      <c r="W58" s="81">
        <f>VLOOKUP($C58,[1]Sheet1!$B$1:$Z$65536,21,0)</f>
        <v>23181.479999999981</v>
      </c>
      <c r="X58" s="81">
        <f>VLOOKUP($C58,[1]Sheet1!$B$1:$Z$65536,22,0)</f>
        <v>0</v>
      </c>
      <c r="Y58" s="81">
        <f>VLOOKUP($C58,[1]Sheet1!$B$1:$Z$65536,23,0)</f>
        <v>23672.89</v>
      </c>
      <c r="Z58" s="81">
        <f>VLOOKUP($C58,[1]Sheet1!$B$1:$Z$65536,24,0)</f>
        <v>111358.85</v>
      </c>
      <c r="AA58" s="81">
        <f>VLOOKUP($C58,[1]Sheet1!$B$1:$Z$65536,25,0)</f>
        <v>86242.41</v>
      </c>
      <c r="AB58" s="81">
        <f>VLOOKUP($C58,[1]Sheet1!$B$1:$AA$65536,26,0)</f>
        <v>21275.17</v>
      </c>
      <c r="AC58" s="112">
        <f t="shared" si="12"/>
        <v>419006.22000000003</v>
      </c>
      <c r="AD58" s="113">
        <f>AC58-AB58-AA58</f>
        <v>311488.64000000001</v>
      </c>
      <c r="AE58" s="115">
        <f t="shared" si="14"/>
        <v>29409.483333333337</v>
      </c>
      <c r="AF58" s="115">
        <f t="shared" si="15"/>
        <v>23181.479999999981</v>
      </c>
      <c r="AG58" s="130">
        <v>50000</v>
      </c>
      <c r="AH58" s="132">
        <v>50000</v>
      </c>
      <c r="AI58" s="132"/>
      <c r="AJ58" s="132" t="s">
        <v>46</v>
      </c>
      <c r="AK58" s="132"/>
      <c r="AL58" s="132"/>
      <c r="AM58" s="133"/>
      <c r="AN58" s="70"/>
    </row>
    <row r="59" spans="1:52" s="13" customFormat="1" ht="40.049999999999997" hidden="1" customHeight="1">
      <c r="A59" s="77"/>
      <c r="B59" s="396"/>
      <c r="C59" s="82" t="s">
        <v>152</v>
      </c>
      <c r="D59" s="83" t="s">
        <v>153</v>
      </c>
      <c r="E59" s="84">
        <v>90</v>
      </c>
      <c r="F59" s="81">
        <f>VLOOKUP(C59,[1]Sheet1!B$1:E$65536,4,0)</f>
        <v>0</v>
      </c>
      <c r="G59" s="81">
        <f>VLOOKUP(C59,[1]Sheet1!B$1:F$65536,5,0)</f>
        <v>0</v>
      </c>
      <c r="H59" s="81">
        <f>VLOOKUP($C59,[1]Sheet1!$B$1:$Z$65536,6,0)</f>
        <v>0</v>
      </c>
      <c r="I59" s="81">
        <f>VLOOKUP($C59,[1]Sheet1!$B$1:$Z$65536,7,0)</f>
        <v>0</v>
      </c>
      <c r="J59" s="81">
        <f>VLOOKUP($C59,[1]Sheet1!$B$1:$Z$65536,8,0)</f>
        <v>0</v>
      </c>
      <c r="K59" s="81">
        <f>VLOOKUP($C59,[1]Sheet1!$B$1:$Z$65536,9,0)</f>
        <v>0</v>
      </c>
      <c r="L59" s="81">
        <f>VLOOKUP($C59,[1]Sheet1!$B$1:$Z$65536,10,0)</f>
        <v>0</v>
      </c>
      <c r="M59" s="81">
        <f>VLOOKUP($C59,[1]Sheet1!$B$1:$Z$65536,11,0)</f>
        <v>0</v>
      </c>
      <c r="N59" s="81">
        <f>VLOOKUP($C59,[1]Sheet1!$B$1:$Z$65536,12,0)</f>
        <v>0</v>
      </c>
      <c r="O59" s="81">
        <f>VLOOKUP($C59,[1]Sheet1!$B$1:$Z$65536,13,0)</f>
        <v>0</v>
      </c>
      <c r="P59" s="81">
        <f>VLOOKUP($C59,[1]Sheet1!$B$1:$Z$65536,14,0)</f>
        <v>0</v>
      </c>
      <c r="Q59" s="81">
        <f>VLOOKUP($C59,[1]Sheet1!$B$1:$Z$65536,15,0)</f>
        <v>0</v>
      </c>
      <c r="R59" s="81">
        <f>VLOOKUP($C59,[1]Sheet1!$B$1:$Z$65536,16,0)</f>
        <v>0</v>
      </c>
      <c r="S59" s="81">
        <f>VLOOKUP($C59,[1]Sheet1!$B$1:$Z$65536,17,0)</f>
        <v>0</v>
      </c>
      <c r="T59" s="81">
        <f>VLOOKUP($C59,[1]Sheet1!$B$1:$Z$65536,18,0)</f>
        <v>0</v>
      </c>
      <c r="U59" s="81">
        <f>VLOOKUP($C59,[1]Sheet1!$B$1:$Z$65536,19,0)</f>
        <v>0</v>
      </c>
      <c r="V59" s="81">
        <f>VLOOKUP($C59,[1]Sheet1!$B$1:$Z$65536,20,0)</f>
        <v>0</v>
      </c>
      <c r="W59" s="81">
        <f>VLOOKUP($C59,[1]Sheet1!$B$1:$Z$65536,21,0)</f>
        <v>0</v>
      </c>
      <c r="X59" s="81">
        <f>VLOOKUP($C59,[1]Sheet1!$B$1:$Z$65536,22,0)</f>
        <v>6422.32</v>
      </c>
      <c r="Y59" s="81">
        <f>VLOOKUP($C59,[1]Sheet1!$B$1:$Z$65536,23,0)</f>
        <v>0</v>
      </c>
      <c r="Z59" s="81">
        <f>VLOOKUP($C59,[1]Sheet1!$B$1:$Z$65536,24,0)</f>
        <v>44951.4</v>
      </c>
      <c r="AA59" s="81">
        <f>VLOOKUP($C59,[1]Sheet1!$B$1:$Z$65536,25,0)</f>
        <v>89904.65</v>
      </c>
      <c r="AB59" s="81">
        <f>VLOOKUP($C59,[1]Sheet1!$B$1:$AA$65536,26,0)</f>
        <v>0</v>
      </c>
      <c r="AC59" s="112">
        <f t="shared" si="12"/>
        <v>141278.37</v>
      </c>
      <c r="AD59" s="113">
        <f t="shared" si="13"/>
        <v>6422.32</v>
      </c>
      <c r="AE59" s="115">
        <f t="shared" si="14"/>
        <v>0</v>
      </c>
      <c r="AF59" s="115">
        <f t="shared" si="15"/>
        <v>0</v>
      </c>
      <c r="AG59" s="132"/>
      <c r="AH59" s="132">
        <v>100000</v>
      </c>
      <c r="AI59" s="132"/>
      <c r="AJ59" s="132" t="s">
        <v>46</v>
      </c>
      <c r="AK59" s="132"/>
      <c r="AL59" s="132"/>
      <c r="AM59" s="133"/>
      <c r="AN59" s="70"/>
    </row>
    <row r="60" spans="1:52" s="13" customFormat="1" ht="40.049999999999997" hidden="1" customHeight="1">
      <c r="A60" s="77"/>
      <c r="B60" s="396"/>
      <c r="C60" s="82" t="s">
        <v>155</v>
      </c>
      <c r="D60" s="83" t="s">
        <v>156</v>
      </c>
      <c r="E60" s="84">
        <v>90</v>
      </c>
      <c r="F60" s="81">
        <f>VLOOKUP(C60,[1]Sheet1!B$1:E$65536,4,0)</f>
        <v>0</v>
      </c>
      <c r="G60" s="81">
        <f>VLOOKUP(C60,[1]Sheet1!B$1:F$65536,5,0)</f>
        <v>0</v>
      </c>
      <c r="H60" s="81">
        <f>VLOOKUP($C60,[1]Sheet1!$B$1:$Z$65536,6,0)</f>
        <v>0</v>
      </c>
      <c r="I60" s="81">
        <f>VLOOKUP($C60,[1]Sheet1!$B$1:$Z$65536,7,0)</f>
        <v>0</v>
      </c>
      <c r="J60" s="81">
        <f>VLOOKUP($C60,[1]Sheet1!$B$1:$Z$65536,8,0)</f>
        <v>0</v>
      </c>
      <c r="K60" s="81">
        <f>VLOOKUP($C60,[1]Sheet1!$B$1:$Z$65536,9,0)</f>
        <v>0</v>
      </c>
      <c r="L60" s="81">
        <f>VLOOKUP($C60,[1]Sheet1!$B$1:$Z$65536,10,0)</f>
        <v>0</v>
      </c>
      <c r="M60" s="81">
        <f>VLOOKUP($C60,[1]Sheet1!$B$1:$Z$65536,11,0)</f>
        <v>24542.990000000049</v>
      </c>
      <c r="N60" s="81">
        <f>VLOOKUP($C60,[1]Sheet1!$B$1:$Z$65536,12,0)</f>
        <v>0</v>
      </c>
      <c r="O60" s="81">
        <f>VLOOKUP($C60,[1]Sheet1!$B$1:$Z$65536,13,0)</f>
        <v>0</v>
      </c>
      <c r="P60" s="81">
        <f>VLOOKUP($C60,[1]Sheet1!$B$1:$Z$65536,14,0)</f>
        <v>0</v>
      </c>
      <c r="Q60" s="81">
        <f>VLOOKUP($C60,[1]Sheet1!$B$1:$Z$65536,15,0)</f>
        <v>0</v>
      </c>
      <c r="R60" s="81">
        <f>VLOOKUP($C60,[1]Sheet1!$B$1:$Z$65536,16,0)</f>
        <v>0</v>
      </c>
      <c r="S60" s="81">
        <f>VLOOKUP($C60,[1]Sheet1!$B$1:$Z$65536,17,0)</f>
        <v>59352.209999999992</v>
      </c>
      <c r="T60" s="81">
        <f>VLOOKUP($C60,[1]Sheet1!$B$1:$Z$65536,18,0)</f>
        <v>0</v>
      </c>
      <c r="U60" s="81">
        <f>VLOOKUP($C60,[1]Sheet1!$B$1:$Z$65536,19,0)</f>
        <v>0</v>
      </c>
      <c r="V60" s="81">
        <f>VLOOKUP($C60,[1]Sheet1!$B$1:$Z$65536,20,0)</f>
        <v>134786.07999999999</v>
      </c>
      <c r="W60" s="81">
        <f>VLOOKUP($C60,[1]Sheet1!$B$1:$Z$65536,21,0)</f>
        <v>0</v>
      </c>
      <c r="X60" s="81">
        <f>VLOOKUP($C60,[1]Sheet1!$B$1:$Z$65536,22,0)</f>
        <v>0</v>
      </c>
      <c r="Y60" s="81">
        <f>VLOOKUP($C60,[1]Sheet1!$B$1:$Z$65536,23,0)</f>
        <v>0</v>
      </c>
      <c r="Z60" s="81">
        <f>VLOOKUP($C60,[1]Sheet1!$B$1:$Z$65536,24,0)</f>
        <v>28340.400000000001</v>
      </c>
      <c r="AA60" s="81">
        <f>VLOOKUP($C60,[1]Sheet1!$B$1:$Z$65536,25,0)</f>
        <v>0</v>
      </c>
      <c r="AB60" s="81">
        <f>VLOOKUP($C60,[1]Sheet1!$B$1:$AA$65536,26,0)</f>
        <v>13918.44</v>
      </c>
      <c r="AC60" s="112">
        <f t="shared" si="12"/>
        <v>260940.12000000002</v>
      </c>
      <c r="AD60" s="113">
        <f t="shared" si="13"/>
        <v>218681.28000000003</v>
      </c>
      <c r="AE60" s="115">
        <f t="shared" si="14"/>
        <v>32356.381666666664</v>
      </c>
      <c r="AF60" s="115">
        <f t="shared" si="15"/>
        <v>0</v>
      </c>
      <c r="AG60" s="130"/>
      <c r="AH60" s="132">
        <v>40000</v>
      </c>
      <c r="AI60" s="132"/>
      <c r="AJ60" s="132" t="s">
        <v>46</v>
      </c>
      <c r="AK60" s="132"/>
      <c r="AL60" s="132"/>
      <c r="AM60" s="133"/>
      <c r="AN60" s="70"/>
    </row>
    <row r="61" spans="1:52" s="13" customFormat="1" ht="40.049999999999997" hidden="1" customHeight="1">
      <c r="A61" s="77"/>
      <c r="B61" s="396"/>
      <c r="C61" s="82" t="s">
        <v>157</v>
      </c>
      <c r="D61" s="83" t="s">
        <v>158</v>
      </c>
      <c r="E61" s="84">
        <v>90</v>
      </c>
      <c r="F61" s="81">
        <f>VLOOKUP(C61,[1]Sheet1!B$1:E$65536,4,0)</f>
        <v>0</v>
      </c>
      <c r="G61" s="81">
        <f>VLOOKUP(C61,[1]Sheet1!B$1:F$65536,5,0)</f>
        <v>0</v>
      </c>
      <c r="H61" s="81">
        <f>VLOOKUP($C61,[1]Sheet1!$B$1:$Z$65536,6,0)</f>
        <v>0</v>
      </c>
      <c r="I61" s="81">
        <f>VLOOKUP($C61,[1]Sheet1!$B$1:$Z$65536,7,0)</f>
        <v>0</v>
      </c>
      <c r="J61" s="81">
        <f>VLOOKUP($C61,[1]Sheet1!$B$1:$Z$65536,8,0)</f>
        <v>0</v>
      </c>
      <c r="K61" s="81">
        <f>VLOOKUP($C61,[1]Sheet1!$B$1:$Z$65536,9,0)</f>
        <v>0</v>
      </c>
      <c r="L61" s="81">
        <f>VLOOKUP($C61,[1]Sheet1!$B$1:$Z$65536,10,0)</f>
        <v>0</v>
      </c>
      <c r="M61" s="81">
        <f>VLOOKUP($C61,[1]Sheet1!$B$1:$Z$65536,11,0)</f>
        <v>0</v>
      </c>
      <c r="N61" s="81">
        <f>VLOOKUP($C61,[1]Sheet1!$B$1:$Z$65536,12,0)</f>
        <v>0</v>
      </c>
      <c r="O61" s="81">
        <f>VLOOKUP($C61,[1]Sheet1!$B$1:$Z$65536,13,0)</f>
        <v>0</v>
      </c>
      <c r="P61" s="81">
        <f>VLOOKUP($C61,[1]Sheet1!$B$1:$Z$65536,14,0)</f>
        <v>0</v>
      </c>
      <c r="Q61" s="81">
        <f>VLOOKUP($C61,[1]Sheet1!$B$1:$Z$65536,15,0)</f>
        <v>0</v>
      </c>
      <c r="R61" s="81">
        <f>VLOOKUP($C61,[1]Sheet1!$B$1:$Z$65536,16,0)</f>
        <v>0</v>
      </c>
      <c r="S61" s="81">
        <f>VLOOKUP($C61,[1]Sheet1!$B$1:$Z$65536,17,0)</f>
        <v>0</v>
      </c>
      <c r="T61" s="81">
        <f>VLOOKUP($C61,[1]Sheet1!$B$1:$Z$65536,18,0)</f>
        <v>0</v>
      </c>
      <c r="U61" s="81">
        <f>VLOOKUP($C61,[1]Sheet1!$B$1:$Z$65536,19,0)</f>
        <v>0</v>
      </c>
      <c r="V61" s="81">
        <f>VLOOKUP($C61,[1]Sheet1!$B$1:$Z$65536,20,0)</f>
        <v>0</v>
      </c>
      <c r="W61" s="81">
        <f>VLOOKUP($C61,[1]Sheet1!$B$1:$Z$65536,21,0)</f>
        <v>0</v>
      </c>
      <c r="X61" s="81">
        <f>VLOOKUP($C61,[1]Sheet1!$B$1:$Z$65536,22,0)</f>
        <v>21163.33</v>
      </c>
      <c r="Y61" s="81">
        <f>VLOOKUP($C61,[1]Sheet1!$B$1:$Z$65536,23,0)</f>
        <v>340.36</v>
      </c>
      <c r="Z61" s="81">
        <f>VLOOKUP($C61,[1]Sheet1!$B$1:$Z$65536,24,0)</f>
        <v>0</v>
      </c>
      <c r="AA61" s="81">
        <f>VLOOKUP($C61,[1]Sheet1!$B$1:$Z$65536,25,0)</f>
        <v>0</v>
      </c>
      <c r="AB61" s="81">
        <f>VLOOKUP($C61,[1]Sheet1!$B$1:$AA$65536,26,0)</f>
        <v>0</v>
      </c>
      <c r="AC61" s="112">
        <f t="shared" si="12"/>
        <v>21503.690000000002</v>
      </c>
      <c r="AD61" s="113">
        <f t="shared" si="13"/>
        <v>21503.690000000002</v>
      </c>
      <c r="AE61" s="115">
        <f t="shared" si="14"/>
        <v>0</v>
      </c>
      <c r="AF61" s="115">
        <f t="shared" si="15"/>
        <v>0</v>
      </c>
      <c r="AG61" s="130"/>
      <c r="AH61" s="134">
        <f>AD61</f>
        <v>21503.690000000002</v>
      </c>
      <c r="AI61" s="132">
        <v>20000</v>
      </c>
      <c r="AJ61" s="132" t="s">
        <v>46</v>
      </c>
      <c r="AK61" s="132"/>
      <c r="AL61" s="132"/>
      <c r="AM61" s="133"/>
      <c r="AN61" s="70"/>
    </row>
    <row r="62" spans="1:52" s="13" customFormat="1" ht="40.049999999999997" hidden="1" customHeight="1">
      <c r="A62" s="77"/>
      <c r="B62" s="396"/>
      <c r="C62" s="82" t="s">
        <v>159</v>
      </c>
      <c r="D62" s="83" t="s">
        <v>160</v>
      </c>
      <c r="E62" s="84">
        <v>90</v>
      </c>
      <c r="F62" s="81">
        <f>VLOOKUP(C62,[1]Sheet1!B$1:E$65536,4,0)</f>
        <v>0</v>
      </c>
      <c r="G62" s="81">
        <f>VLOOKUP(C62,[1]Sheet1!B$1:F$65536,5,0)</f>
        <v>0</v>
      </c>
      <c r="H62" s="81">
        <f>VLOOKUP($C62,[1]Sheet1!$B$1:$Z$65536,6,0)</f>
        <v>0</v>
      </c>
      <c r="I62" s="81">
        <f>VLOOKUP($C62,[1]Sheet1!$B$1:$Z$65536,7,0)</f>
        <v>0</v>
      </c>
      <c r="J62" s="81">
        <f>VLOOKUP($C62,[1]Sheet1!$B$1:$Z$65536,8,0)</f>
        <v>0</v>
      </c>
      <c r="K62" s="81">
        <f>VLOOKUP($C62,[1]Sheet1!$B$1:$Z$65536,9,0)</f>
        <v>0</v>
      </c>
      <c r="L62" s="81">
        <f>VLOOKUP($C62,[1]Sheet1!$B$1:$Z$65536,10,0)</f>
        <v>0</v>
      </c>
      <c r="M62" s="81">
        <f>VLOOKUP($C62,[1]Sheet1!$B$1:$Z$65536,11,0)</f>
        <v>0</v>
      </c>
      <c r="N62" s="81">
        <f>VLOOKUP($C62,[1]Sheet1!$B$1:$Z$65536,12,0)</f>
        <v>0</v>
      </c>
      <c r="O62" s="81">
        <f>VLOOKUP($C62,[1]Sheet1!$B$1:$Z$65536,13,0)</f>
        <v>0</v>
      </c>
      <c r="P62" s="81">
        <f>VLOOKUP($C62,[1]Sheet1!$B$1:$Z$65536,14,0)</f>
        <v>7134.6800000000221</v>
      </c>
      <c r="Q62" s="81">
        <f>VLOOKUP($C62,[1]Sheet1!$B$1:$Z$65536,15,0)</f>
        <v>30857.239999999991</v>
      </c>
      <c r="R62" s="81">
        <f>VLOOKUP($C62,[1]Sheet1!$B$1:$Z$65536,16,0)</f>
        <v>49233.490000000005</v>
      </c>
      <c r="S62" s="81">
        <f>VLOOKUP($C62,[1]Sheet1!$B$1:$Z$65536,17,0)</f>
        <v>0</v>
      </c>
      <c r="T62" s="81">
        <f>VLOOKUP($C62,[1]Sheet1!$B$1:$Z$65536,18,0)</f>
        <v>0</v>
      </c>
      <c r="U62" s="81">
        <f>VLOOKUP($C62,[1]Sheet1!$B$1:$Z$65536,19,0)</f>
        <v>8370.2400000000052</v>
      </c>
      <c r="V62" s="81">
        <f>VLOOKUP($C62,[1]Sheet1!$B$1:$Z$65536,20,0)</f>
        <v>21482.429999999993</v>
      </c>
      <c r="W62" s="81">
        <f>VLOOKUP($C62,[1]Sheet1!$B$1:$Z$65536,21,0)</f>
        <v>23011.959999999992</v>
      </c>
      <c r="X62" s="81">
        <f>VLOOKUP($C62,[1]Sheet1!$B$1:$Z$65536,22,0)</f>
        <v>0</v>
      </c>
      <c r="Y62" s="81">
        <f>VLOOKUP($C62,[1]Sheet1!$B$1:$Z$65536,23,0)</f>
        <v>26886.41</v>
      </c>
      <c r="Z62" s="81">
        <f>VLOOKUP($C62,[1]Sheet1!$B$1:$Z$65536,24,0)</f>
        <v>17156.689999999999</v>
      </c>
      <c r="AA62" s="81">
        <f>VLOOKUP($C62,[1]Sheet1!$B$1:$Z$65536,25,0)</f>
        <v>11259.32</v>
      </c>
      <c r="AB62" s="81">
        <f>VLOOKUP($C62,[1]Sheet1!$B$1:$AA$65536,26,0)</f>
        <v>24377.21</v>
      </c>
      <c r="AC62" s="112">
        <f t="shared" si="12"/>
        <v>219769.67</v>
      </c>
      <c r="AD62" s="113">
        <f t="shared" si="13"/>
        <v>166976.45000000001</v>
      </c>
      <c r="AE62" s="115">
        <f t="shared" si="14"/>
        <v>17016.353333333333</v>
      </c>
      <c r="AF62" s="115">
        <f t="shared" si="15"/>
        <v>23011.959999999992</v>
      </c>
      <c r="AG62" s="130">
        <v>20000</v>
      </c>
      <c r="AH62" s="132">
        <v>10000</v>
      </c>
      <c r="AI62" s="132"/>
      <c r="AJ62" s="132" t="s">
        <v>46</v>
      </c>
      <c r="AK62" s="132"/>
      <c r="AL62" s="132"/>
      <c r="AM62" s="133"/>
      <c r="AN62" s="70"/>
    </row>
    <row r="63" spans="1:52" s="13" customFormat="1" ht="40.049999999999997" hidden="1" customHeight="1">
      <c r="A63" s="77"/>
      <c r="B63" s="396"/>
      <c r="C63" s="82" t="s">
        <v>161</v>
      </c>
      <c r="D63" s="83" t="s">
        <v>162</v>
      </c>
      <c r="E63" s="84">
        <v>90</v>
      </c>
      <c r="F63" s="81">
        <f>VLOOKUP(C63,[1]Sheet1!B$1:E$65536,4,0)</f>
        <v>0</v>
      </c>
      <c r="G63" s="81">
        <f>VLOOKUP(C63,[1]Sheet1!B$1:F$65536,5,0)</f>
        <v>0</v>
      </c>
      <c r="H63" s="81">
        <f>VLOOKUP($C63,[1]Sheet1!$B$1:$Z$65536,6,0)</f>
        <v>0</v>
      </c>
      <c r="I63" s="81">
        <f>VLOOKUP($C63,[1]Sheet1!$B$1:$Z$65536,7,0)</f>
        <v>0</v>
      </c>
      <c r="J63" s="81">
        <f>VLOOKUP($C63,[1]Sheet1!$B$1:$Z$65536,8,0)</f>
        <v>0</v>
      </c>
      <c r="K63" s="81">
        <f>VLOOKUP($C63,[1]Sheet1!$B$1:$Z$65536,9,0)</f>
        <v>0</v>
      </c>
      <c r="L63" s="81">
        <f>VLOOKUP($C63,[1]Sheet1!$B$1:$Z$65536,10,0)</f>
        <v>0</v>
      </c>
      <c r="M63" s="81">
        <f>VLOOKUP($C63,[1]Sheet1!$B$1:$Z$65536,11,0)</f>
        <v>0</v>
      </c>
      <c r="N63" s="81">
        <f>VLOOKUP($C63,[1]Sheet1!$B$1:$Z$65536,12,0)</f>
        <v>0</v>
      </c>
      <c r="O63" s="81">
        <f>VLOOKUP($C63,[1]Sheet1!$B$1:$Z$65536,13,0)</f>
        <v>0</v>
      </c>
      <c r="P63" s="81">
        <f>VLOOKUP($C63,[1]Sheet1!$B$1:$Z$65536,14,0)</f>
        <v>0</v>
      </c>
      <c r="Q63" s="81">
        <f>VLOOKUP($C63,[1]Sheet1!$B$1:$Z$65536,15,0)</f>
        <v>0</v>
      </c>
      <c r="R63" s="81">
        <f>VLOOKUP($C63,[1]Sheet1!$B$1:$Z$65536,16,0)</f>
        <v>0</v>
      </c>
      <c r="S63" s="81">
        <f>VLOOKUP($C63,[1]Sheet1!$B$1:$Z$65536,17,0)</f>
        <v>0</v>
      </c>
      <c r="T63" s="81">
        <f>VLOOKUP($C63,[1]Sheet1!$B$1:$Z$65536,18,0)</f>
        <v>0</v>
      </c>
      <c r="U63" s="81">
        <f>VLOOKUP($C63,[1]Sheet1!$B$1:$Z$65536,19,0)</f>
        <v>0</v>
      </c>
      <c r="V63" s="81">
        <f>VLOOKUP($C63,[1]Sheet1!$B$1:$Z$65536,20,0)</f>
        <v>0</v>
      </c>
      <c r="W63" s="81">
        <f>VLOOKUP($C63,[1]Sheet1!$B$1:$Z$65536,21,0)</f>
        <v>0</v>
      </c>
      <c r="X63" s="81">
        <f>VLOOKUP($C63,[1]Sheet1!$B$1:$Z$65536,22,0)</f>
        <v>0</v>
      </c>
      <c r="Y63" s="81">
        <f>VLOOKUP($C63,[1]Sheet1!$B$1:$Z$65536,23,0)</f>
        <v>11015.44</v>
      </c>
      <c r="Z63" s="81">
        <f>VLOOKUP($C63,[1]Sheet1!$B$1:$Z$65536,24,0)</f>
        <v>59181.33</v>
      </c>
      <c r="AA63" s="81">
        <f>VLOOKUP($C63,[1]Sheet1!$B$1:$Z$65536,25,0)</f>
        <v>32099.26</v>
      </c>
      <c r="AB63" s="81">
        <f>VLOOKUP($C63,[1]Sheet1!$B$1:$AA$65536,26,0)</f>
        <v>0</v>
      </c>
      <c r="AC63" s="112">
        <f t="shared" si="12"/>
        <v>102296.03</v>
      </c>
      <c r="AD63" s="113">
        <f t="shared" si="13"/>
        <v>11015.440000000002</v>
      </c>
      <c r="AE63" s="115">
        <f t="shared" si="14"/>
        <v>0</v>
      </c>
      <c r="AF63" s="115">
        <f t="shared" si="15"/>
        <v>0</v>
      </c>
      <c r="AG63" s="130"/>
      <c r="AH63" s="132">
        <f>AD63</f>
        <v>11015.440000000002</v>
      </c>
      <c r="AI63" s="132"/>
      <c r="AJ63" s="132" t="s">
        <v>46</v>
      </c>
      <c r="AK63" s="132"/>
      <c r="AL63" s="132"/>
      <c r="AM63" s="133"/>
      <c r="AN63" s="70"/>
    </row>
    <row r="64" spans="1:52" s="13" customFormat="1" ht="40.049999999999997" hidden="1" customHeight="1">
      <c r="A64" s="77"/>
      <c r="B64" s="396"/>
      <c r="C64" s="82" t="s">
        <v>163</v>
      </c>
      <c r="D64" s="83" t="s">
        <v>164</v>
      </c>
      <c r="E64" s="84">
        <v>90</v>
      </c>
      <c r="F64" s="81">
        <f>VLOOKUP(C64,[1]Sheet1!B$1:E$65536,4,0)</f>
        <v>0</v>
      </c>
      <c r="G64" s="81">
        <f>VLOOKUP(C64,[1]Sheet1!B$1:F$65536,5,0)</f>
        <v>0</v>
      </c>
      <c r="H64" s="81">
        <f>VLOOKUP($C64,[1]Sheet1!$B$1:$Z$65536,6,0)</f>
        <v>0</v>
      </c>
      <c r="I64" s="81">
        <f>VLOOKUP($C64,[1]Sheet1!$B$1:$Z$65536,7,0)</f>
        <v>0</v>
      </c>
      <c r="J64" s="81">
        <f>VLOOKUP($C64,[1]Sheet1!$B$1:$Z$65536,8,0)</f>
        <v>0</v>
      </c>
      <c r="K64" s="81">
        <f>VLOOKUP($C64,[1]Sheet1!$B$1:$Z$65536,9,0)</f>
        <v>0</v>
      </c>
      <c r="L64" s="81">
        <f>VLOOKUP($C64,[1]Sheet1!$B$1:$Z$65536,10,0)</f>
        <v>0</v>
      </c>
      <c r="M64" s="81">
        <f>VLOOKUP($C64,[1]Sheet1!$B$1:$Z$65536,11,0)</f>
        <v>0</v>
      </c>
      <c r="N64" s="81">
        <f>VLOOKUP($C64,[1]Sheet1!$B$1:$Z$65536,12,0)</f>
        <v>0</v>
      </c>
      <c r="O64" s="81">
        <f>VLOOKUP($C64,[1]Sheet1!$B$1:$Z$65536,13,0)</f>
        <v>0</v>
      </c>
      <c r="P64" s="81">
        <f>VLOOKUP($C64,[1]Sheet1!$B$1:$Z$65536,14,0)</f>
        <v>0</v>
      </c>
      <c r="Q64" s="81">
        <f>VLOOKUP($C64,[1]Sheet1!$B$1:$Z$65536,15,0)</f>
        <v>0</v>
      </c>
      <c r="R64" s="81">
        <f>VLOOKUP($C64,[1]Sheet1!$B$1:$Z$65536,16,0)</f>
        <v>0</v>
      </c>
      <c r="S64" s="81">
        <f>VLOOKUP($C64,[1]Sheet1!$B$1:$Z$65536,17,0)</f>
        <v>0</v>
      </c>
      <c r="T64" s="81">
        <f>VLOOKUP($C64,[1]Sheet1!$B$1:$Z$65536,18,0)</f>
        <v>0</v>
      </c>
      <c r="U64" s="81">
        <f>VLOOKUP($C64,[1]Sheet1!$B$1:$Z$65536,19,0)</f>
        <v>0</v>
      </c>
      <c r="V64" s="81">
        <f>VLOOKUP($C64,[1]Sheet1!$B$1:$Z$65536,20,0)</f>
        <v>0</v>
      </c>
      <c r="W64" s="81">
        <f>VLOOKUP($C64,[1]Sheet1!$B$1:$Z$65536,21,0)</f>
        <v>0</v>
      </c>
      <c r="X64" s="81">
        <f>VLOOKUP($C64,[1]Sheet1!$B$1:$Z$65536,22,0)</f>
        <v>27731.9</v>
      </c>
      <c r="Y64" s="81">
        <f>VLOOKUP($C64,[1]Sheet1!$B$1:$Z$65536,23,0)</f>
        <v>41507.46</v>
      </c>
      <c r="Z64" s="81">
        <f>VLOOKUP($C64,[1]Sheet1!$B$1:$Z$65536,24,0)</f>
        <v>31010.05</v>
      </c>
      <c r="AA64" s="81">
        <f>VLOOKUP($C64,[1]Sheet1!$B$1:$Z$65536,25,0)</f>
        <v>18875.52</v>
      </c>
      <c r="AB64" s="81">
        <f>VLOOKUP($C64,[1]Sheet1!$B$1:$AA$65536,26,0)</f>
        <v>0</v>
      </c>
      <c r="AC64" s="112">
        <f t="shared" si="12"/>
        <v>119124.93000000001</v>
      </c>
      <c r="AD64" s="113">
        <f t="shared" si="13"/>
        <v>69239.360000000001</v>
      </c>
      <c r="AE64" s="115">
        <f t="shared" si="14"/>
        <v>0</v>
      </c>
      <c r="AF64" s="115">
        <f t="shared" si="15"/>
        <v>0</v>
      </c>
      <c r="AG64" s="130">
        <f>AD64</f>
        <v>69239.360000000001</v>
      </c>
      <c r="AH64" s="132"/>
      <c r="AI64" s="132"/>
      <c r="AJ64" s="132"/>
      <c r="AK64" s="132"/>
      <c r="AL64" s="132" t="s">
        <v>46</v>
      </c>
      <c r="AM64" s="133"/>
      <c r="AN64" s="70"/>
    </row>
    <row r="65" spans="1:52" s="13" customFormat="1" ht="40.049999999999997" hidden="1" customHeight="1">
      <c r="A65" s="77"/>
      <c r="B65" s="396"/>
      <c r="C65" s="82" t="s">
        <v>165</v>
      </c>
      <c r="D65" s="83" t="s">
        <v>166</v>
      </c>
      <c r="E65" s="84">
        <v>90</v>
      </c>
      <c r="F65" s="81">
        <f>VLOOKUP(C65,[1]Sheet1!B$1:E$65536,4,0)</f>
        <v>29655.999999999993</v>
      </c>
      <c r="G65" s="81">
        <f>VLOOKUP(C65,[1]Sheet1!B$1:F$65536,5,0)</f>
        <v>0</v>
      </c>
      <c r="H65" s="81">
        <f>VLOOKUP($C65,[1]Sheet1!$B$1:$Z$65536,6,0)</f>
        <v>0</v>
      </c>
      <c r="I65" s="81">
        <f>VLOOKUP($C65,[1]Sheet1!$B$1:$Z$65536,7,0)</f>
        <v>0</v>
      </c>
      <c r="J65" s="81">
        <f>VLOOKUP($C65,[1]Sheet1!$B$1:$Z$65536,8,0)</f>
        <v>0</v>
      </c>
      <c r="K65" s="81">
        <f>VLOOKUP($C65,[1]Sheet1!$B$1:$Z$65536,9,0)</f>
        <v>0</v>
      </c>
      <c r="L65" s="81">
        <f>VLOOKUP($C65,[1]Sheet1!$B$1:$Z$65536,10,0)</f>
        <v>0</v>
      </c>
      <c r="M65" s="81">
        <f>VLOOKUP($C65,[1]Sheet1!$B$1:$Z$65536,11,0)</f>
        <v>0</v>
      </c>
      <c r="N65" s="81">
        <f>VLOOKUP($C65,[1]Sheet1!$B$1:$Z$65536,12,0)</f>
        <v>0</v>
      </c>
      <c r="O65" s="81">
        <f>VLOOKUP($C65,[1]Sheet1!$B$1:$Z$65536,13,0)</f>
        <v>0</v>
      </c>
      <c r="P65" s="81">
        <f>VLOOKUP($C65,[1]Sheet1!$B$1:$Z$65536,14,0)</f>
        <v>0</v>
      </c>
      <c r="Q65" s="81">
        <f>VLOOKUP($C65,[1]Sheet1!$B$1:$Z$65536,15,0)</f>
        <v>0</v>
      </c>
      <c r="R65" s="81">
        <f>VLOOKUP($C65,[1]Sheet1!$B$1:$Z$65536,16,0)</f>
        <v>0</v>
      </c>
      <c r="S65" s="81">
        <f>VLOOKUP($C65,[1]Sheet1!$B$1:$Z$65536,17,0)</f>
        <v>0</v>
      </c>
      <c r="T65" s="81">
        <f>VLOOKUP($C65,[1]Sheet1!$B$1:$Z$65536,18,0)</f>
        <v>0</v>
      </c>
      <c r="U65" s="81">
        <f>VLOOKUP($C65,[1]Sheet1!$B$1:$Z$65536,19,0)</f>
        <v>0</v>
      </c>
      <c r="V65" s="81">
        <f>VLOOKUP($C65,[1]Sheet1!$B$1:$Z$65536,20,0)</f>
        <v>18000.900000000001</v>
      </c>
      <c r="W65" s="81">
        <f>VLOOKUP($C65,[1]Sheet1!$B$1:$Z$65536,21,0)</f>
        <v>0</v>
      </c>
      <c r="X65" s="81">
        <f>VLOOKUP($C65,[1]Sheet1!$B$1:$Z$65536,22,0)</f>
        <v>15600.78</v>
      </c>
      <c r="Y65" s="81">
        <f>VLOOKUP($C65,[1]Sheet1!$B$1:$Z$65536,23,0)</f>
        <v>0</v>
      </c>
      <c r="Z65" s="81">
        <f>VLOOKUP($C65,[1]Sheet1!$B$1:$Z$65536,24,0)</f>
        <v>0</v>
      </c>
      <c r="AA65" s="81">
        <f>VLOOKUP($C65,[1]Sheet1!$B$1:$Z$65536,25,0)</f>
        <v>35163.79</v>
      </c>
      <c r="AB65" s="81">
        <f>VLOOKUP($C65,[1]Sheet1!$B$1:$AA$65536,26,0)</f>
        <v>0</v>
      </c>
      <c r="AC65" s="112">
        <f t="shared" si="12"/>
        <v>98421.47</v>
      </c>
      <c r="AD65" s="113">
        <f t="shared" si="13"/>
        <v>63257.68</v>
      </c>
      <c r="AE65" s="115">
        <f t="shared" si="14"/>
        <v>3000.15</v>
      </c>
      <c r="AF65" s="115">
        <f t="shared" si="15"/>
        <v>0</v>
      </c>
      <c r="AG65" s="130">
        <f>AD65</f>
        <v>63257.68</v>
      </c>
      <c r="AH65" s="132"/>
      <c r="AI65" s="132"/>
      <c r="AJ65" s="132"/>
      <c r="AK65" s="132"/>
      <c r="AL65" s="132" t="s">
        <v>46</v>
      </c>
      <c r="AM65" s="133"/>
      <c r="AN65" s="70"/>
    </row>
    <row r="66" spans="1:52" s="13" customFormat="1" ht="40.049999999999997" hidden="1" customHeight="1">
      <c r="A66" s="77"/>
      <c r="B66" s="396"/>
      <c r="C66" s="82" t="s">
        <v>167</v>
      </c>
      <c r="D66" s="83" t="s">
        <v>168</v>
      </c>
      <c r="E66" s="84">
        <v>90</v>
      </c>
      <c r="F66" s="81">
        <f>VLOOKUP(C66,[1]Sheet1!B$1:E$65536,4,0)</f>
        <v>0</v>
      </c>
      <c r="G66" s="81">
        <f>VLOOKUP(C66,[1]Sheet1!B$1:F$65536,5,0)</f>
        <v>0</v>
      </c>
      <c r="H66" s="81">
        <f>VLOOKUP($C66,[1]Sheet1!$B$1:$Z$65536,6,0)</f>
        <v>0</v>
      </c>
      <c r="I66" s="81">
        <f>VLOOKUP($C66,[1]Sheet1!$B$1:$Z$65536,7,0)</f>
        <v>0</v>
      </c>
      <c r="J66" s="81">
        <f>VLOOKUP($C66,[1]Sheet1!$B$1:$Z$65536,8,0)</f>
        <v>0</v>
      </c>
      <c r="K66" s="81">
        <f>VLOOKUP($C66,[1]Sheet1!$B$1:$Z$65536,9,0)</f>
        <v>0</v>
      </c>
      <c r="L66" s="81">
        <f>VLOOKUP($C66,[1]Sheet1!$B$1:$Z$65536,10,0)</f>
        <v>0</v>
      </c>
      <c r="M66" s="81">
        <f>VLOOKUP($C66,[1]Sheet1!$B$1:$Z$65536,11,0)</f>
        <v>0</v>
      </c>
      <c r="N66" s="81">
        <f>VLOOKUP($C66,[1]Sheet1!$B$1:$Z$65536,12,0)</f>
        <v>0</v>
      </c>
      <c r="O66" s="81">
        <f>VLOOKUP($C66,[1]Sheet1!$B$1:$Z$65536,13,0)</f>
        <v>0</v>
      </c>
      <c r="P66" s="81">
        <f>VLOOKUP($C66,[1]Sheet1!$B$1:$Z$65536,14,0)</f>
        <v>0</v>
      </c>
      <c r="Q66" s="81">
        <f>VLOOKUP($C66,[1]Sheet1!$B$1:$Z$65536,15,0)</f>
        <v>0</v>
      </c>
      <c r="R66" s="81">
        <f>VLOOKUP($C66,[1]Sheet1!$B$1:$Z$65536,16,0)</f>
        <v>0</v>
      </c>
      <c r="S66" s="81">
        <f>VLOOKUP($C66,[1]Sheet1!$B$1:$Z$65536,17,0)</f>
        <v>0</v>
      </c>
      <c r="T66" s="81">
        <f>VLOOKUP($C66,[1]Sheet1!$B$1:$Z$65536,18,0)</f>
        <v>8488.1799999999967</v>
      </c>
      <c r="U66" s="81">
        <f>VLOOKUP($C66,[1]Sheet1!$B$1:$Z$65536,19,0)</f>
        <v>28117.56</v>
      </c>
      <c r="V66" s="81">
        <f>VLOOKUP($C66,[1]Sheet1!$B$1:$Z$65536,20,0)</f>
        <v>0</v>
      </c>
      <c r="W66" s="81">
        <f>VLOOKUP($C66,[1]Sheet1!$B$1:$Z$65536,21,0)</f>
        <v>0</v>
      </c>
      <c r="X66" s="81">
        <f>VLOOKUP($C66,[1]Sheet1!$B$1:$Z$65536,22,0)</f>
        <v>0</v>
      </c>
      <c r="Y66" s="81">
        <f>VLOOKUP($C66,[1]Sheet1!$B$1:$Z$65536,23,0)</f>
        <v>0</v>
      </c>
      <c r="Z66" s="81">
        <f>VLOOKUP($C66,[1]Sheet1!$B$1:$Z$65536,24,0)</f>
        <v>0</v>
      </c>
      <c r="AA66" s="81">
        <f>VLOOKUP($C66,[1]Sheet1!$B$1:$Z$65536,25,0)</f>
        <v>0</v>
      </c>
      <c r="AB66" s="81">
        <f>VLOOKUP($C66,[1]Sheet1!$B$1:$AA$65536,26,0)</f>
        <v>0</v>
      </c>
      <c r="AC66" s="112">
        <f t="shared" si="12"/>
        <v>36605.74</v>
      </c>
      <c r="AD66" s="113">
        <f t="shared" si="13"/>
        <v>36605.74</v>
      </c>
      <c r="AE66" s="115">
        <f t="shared" si="14"/>
        <v>6100.956666666666</v>
      </c>
      <c r="AF66" s="115">
        <f t="shared" si="15"/>
        <v>0</v>
      </c>
      <c r="AG66" s="130"/>
      <c r="AH66" s="132"/>
      <c r="AI66" s="132"/>
      <c r="AJ66" s="132"/>
      <c r="AK66" s="132"/>
      <c r="AL66" s="132" t="s">
        <v>46</v>
      </c>
      <c r="AM66" s="133"/>
      <c r="AN66" s="70"/>
    </row>
    <row r="67" spans="1:52" s="13" customFormat="1" ht="40.049999999999997" hidden="1" customHeight="1">
      <c r="A67" s="77"/>
      <c r="B67" s="396"/>
      <c r="C67" s="82" t="s">
        <v>169</v>
      </c>
      <c r="D67" s="83" t="s">
        <v>170</v>
      </c>
      <c r="E67" s="84">
        <v>90</v>
      </c>
      <c r="F67" s="81">
        <f>VLOOKUP(C67,[1]Sheet1!B$1:E$65536,4,0)</f>
        <v>0</v>
      </c>
      <c r="G67" s="81">
        <f>VLOOKUP(C67,[1]Sheet1!B$1:F$65536,5,0)</f>
        <v>0</v>
      </c>
      <c r="H67" s="81">
        <f>VLOOKUP($C67,[1]Sheet1!$B$1:$Z$65536,6,0)</f>
        <v>0</v>
      </c>
      <c r="I67" s="81">
        <f>VLOOKUP($C67,[1]Sheet1!$B$1:$Z$65536,7,0)</f>
        <v>0</v>
      </c>
      <c r="J67" s="81">
        <f>VLOOKUP($C67,[1]Sheet1!$B$1:$Z$65536,8,0)</f>
        <v>0</v>
      </c>
      <c r="K67" s="81">
        <f>VLOOKUP($C67,[1]Sheet1!$B$1:$Z$65536,9,0)</f>
        <v>0</v>
      </c>
      <c r="L67" s="81">
        <f>VLOOKUP($C67,[1]Sheet1!$B$1:$Z$65536,10,0)</f>
        <v>0</v>
      </c>
      <c r="M67" s="81">
        <f>VLOOKUP($C67,[1]Sheet1!$B$1:$Z$65536,11,0)</f>
        <v>0</v>
      </c>
      <c r="N67" s="81">
        <f>VLOOKUP($C67,[1]Sheet1!$B$1:$Z$65536,12,0)</f>
        <v>0</v>
      </c>
      <c r="O67" s="81">
        <f>VLOOKUP($C67,[1]Sheet1!$B$1:$Z$65536,13,0)</f>
        <v>0</v>
      </c>
      <c r="P67" s="81">
        <f>VLOOKUP($C67,[1]Sheet1!$B$1:$Z$65536,14,0)</f>
        <v>0</v>
      </c>
      <c r="Q67" s="81">
        <f>VLOOKUP($C67,[1]Sheet1!$B$1:$Z$65536,15,0)</f>
        <v>2429.7200000000084</v>
      </c>
      <c r="R67" s="81">
        <f>VLOOKUP($C67,[1]Sheet1!$B$1:$Z$65536,16,0)</f>
        <v>8957.4499999999971</v>
      </c>
      <c r="S67" s="81">
        <f>VLOOKUP($C67,[1]Sheet1!$B$1:$Z$65536,17,0)</f>
        <v>0</v>
      </c>
      <c r="T67" s="81">
        <f>VLOOKUP($C67,[1]Sheet1!$B$1:$Z$65536,18,0)</f>
        <v>0</v>
      </c>
      <c r="U67" s="81">
        <f>VLOOKUP($C67,[1]Sheet1!$B$1:$Z$65536,19,0)</f>
        <v>0</v>
      </c>
      <c r="V67" s="81">
        <f>VLOOKUP($C67,[1]Sheet1!$B$1:$Z$65536,20,0)</f>
        <v>42758.63</v>
      </c>
      <c r="W67" s="81">
        <f>VLOOKUP($C67,[1]Sheet1!$B$1:$Z$65536,21,0)</f>
        <v>0</v>
      </c>
      <c r="X67" s="81">
        <f>VLOOKUP($C67,[1]Sheet1!$B$1:$Z$65536,22,0)</f>
        <v>0</v>
      </c>
      <c r="Y67" s="81">
        <f>VLOOKUP($C67,[1]Sheet1!$B$1:$Z$65536,23,0)</f>
        <v>9969.32</v>
      </c>
      <c r="Z67" s="81">
        <f>VLOOKUP($C67,[1]Sheet1!$B$1:$Z$65536,24,0)</f>
        <v>0</v>
      </c>
      <c r="AA67" s="81">
        <f>VLOOKUP($C67,[1]Sheet1!$B$1:$Z$65536,25,0)</f>
        <v>6130.98</v>
      </c>
      <c r="AB67" s="81">
        <f>VLOOKUP($C67,[1]Sheet1!$B$1:$AA$65536,26,0)</f>
        <v>0</v>
      </c>
      <c r="AC67" s="112">
        <f t="shared" si="12"/>
        <v>70246.100000000006</v>
      </c>
      <c r="AD67" s="113">
        <f t="shared" si="13"/>
        <v>64115.12000000001</v>
      </c>
      <c r="AE67" s="115">
        <f t="shared" si="14"/>
        <v>8619.3466666666664</v>
      </c>
      <c r="AF67" s="115">
        <f t="shared" si="15"/>
        <v>0</v>
      </c>
      <c r="AG67" s="130"/>
      <c r="AH67" s="132">
        <v>20000</v>
      </c>
      <c r="AI67" s="132"/>
      <c r="AJ67" s="132" t="s">
        <v>46</v>
      </c>
      <c r="AK67" s="132"/>
      <c r="AL67" s="132"/>
      <c r="AM67" s="133"/>
      <c r="AN67" s="70"/>
    </row>
    <row r="68" spans="1:52" s="13" customFormat="1" ht="40.049999999999997" hidden="1" customHeight="1">
      <c r="A68" s="77"/>
      <c r="B68" s="396"/>
      <c r="C68" s="82" t="s">
        <v>171</v>
      </c>
      <c r="D68" s="83" t="s">
        <v>172</v>
      </c>
      <c r="E68" s="84">
        <v>90</v>
      </c>
      <c r="F68" s="81">
        <f>VLOOKUP(C68,[1]Sheet1!B$1:E$65536,4,0)</f>
        <v>0</v>
      </c>
      <c r="G68" s="81">
        <f>VLOOKUP(C68,[1]Sheet1!B$1:F$65536,5,0)</f>
        <v>0</v>
      </c>
      <c r="H68" s="81">
        <f>VLOOKUP($C68,[1]Sheet1!$B$1:$Z$65536,6,0)</f>
        <v>0</v>
      </c>
      <c r="I68" s="81">
        <f>VLOOKUP($C68,[1]Sheet1!$B$1:$Z$65536,7,0)</f>
        <v>0</v>
      </c>
      <c r="J68" s="81">
        <f>VLOOKUP($C68,[1]Sheet1!$B$1:$Z$65536,8,0)</f>
        <v>0</v>
      </c>
      <c r="K68" s="81">
        <f>VLOOKUP($C68,[1]Sheet1!$B$1:$Z$65536,9,0)</f>
        <v>0</v>
      </c>
      <c r="L68" s="81">
        <f>VLOOKUP($C68,[1]Sheet1!$B$1:$Z$65536,10,0)</f>
        <v>0</v>
      </c>
      <c r="M68" s="81">
        <f>VLOOKUP($C68,[1]Sheet1!$B$1:$Z$65536,11,0)</f>
        <v>0</v>
      </c>
      <c r="N68" s="81">
        <f>VLOOKUP($C68,[1]Sheet1!$B$1:$Z$65536,12,0)</f>
        <v>0</v>
      </c>
      <c r="O68" s="81">
        <f>VLOOKUP($C68,[1]Sheet1!$B$1:$Z$65536,13,0)</f>
        <v>0</v>
      </c>
      <c r="P68" s="81">
        <f>VLOOKUP($C68,[1]Sheet1!$B$1:$Z$65536,14,0)</f>
        <v>0</v>
      </c>
      <c r="Q68" s="81">
        <f>VLOOKUP($C68,[1]Sheet1!$B$1:$Z$65536,15,0)</f>
        <v>0</v>
      </c>
      <c r="R68" s="81">
        <f>VLOOKUP($C68,[1]Sheet1!$B$1:$Z$65536,16,0)</f>
        <v>0</v>
      </c>
      <c r="S68" s="81">
        <f>VLOOKUP($C68,[1]Sheet1!$B$1:$Z$65536,17,0)</f>
        <v>0</v>
      </c>
      <c r="T68" s="81">
        <f>VLOOKUP($C68,[1]Sheet1!$B$1:$Z$65536,18,0)</f>
        <v>12346.520000000004</v>
      </c>
      <c r="U68" s="81">
        <f>VLOOKUP($C68,[1]Sheet1!$B$1:$Z$65536,19,0)</f>
        <v>0</v>
      </c>
      <c r="V68" s="81">
        <f>VLOOKUP($C68,[1]Sheet1!$B$1:$Z$65536,20,0)</f>
        <v>20400</v>
      </c>
      <c r="W68" s="81">
        <f>VLOOKUP($C68,[1]Sheet1!$B$1:$Z$65536,21,0)</f>
        <v>0</v>
      </c>
      <c r="X68" s="81">
        <f>VLOOKUP($C68,[1]Sheet1!$B$1:$Z$65536,22,0)</f>
        <v>0</v>
      </c>
      <c r="Y68" s="81">
        <f>VLOOKUP($C68,[1]Sheet1!$B$1:$Z$65536,23,0)</f>
        <v>0</v>
      </c>
      <c r="Z68" s="81">
        <f>VLOOKUP($C68,[1]Sheet1!$B$1:$Z$65536,24,0)</f>
        <v>0</v>
      </c>
      <c r="AA68" s="81">
        <f>VLOOKUP($C68,[1]Sheet1!$B$1:$Z$65536,25,0)</f>
        <v>35700</v>
      </c>
      <c r="AB68" s="81">
        <f>VLOOKUP($C68,[1]Sheet1!$B$1:$AA$65536,26,0)</f>
        <v>0</v>
      </c>
      <c r="AC68" s="112">
        <f t="shared" si="12"/>
        <v>68446.52</v>
      </c>
      <c r="AD68" s="113">
        <f t="shared" si="13"/>
        <v>32746.520000000004</v>
      </c>
      <c r="AE68" s="115">
        <f t="shared" si="14"/>
        <v>5457.753333333334</v>
      </c>
      <c r="AF68" s="115">
        <f t="shared" si="15"/>
        <v>0</v>
      </c>
      <c r="AG68" s="130"/>
      <c r="AH68" s="132">
        <v>20000</v>
      </c>
      <c r="AI68" s="132"/>
      <c r="AJ68" s="132"/>
      <c r="AK68" s="132"/>
      <c r="AL68" s="132" t="s">
        <v>46</v>
      </c>
      <c r="AM68" s="133"/>
      <c r="AN68" s="70"/>
    </row>
    <row r="69" spans="1:52" s="13" customFormat="1" ht="40.049999999999997" hidden="1" customHeight="1">
      <c r="A69" s="77"/>
      <c r="B69" s="396"/>
      <c r="C69" s="82" t="s">
        <v>173</v>
      </c>
      <c r="D69" s="83" t="s">
        <v>174</v>
      </c>
      <c r="E69" s="84">
        <v>90</v>
      </c>
      <c r="F69" s="81">
        <f>VLOOKUP(C69,[1]Sheet1!B$1:E$65536,4,0)</f>
        <v>0</v>
      </c>
      <c r="G69" s="81">
        <f>VLOOKUP(C69,[1]Sheet1!B$1:F$65536,5,0)</f>
        <v>0</v>
      </c>
      <c r="H69" s="81">
        <f>VLOOKUP($C69,[1]Sheet1!$B$1:$Z$65536,6,0)</f>
        <v>0</v>
      </c>
      <c r="I69" s="81">
        <f>VLOOKUP($C69,[1]Sheet1!$B$1:$Z$65536,7,0)</f>
        <v>0</v>
      </c>
      <c r="J69" s="81">
        <f>VLOOKUP($C69,[1]Sheet1!$B$1:$Z$65536,8,0)</f>
        <v>0</v>
      </c>
      <c r="K69" s="81">
        <f>VLOOKUP($C69,[1]Sheet1!$B$1:$Z$65536,9,0)</f>
        <v>0</v>
      </c>
      <c r="L69" s="81">
        <f>VLOOKUP($C69,[1]Sheet1!$B$1:$Z$65536,10,0)</f>
        <v>0</v>
      </c>
      <c r="M69" s="81">
        <f>VLOOKUP($C69,[1]Sheet1!$B$1:$Z$65536,11,0)</f>
        <v>0</v>
      </c>
      <c r="N69" s="81">
        <f>VLOOKUP($C69,[1]Sheet1!$B$1:$Z$65536,12,0)</f>
        <v>0</v>
      </c>
      <c r="O69" s="81">
        <f>VLOOKUP($C69,[1]Sheet1!$B$1:$Z$65536,13,0)</f>
        <v>0</v>
      </c>
      <c r="P69" s="81">
        <f>VLOOKUP($C69,[1]Sheet1!$B$1:$Z$65536,14,0)</f>
        <v>0</v>
      </c>
      <c r="Q69" s="81">
        <f>VLOOKUP($C69,[1]Sheet1!$B$1:$Z$65536,15,0)</f>
        <v>0</v>
      </c>
      <c r="R69" s="81">
        <f>VLOOKUP($C69,[1]Sheet1!$B$1:$Z$65536,16,0)</f>
        <v>0</v>
      </c>
      <c r="S69" s="81">
        <f>VLOOKUP($C69,[1]Sheet1!$B$1:$Z$65536,17,0)</f>
        <v>0</v>
      </c>
      <c r="T69" s="81">
        <f>VLOOKUP($C69,[1]Sheet1!$B$1:$Z$65536,18,0)</f>
        <v>0</v>
      </c>
      <c r="U69" s="81">
        <f>VLOOKUP($C69,[1]Sheet1!$B$1:$Z$65536,19,0)</f>
        <v>0</v>
      </c>
      <c r="V69" s="81">
        <f>VLOOKUP($C69,[1]Sheet1!$B$1:$Z$65536,20,0)</f>
        <v>5511.36</v>
      </c>
      <c r="W69" s="81">
        <f>VLOOKUP($C69,[1]Sheet1!$B$1:$Z$65536,21,0)</f>
        <v>7004.8400000000038</v>
      </c>
      <c r="X69" s="81">
        <f>VLOOKUP($C69,[1]Sheet1!$B$1:$Z$65536,22,0)</f>
        <v>15845.62</v>
      </c>
      <c r="Y69" s="81">
        <f>VLOOKUP($C69,[1]Sheet1!$B$1:$Z$65536,23,0)</f>
        <v>18137.310000000001</v>
      </c>
      <c r="Z69" s="81">
        <f>VLOOKUP($C69,[1]Sheet1!$B$1:$Z$65536,24,0)</f>
        <v>8285.3799999999992</v>
      </c>
      <c r="AA69" s="81">
        <f>VLOOKUP($C69,[1]Sheet1!$B$1:$Z$65536,25,0)</f>
        <v>6818.29</v>
      </c>
      <c r="AB69" s="81">
        <f>VLOOKUP($C69,[1]Sheet1!$B$1:$AA$65536,26,0)</f>
        <v>372</v>
      </c>
      <c r="AC69" s="112">
        <f t="shared" si="12"/>
        <v>61974.8</v>
      </c>
      <c r="AD69" s="113">
        <f t="shared" si="13"/>
        <v>46499.130000000005</v>
      </c>
      <c r="AE69" s="115">
        <f t="shared" si="14"/>
        <v>2086.0333333333342</v>
      </c>
      <c r="AF69" s="115">
        <f t="shared" si="15"/>
        <v>7004.8400000000038</v>
      </c>
      <c r="AG69" s="130"/>
      <c r="AH69" s="132">
        <v>10000</v>
      </c>
      <c r="AI69" s="132"/>
      <c r="AJ69" s="132" t="s">
        <v>46</v>
      </c>
      <c r="AK69" s="132"/>
      <c r="AL69" s="132"/>
      <c r="AM69" s="133"/>
      <c r="AN69" s="70"/>
    </row>
    <row r="70" spans="1:52" s="13" customFormat="1" ht="40.049999999999997" hidden="1" customHeight="1">
      <c r="A70" s="77"/>
      <c r="B70" s="396"/>
      <c r="C70" s="82" t="s">
        <v>175</v>
      </c>
      <c r="D70" s="83" t="s">
        <v>176</v>
      </c>
      <c r="E70" s="84">
        <v>90</v>
      </c>
      <c r="F70" s="81">
        <f>VLOOKUP(C70,[1]Sheet1!B$1:E$65536,4,0)</f>
        <v>0</v>
      </c>
      <c r="G70" s="81">
        <f>VLOOKUP(C70,[1]Sheet1!B$1:F$65536,5,0)</f>
        <v>0</v>
      </c>
      <c r="H70" s="81">
        <f>VLOOKUP($C70,[1]Sheet1!$B$1:$Z$65536,6,0)</f>
        <v>0</v>
      </c>
      <c r="I70" s="81">
        <f>VLOOKUP($C70,[1]Sheet1!$B$1:$Z$65536,7,0)</f>
        <v>0</v>
      </c>
      <c r="J70" s="81">
        <f>VLOOKUP($C70,[1]Sheet1!$B$1:$Z$65536,8,0)</f>
        <v>0</v>
      </c>
      <c r="K70" s="81">
        <f>VLOOKUP($C70,[1]Sheet1!$B$1:$Z$65536,9,0)</f>
        <v>0</v>
      </c>
      <c r="L70" s="81">
        <f>VLOOKUP($C70,[1]Sheet1!$B$1:$Z$65536,10,0)</f>
        <v>0</v>
      </c>
      <c r="M70" s="81">
        <f>VLOOKUP($C70,[1]Sheet1!$B$1:$Z$65536,11,0)</f>
        <v>0</v>
      </c>
      <c r="N70" s="81">
        <f>VLOOKUP($C70,[1]Sheet1!$B$1:$Z$65536,12,0)</f>
        <v>0</v>
      </c>
      <c r="O70" s="81">
        <f>VLOOKUP($C70,[1]Sheet1!$B$1:$Z$65536,13,0)</f>
        <v>0</v>
      </c>
      <c r="P70" s="81">
        <f>VLOOKUP($C70,[1]Sheet1!$B$1:$Z$65536,14,0)</f>
        <v>0</v>
      </c>
      <c r="Q70" s="81">
        <f>VLOOKUP($C70,[1]Sheet1!$B$1:$Z$65536,15,0)</f>
        <v>0</v>
      </c>
      <c r="R70" s="81">
        <f>VLOOKUP($C70,[1]Sheet1!$B$1:$Z$65536,16,0)</f>
        <v>0</v>
      </c>
      <c r="S70" s="81">
        <f>VLOOKUP($C70,[1]Sheet1!$B$1:$Z$65536,17,0)</f>
        <v>0</v>
      </c>
      <c r="T70" s="81">
        <f>VLOOKUP($C70,[1]Sheet1!$B$1:$Z$65536,18,0)</f>
        <v>0</v>
      </c>
      <c r="U70" s="81">
        <f>VLOOKUP($C70,[1]Sheet1!$B$1:$Z$65536,19,0)</f>
        <v>0</v>
      </c>
      <c r="V70" s="81">
        <f>VLOOKUP($C70,[1]Sheet1!$B$1:$Z$65536,20,0)</f>
        <v>0</v>
      </c>
      <c r="W70" s="81">
        <f>VLOOKUP($C70,[1]Sheet1!$B$1:$Z$65536,21,0)</f>
        <v>0</v>
      </c>
      <c r="X70" s="81">
        <f>VLOOKUP($C70,[1]Sheet1!$B$1:$Z$65536,22,0)</f>
        <v>0</v>
      </c>
      <c r="Y70" s="81">
        <f>VLOOKUP($C70,[1]Sheet1!$B$1:$Z$65536,23,0)</f>
        <v>0</v>
      </c>
      <c r="Z70" s="81">
        <f>VLOOKUP($C70,[1]Sheet1!$B$1:$Z$65536,24,0)</f>
        <v>0.3</v>
      </c>
      <c r="AA70" s="81">
        <f>VLOOKUP($C70,[1]Sheet1!$B$1:$Z$65536,25,0)</f>
        <v>14927.82</v>
      </c>
      <c r="AB70" s="81">
        <f>VLOOKUP($C70,[1]Sheet1!$B$1:$AA$65536,26,0)</f>
        <v>7016</v>
      </c>
      <c r="AC70" s="112">
        <f t="shared" si="12"/>
        <v>21944.12</v>
      </c>
      <c r="AD70" s="113">
        <f t="shared" si="13"/>
        <v>-7.2758465918809634E-13</v>
      </c>
      <c r="AE70" s="115">
        <f t="shared" si="14"/>
        <v>0</v>
      </c>
      <c r="AF70" s="115">
        <f t="shared" si="15"/>
        <v>0</v>
      </c>
      <c r="AG70" s="130"/>
      <c r="AH70" s="132"/>
      <c r="AI70" s="132"/>
      <c r="AJ70" s="132"/>
      <c r="AK70" s="132"/>
      <c r="AL70" s="132" t="s">
        <v>46</v>
      </c>
      <c r="AM70" s="133"/>
      <c r="AN70" s="70"/>
    </row>
    <row r="71" spans="1:52" s="13" customFormat="1" ht="40.049999999999997" hidden="1" customHeight="1">
      <c r="A71" s="77"/>
      <c r="B71" s="396"/>
      <c r="C71" s="82" t="s">
        <v>177</v>
      </c>
      <c r="D71" s="83" t="s">
        <v>178</v>
      </c>
      <c r="E71" s="84">
        <v>90</v>
      </c>
      <c r="F71" s="81">
        <f>VLOOKUP(C71,[1]Sheet1!B$1:E$65536,4,0)</f>
        <v>0</v>
      </c>
      <c r="G71" s="81">
        <f>VLOOKUP(C71,[1]Sheet1!B$1:F$65536,5,0)</f>
        <v>0</v>
      </c>
      <c r="H71" s="81">
        <f>VLOOKUP($C71,[1]Sheet1!$B$1:$Z$65536,6,0)</f>
        <v>0</v>
      </c>
      <c r="I71" s="81">
        <f>VLOOKUP($C71,[1]Sheet1!$B$1:$Z$65536,7,0)</f>
        <v>0</v>
      </c>
      <c r="J71" s="81">
        <f>VLOOKUP($C71,[1]Sheet1!$B$1:$Z$65536,8,0)</f>
        <v>0</v>
      </c>
      <c r="K71" s="81">
        <f>VLOOKUP($C71,[1]Sheet1!$B$1:$Z$65536,9,0)</f>
        <v>0</v>
      </c>
      <c r="L71" s="81">
        <f>VLOOKUP($C71,[1]Sheet1!$B$1:$Z$65536,10,0)</f>
        <v>0</v>
      </c>
      <c r="M71" s="81">
        <f>VLOOKUP($C71,[1]Sheet1!$B$1:$Z$65536,11,0)</f>
        <v>0</v>
      </c>
      <c r="N71" s="81">
        <f>VLOOKUP($C71,[1]Sheet1!$B$1:$Z$65536,12,0)</f>
        <v>0</v>
      </c>
      <c r="O71" s="81">
        <f>VLOOKUP($C71,[1]Sheet1!$B$1:$Z$65536,13,0)</f>
        <v>0</v>
      </c>
      <c r="P71" s="81">
        <f>VLOOKUP($C71,[1]Sheet1!$B$1:$Z$65536,14,0)</f>
        <v>0</v>
      </c>
      <c r="Q71" s="81">
        <f>VLOOKUP($C71,[1]Sheet1!$B$1:$Z$65536,15,0)</f>
        <v>0</v>
      </c>
      <c r="R71" s="81">
        <f>VLOOKUP($C71,[1]Sheet1!$B$1:$Z$65536,16,0)</f>
        <v>0</v>
      </c>
      <c r="S71" s="81">
        <f>VLOOKUP($C71,[1]Sheet1!$B$1:$Z$65536,17,0)</f>
        <v>0</v>
      </c>
      <c r="T71" s="81">
        <f>VLOOKUP($C71,[1]Sheet1!$B$1:$Z$65536,18,0)</f>
        <v>0</v>
      </c>
      <c r="U71" s="81">
        <f>VLOOKUP($C71,[1]Sheet1!$B$1:$Z$65536,19,0)</f>
        <v>0</v>
      </c>
      <c r="V71" s="81">
        <f>VLOOKUP($C71,[1]Sheet1!$B$1:$Z$65536,20,0)</f>
        <v>0</v>
      </c>
      <c r="W71" s="81">
        <f>VLOOKUP($C71,[1]Sheet1!$B$1:$Z$65536,21,0)</f>
        <v>0</v>
      </c>
      <c r="X71" s="81">
        <f>VLOOKUP($C71,[1]Sheet1!$B$1:$Z$65536,22,0)</f>
        <v>0</v>
      </c>
      <c r="Y71" s="81">
        <f>VLOOKUP($C71,[1]Sheet1!$B$1:$Z$65536,23,0)</f>
        <v>0</v>
      </c>
      <c r="Z71" s="81">
        <f>VLOOKUP($C71,[1]Sheet1!$B$1:$Z$65536,24,0)</f>
        <v>0</v>
      </c>
      <c r="AA71" s="81">
        <f>VLOOKUP($C71,[1]Sheet1!$B$1:$Z$65536,25,0)</f>
        <v>0</v>
      </c>
      <c r="AB71" s="81">
        <f>VLOOKUP($C71,[1]Sheet1!$B$1:$AA$65536,26,0)</f>
        <v>0</v>
      </c>
      <c r="AC71" s="112">
        <f t="shared" si="12"/>
        <v>0</v>
      </c>
      <c r="AD71" s="113">
        <f t="shared" si="13"/>
        <v>0</v>
      </c>
      <c r="AE71" s="115">
        <f t="shared" si="14"/>
        <v>0</v>
      </c>
      <c r="AF71" s="115">
        <f t="shared" si="15"/>
        <v>0</v>
      </c>
      <c r="AG71" s="130"/>
      <c r="AH71" s="175"/>
      <c r="AI71" s="115"/>
      <c r="AJ71" s="132"/>
      <c r="AK71" s="132"/>
      <c r="AL71" s="132" t="s">
        <v>46</v>
      </c>
      <c r="AM71" s="133"/>
      <c r="AN71" s="70"/>
    </row>
    <row r="72" spans="1:52" s="60" customFormat="1" ht="40.049999999999997" hidden="1" customHeight="1">
      <c r="A72" s="159"/>
      <c r="B72" s="396"/>
      <c r="C72" s="160" t="s">
        <v>179</v>
      </c>
      <c r="D72" s="161" t="s">
        <v>180</v>
      </c>
      <c r="E72" s="162">
        <v>90</v>
      </c>
      <c r="F72" s="81">
        <f>VLOOKUP(C72,[1]Sheet1!B$1:E$65536,4,0)</f>
        <v>0</v>
      </c>
      <c r="G72" s="81">
        <f>VLOOKUP(C72,[1]Sheet1!B$1:F$65536,5,0)</f>
        <v>0</v>
      </c>
      <c r="H72" s="81">
        <f>VLOOKUP($C72,[1]Sheet1!$B$1:$Z$65536,6,0)</f>
        <v>0</v>
      </c>
      <c r="I72" s="81">
        <f>VLOOKUP($C72,[1]Sheet1!$B$1:$Z$65536,7,0)</f>
        <v>0</v>
      </c>
      <c r="J72" s="81">
        <f>VLOOKUP($C72,[1]Sheet1!$B$1:$Z$65536,8,0)</f>
        <v>0</v>
      </c>
      <c r="K72" s="81">
        <f>VLOOKUP($C72,[1]Sheet1!$B$1:$Z$65536,9,0)</f>
        <v>0</v>
      </c>
      <c r="L72" s="81">
        <f>VLOOKUP($C72,[1]Sheet1!$B$1:$Z$65536,10,0)</f>
        <v>0</v>
      </c>
      <c r="M72" s="81">
        <f>VLOOKUP($C72,[1]Sheet1!$B$1:$Z$65536,11,0)</f>
        <v>0</v>
      </c>
      <c r="N72" s="81">
        <f>VLOOKUP($C72,[1]Sheet1!$B$1:$Z$65536,12,0)</f>
        <v>0</v>
      </c>
      <c r="O72" s="81">
        <f>VLOOKUP($C72,[1]Sheet1!$B$1:$Z$65536,13,0)</f>
        <v>0</v>
      </c>
      <c r="P72" s="81">
        <f>VLOOKUP($C72,[1]Sheet1!$B$1:$Z$65536,14,0)</f>
        <v>0</v>
      </c>
      <c r="Q72" s="81">
        <f>VLOOKUP($C72,[1]Sheet1!$B$1:$Z$65536,15,0)</f>
        <v>0</v>
      </c>
      <c r="R72" s="81">
        <f>VLOOKUP($C72,[1]Sheet1!$B$1:$Z$65536,16,0)</f>
        <v>0</v>
      </c>
      <c r="S72" s="81">
        <f>VLOOKUP($C72,[1]Sheet1!$B$1:$Z$65536,17,0)</f>
        <v>0</v>
      </c>
      <c r="T72" s="81">
        <f>VLOOKUP($C72,[1]Sheet1!$B$1:$Z$65536,18,0)</f>
        <v>0</v>
      </c>
      <c r="U72" s="81">
        <f>VLOOKUP($C72,[1]Sheet1!$B$1:$Z$65536,19,0)</f>
        <v>0</v>
      </c>
      <c r="V72" s="81">
        <f>VLOOKUP($C72,[1]Sheet1!$B$1:$Z$65536,20,0)</f>
        <v>0</v>
      </c>
      <c r="W72" s="81">
        <f>VLOOKUP($C72,[1]Sheet1!$B$1:$Z$65536,21,0)</f>
        <v>0</v>
      </c>
      <c r="X72" s="81">
        <f>VLOOKUP($C72,[1]Sheet1!$B$1:$Z$65536,22,0)</f>
        <v>0</v>
      </c>
      <c r="Y72" s="81">
        <f>VLOOKUP($C72,[1]Sheet1!$B$1:$Z$65536,23,0)</f>
        <v>33835.99</v>
      </c>
      <c r="Z72" s="81">
        <f>VLOOKUP($C72,[1]Sheet1!$B$1:$Z$65536,24,0)</f>
        <v>0</v>
      </c>
      <c r="AA72" s="81">
        <f>VLOOKUP($C72,[1]Sheet1!$B$1:$Z$65536,25,0)</f>
        <v>0</v>
      </c>
      <c r="AB72" s="81">
        <f>VLOOKUP($C72,[1]Sheet1!$B$1:$AA$65536,26,0)</f>
        <v>0</v>
      </c>
      <c r="AC72" s="112">
        <f t="shared" si="12"/>
        <v>33835.99</v>
      </c>
      <c r="AD72" s="113">
        <f t="shared" si="13"/>
        <v>33835.99</v>
      </c>
      <c r="AE72" s="173">
        <f t="shared" si="14"/>
        <v>0</v>
      </c>
      <c r="AF72" s="173">
        <f t="shared" si="15"/>
        <v>0</v>
      </c>
      <c r="AG72" s="139">
        <v>30000</v>
      </c>
      <c r="AH72" s="131"/>
      <c r="AI72" s="131"/>
      <c r="AJ72" s="131"/>
      <c r="AK72" s="131"/>
      <c r="AL72" s="131" t="s">
        <v>46</v>
      </c>
      <c r="AM72" s="176"/>
      <c r="AN72" s="177"/>
    </row>
    <row r="73" spans="1:52" s="58" customFormat="1" ht="40.049999999999997" hidden="1" customHeight="1">
      <c r="B73" s="396"/>
      <c r="C73" s="163" t="s">
        <v>94</v>
      </c>
      <c r="D73" s="164"/>
      <c r="E73" s="165"/>
      <c r="F73" s="98">
        <f>SUM(F31:F72)</f>
        <v>133296.38999999996</v>
      </c>
      <c r="G73" s="98">
        <f t="shared" ref="G73:AI73" si="16">SUM(G31:G72)</f>
        <v>0</v>
      </c>
      <c r="H73" s="98">
        <f t="shared" si="16"/>
        <v>0</v>
      </c>
      <c r="I73" s="98">
        <f t="shared" si="16"/>
        <v>0</v>
      </c>
      <c r="J73" s="98">
        <f t="shared" si="16"/>
        <v>0</v>
      </c>
      <c r="K73" s="98">
        <f t="shared" si="16"/>
        <v>0</v>
      </c>
      <c r="L73" s="98">
        <f t="shared" si="16"/>
        <v>0</v>
      </c>
      <c r="M73" s="98">
        <f t="shared" si="16"/>
        <v>24542.990000000049</v>
      </c>
      <c r="N73" s="98">
        <f t="shared" si="16"/>
        <v>0</v>
      </c>
      <c r="O73" s="98">
        <f t="shared" si="16"/>
        <v>0</v>
      </c>
      <c r="P73" s="98">
        <f t="shared" si="16"/>
        <v>7134.6800000000221</v>
      </c>
      <c r="Q73" s="98">
        <f t="shared" si="16"/>
        <v>114373.56</v>
      </c>
      <c r="R73" s="98">
        <f t="shared" si="16"/>
        <v>58190.94</v>
      </c>
      <c r="S73" s="98">
        <f t="shared" si="16"/>
        <v>391545.32999999961</v>
      </c>
      <c r="T73" s="98">
        <f t="shared" si="16"/>
        <v>42274.7</v>
      </c>
      <c r="U73" s="98">
        <f t="shared" si="16"/>
        <v>341994.74000000005</v>
      </c>
      <c r="V73" s="98">
        <f t="shared" si="16"/>
        <v>956103.5900000002</v>
      </c>
      <c r="W73" s="98">
        <f t="shared" si="16"/>
        <v>459248.09999999992</v>
      </c>
      <c r="X73" s="98">
        <f t="shared" si="16"/>
        <v>376400.1100000001</v>
      </c>
      <c r="Y73" s="98">
        <f t="shared" si="16"/>
        <v>937420.79999999993</v>
      </c>
      <c r="Z73" s="98">
        <f t="shared" si="16"/>
        <v>3957049.2999999989</v>
      </c>
      <c r="AA73" s="98">
        <f t="shared" si="16"/>
        <v>1209360.9500000002</v>
      </c>
      <c r="AB73" s="98">
        <f t="shared" si="16"/>
        <v>1076247.3600000001</v>
      </c>
      <c r="AC73" s="98">
        <f t="shared" si="16"/>
        <v>10085183.539999995</v>
      </c>
      <c r="AD73" s="117">
        <f t="shared" si="16"/>
        <v>4760704.66</v>
      </c>
      <c r="AE73" s="81">
        <f t="shared" si="16"/>
        <v>374892.9</v>
      </c>
      <c r="AF73" s="147">
        <f t="shared" si="16"/>
        <v>459248.09999999992</v>
      </c>
      <c r="AG73" s="147">
        <f t="shared" si="16"/>
        <v>1976249.27</v>
      </c>
      <c r="AH73" s="147">
        <f t="shared" si="16"/>
        <v>3972519.13</v>
      </c>
      <c r="AI73" s="147">
        <f t="shared" si="16"/>
        <v>300000</v>
      </c>
      <c r="AJ73" s="148"/>
      <c r="AK73" s="148"/>
      <c r="AL73" s="148"/>
      <c r="AM73" s="178"/>
      <c r="AN73" s="154"/>
    </row>
    <row r="74" spans="1:52" s="59" customFormat="1" ht="31.95" hidden="1" customHeight="1">
      <c r="B74" s="396"/>
      <c r="C74" s="99" t="s">
        <v>95</v>
      </c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74"/>
      <c r="AE74" s="119" t="s">
        <v>96</v>
      </c>
      <c r="AF74" s="120"/>
      <c r="AG74" s="120"/>
      <c r="AH74" s="151"/>
      <c r="AI74" s="152"/>
      <c r="AJ74" s="152"/>
      <c r="AK74" s="152"/>
      <c r="AL74" s="152"/>
      <c r="AM74" s="153"/>
      <c r="AN74" s="154"/>
      <c r="AO74" s="153"/>
      <c r="AP74" s="153"/>
      <c r="AQ74" s="153"/>
      <c r="AR74" s="153"/>
      <c r="AS74" s="153"/>
      <c r="AT74" s="153"/>
      <c r="AU74" s="153"/>
      <c r="AV74" s="153"/>
      <c r="AW74" s="153"/>
      <c r="AX74" s="153"/>
      <c r="AY74" s="153"/>
      <c r="AZ74" s="153"/>
    </row>
    <row r="75" spans="1:52" s="13" customFormat="1" ht="28.05" hidden="1" customHeight="1">
      <c r="A75" s="77"/>
      <c r="B75" s="396"/>
      <c r="C75" s="78" t="s">
        <v>182</v>
      </c>
      <c r="D75" s="79" t="s">
        <v>183</v>
      </c>
      <c r="E75" s="80">
        <v>120</v>
      </c>
      <c r="F75" s="81">
        <f>VLOOKUP(C75,[1]Sheet1!B$1:E$65536,4,0)</f>
        <v>0</v>
      </c>
      <c r="G75" s="81">
        <f>VLOOKUP(C75,[1]Sheet1!B$1:F$65536,5,0)</f>
        <v>0</v>
      </c>
      <c r="H75" s="81">
        <f>VLOOKUP($C75,[1]Sheet1!$B$1:$Z$65536,6,0)</f>
        <v>0</v>
      </c>
      <c r="I75" s="81">
        <f>VLOOKUP($C75,[1]Sheet1!$B$1:$Z$65536,7,0)</f>
        <v>0</v>
      </c>
      <c r="J75" s="81">
        <f>VLOOKUP($C75,[1]Sheet1!$B$1:$Z$65536,8,0)</f>
        <v>0</v>
      </c>
      <c r="K75" s="81">
        <f>VLOOKUP($C75,[1]Sheet1!$B$1:$Z$65536,9,0)</f>
        <v>0</v>
      </c>
      <c r="L75" s="81">
        <f>VLOOKUP($C75,[1]Sheet1!$B$1:$Z$65536,10,0)</f>
        <v>0</v>
      </c>
      <c r="M75" s="81">
        <f>VLOOKUP($C75,[1]Sheet1!$B$1:$Z$65536,11,0)</f>
        <v>0</v>
      </c>
      <c r="N75" s="81">
        <f>VLOOKUP($C75,[1]Sheet1!$B$1:$Z$65536,12,0)</f>
        <v>0</v>
      </c>
      <c r="O75" s="81">
        <f>VLOOKUP($C75,[1]Sheet1!$B$1:$Z$65536,13,0)</f>
        <v>0</v>
      </c>
      <c r="P75" s="81">
        <f>VLOOKUP($C75,[1]Sheet1!$B$1:$Z$65536,14,0)</f>
        <v>0</v>
      </c>
      <c r="Q75" s="81">
        <f>VLOOKUP($C75,[1]Sheet1!$B$1:$Z$65536,15,0)</f>
        <v>0</v>
      </c>
      <c r="R75" s="81">
        <f>VLOOKUP($C75,[1]Sheet1!$B$1:$Z$65536,16,0)</f>
        <v>630413.67000000004</v>
      </c>
      <c r="S75" s="81">
        <f>VLOOKUP($C75,[1]Sheet1!$B$1:$Z$65536,17,0)</f>
        <v>0</v>
      </c>
      <c r="T75" s="81">
        <f>VLOOKUP($C75,[1]Sheet1!$B$1:$Z$65536,18,0)</f>
        <v>585194.44999999995</v>
      </c>
      <c r="U75" s="81">
        <f>VLOOKUP($C75,[1]Sheet1!$B$1:$Z$65536,19,0)</f>
        <v>0</v>
      </c>
      <c r="V75" s="81">
        <f>VLOOKUP($C75,[1]Sheet1!$B$1:$Z$65536,20,0)</f>
        <v>601987.71</v>
      </c>
      <c r="W75" s="81">
        <f>VLOOKUP($C75,[1]Sheet1!$B$1:$Z$65536,21,0)</f>
        <v>264196.66999999993</v>
      </c>
      <c r="X75" s="81">
        <f>VLOOKUP($C75,[1]Sheet1!$B$1:$Z$65536,22,0)</f>
        <v>0</v>
      </c>
      <c r="Y75" s="81">
        <f>VLOOKUP($C75,[1]Sheet1!$B$1:$Z$65536,23,0)</f>
        <v>0</v>
      </c>
      <c r="Z75" s="81">
        <f>VLOOKUP($C75,[1]Sheet1!$B$1:$Z$65536,24,0)</f>
        <v>0</v>
      </c>
      <c r="AA75" s="81">
        <f>VLOOKUP($C75,[1]Sheet1!$B$1:$Z$65536,25,0)</f>
        <v>0</v>
      </c>
      <c r="AB75" s="81">
        <f>VLOOKUP($C75,[1]Sheet1!$B$1:$AA$65536,26,0)</f>
        <v>0</v>
      </c>
      <c r="AC75" s="112">
        <f t="shared" ref="AC75:AC108" si="17">SUM(F75:AB75)</f>
        <v>2081792.5</v>
      </c>
      <c r="AD75" s="114">
        <f t="shared" ref="AD75:AD108" si="18">AC75-AB75-AA75-Z75-Y75</f>
        <v>2081792.5</v>
      </c>
      <c r="AE75" s="112">
        <f t="shared" ref="AE75:AE108" si="19">(V75+U75+T75+S75+R75+Q75)/6</f>
        <v>302932.63833333337</v>
      </c>
      <c r="AF75" s="112">
        <f t="shared" ref="AF75:AF108" si="20">W75</f>
        <v>264196.66999999993</v>
      </c>
      <c r="AG75" s="126"/>
      <c r="AH75" s="126">
        <v>200000</v>
      </c>
      <c r="AI75" s="128">
        <v>300000</v>
      </c>
      <c r="AJ75" s="128"/>
      <c r="AK75" s="128" t="s">
        <v>46</v>
      </c>
      <c r="AL75" s="128"/>
      <c r="AM75" s="129"/>
      <c r="AN75" s="70"/>
    </row>
    <row r="76" spans="1:52" s="13" customFormat="1" ht="28.05" hidden="1" customHeight="1">
      <c r="A76" s="77"/>
      <c r="B76" s="396"/>
      <c r="C76" s="82" t="s">
        <v>184</v>
      </c>
      <c r="D76" s="83" t="s">
        <v>185</v>
      </c>
      <c r="E76" s="84">
        <v>120</v>
      </c>
      <c r="F76" s="81">
        <f>VLOOKUP(C76,[1]Sheet1!B$1:E$65536,4,0)</f>
        <v>0</v>
      </c>
      <c r="G76" s="81">
        <f>VLOOKUP(C76,[1]Sheet1!B$1:F$65536,5,0)</f>
        <v>0</v>
      </c>
      <c r="H76" s="81">
        <f>VLOOKUP($C76,[1]Sheet1!$B$1:$Z$65536,6,0)</f>
        <v>0</v>
      </c>
      <c r="I76" s="81">
        <f>VLOOKUP($C76,[1]Sheet1!$B$1:$Z$65536,7,0)</f>
        <v>0</v>
      </c>
      <c r="J76" s="81">
        <f>VLOOKUP($C76,[1]Sheet1!$B$1:$Z$65536,8,0)</f>
        <v>88025.27</v>
      </c>
      <c r="K76" s="81">
        <f>VLOOKUP($C76,[1]Sheet1!$B$1:$Z$65536,9,0)</f>
        <v>287558.25999999978</v>
      </c>
      <c r="L76" s="81">
        <f>VLOOKUP($C76,[1]Sheet1!$B$1:$Z$65536,10,0)</f>
        <v>149736.80999999959</v>
      </c>
      <c r="M76" s="81">
        <f>VLOOKUP($C76,[1]Sheet1!$B$1:$Z$65536,11,0)</f>
        <v>105539.77000000048</v>
      </c>
      <c r="N76" s="81">
        <f>VLOOKUP($C76,[1]Sheet1!$B$1:$Z$65536,12,0)</f>
        <v>98736.570000000298</v>
      </c>
      <c r="O76" s="81">
        <f>VLOOKUP($C76,[1]Sheet1!$B$1:$Z$65536,13,0)</f>
        <v>90068.259999999776</v>
      </c>
      <c r="P76" s="81">
        <f>VLOOKUP($C76,[1]Sheet1!$B$1:$Z$65536,14,0)</f>
        <v>0</v>
      </c>
      <c r="Q76" s="81">
        <f>VLOOKUP($C76,[1]Sheet1!$B$1:$Z$65536,15,0)</f>
        <v>101118.3200000003</v>
      </c>
      <c r="R76" s="81">
        <f>VLOOKUP($C76,[1]Sheet1!$B$1:$Z$65536,16,0)</f>
        <v>107937.61999999988</v>
      </c>
      <c r="S76" s="81">
        <f>VLOOKUP($C76,[1]Sheet1!$B$1:$Z$65536,17,0)</f>
        <v>0</v>
      </c>
      <c r="T76" s="81">
        <f>VLOOKUP($C76,[1]Sheet1!$B$1:$Z$65536,18,0)</f>
        <v>211307.64000000013</v>
      </c>
      <c r="U76" s="81">
        <f>VLOOKUP($C76,[1]Sheet1!$B$1:$Z$65536,19,0)</f>
        <v>0</v>
      </c>
      <c r="V76" s="81">
        <f>VLOOKUP($C76,[1]Sheet1!$B$1:$Z$65536,20,0)</f>
        <v>0</v>
      </c>
      <c r="W76" s="81">
        <f>VLOOKUP($C76,[1]Sheet1!$B$1:$Z$65536,21,0)</f>
        <v>462881.65999999992</v>
      </c>
      <c r="X76" s="81">
        <f>VLOOKUP($C76,[1]Sheet1!$B$1:$Z$65536,22,0)</f>
        <v>1319626.29</v>
      </c>
      <c r="Y76" s="81">
        <f>VLOOKUP($C76,[1]Sheet1!$B$1:$Z$65536,23,0)</f>
        <v>0</v>
      </c>
      <c r="Z76" s="81">
        <f>VLOOKUP($C76,[1]Sheet1!$B$1:$Z$65536,24,0)</f>
        <v>0</v>
      </c>
      <c r="AA76" s="81">
        <f>VLOOKUP($C76,[1]Sheet1!$B$1:$Z$65536,25,0)</f>
        <v>0</v>
      </c>
      <c r="AB76" s="81">
        <f>VLOOKUP($C76,[1]Sheet1!$B$1:$AA$65536,26,0)</f>
        <v>1053754.42</v>
      </c>
      <c r="AC76" s="112">
        <f t="shared" si="17"/>
        <v>4076290.89</v>
      </c>
      <c r="AD76" s="114">
        <f t="shared" si="18"/>
        <v>3022536.47</v>
      </c>
      <c r="AE76" s="115">
        <f t="shared" si="19"/>
        <v>70060.596666666723</v>
      </c>
      <c r="AF76" s="115">
        <f t="shared" si="20"/>
        <v>462881.65999999992</v>
      </c>
      <c r="AG76" s="130">
        <v>100000</v>
      </c>
      <c r="AH76" s="134">
        <v>100000</v>
      </c>
      <c r="AI76" s="132">
        <v>150000</v>
      </c>
      <c r="AJ76" s="132" t="s">
        <v>46</v>
      </c>
      <c r="AK76" s="132"/>
      <c r="AL76" s="132"/>
      <c r="AM76" s="133"/>
      <c r="AN76" s="70"/>
    </row>
    <row r="77" spans="1:52" s="13" customFormat="1" ht="28.05" hidden="1" customHeight="1">
      <c r="A77" s="77"/>
      <c r="B77" s="396"/>
      <c r="C77" s="82" t="s">
        <v>186</v>
      </c>
      <c r="D77" s="83" t="s">
        <v>187</v>
      </c>
      <c r="E77" s="84">
        <v>120</v>
      </c>
      <c r="F77" s="81">
        <f>VLOOKUP(C77,[1]Sheet1!B$1:E$65536,4,0)</f>
        <v>0</v>
      </c>
      <c r="G77" s="81">
        <f>VLOOKUP(C77,[1]Sheet1!B$1:F$65536,5,0)</f>
        <v>0</v>
      </c>
      <c r="H77" s="81">
        <f>VLOOKUP($C77,[1]Sheet1!$B$1:$Z$65536,6,0)</f>
        <v>0</v>
      </c>
      <c r="I77" s="81">
        <f>VLOOKUP($C77,[1]Sheet1!$B$1:$Z$65536,7,0)</f>
        <v>0</v>
      </c>
      <c r="J77" s="81">
        <f>VLOOKUP($C77,[1]Sheet1!$B$1:$Z$65536,8,0)</f>
        <v>0</v>
      </c>
      <c r="K77" s="81">
        <f>VLOOKUP($C77,[1]Sheet1!$B$1:$Z$65536,9,0)</f>
        <v>0</v>
      </c>
      <c r="L77" s="81">
        <f>VLOOKUP($C77,[1]Sheet1!$B$1:$Z$65536,10,0)</f>
        <v>0</v>
      </c>
      <c r="M77" s="81">
        <f>VLOOKUP($C77,[1]Sheet1!$B$1:$Z$65536,11,0)</f>
        <v>0</v>
      </c>
      <c r="N77" s="81">
        <f>VLOOKUP($C77,[1]Sheet1!$B$1:$Z$65536,12,0)</f>
        <v>0</v>
      </c>
      <c r="O77" s="81">
        <f>VLOOKUP($C77,[1]Sheet1!$B$1:$Z$65536,13,0)</f>
        <v>0</v>
      </c>
      <c r="P77" s="81">
        <f>VLOOKUP($C77,[1]Sheet1!$B$1:$Z$65536,14,0)</f>
        <v>0</v>
      </c>
      <c r="Q77" s="81">
        <f>VLOOKUP($C77,[1]Sheet1!$B$1:$Z$65536,15,0)</f>
        <v>0</v>
      </c>
      <c r="R77" s="81">
        <f>VLOOKUP($C77,[1]Sheet1!$B$1:$Z$65536,16,0)</f>
        <v>0</v>
      </c>
      <c r="S77" s="81">
        <f>VLOOKUP($C77,[1]Sheet1!$B$1:$Z$65536,17,0)</f>
        <v>230449.28</v>
      </c>
      <c r="T77" s="81">
        <f>VLOOKUP($C77,[1]Sheet1!$B$1:$Z$65536,18,0)</f>
        <v>99502.770000000019</v>
      </c>
      <c r="U77" s="81">
        <f>VLOOKUP($C77,[1]Sheet1!$B$1:$Z$65536,19,0)</f>
        <v>0</v>
      </c>
      <c r="V77" s="81">
        <f>VLOOKUP($C77,[1]Sheet1!$B$1:$Z$65536,20,0)</f>
        <v>0</v>
      </c>
      <c r="W77" s="81">
        <f>VLOOKUP($C77,[1]Sheet1!$B$1:$Z$65536,21,0)</f>
        <v>45555.729999999981</v>
      </c>
      <c r="X77" s="81">
        <f>VLOOKUP($C77,[1]Sheet1!$B$1:$Z$65536,22,0)</f>
        <v>0</v>
      </c>
      <c r="Y77" s="81">
        <f>VLOOKUP($C77,[1]Sheet1!$B$1:$Z$65536,23,0)</f>
        <v>0</v>
      </c>
      <c r="Z77" s="81">
        <f>VLOOKUP($C77,[1]Sheet1!$B$1:$Z$65536,24,0)</f>
        <v>0</v>
      </c>
      <c r="AA77" s="81">
        <f>VLOOKUP($C77,[1]Sheet1!$B$1:$Z$65536,25,0)</f>
        <v>160208.78</v>
      </c>
      <c r="AB77" s="81">
        <f>VLOOKUP($C77,[1]Sheet1!$B$1:$AA$65536,26,0)</f>
        <v>0</v>
      </c>
      <c r="AC77" s="112">
        <f t="shared" si="17"/>
        <v>535716.56000000006</v>
      </c>
      <c r="AD77" s="114">
        <f t="shared" si="18"/>
        <v>375507.78</v>
      </c>
      <c r="AE77" s="115">
        <f t="shared" si="19"/>
        <v>54992.008333333339</v>
      </c>
      <c r="AF77" s="115">
        <f t="shared" si="20"/>
        <v>45555.729999999981</v>
      </c>
      <c r="AG77" s="130"/>
      <c r="AH77" s="132">
        <v>200000</v>
      </c>
      <c r="AI77" s="132"/>
      <c r="AJ77" s="132"/>
      <c r="AK77" s="132" t="s">
        <v>46</v>
      </c>
      <c r="AL77" s="132"/>
      <c r="AM77" s="133"/>
      <c r="AN77" s="70"/>
    </row>
    <row r="78" spans="1:52" s="13" customFormat="1" ht="28.05" hidden="1" customHeight="1">
      <c r="A78" s="77"/>
      <c r="B78" s="396"/>
      <c r="C78" s="82" t="s">
        <v>188</v>
      </c>
      <c r="D78" s="83" t="s">
        <v>189</v>
      </c>
      <c r="E78" s="84">
        <v>120</v>
      </c>
      <c r="F78" s="81">
        <f>VLOOKUP(C78,[1]Sheet1!B$1:E$65536,4,0)</f>
        <v>0</v>
      </c>
      <c r="G78" s="81">
        <f>VLOOKUP(C78,[1]Sheet1!B$1:F$65536,5,0)</f>
        <v>0</v>
      </c>
      <c r="H78" s="81">
        <f>VLOOKUP($C78,[1]Sheet1!$B$1:$Z$65536,6,0)</f>
        <v>0</v>
      </c>
      <c r="I78" s="81">
        <f>VLOOKUP($C78,[1]Sheet1!$B$1:$Z$65536,7,0)</f>
        <v>118767.54</v>
      </c>
      <c r="J78" s="81">
        <f>VLOOKUP($C78,[1]Sheet1!$B$1:$Z$65536,8,0)</f>
        <v>85850.639999999781</v>
      </c>
      <c r="K78" s="81">
        <f>VLOOKUP($C78,[1]Sheet1!$B$1:$Z$65536,9,0)</f>
        <v>0</v>
      </c>
      <c r="L78" s="81">
        <f>VLOOKUP($C78,[1]Sheet1!$B$1:$Z$65536,10,0)</f>
        <v>173090.1100000001</v>
      </c>
      <c r="M78" s="81">
        <f>VLOOKUP($C78,[1]Sheet1!$B$1:$Z$65536,11,0)</f>
        <v>70217.809999999823</v>
      </c>
      <c r="N78" s="81">
        <f>VLOOKUP($C78,[1]Sheet1!$B$1:$Z$65536,12,0)</f>
        <v>40015.410000000033</v>
      </c>
      <c r="O78" s="81">
        <f>VLOOKUP($C78,[1]Sheet1!$B$1:$Z$65536,13,0)</f>
        <v>38843.839999999967</v>
      </c>
      <c r="P78" s="81">
        <f>VLOOKUP($C78,[1]Sheet1!$B$1:$Z$65536,14,0)</f>
        <v>85079.12</v>
      </c>
      <c r="Q78" s="81">
        <f>VLOOKUP($C78,[1]Sheet1!$B$1:$Z$65536,15,0)</f>
        <v>129909.64000000001</v>
      </c>
      <c r="R78" s="81">
        <f>VLOOKUP($C78,[1]Sheet1!$B$1:$Z$65536,16,0)</f>
        <v>126878.41000000003</v>
      </c>
      <c r="S78" s="81">
        <f>VLOOKUP($C78,[1]Sheet1!$B$1:$Z$65536,17,0)</f>
        <v>0</v>
      </c>
      <c r="T78" s="81">
        <f>VLOOKUP($C78,[1]Sheet1!$B$1:$Z$65536,18,0)</f>
        <v>78582.939999999944</v>
      </c>
      <c r="U78" s="81">
        <f>VLOOKUP($C78,[1]Sheet1!$B$1:$Z$65536,19,0)</f>
        <v>0</v>
      </c>
      <c r="V78" s="81">
        <f>VLOOKUP($C78,[1]Sheet1!$B$1:$Z$65536,20,0)</f>
        <v>18137.959999999963</v>
      </c>
      <c r="W78" s="81">
        <f>VLOOKUP($C78,[1]Sheet1!$B$1:$Z$65536,21,0)</f>
        <v>109553.59000000008</v>
      </c>
      <c r="X78" s="81">
        <f>VLOOKUP($C78,[1]Sheet1!$B$1:$Z$65536,22,0)</f>
        <v>40359.409999999916</v>
      </c>
      <c r="Y78" s="81">
        <f>VLOOKUP($C78,[1]Sheet1!$B$1:$Z$65536,23,0)</f>
        <v>72716.78</v>
      </c>
      <c r="Z78" s="81">
        <f>VLOOKUP($C78,[1]Sheet1!$B$1:$Z$65536,24,0)</f>
        <v>104319.57</v>
      </c>
      <c r="AA78" s="81">
        <f>VLOOKUP($C78,[1]Sheet1!$B$1:$Z$65536,25,0)</f>
        <v>91228.98</v>
      </c>
      <c r="AB78" s="81">
        <f>VLOOKUP($C78,[1]Sheet1!$B$1:$AA$65536,26,0)</f>
        <v>24270.69</v>
      </c>
      <c r="AC78" s="112">
        <f t="shared" si="17"/>
        <v>1407822.4399999997</v>
      </c>
      <c r="AD78" s="114">
        <f t="shared" si="18"/>
        <v>1115286.4199999997</v>
      </c>
      <c r="AE78" s="115">
        <f t="shared" si="19"/>
        <v>58918.158333333326</v>
      </c>
      <c r="AF78" s="115">
        <f t="shared" si="20"/>
        <v>109553.59000000008</v>
      </c>
      <c r="AG78" s="130">
        <v>100000</v>
      </c>
      <c r="AH78" s="134">
        <v>50000</v>
      </c>
      <c r="AI78" s="132">
        <v>100000</v>
      </c>
      <c r="AJ78" s="132" t="s">
        <v>46</v>
      </c>
      <c r="AK78" s="132"/>
      <c r="AL78" s="132"/>
      <c r="AM78" s="133"/>
      <c r="AN78" s="70"/>
    </row>
    <row r="79" spans="1:52" s="13" customFormat="1" ht="28.05" hidden="1" customHeight="1">
      <c r="A79" s="77"/>
      <c r="B79" s="396"/>
      <c r="C79" s="82" t="s">
        <v>190</v>
      </c>
      <c r="D79" s="83" t="s">
        <v>191</v>
      </c>
      <c r="E79" s="84">
        <v>120</v>
      </c>
      <c r="F79" s="81">
        <f>VLOOKUP(C79,[1]Sheet1!B$1:E$65536,4,0)</f>
        <v>0</v>
      </c>
      <c r="G79" s="81">
        <f>VLOOKUP(C79,[1]Sheet1!B$1:F$65536,5,0)</f>
        <v>0</v>
      </c>
      <c r="H79" s="81">
        <f>VLOOKUP($C79,[1]Sheet1!$B$1:$Z$65536,6,0)</f>
        <v>0</v>
      </c>
      <c r="I79" s="81">
        <f>VLOOKUP($C79,[1]Sheet1!$B$1:$Z$65536,7,0)</f>
        <v>0</v>
      </c>
      <c r="J79" s="81">
        <f>VLOOKUP($C79,[1]Sheet1!$B$1:$Z$65536,8,0)</f>
        <v>0</v>
      </c>
      <c r="K79" s="81">
        <f>VLOOKUP($C79,[1]Sheet1!$B$1:$Z$65536,9,0)</f>
        <v>0</v>
      </c>
      <c r="L79" s="81">
        <f>VLOOKUP($C79,[1]Sheet1!$B$1:$Z$65536,10,0)</f>
        <v>151556.32</v>
      </c>
      <c r="M79" s="81">
        <f>VLOOKUP($C79,[1]Sheet1!$B$1:$Z$65536,11,0)</f>
        <v>0</v>
      </c>
      <c r="N79" s="81">
        <f>VLOOKUP($C79,[1]Sheet1!$B$1:$Z$65536,12,0)</f>
        <v>0</v>
      </c>
      <c r="O79" s="81">
        <f>VLOOKUP($C79,[1]Sheet1!$B$1:$Z$65536,13,0)</f>
        <v>135912.15000000002</v>
      </c>
      <c r="P79" s="81">
        <f>VLOOKUP($C79,[1]Sheet1!$B$1:$Z$65536,14,0)</f>
        <v>0</v>
      </c>
      <c r="Q79" s="81">
        <f>VLOOKUP($C79,[1]Sheet1!$B$1:$Z$65536,15,0)</f>
        <v>0</v>
      </c>
      <c r="R79" s="81">
        <f>VLOOKUP($C79,[1]Sheet1!$B$1:$Z$65536,16,0)</f>
        <v>420472.75</v>
      </c>
      <c r="S79" s="81">
        <f>VLOOKUP($C79,[1]Sheet1!$B$1:$Z$65536,17,0)</f>
        <v>0</v>
      </c>
      <c r="T79" s="81">
        <f>VLOOKUP($C79,[1]Sheet1!$B$1:$Z$65536,18,0)</f>
        <v>0</v>
      </c>
      <c r="U79" s="81">
        <f>VLOOKUP($C79,[1]Sheet1!$B$1:$Z$65536,19,0)</f>
        <v>0</v>
      </c>
      <c r="V79" s="81">
        <f>VLOOKUP($C79,[1]Sheet1!$B$1:$Z$65536,20,0)</f>
        <v>0</v>
      </c>
      <c r="W79" s="81">
        <f>VLOOKUP($C79,[1]Sheet1!$B$1:$Z$65536,21,0)</f>
        <v>0</v>
      </c>
      <c r="X79" s="81">
        <f>VLOOKUP($C79,[1]Sheet1!$B$1:$Z$65536,22,0)</f>
        <v>0</v>
      </c>
      <c r="Y79" s="81">
        <f>VLOOKUP($C79,[1]Sheet1!$B$1:$Z$65536,23,0)</f>
        <v>202368.54</v>
      </c>
      <c r="Z79" s="81">
        <f>VLOOKUP($C79,[1]Sheet1!$B$1:$Z$65536,24,0)</f>
        <v>49183.25</v>
      </c>
      <c r="AA79" s="81">
        <f>VLOOKUP($C79,[1]Sheet1!$B$1:$Z$65536,25,0)</f>
        <v>0</v>
      </c>
      <c r="AB79" s="81">
        <f>VLOOKUP($C79,[1]Sheet1!$B$1:$AA$65536,26,0)</f>
        <v>0</v>
      </c>
      <c r="AC79" s="112">
        <f t="shared" si="17"/>
        <v>959493.01</v>
      </c>
      <c r="AD79" s="114">
        <f t="shared" si="18"/>
        <v>707941.22</v>
      </c>
      <c r="AE79" s="115">
        <f t="shared" si="19"/>
        <v>70078.791666666672</v>
      </c>
      <c r="AF79" s="115">
        <f t="shared" si="20"/>
        <v>0</v>
      </c>
      <c r="AG79" s="130">
        <v>150000</v>
      </c>
      <c r="AH79" s="132">
        <v>50000</v>
      </c>
      <c r="AI79" s="132"/>
      <c r="AJ79" s="132" t="s">
        <v>46</v>
      </c>
      <c r="AK79" s="132"/>
      <c r="AL79" s="132"/>
      <c r="AM79" s="133"/>
      <c r="AN79" s="70"/>
    </row>
    <row r="80" spans="1:52" s="13" customFormat="1" ht="28.05" customHeight="1">
      <c r="A80" s="77"/>
      <c r="B80" s="396"/>
      <c r="C80" s="82" t="s">
        <v>192</v>
      </c>
      <c r="D80" s="83" t="s">
        <v>193</v>
      </c>
      <c r="E80" s="84">
        <v>120</v>
      </c>
      <c r="F80" s="81">
        <f>VLOOKUP(C80,[1]Sheet1!B$1:E$65536,4,0)</f>
        <v>0</v>
      </c>
      <c r="G80" s="81">
        <f>VLOOKUP(C80,[1]Sheet1!B$1:F$65536,5,0)</f>
        <v>0</v>
      </c>
      <c r="H80" s="81">
        <f>VLOOKUP($C80,[1]Sheet1!$B$1:$Z$65536,6,0)</f>
        <v>0</v>
      </c>
      <c r="I80" s="81">
        <f>VLOOKUP($C80,[1]Sheet1!$B$1:$Z$65536,7,0)</f>
        <v>0</v>
      </c>
      <c r="J80" s="81">
        <f>VLOOKUP($C80,[1]Sheet1!$B$1:$Z$65536,8,0)</f>
        <v>188481.21000000008</v>
      </c>
      <c r="K80" s="81">
        <f>VLOOKUP($C80,[1]Sheet1!$B$1:$Z$65536,9,0)</f>
        <v>74570.760000000126</v>
      </c>
      <c r="L80" s="81">
        <f>VLOOKUP($C80,[1]Sheet1!$B$1:$Z$65536,10,0)</f>
        <v>0</v>
      </c>
      <c r="M80" s="81">
        <f>VLOOKUP($C80,[1]Sheet1!$B$1:$Z$65536,11,0)</f>
        <v>190614.65999999992</v>
      </c>
      <c r="N80" s="81">
        <f>VLOOKUP($C80,[1]Sheet1!$B$1:$Z$65536,12,0)</f>
        <v>295046.30999999994</v>
      </c>
      <c r="O80" s="81">
        <f>VLOOKUP($C80,[1]Sheet1!$B$1:$Z$65536,13,0)</f>
        <v>0</v>
      </c>
      <c r="P80" s="81">
        <f>VLOOKUP($C80,[1]Sheet1!$B$1:$Z$65536,14,0)</f>
        <v>0</v>
      </c>
      <c r="Q80" s="81">
        <f>VLOOKUP($C80,[1]Sheet1!$B$1:$Z$65536,15,0)</f>
        <v>158493.38</v>
      </c>
      <c r="R80" s="81">
        <f>VLOOKUP($C80,[1]Sheet1!$B$1:$Z$65536,16,0)</f>
        <v>0</v>
      </c>
      <c r="S80" s="81">
        <f>VLOOKUP($C80,[1]Sheet1!$B$1:$Z$65536,17,0)</f>
        <v>0</v>
      </c>
      <c r="T80" s="81">
        <f>VLOOKUP($C80,[1]Sheet1!$B$1:$Z$65536,18,0)</f>
        <v>0</v>
      </c>
      <c r="U80" s="81">
        <f>VLOOKUP($C80,[1]Sheet1!$B$1:$Z$65536,19,0)</f>
        <v>0</v>
      </c>
      <c r="V80" s="81">
        <f>VLOOKUP($C80,[1]Sheet1!$B$1:$Z$65536,20,0)</f>
        <v>0</v>
      </c>
      <c r="W80" s="81">
        <f>VLOOKUP($C80,[1]Sheet1!$B$1:$Z$65536,21,0)</f>
        <v>0</v>
      </c>
      <c r="X80" s="81">
        <f>VLOOKUP($C80,[1]Sheet1!$B$1:$Z$65536,22,0)</f>
        <v>0</v>
      </c>
      <c r="Y80" s="81">
        <f>VLOOKUP($C80,[1]Sheet1!$B$1:$Z$65536,23,0)</f>
        <v>0</v>
      </c>
      <c r="Z80" s="81">
        <f>VLOOKUP($C80,[1]Sheet1!$B$1:$Z$65536,24,0)</f>
        <v>0</v>
      </c>
      <c r="AA80" s="81">
        <f>VLOOKUP($C80,[1]Sheet1!$B$1:$Z$65536,25,0)</f>
        <v>0</v>
      </c>
      <c r="AB80" s="81">
        <f>VLOOKUP($C80,[1]Sheet1!$B$1:$AA$65536,26,0)</f>
        <v>0</v>
      </c>
      <c r="AC80" s="112">
        <f t="shared" si="17"/>
        <v>907206.32000000007</v>
      </c>
      <c r="AD80" s="114">
        <f t="shared" si="18"/>
        <v>907206.32000000007</v>
      </c>
      <c r="AE80" s="115">
        <f t="shared" si="19"/>
        <v>26415.563333333335</v>
      </c>
      <c r="AF80" s="115">
        <f t="shared" si="20"/>
        <v>0</v>
      </c>
      <c r="AG80" s="130">
        <v>100000</v>
      </c>
      <c r="AH80" s="132">
        <v>80000</v>
      </c>
      <c r="AI80" s="132">
        <v>50000</v>
      </c>
      <c r="AJ80" s="132" t="s">
        <v>46</v>
      </c>
      <c r="AK80" s="132"/>
      <c r="AL80" s="132"/>
      <c r="AM80" s="133"/>
      <c r="AN80" s="70"/>
    </row>
    <row r="81" spans="1:40" s="13" customFormat="1" ht="28.05" hidden="1" customHeight="1">
      <c r="A81" s="77"/>
      <c r="B81" s="396"/>
      <c r="C81" s="85" t="s">
        <v>194</v>
      </c>
      <c r="D81" s="166" t="s">
        <v>195</v>
      </c>
      <c r="E81" s="84">
        <v>120</v>
      </c>
      <c r="F81" s="81">
        <f>VLOOKUP(C81,[1]Sheet1!B$1:E$65536,4,0)</f>
        <v>0</v>
      </c>
      <c r="G81" s="81">
        <f>VLOOKUP(C81,[1]Sheet1!B$1:F$65536,5,0)</f>
        <v>0</v>
      </c>
      <c r="H81" s="81">
        <f>VLOOKUP($C81,[1]Sheet1!$B$1:$Z$65536,6,0)</f>
        <v>0</v>
      </c>
      <c r="I81" s="81">
        <f>VLOOKUP($C81,[1]Sheet1!$B$1:$Z$65536,7,0)</f>
        <v>0</v>
      </c>
      <c r="J81" s="81">
        <f>VLOOKUP($C81,[1]Sheet1!$B$1:$Z$65536,8,0)</f>
        <v>0</v>
      </c>
      <c r="K81" s="81">
        <f>VLOOKUP($C81,[1]Sheet1!$B$1:$Z$65536,9,0)</f>
        <v>0</v>
      </c>
      <c r="L81" s="81">
        <f>VLOOKUP($C81,[1]Sheet1!$B$1:$Z$65536,10,0)</f>
        <v>0</v>
      </c>
      <c r="M81" s="81">
        <f>VLOOKUP($C81,[1]Sheet1!$B$1:$Z$65536,11,0)</f>
        <v>0</v>
      </c>
      <c r="N81" s="81">
        <f>VLOOKUP($C81,[1]Sheet1!$B$1:$Z$65536,12,0)</f>
        <v>0</v>
      </c>
      <c r="O81" s="81">
        <f>VLOOKUP($C81,[1]Sheet1!$B$1:$Z$65536,13,0)</f>
        <v>0</v>
      </c>
      <c r="P81" s="81">
        <f>VLOOKUP($C81,[1]Sheet1!$B$1:$Z$65536,14,0)</f>
        <v>0</v>
      </c>
      <c r="Q81" s="81">
        <f>VLOOKUP($C81,[1]Sheet1!$B$1:$Z$65536,15,0)</f>
        <v>0</v>
      </c>
      <c r="R81" s="81">
        <f>VLOOKUP($C81,[1]Sheet1!$B$1:$Z$65536,16,0)</f>
        <v>0</v>
      </c>
      <c r="S81" s="81">
        <f>VLOOKUP($C81,[1]Sheet1!$B$1:$Z$65536,17,0)</f>
        <v>0</v>
      </c>
      <c r="T81" s="81">
        <f>VLOOKUP($C81,[1]Sheet1!$B$1:$Z$65536,18,0)</f>
        <v>0</v>
      </c>
      <c r="U81" s="81">
        <f>VLOOKUP($C81,[1]Sheet1!$B$1:$Z$65536,19,0)</f>
        <v>0</v>
      </c>
      <c r="V81" s="81">
        <f>VLOOKUP($C81,[1]Sheet1!$B$1:$Z$65536,20,0)</f>
        <v>0</v>
      </c>
      <c r="W81" s="81">
        <f>VLOOKUP($C81,[1]Sheet1!$B$1:$Z$65536,21,0)</f>
        <v>75322.880000000005</v>
      </c>
      <c r="X81" s="81">
        <f>VLOOKUP($C81,[1]Sheet1!$B$1:$Z$65536,22,0)</f>
        <v>44429.73000000001</v>
      </c>
      <c r="Y81" s="81">
        <f>VLOOKUP($C81,[1]Sheet1!$B$1:$Z$65536,23,0)</f>
        <v>19721.55</v>
      </c>
      <c r="Z81" s="81">
        <f>VLOOKUP($C81,[1]Sheet1!$B$1:$Z$65536,24,0)</f>
        <v>21578.63</v>
      </c>
      <c r="AA81" s="81">
        <f>VLOOKUP($C81,[1]Sheet1!$B$1:$Z$65536,25,0)</f>
        <v>22289.83</v>
      </c>
      <c r="AB81" s="81">
        <f>VLOOKUP($C81,[1]Sheet1!$B$1:$AA$65536,26,0)</f>
        <v>12868.14</v>
      </c>
      <c r="AC81" s="112">
        <f t="shared" si="17"/>
        <v>196210.76</v>
      </c>
      <c r="AD81" s="114">
        <f t="shared" si="18"/>
        <v>119752.60999999997</v>
      </c>
      <c r="AE81" s="115">
        <f t="shared" si="19"/>
        <v>0</v>
      </c>
      <c r="AF81" s="115">
        <f t="shared" si="20"/>
        <v>75322.880000000005</v>
      </c>
      <c r="AG81" s="130"/>
      <c r="AH81" s="132">
        <v>50000</v>
      </c>
      <c r="AI81" s="132"/>
      <c r="AJ81" s="132" t="s">
        <v>46</v>
      </c>
      <c r="AK81" s="132"/>
      <c r="AL81" s="132"/>
      <c r="AM81" s="133"/>
      <c r="AN81" s="70"/>
    </row>
    <row r="82" spans="1:40" s="13" customFormat="1" ht="28.05" hidden="1" customHeight="1">
      <c r="A82" s="77"/>
      <c r="B82" s="396"/>
      <c r="C82" s="82" t="s">
        <v>196</v>
      </c>
      <c r="D82" s="83" t="s">
        <v>197</v>
      </c>
      <c r="E82" s="84">
        <v>120</v>
      </c>
      <c r="F82" s="81">
        <f>VLOOKUP(C82,[1]Sheet1!B$1:E$65536,4,0)</f>
        <v>0</v>
      </c>
      <c r="G82" s="81">
        <f>VLOOKUP(C82,[1]Sheet1!B$1:F$65536,5,0)</f>
        <v>0</v>
      </c>
      <c r="H82" s="81">
        <f>VLOOKUP($C82,[1]Sheet1!$B$1:$Z$65536,6,0)</f>
        <v>0</v>
      </c>
      <c r="I82" s="81">
        <f>VLOOKUP($C82,[1]Sheet1!$B$1:$Z$65536,7,0)</f>
        <v>0</v>
      </c>
      <c r="J82" s="81">
        <f>VLOOKUP($C82,[1]Sheet1!$B$1:$Z$65536,8,0)</f>
        <v>198784.29</v>
      </c>
      <c r="K82" s="81">
        <f>VLOOKUP($C82,[1]Sheet1!$B$1:$Z$65536,9,0)</f>
        <v>175710.05999999994</v>
      </c>
      <c r="L82" s="81">
        <f>VLOOKUP($C82,[1]Sheet1!$B$1:$Z$65536,10,0)</f>
        <v>0</v>
      </c>
      <c r="M82" s="81">
        <f>VLOOKUP($C82,[1]Sheet1!$B$1:$Z$65536,11,0)</f>
        <v>0</v>
      </c>
      <c r="N82" s="81">
        <f>VLOOKUP($C82,[1]Sheet1!$B$1:$Z$65536,12,0)</f>
        <v>0</v>
      </c>
      <c r="O82" s="81">
        <f>VLOOKUP($C82,[1]Sheet1!$B$1:$Z$65536,13,0)</f>
        <v>61417.709999999963</v>
      </c>
      <c r="P82" s="81">
        <f>VLOOKUP($C82,[1]Sheet1!$B$1:$Z$65536,14,0)</f>
        <v>0</v>
      </c>
      <c r="Q82" s="81">
        <f>VLOOKUP($C82,[1]Sheet1!$B$1:$Z$65536,15,0)</f>
        <v>212817.58999999997</v>
      </c>
      <c r="R82" s="81">
        <f>VLOOKUP($C82,[1]Sheet1!$B$1:$Z$65536,16,0)</f>
        <v>0</v>
      </c>
      <c r="S82" s="81">
        <f>VLOOKUP($C82,[1]Sheet1!$B$1:$Z$65536,17,0)</f>
        <v>98690.599999999977</v>
      </c>
      <c r="T82" s="81">
        <f>VLOOKUP($C82,[1]Sheet1!$B$1:$Z$65536,18,0)</f>
        <v>0</v>
      </c>
      <c r="U82" s="81">
        <f>VLOOKUP($C82,[1]Sheet1!$B$1:$Z$65536,19,0)</f>
        <v>0</v>
      </c>
      <c r="V82" s="81">
        <f>VLOOKUP($C82,[1]Sheet1!$B$1:$Z$65536,20,0)</f>
        <v>0</v>
      </c>
      <c r="W82" s="81">
        <f>VLOOKUP($C82,[1]Sheet1!$B$1:$Z$65536,21,0)</f>
        <v>0</v>
      </c>
      <c r="X82" s="81">
        <f>VLOOKUP($C82,[1]Sheet1!$B$1:$Z$65536,22,0)</f>
        <v>0</v>
      </c>
      <c r="Y82" s="81">
        <f>VLOOKUP($C82,[1]Sheet1!$B$1:$Z$65536,23,0)</f>
        <v>0</v>
      </c>
      <c r="Z82" s="81">
        <f>VLOOKUP($C82,[1]Sheet1!$B$1:$Z$65536,24,0)</f>
        <v>0</v>
      </c>
      <c r="AA82" s="81">
        <f>VLOOKUP($C82,[1]Sheet1!$B$1:$Z$65536,25,0)</f>
        <v>0</v>
      </c>
      <c r="AB82" s="81">
        <f>VLOOKUP($C82,[1]Sheet1!$B$1:$AA$65536,26,0)</f>
        <v>0</v>
      </c>
      <c r="AC82" s="112">
        <f t="shared" si="17"/>
        <v>747420.24999999988</v>
      </c>
      <c r="AD82" s="114">
        <f t="shared" si="18"/>
        <v>747420.24999999988</v>
      </c>
      <c r="AE82" s="115">
        <f t="shared" si="19"/>
        <v>51918.031666666655</v>
      </c>
      <c r="AF82" s="115">
        <f t="shared" si="20"/>
        <v>0</v>
      </c>
      <c r="AG82" s="130">
        <v>50000</v>
      </c>
      <c r="AH82" s="134">
        <v>50000</v>
      </c>
      <c r="AI82" s="132">
        <v>80000</v>
      </c>
      <c r="AJ82" s="132" t="s">
        <v>46</v>
      </c>
      <c r="AK82" s="132"/>
      <c r="AL82" s="132"/>
      <c r="AM82" s="133"/>
      <c r="AN82" s="70"/>
    </row>
    <row r="83" spans="1:40" s="13" customFormat="1" ht="28.05" hidden="1" customHeight="1">
      <c r="A83" s="77"/>
      <c r="B83" s="396"/>
      <c r="C83" s="82" t="s">
        <v>198</v>
      </c>
      <c r="D83" s="83" t="s">
        <v>199</v>
      </c>
      <c r="E83" s="84">
        <v>120</v>
      </c>
      <c r="F83" s="81">
        <f>VLOOKUP(C83,[1]Sheet1!B$1:E$65536,4,0)</f>
        <v>0</v>
      </c>
      <c r="G83" s="81">
        <f>VLOOKUP(C83,[1]Sheet1!B$1:F$65536,5,0)</f>
        <v>0</v>
      </c>
      <c r="H83" s="81">
        <f>VLOOKUP($C83,[1]Sheet1!$B$1:$Z$65536,6,0)</f>
        <v>0</v>
      </c>
      <c r="I83" s="81">
        <f>VLOOKUP($C83,[1]Sheet1!$B$1:$Z$65536,7,0)</f>
        <v>156220.79999999999</v>
      </c>
      <c r="J83" s="81">
        <f>VLOOKUP($C83,[1]Sheet1!$B$1:$Z$65536,8,0)</f>
        <v>82244.989999999932</v>
      </c>
      <c r="K83" s="81">
        <f>VLOOKUP($C83,[1]Sheet1!$B$1:$Z$65536,9,0)</f>
        <v>73609.350000000035</v>
      </c>
      <c r="L83" s="81">
        <f>VLOOKUP($C83,[1]Sheet1!$B$1:$Z$65536,10,0)</f>
        <v>60347.209999999905</v>
      </c>
      <c r="M83" s="81">
        <f>VLOOKUP($C83,[1]Sheet1!$B$1:$Z$65536,11,0)</f>
        <v>47022.550000000105</v>
      </c>
      <c r="N83" s="81">
        <f>VLOOKUP($C83,[1]Sheet1!$B$1:$Z$65536,12,0)</f>
        <v>26885.199999999953</v>
      </c>
      <c r="O83" s="81">
        <f>VLOOKUP($C83,[1]Sheet1!$B$1:$Z$65536,13,0)</f>
        <v>30086.880000000121</v>
      </c>
      <c r="P83" s="81">
        <f>VLOOKUP($C83,[1]Sheet1!$B$1:$Z$65536,14,0)</f>
        <v>32761.25</v>
      </c>
      <c r="Q83" s="81">
        <f>VLOOKUP($C83,[1]Sheet1!$B$1:$Z$65536,15,0)</f>
        <v>28840.959999999963</v>
      </c>
      <c r="R83" s="81">
        <f>VLOOKUP($C83,[1]Sheet1!$B$1:$Z$65536,16,0)</f>
        <v>39389.069999999949</v>
      </c>
      <c r="S83" s="81">
        <f>VLOOKUP($C83,[1]Sheet1!$B$1:$Z$65536,17,0)</f>
        <v>0</v>
      </c>
      <c r="T83" s="81">
        <f>VLOOKUP($C83,[1]Sheet1!$B$1:$Z$65536,18,0)</f>
        <v>26480.109999999986</v>
      </c>
      <c r="U83" s="81">
        <f>VLOOKUP($C83,[1]Sheet1!$B$1:$Z$65536,19,0)</f>
        <v>0</v>
      </c>
      <c r="V83" s="81">
        <f>VLOOKUP($C83,[1]Sheet1!$B$1:$Z$65536,20,0)</f>
        <v>51412.319999999949</v>
      </c>
      <c r="W83" s="81">
        <f>VLOOKUP($C83,[1]Sheet1!$B$1:$Z$65536,21,0)</f>
        <v>51701.690000000061</v>
      </c>
      <c r="X83" s="81">
        <f>VLOOKUP($C83,[1]Sheet1!$B$1:$Z$65536,22,0)</f>
        <v>0</v>
      </c>
      <c r="Y83" s="81">
        <f>VLOOKUP($C83,[1]Sheet1!$B$1:$Z$65536,23,0)</f>
        <v>36271.449999999997</v>
      </c>
      <c r="Z83" s="81">
        <f>VLOOKUP($C83,[1]Sheet1!$B$1:$Z$65536,24,0)</f>
        <v>56016.21</v>
      </c>
      <c r="AA83" s="81">
        <f>VLOOKUP($C83,[1]Sheet1!$B$1:$Z$65536,25,0)</f>
        <v>24203.919999999998</v>
      </c>
      <c r="AB83" s="81">
        <f>VLOOKUP($C83,[1]Sheet1!$B$1:$AA$65536,26,0)</f>
        <v>13100.64</v>
      </c>
      <c r="AC83" s="112">
        <f t="shared" si="17"/>
        <v>836594.59999999986</v>
      </c>
      <c r="AD83" s="114">
        <f t="shared" si="18"/>
        <v>707002.37999999989</v>
      </c>
      <c r="AE83" s="115">
        <f t="shared" si="19"/>
        <v>24353.743333333307</v>
      </c>
      <c r="AF83" s="115">
        <f t="shared" si="20"/>
        <v>51701.690000000061</v>
      </c>
      <c r="AG83" s="130">
        <v>50000</v>
      </c>
      <c r="AH83" s="134">
        <v>50000</v>
      </c>
      <c r="AI83" s="132"/>
      <c r="AJ83" s="132" t="s">
        <v>46</v>
      </c>
      <c r="AK83" s="132"/>
      <c r="AL83" s="132"/>
      <c r="AM83" s="133"/>
      <c r="AN83" s="70"/>
    </row>
    <row r="84" spans="1:40" s="13" customFormat="1" ht="28.05" hidden="1" customHeight="1">
      <c r="A84" s="77"/>
      <c r="B84" s="396"/>
      <c r="C84" s="82" t="s">
        <v>200</v>
      </c>
      <c r="D84" s="83" t="s">
        <v>201</v>
      </c>
      <c r="E84" s="84">
        <v>120</v>
      </c>
      <c r="F84" s="81">
        <f>VLOOKUP(C84,[1]Sheet1!B$1:E$65536,4,0)</f>
        <v>0</v>
      </c>
      <c r="G84" s="81">
        <f>VLOOKUP(C84,[1]Sheet1!B$1:F$65536,5,0)</f>
        <v>0</v>
      </c>
      <c r="H84" s="81">
        <f>VLOOKUP($C84,[1]Sheet1!$B$1:$Z$65536,6,0)</f>
        <v>0</v>
      </c>
      <c r="I84" s="81">
        <f>VLOOKUP($C84,[1]Sheet1!$B$1:$Z$65536,7,0)</f>
        <v>0</v>
      </c>
      <c r="J84" s="81">
        <f>VLOOKUP($C84,[1]Sheet1!$B$1:$Z$65536,8,0)</f>
        <v>0</v>
      </c>
      <c r="K84" s="81">
        <f>VLOOKUP($C84,[1]Sheet1!$B$1:$Z$65536,9,0)</f>
        <v>0</v>
      </c>
      <c r="L84" s="81">
        <f>VLOOKUP($C84,[1]Sheet1!$B$1:$Z$65536,10,0)</f>
        <v>0</v>
      </c>
      <c r="M84" s="81">
        <f>VLOOKUP($C84,[1]Sheet1!$B$1:$Z$65536,11,0)</f>
        <v>0</v>
      </c>
      <c r="N84" s="81">
        <f>VLOOKUP($C84,[1]Sheet1!$B$1:$Z$65536,12,0)</f>
        <v>0</v>
      </c>
      <c r="O84" s="81">
        <f>VLOOKUP($C84,[1]Sheet1!$B$1:$Z$65536,13,0)</f>
        <v>0</v>
      </c>
      <c r="P84" s="81">
        <f>VLOOKUP($C84,[1]Sheet1!$B$1:$Z$65536,14,0)</f>
        <v>0</v>
      </c>
      <c r="Q84" s="81">
        <f>VLOOKUP($C84,[1]Sheet1!$B$1:$Z$65536,15,0)</f>
        <v>0</v>
      </c>
      <c r="R84" s="81">
        <f>VLOOKUP($C84,[1]Sheet1!$B$1:$Z$65536,16,0)</f>
        <v>0</v>
      </c>
      <c r="S84" s="81">
        <f>VLOOKUP($C84,[1]Sheet1!$B$1:$Z$65536,17,0)</f>
        <v>0</v>
      </c>
      <c r="T84" s="81">
        <f>VLOOKUP($C84,[1]Sheet1!$B$1:$Z$65536,18,0)</f>
        <v>0</v>
      </c>
      <c r="U84" s="81">
        <f>VLOOKUP($C84,[1]Sheet1!$B$1:$Z$65536,19,0)</f>
        <v>0</v>
      </c>
      <c r="V84" s="81">
        <f>VLOOKUP($C84,[1]Sheet1!$B$1:$Z$65536,20,0)</f>
        <v>0</v>
      </c>
      <c r="W84" s="81">
        <f>VLOOKUP($C84,[1]Sheet1!$B$1:$Z$65536,21,0)</f>
        <v>0</v>
      </c>
      <c r="X84" s="81">
        <f>VLOOKUP($C84,[1]Sheet1!$B$1:$Z$65536,22,0)</f>
        <v>2278.16</v>
      </c>
      <c r="Y84" s="81">
        <f>VLOOKUP($C84,[1]Sheet1!$B$1:$Z$65536,23,0)</f>
        <v>121005</v>
      </c>
      <c r="Z84" s="81">
        <f>VLOOKUP($C84,[1]Sheet1!$B$1:$Z$65536,24,0)</f>
        <v>97052.98</v>
      </c>
      <c r="AA84" s="81">
        <f>VLOOKUP($C84,[1]Sheet1!$B$1:$Z$65536,25,0)</f>
        <v>287620.90000000002</v>
      </c>
      <c r="AB84" s="81">
        <f>VLOOKUP($C84,[1]Sheet1!$B$1:$AA$65536,26,0)</f>
        <v>111559.57</v>
      </c>
      <c r="AC84" s="112">
        <f t="shared" si="17"/>
        <v>619516.6100000001</v>
      </c>
      <c r="AD84" s="114">
        <f>AC84-AB84-AA84</f>
        <v>220336.14000000007</v>
      </c>
      <c r="AE84" s="115">
        <f t="shared" si="19"/>
        <v>0</v>
      </c>
      <c r="AF84" s="115">
        <f t="shared" si="20"/>
        <v>0</v>
      </c>
      <c r="AG84" s="130">
        <v>100000</v>
      </c>
      <c r="AH84" s="132">
        <v>200000</v>
      </c>
      <c r="AI84" s="132"/>
      <c r="AJ84" s="132" t="s">
        <v>46</v>
      </c>
      <c r="AK84" s="132"/>
      <c r="AL84" s="132"/>
      <c r="AM84" s="133"/>
      <c r="AN84" s="70"/>
    </row>
    <row r="85" spans="1:40" s="13" customFormat="1" ht="28.05" hidden="1" customHeight="1">
      <c r="A85" s="77"/>
      <c r="B85" s="396"/>
      <c r="C85" s="82" t="s">
        <v>202</v>
      </c>
      <c r="D85" s="83" t="s">
        <v>203</v>
      </c>
      <c r="E85" s="84">
        <v>120</v>
      </c>
      <c r="F85" s="81">
        <f>VLOOKUP(C85,[1]Sheet1!B$1:E$65536,4,0)</f>
        <v>0</v>
      </c>
      <c r="G85" s="81">
        <f>VLOOKUP(C85,[1]Sheet1!B$1:F$65536,5,0)</f>
        <v>0</v>
      </c>
      <c r="H85" s="81">
        <f>VLOOKUP($C85,[1]Sheet1!$B$1:$Z$65536,6,0)</f>
        <v>0</v>
      </c>
      <c r="I85" s="81">
        <f>VLOOKUP($C85,[1]Sheet1!$B$1:$Z$65536,7,0)</f>
        <v>62889.68</v>
      </c>
      <c r="J85" s="81">
        <f>VLOOKUP($C85,[1]Sheet1!$B$1:$Z$65536,8,0)</f>
        <v>47407.44</v>
      </c>
      <c r="K85" s="81">
        <f>VLOOKUP($C85,[1]Sheet1!$B$1:$Z$65536,9,0)</f>
        <v>41600.080000000045</v>
      </c>
      <c r="L85" s="81">
        <f>VLOOKUP($C85,[1]Sheet1!$B$1:$Z$65536,10,0)</f>
        <v>37862.649999999994</v>
      </c>
      <c r="M85" s="81">
        <f>VLOOKUP($C85,[1]Sheet1!$B$1:$Z$65536,11,0)</f>
        <v>22365.600000000035</v>
      </c>
      <c r="N85" s="81">
        <f>VLOOKUP($C85,[1]Sheet1!$B$1:$Z$65536,12,0)</f>
        <v>30642.599999999977</v>
      </c>
      <c r="O85" s="81">
        <f>VLOOKUP($C85,[1]Sheet1!$B$1:$Z$65536,13,0)</f>
        <v>27160.919999999984</v>
      </c>
      <c r="P85" s="81">
        <f>VLOOKUP($C85,[1]Sheet1!$B$1:$Z$65536,14,0)</f>
        <v>66556.830000000016</v>
      </c>
      <c r="Q85" s="81">
        <f>VLOOKUP($C85,[1]Sheet1!$B$1:$Z$65536,15,0)</f>
        <v>29307.239999999991</v>
      </c>
      <c r="R85" s="81">
        <f>VLOOKUP($C85,[1]Sheet1!$B$1:$Z$65536,16,0)</f>
        <v>35482.849999999977</v>
      </c>
      <c r="S85" s="81">
        <f>VLOOKUP($C85,[1]Sheet1!$B$1:$Z$65536,17,0)</f>
        <v>0</v>
      </c>
      <c r="T85" s="81">
        <f>VLOOKUP($C85,[1]Sheet1!$B$1:$Z$65536,18,0)</f>
        <v>0</v>
      </c>
      <c r="U85" s="81">
        <f>VLOOKUP($C85,[1]Sheet1!$B$1:$Z$65536,19,0)</f>
        <v>0</v>
      </c>
      <c r="V85" s="81">
        <f>VLOOKUP($C85,[1]Sheet1!$B$1:$Z$65536,20,0)</f>
        <v>0</v>
      </c>
      <c r="W85" s="81">
        <f>VLOOKUP($C85,[1]Sheet1!$B$1:$Z$65536,21,0)</f>
        <v>0</v>
      </c>
      <c r="X85" s="81">
        <f>VLOOKUP($C85,[1]Sheet1!$B$1:$Z$65536,22,0)</f>
        <v>0</v>
      </c>
      <c r="Y85" s="81">
        <f>VLOOKUP($C85,[1]Sheet1!$B$1:$Z$65536,23,0)</f>
        <v>0</v>
      </c>
      <c r="Z85" s="81">
        <f>VLOOKUP($C85,[1]Sheet1!$B$1:$Z$65536,24,0)</f>
        <v>190028.7</v>
      </c>
      <c r="AA85" s="81">
        <f>VLOOKUP($C85,[1]Sheet1!$B$1:$Z$65536,25,0)</f>
        <v>0</v>
      </c>
      <c r="AB85" s="81">
        <f>VLOOKUP($C85,[1]Sheet1!$B$1:$AA$65536,26,0)</f>
        <v>0</v>
      </c>
      <c r="AC85" s="112">
        <f t="shared" si="17"/>
        <v>591304.59000000008</v>
      </c>
      <c r="AD85" s="114">
        <f t="shared" si="18"/>
        <v>401275.89000000007</v>
      </c>
      <c r="AE85" s="115">
        <f t="shared" si="19"/>
        <v>10798.348333333328</v>
      </c>
      <c r="AF85" s="115">
        <f t="shared" si="20"/>
        <v>0</v>
      </c>
      <c r="AG85" s="130">
        <v>50000</v>
      </c>
      <c r="AH85" s="134"/>
      <c r="AI85" s="132">
        <v>40000</v>
      </c>
      <c r="AJ85" s="132" t="s">
        <v>46</v>
      </c>
      <c r="AK85" s="132"/>
      <c r="AL85" s="132"/>
      <c r="AM85" s="133"/>
      <c r="AN85" s="70"/>
    </row>
    <row r="86" spans="1:40" s="13" customFormat="1" ht="28.05" hidden="1" customHeight="1">
      <c r="A86" s="77"/>
      <c r="B86" s="396"/>
      <c r="C86" s="82" t="s">
        <v>204</v>
      </c>
      <c r="D86" s="88" t="s">
        <v>205</v>
      </c>
      <c r="E86" s="84">
        <v>120</v>
      </c>
      <c r="F86" s="81">
        <f>VLOOKUP(C86,[1]Sheet1!B$1:E$65536,4,0)</f>
        <v>0</v>
      </c>
      <c r="G86" s="81">
        <f>VLOOKUP(C86,[1]Sheet1!B$1:F$65536,5,0)</f>
        <v>0</v>
      </c>
      <c r="H86" s="81">
        <f>VLOOKUP($C86,[1]Sheet1!$B$1:$Z$65536,6,0)</f>
        <v>0</v>
      </c>
      <c r="I86" s="81">
        <f>VLOOKUP($C86,[1]Sheet1!$B$1:$Z$65536,7,0)</f>
        <v>0</v>
      </c>
      <c r="J86" s="81">
        <f>VLOOKUP($C86,[1]Sheet1!$B$1:$Z$65536,8,0)</f>
        <v>0</v>
      </c>
      <c r="K86" s="81">
        <f>VLOOKUP($C86,[1]Sheet1!$B$1:$Z$65536,9,0)</f>
        <v>0</v>
      </c>
      <c r="L86" s="81">
        <f>VLOOKUP($C86,[1]Sheet1!$B$1:$Z$65536,10,0)</f>
        <v>0</v>
      </c>
      <c r="M86" s="81">
        <f>VLOOKUP($C86,[1]Sheet1!$B$1:$Z$65536,11,0)</f>
        <v>0</v>
      </c>
      <c r="N86" s="81">
        <f>VLOOKUP($C86,[1]Sheet1!$B$1:$Z$65536,12,0)</f>
        <v>0</v>
      </c>
      <c r="O86" s="81">
        <f>VLOOKUP($C86,[1]Sheet1!$B$1:$Z$65536,13,0)</f>
        <v>0</v>
      </c>
      <c r="P86" s="81">
        <f>VLOOKUP($C86,[1]Sheet1!$B$1:$Z$65536,14,0)</f>
        <v>0</v>
      </c>
      <c r="Q86" s="81">
        <f>VLOOKUP($C86,[1]Sheet1!$B$1:$Z$65536,15,0)</f>
        <v>71389.259999999995</v>
      </c>
      <c r="R86" s="81">
        <f>VLOOKUP($C86,[1]Sheet1!$B$1:$Z$65536,16,0)</f>
        <v>66432.710000000021</v>
      </c>
      <c r="S86" s="81">
        <f>VLOOKUP($C86,[1]Sheet1!$B$1:$Z$65536,17,0)</f>
        <v>0</v>
      </c>
      <c r="T86" s="81">
        <f>VLOOKUP($C86,[1]Sheet1!$B$1:$Z$65536,18,0)</f>
        <v>0</v>
      </c>
      <c r="U86" s="81">
        <f>VLOOKUP($C86,[1]Sheet1!$B$1:$Z$65536,19,0)</f>
        <v>0</v>
      </c>
      <c r="V86" s="81">
        <f>VLOOKUP($C86,[1]Sheet1!$B$1:$Z$65536,20,0)</f>
        <v>0</v>
      </c>
      <c r="W86" s="81">
        <f>VLOOKUP($C86,[1]Sheet1!$B$1:$Z$65536,21,0)</f>
        <v>0</v>
      </c>
      <c r="X86" s="81">
        <f>VLOOKUP($C86,[1]Sheet1!$B$1:$Z$65536,22,0)</f>
        <v>0</v>
      </c>
      <c r="Y86" s="81">
        <f>VLOOKUP($C86,[1]Sheet1!$B$1:$Z$65536,23,0)</f>
        <v>0</v>
      </c>
      <c r="Z86" s="81">
        <f>VLOOKUP($C86,[1]Sheet1!$B$1:$Z$65536,24,0)</f>
        <v>0</v>
      </c>
      <c r="AA86" s="81">
        <f>VLOOKUP($C86,[1]Sheet1!$B$1:$Z$65536,25,0)</f>
        <v>0</v>
      </c>
      <c r="AB86" s="81">
        <f>VLOOKUP($C86,[1]Sheet1!$B$1:$AA$65536,26,0)</f>
        <v>183236.26</v>
      </c>
      <c r="AC86" s="112">
        <f t="shared" si="17"/>
        <v>321058.23000000004</v>
      </c>
      <c r="AD86" s="114">
        <f t="shared" si="18"/>
        <v>137821.97000000003</v>
      </c>
      <c r="AE86" s="115">
        <f t="shared" si="19"/>
        <v>22970.328333333338</v>
      </c>
      <c r="AF86" s="115">
        <f t="shared" si="20"/>
        <v>0</v>
      </c>
      <c r="AG86" s="130">
        <v>50000</v>
      </c>
      <c r="AH86" s="134">
        <v>50000</v>
      </c>
      <c r="AI86" s="132">
        <v>40000</v>
      </c>
      <c r="AJ86" s="132" t="s">
        <v>46</v>
      </c>
      <c r="AK86" s="132"/>
      <c r="AL86" s="132"/>
      <c r="AM86" s="133"/>
      <c r="AN86" s="70"/>
    </row>
    <row r="87" spans="1:40" s="13" customFormat="1" ht="28.05" hidden="1" customHeight="1">
      <c r="A87" s="77"/>
      <c r="B87" s="396"/>
      <c r="C87" s="82" t="s">
        <v>206</v>
      </c>
      <c r="D87" s="88" t="s">
        <v>207</v>
      </c>
      <c r="E87" s="84">
        <v>120</v>
      </c>
      <c r="F87" s="81">
        <f>VLOOKUP(C87,[1]Sheet1!B$1:E$65536,4,0)</f>
        <v>0</v>
      </c>
      <c r="G87" s="81">
        <f>VLOOKUP(C87,[1]Sheet1!B$1:F$65536,5,0)</f>
        <v>0</v>
      </c>
      <c r="H87" s="81">
        <f>VLOOKUP($C87,[1]Sheet1!$B$1:$Z$65536,6,0)</f>
        <v>0</v>
      </c>
      <c r="I87" s="81">
        <f>VLOOKUP($C87,[1]Sheet1!$B$1:$Z$65536,7,0)</f>
        <v>0</v>
      </c>
      <c r="J87" s="81">
        <f>VLOOKUP($C87,[1]Sheet1!$B$1:$Z$65536,8,0)</f>
        <v>6880.32</v>
      </c>
      <c r="K87" s="81">
        <f>VLOOKUP($C87,[1]Sheet1!$B$1:$Z$65536,9,0)</f>
        <v>117662.02000000002</v>
      </c>
      <c r="L87" s="81">
        <f>VLOOKUP($C87,[1]Sheet1!$B$1:$Z$65536,10,0)</f>
        <v>0</v>
      </c>
      <c r="M87" s="81">
        <f>VLOOKUP($C87,[1]Sheet1!$B$1:$Z$65536,11,0)</f>
        <v>0</v>
      </c>
      <c r="N87" s="81">
        <f>VLOOKUP($C87,[1]Sheet1!$B$1:$Z$65536,12,0)</f>
        <v>0</v>
      </c>
      <c r="O87" s="81">
        <f>VLOOKUP($C87,[1]Sheet1!$B$1:$Z$65536,13,0)</f>
        <v>0</v>
      </c>
      <c r="P87" s="81">
        <f>VLOOKUP($C87,[1]Sheet1!$B$1:$Z$65536,14,0)</f>
        <v>0</v>
      </c>
      <c r="Q87" s="81">
        <f>VLOOKUP($C87,[1]Sheet1!$B$1:$Z$65536,15,0)</f>
        <v>0</v>
      </c>
      <c r="R87" s="81">
        <f>VLOOKUP($C87,[1]Sheet1!$B$1:$Z$65536,16,0)</f>
        <v>0</v>
      </c>
      <c r="S87" s="81">
        <f>VLOOKUP($C87,[1]Sheet1!$B$1:$Z$65536,17,0)</f>
        <v>0</v>
      </c>
      <c r="T87" s="81">
        <f>VLOOKUP($C87,[1]Sheet1!$B$1:$Z$65536,18,0)</f>
        <v>0</v>
      </c>
      <c r="U87" s="81">
        <f>VLOOKUP($C87,[1]Sheet1!$B$1:$Z$65536,19,0)</f>
        <v>0</v>
      </c>
      <c r="V87" s="81">
        <f>VLOOKUP($C87,[1]Sheet1!$B$1:$Z$65536,20,0)</f>
        <v>327783.31</v>
      </c>
      <c r="W87" s="81">
        <f>VLOOKUP($C87,[1]Sheet1!$B$1:$Z$65536,21,0)</f>
        <v>0</v>
      </c>
      <c r="X87" s="81">
        <f>VLOOKUP($C87,[1]Sheet1!$B$1:$Z$65536,22,0)</f>
        <v>0</v>
      </c>
      <c r="Y87" s="81">
        <f>VLOOKUP($C87,[1]Sheet1!$B$1:$Z$65536,23,0)</f>
        <v>0</v>
      </c>
      <c r="Z87" s="81">
        <f>VLOOKUP($C87,[1]Sheet1!$B$1:$Z$65536,24,0)</f>
        <v>0</v>
      </c>
      <c r="AA87" s="81">
        <f>VLOOKUP($C87,[1]Sheet1!$B$1:$Z$65536,25,0)</f>
        <v>0</v>
      </c>
      <c r="AB87" s="81">
        <f>VLOOKUP($C87,[1]Sheet1!$B$1:$AA$65536,26,0)</f>
        <v>0</v>
      </c>
      <c r="AC87" s="112">
        <f t="shared" si="17"/>
        <v>452325.65</v>
      </c>
      <c r="AD87" s="114">
        <f t="shared" si="18"/>
        <v>452325.65</v>
      </c>
      <c r="AE87" s="115">
        <f t="shared" si="19"/>
        <v>54630.551666666666</v>
      </c>
      <c r="AF87" s="115">
        <f t="shared" si="20"/>
        <v>0</v>
      </c>
      <c r="AG87" s="130">
        <v>50000</v>
      </c>
      <c r="AH87" s="134">
        <v>50000</v>
      </c>
      <c r="AI87" s="132">
        <v>40000</v>
      </c>
      <c r="AJ87" s="132" t="s">
        <v>46</v>
      </c>
      <c r="AK87" s="132"/>
      <c r="AL87" s="132"/>
      <c r="AM87" s="133"/>
      <c r="AN87" s="70"/>
    </row>
    <row r="88" spans="1:40" s="13" customFormat="1" ht="28.05" hidden="1" customHeight="1">
      <c r="A88" s="77"/>
      <c r="B88" s="396"/>
      <c r="C88" s="82" t="s">
        <v>208</v>
      </c>
      <c r="D88" s="88" t="s">
        <v>209</v>
      </c>
      <c r="E88" s="84">
        <v>120</v>
      </c>
      <c r="F88" s="81">
        <f>VLOOKUP(C88,[1]Sheet1!B$1:E$65536,4,0)</f>
        <v>0</v>
      </c>
      <c r="G88" s="81">
        <f>VLOOKUP(C88,[1]Sheet1!B$1:F$65536,5,0)</f>
        <v>0</v>
      </c>
      <c r="H88" s="81">
        <f>VLOOKUP($C88,[1]Sheet1!$B$1:$Z$65536,6,0)</f>
        <v>0</v>
      </c>
      <c r="I88" s="81">
        <f>VLOOKUP($C88,[1]Sheet1!$B$1:$Z$65536,7,0)</f>
        <v>0</v>
      </c>
      <c r="J88" s="81">
        <f>VLOOKUP($C88,[1]Sheet1!$B$1:$Z$65536,8,0)</f>
        <v>0</v>
      </c>
      <c r="K88" s="81">
        <f>VLOOKUP($C88,[1]Sheet1!$B$1:$Z$65536,9,0)</f>
        <v>0</v>
      </c>
      <c r="L88" s="81">
        <f>VLOOKUP($C88,[1]Sheet1!$B$1:$Z$65536,10,0)</f>
        <v>0</v>
      </c>
      <c r="M88" s="81">
        <f>VLOOKUP($C88,[1]Sheet1!$B$1:$Z$65536,11,0)</f>
        <v>0</v>
      </c>
      <c r="N88" s="81">
        <f>VLOOKUP($C88,[1]Sheet1!$B$1:$Z$65536,12,0)</f>
        <v>0</v>
      </c>
      <c r="O88" s="81">
        <f>VLOOKUP($C88,[1]Sheet1!$B$1:$Z$65536,13,0)</f>
        <v>0</v>
      </c>
      <c r="P88" s="81">
        <f>VLOOKUP($C88,[1]Sheet1!$B$1:$Z$65536,14,0)</f>
        <v>0</v>
      </c>
      <c r="Q88" s="81">
        <f>VLOOKUP($C88,[1]Sheet1!$B$1:$Z$65536,15,0)</f>
        <v>0</v>
      </c>
      <c r="R88" s="81">
        <f>VLOOKUP($C88,[1]Sheet1!$B$1:$Z$65536,16,0)</f>
        <v>0</v>
      </c>
      <c r="S88" s="81">
        <f>VLOOKUP($C88,[1]Sheet1!$B$1:$Z$65536,17,0)</f>
        <v>0</v>
      </c>
      <c r="T88" s="81">
        <f>VLOOKUP($C88,[1]Sheet1!$B$1:$Z$65536,18,0)</f>
        <v>0</v>
      </c>
      <c r="U88" s="81">
        <f>VLOOKUP($C88,[1]Sheet1!$B$1:$Z$65536,19,0)</f>
        <v>0</v>
      </c>
      <c r="V88" s="81">
        <f>VLOOKUP($C88,[1]Sheet1!$B$1:$Z$65536,20,0)</f>
        <v>0</v>
      </c>
      <c r="W88" s="81">
        <f>VLOOKUP($C88,[1]Sheet1!$B$1:$Z$65536,21,0)</f>
        <v>0</v>
      </c>
      <c r="X88" s="81">
        <f>VLOOKUP($C88,[1]Sheet1!$B$1:$Z$65536,22,0)</f>
        <v>0</v>
      </c>
      <c r="Y88" s="81">
        <f>VLOOKUP($C88,[1]Sheet1!$B$1:$Z$65536,23,0)</f>
        <v>371892.98</v>
      </c>
      <c r="Z88" s="81">
        <f>VLOOKUP($C88,[1]Sheet1!$B$1:$Z$65536,24,0)</f>
        <v>0</v>
      </c>
      <c r="AA88" s="81">
        <f>VLOOKUP($C88,[1]Sheet1!$B$1:$Z$65536,25,0)</f>
        <v>105781.25</v>
      </c>
      <c r="AB88" s="81">
        <f>VLOOKUP($C88,[1]Sheet1!$B$1:$AA$65536,26,0)</f>
        <v>142733.16</v>
      </c>
      <c r="AC88" s="112">
        <f t="shared" si="17"/>
        <v>620407.39</v>
      </c>
      <c r="AD88" s="114">
        <f>AC88-AB88-AA88</f>
        <v>371892.98</v>
      </c>
      <c r="AE88" s="115">
        <f t="shared" si="19"/>
        <v>0</v>
      </c>
      <c r="AF88" s="115">
        <f t="shared" si="20"/>
        <v>0</v>
      </c>
      <c r="AG88" s="130">
        <v>50000</v>
      </c>
      <c r="AH88" s="134">
        <v>50000</v>
      </c>
      <c r="AI88" s="132">
        <v>40000</v>
      </c>
      <c r="AJ88" s="132" t="s">
        <v>46</v>
      </c>
      <c r="AK88" s="132"/>
      <c r="AL88" s="132"/>
      <c r="AM88" s="133"/>
      <c r="AN88" s="70"/>
    </row>
    <row r="89" spans="1:40" s="13" customFormat="1" ht="28.05" customHeight="1">
      <c r="A89" s="77"/>
      <c r="B89" s="396"/>
      <c r="C89" s="82" t="s">
        <v>210</v>
      </c>
      <c r="D89" s="90" t="s">
        <v>211</v>
      </c>
      <c r="E89" s="84">
        <v>60</v>
      </c>
      <c r="F89" s="81">
        <f>VLOOKUP(C89,[1]Sheet1!B$1:E$65536,4,0)</f>
        <v>0</v>
      </c>
      <c r="G89" s="81">
        <f>VLOOKUP(C89,[1]Sheet1!B$1:F$65536,5,0)</f>
        <v>0</v>
      </c>
      <c r="H89" s="81">
        <f>VLOOKUP($C89,[1]Sheet1!$B$1:$Z$65536,6,0)</f>
        <v>0</v>
      </c>
      <c r="I89" s="81">
        <f>VLOOKUP($C89,[1]Sheet1!$B$1:$Z$65536,7,0)</f>
        <v>0</v>
      </c>
      <c r="J89" s="81">
        <f>VLOOKUP($C89,[1]Sheet1!$B$1:$Z$65536,8,0)</f>
        <v>0</v>
      </c>
      <c r="K89" s="81">
        <f>VLOOKUP($C89,[1]Sheet1!$B$1:$Z$65536,9,0)</f>
        <v>0</v>
      </c>
      <c r="L89" s="81">
        <f>VLOOKUP($C89,[1]Sheet1!$B$1:$Z$65536,10,0)</f>
        <v>0</v>
      </c>
      <c r="M89" s="81">
        <f>VLOOKUP($C89,[1]Sheet1!$B$1:$Z$65536,11,0)</f>
        <v>0</v>
      </c>
      <c r="N89" s="81">
        <f>VLOOKUP($C89,[1]Sheet1!$B$1:$Z$65536,12,0)</f>
        <v>0</v>
      </c>
      <c r="O89" s="81">
        <f>VLOOKUP($C89,[1]Sheet1!$B$1:$Z$65536,13,0)</f>
        <v>0</v>
      </c>
      <c r="P89" s="81">
        <f>VLOOKUP($C89,[1]Sheet1!$B$1:$Z$65536,14,0)</f>
        <v>0</v>
      </c>
      <c r="Q89" s="81">
        <f>VLOOKUP($C89,[1]Sheet1!$B$1:$Z$65536,15,0)</f>
        <v>0</v>
      </c>
      <c r="R89" s="81">
        <f>VLOOKUP($C89,[1]Sheet1!$B$1:$Z$65536,16,0)</f>
        <v>0</v>
      </c>
      <c r="S89" s="81">
        <f>VLOOKUP($C89,[1]Sheet1!$B$1:$Z$65536,17,0)</f>
        <v>0</v>
      </c>
      <c r="T89" s="81">
        <f>VLOOKUP($C89,[1]Sheet1!$B$1:$Z$65536,18,0)</f>
        <v>0</v>
      </c>
      <c r="U89" s="81">
        <f>VLOOKUP($C89,[1]Sheet1!$B$1:$Z$65536,19,0)</f>
        <v>0</v>
      </c>
      <c r="V89" s="81">
        <f>VLOOKUP($C89,[1]Sheet1!$B$1:$Z$65536,20,0)</f>
        <v>0</v>
      </c>
      <c r="W89" s="81">
        <f>VLOOKUP($C89,[1]Sheet1!$B$1:$Z$65536,21,0)</f>
        <v>0</v>
      </c>
      <c r="X89" s="81">
        <f>VLOOKUP($C89,[1]Sheet1!$B$1:$Z$65536,22,0)</f>
        <v>19666.46</v>
      </c>
      <c r="Y89" s="81">
        <f>VLOOKUP($C89,[1]Sheet1!$B$1:$Z$65536,23,0)</f>
        <v>0</v>
      </c>
      <c r="Z89" s="81">
        <f>VLOOKUP($C89,[1]Sheet1!$B$1:$Z$65536,24,0)</f>
        <v>99842.78</v>
      </c>
      <c r="AA89" s="81">
        <f>VLOOKUP($C89,[1]Sheet1!$B$1:$Z$65536,25,0)</f>
        <v>0</v>
      </c>
      <c r="AB89" s="81">
        <f>VLOOKUP($C89,[1]Sheet1!$B$1:$AA$65536,26,0)</f>
        <v>0</v>
      </c>
      <c r="AC89" s="112">
        <f t="shared" si="17"/>
        <v>119509.23999999999</v>
      </c>
      <c r="AD89" s="114">
        <f>AC89-AB89-AA89</f>
        <v>119509.23999999999</v>
      </c>
      <c r="AE89" s="115">
        <f t="shared" si="19"/>
        <v>0</v>
      </c>
      <c r="AF89" s="115">
        <f t="shared" si="20"/>
        <v>0</v>
      </c>
      <c r="AG89" s="141">
        <f>AC89</f>
        <v>119509.23999999999</v>
      </c>
      <c r="AH89" s="131"/>
      <c r="AI89" s="132"/>
      <c r="AJ89" s="132"/>
      <c r="AK89" s="132" t="s">
        <v>46</v>
      </c>
      <c r="AL89" s="132"/>
      <c r="AM89" s="133"/>
      <c r="AN89" s="70"/>
    </row>
    <row r="90" spans="1:40" s="13" customFormat="1" ht="28.05" customHeight="1">
      <c r="A90" s="77"/>
      <c r="B90" s="396"/>
      <c r="C90" s="82" t="s">
        <v>212</v>
      </c>
      <c r="D90" s="90" t="s">
        <v>213</v>
      </c>
      <c r="E90" s="84">
        <v>120</v>
      </c>
      <c r="F90" s="81">
        <f>VLOOKUP(C90,[1]Sheet1!B$1:E$65536,4,0)</f>
        <v>0</v>
      </c>
      <c r="G90" s="81">
        <f>VLOOKUP(C90,[1]Sheet1!B$1:F$65536,5,0)</f>
        <v>0</v>
      </c>
      <c r="H90" s="81">
        <f>VLOOKUP($C90,[1]Sheet1!$B$1:$Z$65536,6,0)</f>
        <v>0</v>
      </c>
      <c r="I90" s="81">
        <f>VLOOKUP($C90,[1]Sheet1!$B$1:$Z$65536,7,0)</f>
        <v>0</v>
      </c>
      <c r="J90" s="81">
        <f>VLOOKUP($C90,[1]Sheet1!$B$1:$Z$65536,8,0)</f>
        <v>0</v>
      </c>
      <c r="K90" s="81">
        <f>VLOOKUP($C90,[1]Sheet1!$B$1:$Z$65536,9,0)</f>
        <v>0</v>
      </c>
      <c r="L90" s="81">
        <f>VLOOKUP($C90,[1]Sheet1!$B$1:$Z$65536,10,0)</f>
        <v>0</v>
      </c>
      <c r="M90" s="81">
        <f>VLOOKUP($C90,[1]Sheet1!$B$1:$Z$65536,11,0)</f>
        <v>0</v>
      </c>
      <c r="N90" s="81">
        <f>VLOOKUP($C90,[1]Sheet1!$B$1:$Z$65536,12,0)</f>
        <v>0</v>
      </c>
      <c r="O90" s="81">
        <f>VLOOKUP($C90,[1]Sheet1!$B$1:$Z$65536,13,0)</f>
        <v>0</v>
      </c>
      <c r="P90" s="81">
        <f>VLOOKUP($C90,[1]Sheet1!$B$1:$Z$65536,14,0)</f>
        <v>0</v>
      </c>
      <c r="Q90" s="81">
        <f>VLOOKUP($C90,[1]Sheet1!$B$1:$Z$65536,15,0)</f>
        <v>0</v>
      </c>
      <c r="R90" s="81">
        <f>VLOOKUP($C90,[1]Sheet1!$B$1:$Z$65536,16,0)</f>
        <v>0</v>
      </c>
      <c r="S90" s="81">
        <f>VLOOKUP($C90,[1]Sheet1!$B$1:$Z$65536,17,0)</f>
        <v>0</v>
      </c>
      <c r="T90" s="81">
        <f>VLOOKUP($C90,[1]Sheet1!$B$1:$Z$65536,18,0)</f>
        <v>0</v>
      </c>
      <c r="U90" s="81">
        <f>VLOOKUP($C90,[1]Sheet1!$B$1:$Z$65536,19,0)</f>
        <v>59254.640000000043</v>
      </c>
      <c r="V90" s="81">
        <f>VLOOKUP($C90,[1]Sheet1!$B$1:$Z$65536,20,0)</f>
        <v>0</v>
      </c>
      <c r="W90" s="81">
        <f>VLOOKUP($C90,[1]Sheet1!$B$1:$Z$65536,21,0)</f>
        <v>17742.809999999998</v>
      </c>
      <c r="X90" s="81">
        <f>VLOOKUP($C90,[1]Sheet1!$B$1:$Z$65536,22,0)</f>
        <v>192612.6</v>
      </c>
      <c r="Y90" s="81">
        <f>VLOOKUP($C90,[1]Sheet1!$B$1:$Z$65536,23,0)</f>
        <v>34951.379999999997</v>
      </c>
      <c r="Z90" s="81">
        <f>VLOOKUP($C90,[1]Sheet1!$B$1:$Z$65536,24,0)</f>
        <v>38921.61</v>
      </c>
      <c r="AA90" s="81">
        <f>VLOOKUP($C90,[1]Sheet1!$B$1:$Z$65536,25,0)</f>
        <v>39017.01</v>
      </c>
      <c r="AB90" s="81">
        <f>VLOOKUP($C90,[1]Sheet1!$B$1:$AA$65536,26,0)</f>
        <v>173209.83</v>
      </c>
      <c r="AC90" s="112">
        <f t="shared" si="17"/>
        <v>555709.88</v>
      </c>
      <c r="AD90" s="114">
        <f t="shared" si="18"/>
        <v>269610.05000000005</v>
      </c>
      <c r="AE90" s="115">
        <f t="shared" si="19"/>
        <v>9875.7733333333399</v>
      </c>
      <c r="AF90" s="115">
        <f t="shared" si="20"/>
        <v>17742.809999999998</v>
      </c>
      <c r="AG90" s="139">
        <v>519664.9</v>
      </c>
      <c r="AH90" s="132"/>
      <c r="AI90" s="132"/>
      <c r="AJ90" s="132"/>
      <c r="AK90" s="132"/>
      <c r="AL90" s="132" t="s">
        <v>46</v>
      </c>
      <c r="AM90" s="133" t="s">
        <v>722</v>
      </c>
      <c r="AN90" s="70"/>
    </row>
    <row r="91" spans="1:40" s="13" customFormat="1" ht="28.05" hidden="1" customHeight="1">
      <c r="A91" s="77"/>
      <c r="B91" s="396"/>
      <c r="C91" s="82" t="s">
        <v>214</v>
      </c>
      <c r="D91" s="83" t="s">
        <v>215</v>
      </c>
      <c r="E91" s="84">
        <v>120</v>
      </c>
      <c r="F91" s="81">
        <f>VLOOKUP(C91,[1]Sheet1!B$1:E$65536,4,0)</f>
        <v>0</v>
      </c>
      <c r="G91" s="81">
        <f>VLOOKUP(C91,[1]Sheet1!B$1:F$65536,5,0)</f>
        <v>0</v>
      </c>
      <c r="H91" s="81">
        <f>VLOOKUP($C91,[1]Sheet1!$B$1:$Z$65536,6,0)</f>
        <v>0</v>
      </c>
      <c r="I91" s="81">
        <f>VLOOKUP($C91,[1]Sheet1!$B$1:$Z$65536,7,0)</f>
        <v>0</v>
      </c>
      <c r="J91" s="81">
        <f>VLOOKUP($C91,[1]Sheet1!$B$1:$Z$65536,8,0)</f>
        <v>0</v>
      </c>
      <c r="K91" s="81">
        <f>VLOOKUP($C91,[1]Sheet1!$B$1:$Z$65536,9,0)</f>
        <v>0</v>
      </c>
      <c r="L91" s="81">
        <f>VLOOKUP($C91,[1]Sheet1!$B$1:$Z$65536,10,0)</f>
        <v>0</v>
      </c>
      <c r="M91" s="81">
        <f>VLOOKUP($C91,[1]Sheet1!$B$1:$Z$65536,11,0)</f>
        <v>0</v>
      </c>
      <c r="N91" s="81">
        <f>VLOOKUP($C91,[1]Sheet1!$B$1:$Z$65536,12,0)</f>
        <v>0</v>
      </c>
      <c r="O91" s="81">
        <f>VLOOKUP($C91,[1]Sheet1!$B$1:$Z$65536,13,0)</f>
        <v>0</v>
      </c>
      <c r="P91" s="81">
        <f>VLOOKUP($C91,[1]Sheet1!$B$1:$Z$65536,14,0)</f>
        <v>55645</v>
      </c>
      <c r="Q91" s="81">
        <f>VLOOKUP($C91,[1]Sheet1!$B$1:$Z$65536,15,0)</f>
        <v>0</v>
      </c>
      <c r="R91" s="81">
        <f>VLOOKUP($C91,[1]Sheet1!$B$1:$Z$65536,16,0)</f>
        <v>0</v>
      </c>
      <c r="S91" s="81">
        <f>VLOOKUP($C91,[1]Sheet1!$B$1:$Z$65536,17,0)</f>
        <v>0</v>
      </c>
      <c r="T91" s="81">
        <f>VLOOKUP($C91,[1]Sheet1!$B$1:$Z$65536,18,0)</f>
        <v>0</v>
      </c>
      <c r="U91" s="81">
        <f>VLOOKUP($C91,[1]Sheet1!$B$1:$Z$65536,19,0)</f>
        <v>0</v>
      </c>
      <c r="V91" s="81">
        <f>VLOOKUP($C91,[1]Sheet1!$B$1:$Z$65536,20,0)</f>
        <v>0</v>
      </c>
      <c r="W91" s="81">
        <f>VLOOKUP($C91,[1]Sheet1!$B$1:$Z$65536,21,0)</f>
        <v>0</v>
      </c>
      <c r="X91" s="81">
        <f>VLOOKUP($C91,[1]Sheet1!$B$1:$Z$65536,22,0)</f>
        <v>0</v>
      </c>
      <c r="Y91" s="81">
        <f>VLOOKUP($C91,[1]Sheet1!$B$1:$Z$65536,23,0)</f>
        <v>141974.16</v>
      </c>
      <c r="Z91" s="81">
        <f>VLOOKUP($C91,[1]Sheet1!$B$1:$Z$65536,24,0)</f>
        <v>0</v>
      </c>
      <c r="AA91" s="81">
        <f>VLOOKUP($C91,[1]Sheet1!$B$1:$Z$65536,25,0)</f>
        <v>0</v>
      </c>
      <c r="AB91" s="81">
        <f>VLOOKUP($C91,[1]Sheet1!$B$1:$AA$65536,26,0)</f>
        <v>0</v>
      </c>
      <c r="AC91" s="112">
        <f t="shared" si="17"/>
        <v>197619.16</v>
      </c>
      <c r="AD91" s="114">
        <f t="shared" si="18"/>
        <v>55645</v>
      </c>
      <c r="AE91" s="115">
        <f t="shared" si="19"/>
        <v>0</v>
      </c>
      <c r="AF91" s="115">
        <f t="shared" si="20"/>
        <v>0</v>
      </c>
      <c r="AG91" s="130"/>
      <c r="AH91" s="132">
        <v>20000</v>
      </c>
      <c r="AI91" s="132"/>
      <c r="AJ91" s="132" t="s">
        <v>46</v>
      </c>
      <c r="AK91" s="132"/>
      <c r="AL91" s="132"/>
      <c r="AM91" s="133"/>
      <c r="AN91" s="70"/>
    </row>
    <row r="92" spans="1:40" s="13" customFormat="1" ht="28.05" hidden="1" customHeight="1">
      <c r="A92" s="77"/>
      <c r="B92" s="396"/>
      <c r="C92" s="82" t="s">
        <v>216</v>
      </c>
      <c r="D92" s="83" t="s">
        <v>217</v>
      </c>
      <c r="E92" s="84">
        <v>120</v>
      </c>
      <c r="F92" s="81">
        <f>VLOOKUP(C92,[1]Sheet1!B$1:E$65536,4,0)</f>
        <v>55451.039999999994</v>
      </c>
      <c r="G92" s="81">
        <f>VLOOKUP(C92,[1]Sheet1!B$1:F$65536,5,0)</f>
        <v>0</v>
      </c>
      <c r="H92" s="81">
        <f>VLOOKUP($C92,[1]Sheet1!$B$1:$Z$65536,6,0)</f>
        <v>0</v>
      </c>
      <c r="I92" s="81">
        <f>VLOOKUP($C92,[1]Sheet1!$B$1:$Z$65536,7,0)</f>
        <v>0</v>
      </c>
      <c r="J92" s="81">
        <f>VLOOKUP($C92,[1]Sheet1!$B$1:$Z$65536,8,0)</f>
        <v>0</v>
      </c>
      <c r="K92" s="81">
        <f>VLOOKUP($C92,[1]Sheet1!$B$1:$Z$65536,9,0)</f>
        <v>0</v>
      </c>
      <c r="L92" s="81">
        <f>VLOOKUP($C92,[1]Sheet1!$B$1:$Z$65536,10,0)</f>
        <v>0</v>
      </c>
      <c r="M92" s="81">
        <f>VLOOKUP($C92,[1]Sheet1!$B$1:$Z$65536,11,0)</f>
        <v>0</v>
      </c>
      <c r="N92" s="81">
        <f>VLOOKUP($C92,[1]Sheet1!$B$1:$Z$65536,12,0)</f>
        <v>0</v>
      </c>
      <c r="O92" s="81">
        <f>VLOOKUP($C92,[1]Sheet1!$B$1:$Z$65536,13,0)</f>
        <v>0</v>
      </c>
      <c r="P92" s="81">
        <f>VLOOKUP($C92,[1]Sheet1!$B$1:$Z$65536,14,0)</f>
        <v>0</v>
      </c>
      <c r="Q92" s="81">
        <f>VLOOKUP($C92,[1]Sheet1!$B$1:$Z$65536,15,0)</f>
        <v>0</v>
      </c>
      <c r="R92" s="81">
        <f>VLOOKUP($C92,[1]Sheet1!$B$1:$Z$65536,16,0)</f>
        <v>0</v>
      </c>
      <c r="S92" s="81">
        <f>VLOOKUP($C92,[1]Sheet1!$B$1:$Z$65536,17,0)</f>
        <v>0</v>
      </c>
      <c r="T92" s="81">
        <f>VLOOKUP($C92,[1]Sheet1!$B$1:$Z$65536,18,0)</f>
        <v>0</v>
      </c>
      <c r="U92" s="81">
        <f>VLOOKUP($C92,[1]Sheet1!$B$1:$Z$65536,19,0)</f>
        <v>0</v>
      </c>
      <c r="V92" s="81">
        <f>VLOOKUP($C92,[1]Sheet1!$B$1:$Z$65536,20,0)</f>
        <v>0</v>
      </c>
      <c r="W92" s="81">
        <f>VLOOKUP($C92,[1]Sheet1!$B$1:$Z$65536,21,0)</f>
        <v>0</v>
      </c>
      <c r="X92" s="81">
        <f>VLOOKUP($C92,[1]Sheet1!$B$1:$Z$65536,22,0)</f>
        <v>0</v>
      </c>
      <c r="Y92" s="81">
        <f>VLOOKUP($C92,[1]Sheet1!$B$1:$Z$65536,23,0)</f>
        <v>0</v>
      </c>
      <c r="Z92" s="81">
        <f>VLOOKUP($C92,[1]Sheet1!$B$1:$Z$65536,24,0)</f>
        <v>0</v>
      </c>
      <c r="AA92" s="81">
        <f>VLOOKUP($C92,[1]Sheet1!$B$1:$Z$65536,25,0)</f>
        <v>0</v>
      </c>
      <c r="AB92" s="81">
        <f>VLOOKUP($C92,[1]Sheet1!$B$1:$AA$65536,26,0)</f>
        <v>0</v>
      </c>
      <c r="AC92" s="112">
        <f t="shared" si="17"/>
        <v>55451.039999999994</v>
      </c>
      <c r="AD92" s="114">
        <f t="shared" si="18"/>
        <v>55451.039999999994</v>
      </c>
      <c r="AE92" s="115">
        <f t="shared" si="19"/>
        <v>0</v>
      </c>
      <c r="AF92" s="115">
        <f t="shared" si="20"/>
        <v>0</v>
      </c>
      <c r="AG92" s="130"/>
      <c r="AH92" s="132">
        <v>20000</v>
      </c>
      <c r="AI92" s="132"/>
      <c r="AJ92" s="132" t="s">
        <v>46</v>
      </c>
      <c r="AK92" s="132"/>
      <c r="AL92" s="132"/>
      <c r="AM92" s="133"/>
      <c r="AN92" s="70"/>
    </row>
    <row r="93" spans="1:40" s="13" customFormat="1" ht="28.05" hidden="1" customHeight="1">
      <c r="A93" s="77"/>
      <c r="B93" s="396"/>
      <c r="C93" s="82" t="s">
        <v>218</v>
      </c>
      <c r="D93" s="90" t="s">
        <v>219</v>
      </c>
      <c r="E93" s="84">
        <v>120</v>
      </c>
      <c r="F93" s="81">
        <f>VLOOKUP(C93,[1]Sheet1!B$1:E$65536,4,0)</f>
        <v>0</v>
      </c>
      <c r="G93" s="81">
        <f>VLOOKUP(C93,[1]Sheet1!B$1:F$65536,5,0)</f>
        <v>0</v>
      </c>
      <c r="H93" s="81">
        <f>VLOOKUP($C93,[1]Sheet1!$B$1:$Z$65536,6,0)</f>
        <v>0</v>
      </c>
      <c r="I93" s="81">
        <f>VLOOKUP($C93,[1]Sheet1!$B$1:$Z$65536,7,0)</f>
        <v>0</v>
      </c>
      <c r="J93" s="81">
        <f>VLOOKUP($C93,[1]Sheet1!$B$1:$Z$65536,8,0)</f>
        <v>0</v>
      </c>
      <c r="K93" s="81">
        <f>VLOOKUP($C93,[1]Sheet1!$B$1:$Z$65536,9,0)</f>
        <v>0</v>
      </c>
      <c r="L93" s="81">
        <f>VLOOKUP($C93,[1]Sheet1!$B$1:$Z$65536,10,0)</f>
        <v>0</v>
      </c>
      <c r="M93" s="81">
        <f>VLOOKUP($C93,[1]Sheet1!$B$1:$Z$65536,11,0)</f>
        <v>0</v>
      </c>
      <c r="N93" s="81">
        <f>VLOOKUP($C93,[1]Sheet1!$B$1:$Z$65536,12,0)</f>
        <v>0</v>
      </c>
      <c r="O93" s="81">
        <f>VLOOKUP($C93,[1]Sheet1!$B$1:$Z$65536,13,0)</f>
        <v>0</v>
      </c>
      <c r="P93" s="81">
        <f>VLOOKUP($C93,[1]Sheet1!$B$1:$Z$65536,14,0)</f>
        <v>0</v>
      </c>
      <c r="Q93" s="81">
        <f>VLOOKUP($C93,[1]Sheet1!$B$1:$Z$65536,15,0)</f>
        <v>0</v>
      </c>
      <c r="R93" s="81">
        <f>VLOOKUP($C93,[1]Sheet1!$B$1:$Z$65536,16,0)</f>
        <v>0</v>
      </c>
      <c r="S93" s="81">
        <f>VLOOKUP($C93,[1]Sheet1!$B$1:$Z$65536,17,0)</f>
        <v>0</v>
      </c>
      <c r="T93" s="81">
        <f>VLOOKUP($C93,[1]Sheet1!$B$1:$Z$65536,18,0)</f>
        <v>0</v>
      </c>
      <c r="U93" s="81">
        <f>VLOOKUP($C93,[1]Sheet1!$B$1:$Z$65536,19,0)</f>
        <v>0</v>
      </c>
      <c r="V93" s="81">
        <f>VLOOKUP($C93,[1]Sheet1!$B$1:$Z$65536,20,0)</f>
        <v>0</v>
      </c>
      <c r="W93" s="81">
        <f>VLOOKUP($C93,[1]Sheet1!$B$1:$Z$65536,21,0)</f>
        <v>0</v>
      </c>
      <c r="X93" s="81">
        <f>VLOOKUP($C93,[1]Sheet1!$B$1:$Z$65536,22,0)</f>
        <v>0</v>
      </c>
      <c r="Y93" s="81">
        <f>VLOOKUP($C93,[1]Sheet1!$B$1:$Z$65536,23,0)</f>
        <v>0</v>
      </c>
      <c r="Z93" s="81">
        <f>VLOOKUP($C93,[1]Sheet1!$B$1:$Z$65536,24,0)</f>
        <v>2162820.62</v>
      </c>
      <c r="AA93" s="81">
        <f>VLOOKUP($C93,[1]Sheet1!$B$1:$Z$65536,25,0)</f>
        <v>1480587.43</v>
      </c>
      <c r="AB93" s="81">
        <f>VLOOKUP($C93,[1]Sheet1!$B$1:$AA$65536,26,0)</f>
        <v>345015.03</v>
      </c>
      <c r="AC93" s="112">
        <f t="shared" si="17"/>
        <v>3988423.08</v>
      </c>
      <c r="AD93" s="114">
        <f t="shared" si="18"/>
        <v>0</v>
      </c>
      <c r="AE93" s="115">
        <f t="shared" si="19"/>
        <v>0</v>
      </c>
      <c r="AF93" s="115">
        <f t="shared" si="20"/>
        <v>0</v>
      </c>
      <c r="AG93" s="130"/>
      <c r="AH93" s="179">
        <v>2000000</v>
      </c>
      <c r="AI93" s="132"/>
      <c r="AJ93" s="132" t="s">
        <v>46</v>
      </c>
      <c r="AK93" s="132"/>
      <c r="AL93" s="132"/>
      <c r="AM93" s="133"/>
      <c r="AN93" s="70"/>
    </row>
    <row r="94" spans="1:40" s="13" customFormat="1" ht="28.05" hidden="1" customHeight="1">
      <c r="A94" s="77"/>
      <c r="B94" s="396"/>
      <c r="C94" s="82" t="s">
        <v>220</v>
      </c>
      <c r="D94" s="83" t="s">
        <v>221</v>
      </c>
      <c r="E94" s="84">
        <v>120</v>
      </c>
      <c r="F94" s="81">
        <f>VLOOKUP(C94,[1]Sheet1!B$1:E$65536,4,0)</f>
        <v>0</v>
      </c>
      <c r="G94" s="81">
        <f>VLOOKUP(C94,[1]Sheet1!B$1:F$65536,5,0)</f>
        <v>0</v>
      </c>
      <c r="H94" s="81">
        <f>VLOOKUP($C94,[1]Sheet1!$B$1:$Z$65536,6,0)</f>
        <v>0</v>
      </c>
      <c r="I94" s="81">
        <f>VLOOKUP($C94,[1]Sheet1!$B$1:$Z$65536,7,0)</f>
        <v>0</v>
      </c>
      <c r="J94" s="81">
        <f>VLOOKUP($C94,[1]Sheet1!$B$1:$Z$65536,8,0)</f>
        <v>0</v>
      </c>
      <c r="K94" s="81">
        <f>VLOOKUP($C94,[1]Sheet1!$B$1:$Z$65536,9,0)</f>
        <v>0</v>
      </c>
      <c r="L94" s="81">
        <f>VLOOKUP($C94,[1]Sheet1!$B$1:$Z$65536,10,0)</f>
        <v>0</v>
      </c>
      <c r="M94" s="81">
        <f>VLOOKUP($C94,[1]Sheet1!$B$1:$Z$65536,11,0)</f>
        <v>0</v>
      </c>
      <c r="N94" s="81">
        <f>VLOOKUP($C94,[1]Sheet1!$B$1:$Z$65536,12,0)</f>
        <v>0</v>
      </c>
      <c r="O94" s="81">
        <f>VLOOKUP($C94,[1]Sheet1!$B$1:$Z$65536,13,0)</f>
        <v>0</v>
      </c>
      <c r="P94" s="81">
        <f>VLOOKUP($C94,[1]Sheet1!$B$1:$Z$65536,14,0)</f>
        <v>0</v>
      </c>
      <c r="Q94" s="81">
        <f>VLOOKUP($C94,[1]Sheet1!$B$1:$Z$65536,15,0)</f>
        <v>0</v>
      </c>
      <c r="R94" s="81">
        <f>VLOOKUP($C94,[1]Sheet1!$B$1:$Z$65536,16,0)</f>
        <v>750000</v>
      </c>
      <c r="S94" s="81">
        <f>VLOOKUP($C94,[1]Sheet1!$B$1:$Z$65536,17,0)</f>
        <v>106200</v>
      </c>
      <c r="T94" s="81">
        <f>VLOOKUP($C94,[1]Sheet1!$B$1:$Z$65536,18,0)</f>
        <v>119568</v>
      </c>
      <c r="U94" s="81">
        <f>VLOOKUP($C94,[1]Sheet1!$B$1:$Z$65536,19,0)</f>
        <v>0</v>
      </c>
      <c r="V94" s="81">
        <f>VLOOKUP($C94,[1]Sheet1!$B$1:$Z$65536,20,0)</f>
        <v>100800</v>
      </c>
      <c r="W94" s="81">
        <f>VLOOKUP($C94,[1]Sheet1!$B$1:$Z$65536,21,0)</f>
        <v>79584</v>
      </c>
      <c r="X94" s="81">
        <f>VLOOKUP($C94,[1]Sheet1!$B$1:$Z$65536,22,0)</f>
        <v>168336</v>
      </c>
      <c r="Y94" s="81">
        <f>VLOOKUP($C94,[1]Sheet1!$B$1:$Z$65536,23,0)</f>
        <v>273312</v>
      </c>
      <c r="Z94" s="81">
        <f>VLOOKUP($C94,[1]Sheet1!$B$1:$Z$65536,24,0)</f>
        <v>162840</v>
      </c>
      <c r="AA94" s="81">
        <f>VLOOKUP($C94,[1]Sheet1!$B$1:$Z$65536,25,0)</f>
        <v>122376</v>
      </c>
      <c r="AB94" s="81">
        <f>VLOOKUP($C94,[1]Sheet1!$B$1:$AA$65536,26,0)</f>
        <v>113664</v>
      </c>
      <c r="AC94" s="112">
        <f t="shared" si="17"/>
        <v>1996680</v>
      </c>
      <c r="AD94" s="114">
        <f t="shared" si="18"/>
        <v>1324488</v>
      </c>
      <c r="AE94" s="115">
        <f t="shared" si="19"/>
        <v>179428</v>
      </c>
      <c r="AF94" s="115">
        <f t="shared" si="20"/>
        <v>79584</v>
      </c>
      <c r="AG94" s="130"/>
      <c r="AH94" s="132">
        <v>50000</v>
      </c>
      <c r="AI94" s="132">
        <v>50000</v>
      </c>
      <c r="AJ94" s="132"/>
      <c r="AK94" s="132"/>
      <c r="AL94" s="132"/>
      <c r="AM94" s="133"/>
      <c r="AN94" s="70"/>
    </row>
    <row r="95" spans="1:40" s="13" customFormat="1" ht="28.05" hidden="1" customHeight="1">
      <c r="A95" s="77"/>
      <c r="B95" s="396"/>
      <c r="C95" s="82" t="s">
        <v>222</v>
      </c>
      <c r="D95" s="83" t="s">
        <v>223</v>
      </c>
      <c r="E95" s="84">
        <v>120</v>
      </c>
      <c r="F95" s="81">
        <f>VLOOKUP(C95,[1]Sheet1!B$1:E$65536,4,0)</f>
        <v>0</v>
      </c>
      <c r="G95" s="81">
        <f>VLOOKUP(C95,[1]Sheet1!B$1:F$65536,5,0)</f>
        <v>0</v>
      </c>
      <c r="H95" s="81">
        <f>VLOOKUP($C95,[1]Sheet1!$B$1:$Z$65536,6,0)</f>
        <v>0</v>
      </c>
      <c r="I95" s="81">
        <f>VLOOKUP($C95,[1]Sheet1!$B$1:$Z$65536,7,0)</f>
        <v>0</v>
      </c>
      <c r="J95" s="81">
        <f>VLOOKUP($C95,[1]Sheet1!$B$1:$Z$65536,8,0)</f>
        <v>0</v>
      </c>
      <c r="K95" s="81">
        <f>VLOOKUP($C95,[1]Sheet1!$B$1:$Z$65536,9,0)</f>
        <v>0</v>
      </c>
      <c r="L95" s="81">
        <f>VLOOKUP($C95,[1]Sheet1!$B$1:$Z$65536,10,0)</f>
        <v>0</v>
      </c>
      <c r="M95" s="81">
        <f>VLOOKUP($C95,[1]Sheet1!$B$1:$Z$65536,11,0)</f>
        <v>0</v>
      </c>
      <c r="N95" s="81">
        <f>VLOOKUP($C95,[1]Sheet1!$B$1:$Z$65536,12,0)</f>
        <v>0</v>
      </c>
      <c r="O95" s="81">
        <f>VLOOKUP($C95,[1]Sheet1!$B$1:$Z$65536,13,0)</f>
        <v>0</v>
      </c>
      <c r="P95" s="81">
        <f>VLOOKUP($C95,[1]Sheet1!$B$1:$Z$65536,14,0)</f>
        <v>0</v>
      </c>
      <c r="Q95" s="81">
        <f>VLOOKUP($C95,[1]Sheet1!$B$1:$Z$65536,15,0)</f>
        <v>0</v>
      </c>
      <c r="R95" s="81">
        <f>VLOOKUP($C95,[1]Sheet1!$B$1:$Z$65536,16,0)</f>
        <v>0</v>
      </c>
      <c r="S95" s="81">
        <f>VLOOKUP($C95,[1]Sheet1!$B$1:$Z$65536,17,0)</f>
        <v>0</v>
      </c>
      <c r="T95" s="81">
        <f>VLOOKUP($C95,[1]Sheet1!$B$1:$Z$65536,18,0)</f>
        <v>34109.46</v>
      </c>
      <c r="U95" s="81">
        <f>VLOOKUP($C95,[1]Sheet1!$B$1:$Z$65536,19,0)</f>
        <v>0</v>
      </c>
      <c r="V95" s="81">
        <f>VLOOKUP($C95,[1]Sheet1!$B$1:$Z$65536,20,0)</f>
        <v>217586.51000000007</v>
      </c>
      <c r="W95" s="81">
        <f>VLOOKUP($C95,[1]Sheet1!$B$1:$Z$65536,21,0)</f>
        <v>166146.77999999997</v>
      </c>
      <c r="X95" s="81">
        <f>VLOOKUP($C95,[1]Sheet1!$B$1:$Z$65536,22,0)</f>
        <v>0</v>
      </c>
      <c r="Y95" s="81">
        <f>VLOOKUP($C95,[1]Sheet1!$B$1:$Z$65536,23,0)</f>
        <v>176217.17</v>
      </c>
      <c r="Z95" s="81">
        <f>VLOOKUP($C95,[1]Sheet1!$B$1:$Z$65536,24,0)</f>
        <v>98292.7</v>
      </c>
      <c r="AA95" s="81">
        <f>VLOOKUP($C95,[1]Sheet1!$B$1:$Z$65536,25,0)</f>
        <v>94517.59</v>
      </c>
      <c r="AB95" s="81">
        <f>VLOOKUP($C95,[1]Sheet1!$B$1:$AA$65536,26,0)</f>
        <v>301085.83</v>
      </c>
      <c r="AC95" s="112">
        <f t="shared" si="17"/>
        <v>1087956.04</v>
      </c>
      <c r="AD95" s="114">
        <f t="shared" si="18"/>
        <v>417842.75</v>
      </c>
      <c r="AE95" s="115">
        <f t="shared" si="19"/>
        <v>41949.328333333346</v>
      </c>
      <c r="AF95" s="115">
        <f t="shared" si="20"/>
        <v>166146.77999999997</v>
      </c>
      <c r="AG95" s="130"/>
      <c r="AH95" s="132">
        <v>100000</v>
      </c>
      <c r="AI95" s="132">
        <v>30000</v>
      </c>
      <c r="AJ95" s="132" t="s">
        <v>46</v>
      </c>
      <c r="AK95" s="132"/>
      <c r="AL95" s="132"/>
      <c r="AM95" s="133"/>
      <c r="AN95" s="70"/>
    </row>
    <row r="96" spans="1:40" s="13" customFormat="1" ht="28.05" customHeight="1">
      <c r="A96" s="77"/>
      <c r="B96" s="396"/>
      <c r="C96" s="82" t="s">
        <v>224</v>
      </c>
      <c r="D96" s="88" t="s">
        <v>225</v>
      </c>
      <c r="E96" s="84">
        <v>60</v>
      </c>
      <c r="F96" s="81">
        <f>VLOOKUP(C96,[1]Sheet1!B$1:E$65536,4,0)</f>
        <v>0</v>
      </c>
      <c r="G96" s="81">
        <f>VLOOKUP(C96,[1]Sheet1!B$1:F$65536,5,0)</f>
        <v>0</v>
      </c>
      <c r="H96" s="81">
        <f>VLOOKUP($C96,[1]Sheet1!$B$1:$Z$65536,6,0)</f>
        <v>0</v>
      </c>
      <c r="I96" s="81">
        <f>VLOOKUP($C96,[1]Sheet1!$B$1:$Z$65536,7,0)</f>
        <v>0</v>
      </c>
      <c r="J96" s="81">
        <f>VLOOKUP($C96,[1]Sheet1!$B$1:$Z$65536,8,0)</f>
        <v>0</v>
      </c>
      <c r="K96" s="81">
        <f>VLOOKUP($C96,[1]Sheet1!$B$1:$Z$65536,9,0)</f>
        <v>0</v>
      </c>
      <c r="L96" s="81">
        <f>VLOOKUP($C96,[1]Sheet1!$B$1:$Z$65536,10,0)</f>
        <v>0</v>
      </c>
      <c r="M96" s="81">
        <f>VLOOKUP($C96,[1]Sheet1!$B$1:$Z$65536,11,0)</f>
        <v>0</v>
      </c>
      <c r="N96" s="81">
        <f>VLOOKUP($C96,[1]Sheet1!$B$1:$Z$65536,12,0)</f>
        <v>0</v>
      </c>
      <c r="O96" s="81">
        <f>VLOOKUP($C96,[1]Sheet1!$B$1:$Z$65536,13,0)</f>
        <v>0</v>
      </c>
      <c r="P96" s="81">
        <f>VLOOKUP($C96,[1]Sheet1!$B$1:$Z$65536,14,0)</f>
        <v>0</v>
      </c>
      <c r="Q96" s="81">
        <f>VLOOKUP($C96,[1]Sheet1!$B$1:$Z$65536,15,0)</f>
        <v>0</v>
      </c>
      <c r="R96" s="81">
        <f>VLOOKUP($C96,[1]Sheet1!$B$1:$Z$65536,16,0)</f>
        <v>0</v>
      </c>
      <c r="S96" s="81">
        <f>VLOOKUP($C96,[1]Sheet1!$B$1:$Z$65536,17,0)</f>
        <v>0</v>
      </c>
      <c r="T96" s="81">
        <f>VLOOKUP($C96,[1]Sheet1!$B$1:$Z$65536,18,0)</f>
        <v>0</v>
      </c>
      <c r="U96" s="81">
        <f>VLOOKUP($C96,[1]Sheet1!$B$1:$Z$65536,19,0)</f>
        <v>0</v>
      </c>
      <c r="V96" s="81">
        <f>VLOOKUP($C96,[1]Sheet1!$B$1:$Z$65536,20,0)</f>
        <v>0</v>
      </c>
      <c r="W96" s="81">
        <f>VLOOKUP($C96,[1]Sheet1!$B$1:$Z$65536,21,0)</f>
        <v>0</v>
      </c>
      <c r="X96" s="81">
        <f>VLOOKUP($C96,[1]Sheet1!$B$1:$Z$65536,22,0)</f>
        <v>0</v>
      </c>
      <c r="Y96" s="81">
        <f>VLOOKUP($C96,[1]Sheet1!$B$1:$Z$65536,23,0)</f>
        <v>0</v>
      </c>
      <c r="Z96" s="81">
        <f>VLOOKUP($C96,[1]Sheet1!$B$1:$Z$65536,24,0)</f>
        <v>233304.77</v>
      </c>
      <c r="AA96" s="81">
        <f>VLOOKUP($C96,[1]Sheet1!$B$1:$Z$65536,25,0)</f>
        <v>0</v>
      </c>
      <c r="AB96" s="81">
        <f>VLOOKUP($C96,[1]Sheet1!$B$1:$AA$65536,26,0)</f>
        <v>236121.52</v>
      </c>
      <c r="AC96" s="112">
        <f t="shared" si="17"/>
        <v>469426.29</v>
      </c>
      <c r="AD96" s="114">
        <f>AC96-AB96-AA96</f>
        <v>233304.77</v>
      </c>
      <c r="AE96" s="115">
        <f t="shared" si="19"/>
        <v>0</v>
      </c>
      <c r="AF96" s="115">
        <f t="shared" si="20"/>
        <v>0</v>
      </c>
      <c r="AG96" s="139">
        <v>200000</v>
      </c>
      <c r="AH96" s="132"/>
      <c r="AI96" s="132"/>
      <c r="AJ96" s="132"/>
      <c r="AK96" s="132" t="s">
        <v>46</v>
      </c>
      <c r="AL96" s="132"/>
      <c r="AM96" s="133"/>
      <c r="AN96" s="70"/>
    </row>
    <row r="97" spans="1:52" s="13" customFormat="1" ht="28.05" customHeight="1">
      <c r="A97" s="77"/>
      <c r="B97" s="396"/>
      <c r="C97" s="82" t="s">
        <v>226</v>
      </c>
      <c r="D97" s="83" t="s">
        <v>227</v>
      </c>
      <c r="E97" s="84">
        <v>120</v>
      </c>
      <c r="F97" s="81">
        <f>VLOOKUP(C97,[1]Sheet1!B$1:E$65536,4,0)</f>
        <v>0</v>
      </c>
      <c r="G97" s="81">
        <f>VLOOKUP(C97,[1]Sheet1!B$1:F$65536,5,0)</f>
        <v>0</v>
      </c>
      <c r="H97" s="81">
        <f>VLOOKUP($C97,[1]Sheet1!$B$1:$Z$65536,6,0)</f>
        <v>0</v>
      </c>
      <c r="I97" s="81">
        <f>VLOOKUP($C97,[1]Sheet1!$B$1:$Z$65536,7,0)</f>
        <v>0</v>
      </c>
      <c r="J97" s="81">
        <f>VLOOKUP($C97,[1]Sheet1!$B$1:$Z$65536,8,0)</f>
        <v>0</v>
      </c>
      <c r="K97" s="81">
        <f>VLOOKUP($C97,[1]Sheet1!$B$1:$Z$65536,9,0)</f>
        <v>0</v>
      </c>
      <c r="L97" s="81">
        <f>VLOOKUP($C97,[1]Sheet1!$B$1:$Z$65536,10,0)</f>
        <v>0</v>
      </c>
      <c r="M97" s="81">
        <f>VLOOKUP($C97,[1]Sheet1!$B$1:$Z$65536,11,0)</f>
        <v>0</v>
      </c>
      <c r="N97" s="81">
        <f>VLOOKUP($C97,[1]Sheet1!$B$1:$Z$65536,12,0)</f>
        <v>0</v>
      </c>
      <c r="O97" s="81">
        <f>VLOOKUP($C97,[1]Sheet1!$B$1:$Z$65536,13,0)</f>
        <v>0</v>
      </c>
      <c r="P97" s="81">
        <f>VLOOKUP($C97,[1]Sheet1!$B$1:$Z$65536,14,0)</f>
        <v>0</v>
      </c>
      <c r="Q97" s="81">
        <f>VLOOKUP($C97,[1]Sheet1!$B$1:$Z$65536,15,0)</f>
        <v>0</v>
      </c>
      <c r="R97" s="81">
        <f>VLOOKUP($C97,[1]Sheet1!$B$1:$Z$65536,16,0)</f>
        <v>0</v>
      </c>
      <c r="S97" s="81">
        <f>VLOOKUP($C97,[1]Sheet1!$B$1:$Z$65536,17,0)</f>
        <v>0</v>
      </c>
      <c r="T97" s="81">
        <f>VLOOKUP($C97,[1]Sheet1!$B$1:$Z$65536,18,0)</f>
        <v>0</v>
      </c>
      <c r="U97" s="81">
        <f>VLOOKUP($C97,[1]Sheet1!$B$1:$Z$65536,19,0)</f>
        <v>0</v>
      </c>
      <c r="V97" s="81">
        <f>VLOOKUP($C97,[1]Sheet1!$B$1:$Z$65536,20,0)</f>
        <v>566732.68999999994</v>
      </c>
      <c r="W97" s="81">
        <f>VLOOKUP($C97,[1]Sheet1!$B$1:$Z$65536,21,0)</f>
        <v>0</v>
      </c>
      <c r="X97" s="81">
        <f>VLOOKUP($C97,[1]Sheet1!$B$1:$Z$65536,22,0)</f>
        <v>1062551.0100000002</v>
      </c>
      <c r="Y97" s="81">
        <f>VLOOKUP($C97,[1]Sheet1!$B$1:$Z$65536,23,0)</f>
        <v>426159.15</v>
      </c>
      <c r="Z97" s="81">
        <f>VLOOKUP($C97,[1]Sheet1!$B$1:$Z$65536,24,0)</f>
        <v>467135.45</v>
      </c>
      <c r="AA97" s="81">
        <f>VLOOKUP($C97,[1]Sheet1!$B$1:$Z$65536,25,0)</f>
        <v>439451.59</v>
      </c>
      <c r="AB97" s="81">
        <f>VLOOKUP($C97,[1]Sheet1!$B$1:$AA$65536,26,0)</f>
        <v>107572.74</v>
      </c>
      <c r="AC97" s="112">
        <f t="shared" si="17"/>
        <v>3069602.6300000004</v>
      </c>
      <c r="AD97" s="114">
        <f t="shared" si="18"/>
        <v>1629283.7000000002</v>
      </c>
      <c r="AE97" s="115">
        <f t="shared" si="19"/>
        <v>94455.448333333319</v>
      </c>
      <c r="AF97" s="115">
        <f t="shared" si="20"/>
        <v>0</v>
      </c>
      <c r="AG97" s="139">
        <v>200000</v>
      </c>
      <c r="AH97" s="134">
        <v>200000</v>
      </c>
      <c r="AI97" s="132">
        <v>170000</v>
      </c>
      <c r="AJ97" s="132" t="s">
        <v>46</v>
      </c>
      <c r="AK97" s="132"/>
      <c r="AL97" s="132"/>
      <c r="AM97" s="133"/>
      <c r="AN97" s="70"/>
    </row>
    <row r="98" spans="1:52" s="13" customFormat="1" ht="28.05" customHeight="1">
      <c r="B98" s="396"/>
      <c r="C98" s="82" t="s">
        <v>228</v>
      </c>
      <c r="D98" s="83" t="s">
        <v>229</v>
      </c>
      <c r="E98" s="84">
        <v>120</v>
      </c>
      <c r="F98" s="81">
        <f>VLOOKUP(C98,[1]Sheet1!B$1:E$65536,4,0)</f>
        <v>0</v>
      </c>
      <c r="G98" s="81">
        <f>VLOOKUP(C98,[1]Sheet1!B$1:F$65536,5,0)</f>
        <v>0</v>
      </c>
      <c r="H98" s="81">
        <f>VLOOKUP($C98,[1]Sheet1!$B$1:$Z$65536,6,0)</f>
        <v>222270.83</v>
      </c>
      <c r="I98" s="81">
        <f>VLOOKUP($C98,[1]Sheet1!$B$1:$Z$65536,7,0)</f>
        <v>947142.3200000003</v>
      </c>
      <c r="J98" s="81">
        <f>VLOOKUP($C98,[1]Sheet1!$B$1:$Z$65536,8,0)</f>
        <v>946243.7099999995</v>
      </c>
      <c r="K98" s="81">
        <f>VLOOKUP($C98,[1]Sheet1!$B$1:$Z$65536,9,0)</f>
        <v>640546.16999999993</v>
      </c>
      <c r="L98" s="81">
        <f>VLOOKUP($C98,[1]Sheet1!$B$1:$Z$65536,10,0)</f>
        <v>1065166.7900000005</v>
      </c>
      <c r="M98" s="81">
        <f>VLOOKUP($C98,[1]Sheet1!$B$1:$Z$65536,11,0)</f>
        <v>60302.199999999255</v>
      </c>
      <c r="N98" s="81">
        <f>VLOOKUP($C98,[1]Sheet1!$B$1:$Z$65536,12,0)</f>
        <v>33971.980000000447</v>
      </c>
      <c r="O98" s="81">
        <f>VLOOKUP($C98,[1]Sheet1!$B$1:$Z$65536,13,0)</f>
        <v>58184.910000000149</v>
      </c>
      <c r="P98" s="81">
        <f>VLOOKUP($C98,[1]Sheet1!$B$1:$Z$65536,14,0)</f>
        <v>103145.83999999985</v>
      </c>
      <c r="Q98" s="81">
        <f>VLOOKUP($C98,[1]Sheet1!$B$1:$Z$65536,15,0)</f>
        <v>34084.609999999404</v>
      </c>
      <c r="R98" s="81">
        <f>VLOOKUP($C98,[1]Sheet1!$B$1:$Z$65536,16,0)</f>
        <v>683002.38000000082</v>
      </c>
      <c r="S98" s="81">
        <f>VLOOKUP($C98,[1]Sheet1!$B$1:$Z$65536,17,0)</f>
        <v>0</v>
      </c>
      <c r="T98" s="81">
        <f>VLOOKUP($C98,[1]Sheet1!$B$1:$Z$65536,18,0)</f>
        <v>0</v>
      </c>
      <c r="U98" s="81">
        <f>VLOOKUP($C98,[1]Sheet1!$B$1:$Z$65536,19,0)</f>
        <v>0</v>
      </c>
      <c r="V98" s="81">
        <f>VLOOKUP($C98,[1]Sheet1!$B$1:$Z$65536,20,0)</f>
        <v>0</v>
      </c>
      <c r="W98" s="81">
        <f>VLOOKUP($C98,[1]Sheet1!$B$1:$Z$65536,21,0)</f>
        <v>746001.1799999997</v>
      </c>
      <c r="X98" s="81">
        <f>VLOOKUP($C98,[1]Sheet1!$B$1:$Z$65536,22,0)</f>
        <v>0</v>
      </c>
      <c r="Y98" s="81">
        <f>VLOOKUP($C98,[1]Sheet1!$B$1:$Z$65536,23,0)</f>
        <v>643341.41</v>
      </c>
      <c r="Z98" s="81">
        <f>VLOOKUP($C98,[1]Sheet1!$B$1:$Z$65536,24,0)</f>
        <v>158173.46</v>
      </c>
      <c r="AA98" s="81">
        <f>VLOOKUP($C98,[1]Sheet1!$B$1:$Z$65536,25,0)</f>
        <v>0</v>
      </c>
      <c r="AB98" s="81">
        <f>VLOOKUP($C98,[1]Sheet1!$B$1:$AA$65536,26,0)</f>
        <v>541917.11</v>
      </c>
      <c r="AC98" s="112">
        <f t="shared" si="17"/>
        <v>6883494.9000000004</v>
      </c>
      <c r="AD98" s="114">
        <f t="shared" si="18"/>
        <v>5540062.9199999999</v>
      </c>
      <c r="AE98" s="115">
        <f t="shared" si="19"/>
        <v>119514.49833333337</v>
      </c>
      <c r="AF98" s="115">
        <f t="shared" si="20"/>
        <v>746001.1799999997</v>
      </c>
      <c r="AG98" s="130"/>
      <c r="AH98" s="131">
        <v>500000</v>
      </c>
      <c r="AI98" s="132"/>
      <c r="AJ98" s="132" t="s">
        <v>46</v>
      </c>
      <c r="AK98" s="132"/>
      <c r="AL98" s="132"/>
      <c r="AM98" s="133"/>
      <c r="AN98" s="70"/>
    </row>
    <row r="99" spans="1:52" s="13" customFormat="1" ht="28.05" customHeight="1">
      <c r="B99" s="396"/>
      <c r="C99" s="82" t="s">
        <v>230</v>
      </c>
      <c r="D99" s="83" t="s">
        <v>231</v>
      </c>
      <c r="E99" s="84">
        <v>120</v>
      </c>
      <c r="F99" s="81">
        <f>VLOOKUP(C99,[1]Sheet1!B$1:E$65536,4,0)</f>
        <v>0</v>
      </c>
      <c r="G99" s="81">
        <f>VLOOKUP(C99,[1]Sheet1!B$1:F$65536,5,0)</f>
        <v>0</v>
      </c>
      <c r="H99" s="81">
        <f>VLOOKUP($C99,[1]Sheet1!$B$1:$Z$65536,6,0)</f>
        <v>0</v>
      </c>
      <c r="I99" s="81">
        <f>VLOOKUP($C99,[1]Sheet1!$B$1:$Z$65536,7,0)</f>
        <v>0</v>
      </c>
      <c r="J99" s="81">
        <f>VLOOKUP($C99,[1]Sheet1!$B$1:$Z$65536,8,0)</f>
        <v>0</v>
      </c>
      <c r="K99" s="81">
        <f>VLOOKUP($C99,[1]Sheet1!$B$1:$Z$65536,9,0)</f>
        <v>38425.03</v>
      </c>
      <c r="L99" s="81">
        <f>VLOOKUP($C99,[1]Sheet1!$B$1:$Z$65536,10,0)</f>
        <v>0</v>
      </c>
      <c r="M99" s="81">
        <f>VLOOKUP($C99,[1]Sheet1!$B$1:$Z$65536,11,0)</f>
        <v>211620.09999999963</v>
      </c>
      <c r="N99" s="81">
        <f>VLOOKUP($C99,[1]Sheet1!$B$1:$Z$65536,12,0)</f>
        <v>184329.10000000056</v>
      </c>
      <c r="O99" s="81">
        <f>VLOOKUP($C99,[1]Sheet1!$B$1:$Z$65536,13,0)</f>
        <v>1592672.1999999993</v>
      </c>
      <c r="P99" s="81">
        <f>VLOOKUP($C99,[1]Sheet1!$B$1:$Z$65536,14,0)</f>
        <v>511198.16999999993</v>
      </c>
      <c r="Q99" s="81">
        <f>VLOOKUP($C99,[1]Sheet1!$B$1:$Z$65536,15,0)</f>
        <v>592289.17000000086</v>
      </c>
      <c r="R99" s="81">
        <f>VLOOKUP($C99,[1]Sheet1!$B$1:$Z$65536,16,0)</f>
        <v>728744.9299999997</v>
      </c>
      <c r="S99" s="81">
        <f>VLOOKUP($C99,[1]Sheet1!$B$1:$Z$65536,17,0)</f>
        <v>0</v>
      </c>
      <c r="T99" s="81">
        <f>VLOOKUP($C99,[1]Sheet1!$B$1:$Z$65536,18,0)</f>
        <v>56477.360000000335</v>
      </c>
      <c r="U99" s="81">
        <f>VLOOKUP($C99,[1]Sheet1!$B$1:$Z$65536,19,0)</f>
        <v>0</v>
      </c>
      <c r="V99" s="81">
        <f>VLOOKUP($C99,[1]Sheet1!$B$1:$Z$65536,20,0)</f>
        <v>609056.05999999959</v>
      </c>
      <c r="W99" s="81">
        <f>VLOOKUP($C99,[1]Sheet1!$B$1:$Z$65536,21,0)</f>
        <v>0</v>
      </c>
      <c r="X99" s="81">
        <f>VLOOKUP($C99,[1]Sheet1!$B$1:$Z$65536,22,0)</f>
        <v>202759.87000000011</v>
      </c>
      <c r="Y99" s="81">
        <f>VLOOKUP($C99,[1]Sheet1!$B$1:$Z$65536,23,0)</f>
        <v>622764.74</v>
      </c>
      <c r="Z99" s="81">
        <f>VLOOKUP($C99,[1]Sheet1!$B$1:$Z$65536,24,0)</f>
        <v>0</v>
      </c>
      <c r="AA99" s="81">
        <f>VLOOKUP($C99,[1]Sheet1!$B$1:$Z$65536,25,0)</f>
        <v>874792.68</v>
      </c>
      <c r="AB99" s="81">
        <f>VLOOKUP($C99,[1]Sheet1!$B$1:$AA$65536,26,0)</f>
        <v>444291.19</v>
      </c>
      <c r="AC99" s="112">
        <f t="shared" si="17"/>
        <v>6669420.6000000006</v>
      </c>
      <c r="AD99" s="114">
        <f t="shared" si="18"/>
        <v>4727571.99</v>
      </c>
      <c r="AE99" s="115">
        <f t="shared" si="19"/>
        <v>331094.58666666673</v>
      </c>
      <c r="AF99" s="115">
        <f t="shared" si="20"/>
        <v>0</v>
      </c>
      <c r="AG99" s="130">
        <v>200000</v>
      </c>
      <c r="AH99" s="134">
        <v>200000</v>
      </c>
      <c r="AI99" s="132">
        <v>300000</v>
      </c>
      <c r="AJ99" s="132" t="s">
        <v>46</v>
      </c>
      <c r="AK99" s="132"/>
      <c r="AL99" s="132"/>
      <c r="AM99" s="133"/>
      <c r="AN99" s="70"/>
    </row>
    <row r="100" spans="1:52" s="13" customFormat="1" ht="28.05" customHeight="1">
      <c r="B100" s="396"/>
      <c r="C100" s="82" t="s">
        <v>232</v>
      </c>
      <c r="D100" s="83" t="s">
        <v>233</v>
      </c>
      <c r="E100" s="84">
        <v>120</v>
      </c>
      <c r="F100" s="81">
        <f>VLOOKUP(C100,[1]Sheet1!B$1:E$65536,4,0)</f>
        <v>0</v>
      </c>
      <c r="G100" s="81">
        <f>VLOOKUP(C100,[1]Sheet1!B$1:F$65536,5,0)</f>
        <v>0</v>
      </c>
      <c r="H100" s="81">
        <f>VLOOKUP($C100,[1]Sheet1!$B$1:$Z$65536,6,0)</f>
        <v>0</v>
      </c>
      <c r="I100" s="81">
        <f>VLOOKUP($C100,[1]Sheet1!$B$1:$Z$65536,7,0)</f>
        <v>0</v>
      </c>
      <c r="J100" s="81">
        <f>VLOOKUP($C100,[1]Sheet1!$B$1:$Z$65536,8,0)</f>
        <v>0</v>
      </c>
      <c r="K100" s="81">
        <f>VLOOKUP($C100,[1]Sheet1!$B$1:$Z$65536,9,0)</f>
        <v>0</v>
      </c>
      <c r="L100" s="81">
        <f>VLOOKUP($C100,[1]Sheet1!$B$1:$Z$65536,10,0)</f>
        <v>0</v>
      </c>
      <c r="M100" s="81">
        <f>VLOOKUP($C100,[1]Sheet1!$B$1:$Z$65536,11,0)</f>
        <v>0</v>
      </c>
      <c r="N100" s="81">
        <f>VLOOKUP($C100,[1]Sheet1!$B$1:$Z$65536,12,0)</f>
        <v>0</v>
      </c>
      <c r="O100" s="81">
        <f>VLOOKUP($C100,[1]Sheet1!$B$1:$Z$65536,13,0)</f>
        <v>82031.92</v>
      </c>
      <c r="P100" s="81">
        <f>VLOOKUP($C100,[1]Sheet1!$B$1:$Z$65536,14,0)</f>
        <v>427479.79999999981</v>
      </c>
      <c r="Q100" s="81">
        <f>VLOOKUP($C100,[1]Sheet1!$B$1:$Z$65536,15,0)</f>
        <v>546214.84999999963</v>
      </c>
      <c r="R100" s="81">
        <f>VLOOKUP($C100,[1]Sheet1!$B$1:$Z$65536,16,0)</f>
        <v>431732.87000000011</v>
      </c>
      <c r="S100" s="81">
        <f>VLOOKUP($C100,[1]Sheet1!$B$1:$Z$65536,17,0)</f>
        <v>156995.79000000004</v>
      </c>
      <c r="T100" s="81">
        <f>VLOOKUP($C100,[1]Sheet1!$B$1:$Z$65536,18,0)</f>
        <v>197457.04000000004</v>
      </c>
      <c r="U100" s="81">
        <f>VLOOKUP($C100,[1]Sheet1!$B$1:$Z$65536,19,0)</f>
        <v>0</v>
      </c>
      <c r="V100" s="81">
        <f>VLOOKUP($C100,[1]Sheet1!$B$1:$Z$65536,20,0)</f>
        <v>1750000</v>
      </c>
      <c r="W100" s="81">
        <f>VLOOKUP($C100,[1]Sheet1!$B$1:$Z$65536,21,0)</f>
        <v>274952.08999999985</v>
      </c>
      <c r="X100" s="81">
        <f>VLOOKUP($C100,[1]Sheet1!$B$1:$Z$65536,22,0)</f>
        <v>1081633.4500000002</v>
      </c>
      <c r="Y100" s="81">
        <f>VLOOKUP($C100,[1]Sheet1!$B$1:$Z$65536,23,0)</f>
        <v>223927.79</v>
      </c>
      <c r="Z100" s="81">
        <f>VLOOKUP($C100,[1]Sheet1!$B$1:$Z$65536,24,0)</f>
        <v>0</v>
      </c>
      <c r="AA100" s="81">
        <f>VLOOKUP($C100,[1]Sheet1!$B$1:$Z$65536,25,0)</f>
        <v>536401.99</v>
      </c>
      <c r="AB100" s="81">
        <f>VLOOKUP($C100,[1]Sheet1!$B$1:$AA$65536,26,0)</f>
        <v>305318.38</v>
      </c>
      <c r="AC100" s="112">
        <f t="shared" si="17"/>
        <v>6014145.9699999997</v>
      </c>
      <c r="AD100" s="114">
        <f t="shared" si="18"/>
        <v>4948497.8099999996</v>
      </c>
      <c r="AE100" s="115">
        <f t="shared" si="19"/>
        <v>513733.42499999999</v>
      </c>
      <c r="AF100" s="115">
        <f t="shared" si="20"/>
        <v>274952.08999999985</v>
      </c>
      <c r="AG100" s="130">
        <v>200000</v>
      </c>
      <c r="AH100" s="134">
        <v>200000</v>
      </c>
      <c r="AI100" s="132">
        <v>200000</v>
      </c>
      <c r="AJ100" s="132" t="s">
        <v>46</v>
      </c>
      <c r="AK100" s="132"/>
      <c r="AL100" s="132"/>
      <c r="AM100" s="133"/>
      <c r="AN100" s="70"/>
    </row>
    <row r="101" spans="1:52" s="13" customFormat="1" ht="28.05" customHeight="1">
      <c r="B101" s="396"/>
      <c r="C101" s="82" t="s">
        <v>234</v>
      </c>
      <c r="D101" s="83" t="s">
        <v>235</v>
      </c>
      <c r="E101" s="84">
        <v>120</v>
      </c>
      <c r="F101" s="81">
        <f>VLOOKUP(C101,[1]Sheet1!B$1:E$65536,4,0)</f>
        <v>0</v>
      </c>
      <c r="G101" s="81">
        <f>VLOOKUP(C101,[1]Sheet1!B$1:F$65536,5,0)</f>
        <v>316596.93000000063</v>
      </c>
      <c r="H101" s="81">
        <f>VLOOKUP($C101,[1]Sheet1!$B$1:$Z$65536,6,0)</f>
        <v>421917.74000000022</v>
      </c>
      <c r="I101" s="81">
        <f>VLOOKUP($C101,[1]Sheet1!$B$1:$Z$65536,7,0)</f>
        <v>768619.96</v>
      </c>
      <c r="J101" s="81">
        <f>VLOOKUP($C101,[1]Sheet1!$B$1:$Z$65536,8,0)</f>
        <v>404283.71</v>
      </c>
      <c r="K101" s="81">
        <f>VLOOKUP($C101,[1]Sheet1!$B$1:$Z$65536,9,0)</f>
        <v>430155.08000000007</v>
      </c>
      <c r="L101" s="81">
        <f>VLOOKUP($C101,[1]Sheet1!$B$1:$Z$65536,10,0)</f>
        <v>259018.8200000003</v>
      </c>
      <c r="M101" s="81">
        <f>VLOOKUP($C101,[1]Sheet1!$B$1:$Z$65536,11,0)</f>
        <v>0</v>
      </c>
      <c r="N101" s="81">
        <f>VLOOKUP($C101,[1]Sheet1!$B$1:$Z$65536,12,0)</f>
        <v>134282.51999999955</v>
      </c>
      <c r="O101" s="81">
        <f>VLOOKUP($C101,[1]Sheet1!$B$1:$Z$65536,13,0)</f>
        <v>99346.480000000447</v>
      </c>
      <c r="P101" s="81">
        <f>VLOOKUP($C101,[1]Sheet1!$B$1:$Z$65536,14,0)</f>
        <v>490265.90999999922</v>
      </c>
      <c r="Q101" s="81">
        <f>VLOOKUP($C101,[1]Sheet1!$B$1:$Z$65536,15,0)</f>
        <v>239827.04000000004</v>
      </c>
      <c r="R101" s="81">
        <f>VLOOKUP($C101,[1]Sheet1!$B$1:$Z$65536,16,0)</f>
        <v>336314.21</v>
      </c>
      <c r="S101" s="81">
        <f>VLOOKUP($C101,[1]Sheet1!$B$1:$Z$65536,17,0)</f>
        <v>0</v>
      </c>
      <c r="T101" s="81">
        <f>VLOOKUP($C101,[1]Sheet1!$B$1:$Z$65536,18,0)</f>
        <v>34638.999999999069</v>
      </c>
      <c r="U101" s="81">
        <f>VLOOKUP($C101,[1]Sheet1!$B$1:$Z$65536,19,0)</f>
        <v>87450.660000000149</v>
      </c>
      <c r="V101" s="81">
        <f>VLOOKUP($C101,[1]Sheet1!$B$1:$Z$65536,20,0)</f>
        <v>158487.8200000003</v>
      </c>
      <c r="W101" s="81">
        <f>VLOOKUP($C101,[1]Sheet1!$B$1:$Z$65536,21,0)</f>
        <v>177837.86000000034</v>
      </c>
      <c r="X101" s="81">
        <f>VLOOKUP($C101,[1]Sheet1!$B$1:$Z$65536,22,0)</f>
        <v>0</v>
      </c>
      <c r="Y101" s="81">
        <f>VLOOKUP($C101,[1]Sheet1!$B$1:$Z$65536,23,0)</f>
        <v>161410.47</v>
      </c>
      <c r="Z101" s="81">
        <f>VLOOKUP($C101,[1]Sheet1!$B$1:$Z$65536,24,0)</f>
        <v>171892.43</v>
      </c>
      <c r="AA101" s="81">
        <f>VLOOKUP($C101,[1]Sheet1!$B$1:$Z$65536,25,0)</f>
        <v>94977.78</v>
      </c>
      <c r="AB101" s="81">
        <f>VLOOKUP($C101,[1]Sheet1!$B$1:$AA$65536,26,0)</f>
        <v>0</v>
      </c>
      <c r="AC101" s="112">
        <f t="shared" si="17"/>
        <v>4787324.42</v>
      </c>
      <c r="AD101" s="114">
        <f t="shared" si="18"/>
        <v>4359043.74</v>
      </c>
      <c r="AE101" s="115">
        <f t="shared" si="19"/>
        <v>142786.45499999993</v>
      </c>
      <c r="AF101" s="115">
        <f t="shared" si="20"/>
        <v>177837.86000000034</v>
      </c>
      <c r="AG101" s="130"/>
      <c r="AH101" s="134">
        <v>200000</v>
      </c>
      <c r="AI101" s="132">
        <v>200000</v>
      </c>
      <c r="AJ101" s="132" t="s">
        <v>46</v>
      </c>
      <c r="AK101" s="132"/>
      <c r="AL101" s="132"/>
      <c r="AM101" s="133"/>
      <c r="AN101" s="70"/>
    </row>
    <row r="102" spans="1:52" s="13" customFormat="1" ht="28.05" customHeight="1">
      <c r="B102" s="396"/>
      <c r="C102" s="82" t="s">
        <v>236</v>
      </c>
      <c r="D102" s="83" t="s">
        <v>237</v>
      </c>
      <c r="E102" s="84">
        <v>120</v>
      </c>
      <c r="F102" s="81">
        <f>VLOOKUP(C102,[1]Sheet1!B$1:E$65536,4,0)</f>
        <v>0</v>
      </c>
      <c r="G102" s="81">
        <f>VLOOKUP(C102,[1]Sheet1!B$1:F$65536,5,0)</f>
        <v>0</v>
      </c>
      <c r="H102" s="81">
        <f>VLOOKUP($C102,[1]Sheet1!$B$1:$Z$65536,6,0)</f>
        <v>0</v>
      </c>
      <c r="I102" s="81">
        <f>VLOOKUP($C102,[1]Sheet1!$B$1:$Z$65536,7,0)</f>
        <v>0</v>
      </c>
      <c r="J102" s="81">
        <f>VLOOKUP($C102,[1]Sheet1!$B$1:$Z$65536,8,0)</f>
        <v>0</v>
      </c>
      <c r="K102" s="81">
        <f>VLOOKUP($C102,[1]Sheet1!$B$1:$Z$65536,9,0)</f>
        <v>0</v>
      </c>
      <c r="L102" s="81">
        <f>VLOOKUP($C102,[1]Sheet1!$B$1:$Z$65536,10,0)</f>
        <v>0</v>
      </c>
      <c r="M102" s="81">
        <f>VLOOKUP($C102,[1]Sheet1!$B$1:$Z$65536,11,0)</f>
        <v>848958.81</v>
      </c>
      <c r="N102" s="81">
        <f>VLOOKUP($C102,[1]Sheet1!$B$1:$Z$65536,12,0)</f>
        <v>359446.17000000039</v>
      </c>
      <c r="O102" s="81">
        <f>VLOOKUP($C102,[1]Sheet1!$B$1:$Z$65536,13,0)</f>
        <v>821622.2799999998</v>
      </c>
      <c r="P102" s="81">
        <f>VLOOKUP($C102,[1]Sheet1!$B$1:$Z$65536,14,0)</f>
        <v>277936.90000000037</v>
      </c>
      <c r="Q102" s="81">
        <f>VLOOKUP($C102,[1]Sheet1!$B$1:$Z$65536,15,0)</f>
        <v>490408.51000000024</v>
      </c>
      <c r="R102" s="81">
        <f>VLOOKUP($C102,[1]Sheet1!$B$1:$Z$65536,16,0)</f>
        <v>250288.04000000004</v>
      </c>
      <c r="S102" s="81">
        <f>VLOOKUP($C102,[1]Sheet1!$B$1:$Z$65536,17,0)</f>
        <v>0</v>
      </c>
      <c r="T102" s="81">
        <f>VLOOKUP($C102,[1]Sheet1!$B$1:$Z$65536,18,0)</f>
        <v>25980.75</v>
      </c>
      <c r="U102" s="81">
        <f>VLOOKUP($C102,[1]Sheet1!$B$1:$Z$65536,19,0)</f>
        <v>0</v>
      </c>
      <c r="V102" s="81">
        <f>VLOOKUP($C102,[1]Sheet1!$B$1:$Z$65536,20,0)</f>
        <v>962324.77</v>
      </c>
      <c r="W102" s="81">
        <f>VLOOKUP($C102,[1]Sheet1!$B$1:$Z$65536,21,0)</f>
        <v>152576.01999999955</v>
      </c>
      <c r="X102" s="81">
        <f>VLOOKUP($C102,[1]Sheet1!$B$1:$Z$65536,22,0)</f>
        <v>153801.18000000063</v>
      </c>
      <c r="Y102" s="81">
        <f>VLOOKUP($C102,[1]Sheet1!$B$1:$Z$65536,23,0)</f>
        <v>423743.14</v>
      </c>
      <c r="Z102" s="81">
        <f>VLOOKUP($C102,[1]Sheet1!$B$1:$Z$65536,24,0)</f>
        <v>236460.09</v>
      </c>
      <c r="AA102" s="81">
        <f>VLOOKUP($C102,[1]Sheet1!$B$1:$Z$65536,25,0)</f>
        <v>306125.57</v>
      </c>
      <c r="AB102" s="81">
        <f>VLOOKUP($C102,[1]Sheet1!$B$1:$AA$65536,26,0)</f>
        <v>0</v>
      </c>
      <c r="AC102" s="112">
        <f t="shared" si="17"/>
        <v>5309672.2300000014</v>
      </c>
      <c r="AD102" s="114">
        <f t="shared" si="18"/>
        <v>4343343.4300000016</v>
      </c>
      <c r="AE102" s="115">
        <f t="shared" si="19"/>
        <v>288167.01166666672</v>
      </c>
      <c r="AF102" s="115">
        <f t="shared" si="20"/>
        <v>152576.01999999955</v>
      </c>
      <c r="AG102" s="130">
        <v>200000</v>
      </c>
      <c r="AH102" s="132">
        <v>300000</v>
      </c>
      <c r="AI102" s="132">
        <v>200000</v>
      </c>
      <c r="AJ102" s="132" t="s">
        <v>46</v>
      </c>
      <c r="AK102" s="132"/>
      <c r="AL102" s="132"/>
      <c r="AM102" s="133"/>
      <c r="AN102" s="70"/>
    </row>
    <row r="103" spans="1:52" s="3" customFormat="1" ht="28.05" customHeight="1">
      <c r="B103" s="396"/>
      <c r="C103" s="87" t="s">
        <v>238</v>
      </c>
      <c r="D103" s="88" t="s">
        <v>239</v>
      </c>
      <c r="E103" s="89">
        <v>120</v>
      </c>
      <c r="F103" s="81">
        <f>VLOOKUP(C103,[1]Sheet1!B$1:E$65536,4,0)</f>
        <v>0</v>
      </c>
      <c r="G103" s="81">
        <f>VLOOKUP(C103,[1]Sheet1!B$1:F$65536,5,0)</f>
        <v>0</v>
      </c>
      <c r="H103" s="81">
        <f>VLOOKUP($C103,[1]Sheet1!$B$1:$Z$65536,6,0)</f>
        <v>0</v>
      </c>
      <c r="I103" s="81">
        <f>VLOOKUP($C103,[1]Sheet1!$B$1:$Z$65536,7,0)</f>
        <v>0</v>
      </c>
      <c r="J103" s="81">
        <f>VLOOKUP($C103,[1]Sheet1!$B$1:$Z$65536,8,0)</f>
        <v>0</v>
      </c>
      <c r="K103" s="81">
        <f>VLOOKUP($C103,[1]Sheet1!$B$1:$Z$65536,9,0)</f>
        <v>0</v>
      </c>
      <c r="L103" s="81">
        <f>VLOOKUP($C103,[1]Sheet1!$B$1:$Z$65536,10,0)</f>
        <v>0</v>
      </c>
      <c r="M103" s="81">
        <f>VLOOKUP($C103,[1]Sheet1!$B$1:$Z$65536,11,0)</f>
        <v>0</v>
      </c>
      <c r="N103" s="81">
        <f>VLOOKUP($C103,[1]Sheet1!$B$1:$Z$65536,12,0)</f>
        <v>0</v>
      </c>
      <c r="O103" s="81">
        <f>VLOOKUP($C103,[1]Sheet1!$B$1:$Z$65536,13,0)</f>
        <v>0</v>
      </c>
      <c r="P103" s="81">
        <f>VLOOKUP($C103,[1]Sheet1!$B$1:$Z$65536,14,0)</f>
        <v>0</v>
      </c>
      <c r="Q103" s="81">
        <f>VLOOKUP($C103,[1]Sheet1!$B$1:$Z$65536,15,0)</f>
        <v>0</v>
      </c>
      <c r="R103" s="81">
        <f>VLOOKUP($C103,[1]Sheet1!$B$1:$Z$65536,16,0)</f>
        <v>0</v>
      </c>
      <c r="S103" s="81">
        <f>VLOOKUP($C103,[1]Sheet1!$B$1:$Z$65536,17,0)</f>
        <v>0</v>
      </c>
      <c r="T103" s="81">
        <f>VLOOKUP($C103,[1]Sheet1!$B$1:$Z$65536,18,0)</f>
        <v>115145.94</v>
      </c>
      <c r="U103" s="81">
        <f>VLOOKUP($C103,[1]Sheet1!$B$1:$Z$65536,19,0)</f>
        <v>0</v>
      </c>
      <c r="V103" s="81">
        <f>VLOOKUP($C103,[1]Sheet1!$B$1:$Z$65536,20,0)</f>
        <v>586625.73</v>
      </c>
      <c r="W103" s="81">
        <f>VLOOKUP($C103,[1]Sheet1!$B$1:$Z$65536,21,0)</f>
        <v>421835.7799999998</v>
      </c>
      <c r="X103" s="81">
        <f>VLOOKUP($C103,[1]Sheet1!$B$1:$Z$65536,22,0)</f>
        <v>435628.64000000013</v>
      </c>
      <c r="Y103" s="81">
        <f>VLOOKUP($C103,[1]Sheet1!$B$1:$Z$65536,23,0)</f>
        <v>0</v>
      </c>
      <c r="Z103" s="81">
        <f>VLOOKUP($C103,[1]Sheet1!$B$1:$Z$65536,24,0)</f>
        <v>1362854.1</v>
      </c>
      <c r="AA103" s="81">
        <f>VLOOKUP($C103,[1]Sheet1!$B$1:$Z$65536,25,0)</f>
        <v>498275.57</v>
      </c>
      <c r="AB103" s="81">
        <f>VLOOKUP($C103,[1]Sheet1!$B$1:$AA$65536,26,0)</f>
        <v>235928.32000000001</v>
      </c>
      <c r="AC103" s="112">
        <f t="shared" si="17"/>
        <v>3656294.0799999996</v>
      </c>
      <c r="AD103" s="114">
        <f t="shared" si="18"/>
        <v>1559236.0899999999</v>
      </c>
      <c r="AE103" s="116">
        <f t="shared" si="19"/>
        <v>116961.94499999999</v>
      </c>
      <c r="AF103" s="116">
        <f t="shared" si="20"/>
        <v>421835.7799999998</v>
      </c>
      <c r="AG103" s="145">
        <v>300000</v>
      </c>
      <c r="AH103" s="135">
        <v>200000</v>
      </c>
      <c r="AI103" s="135"/>
      <c r="AJ103" s="135" t="s">
        <v>46</v>
      </c>
      <c r="AK103" s="135"/>
      <c r="AL103" s="135"/>
      <c r="AM103" s="137"/>
      <c r="AN103" s="138"/>
    </row>
    <row r="104" spans="1:52" s="13" customFormat="1" ht="28.05" customHeight="1">
      <c r="B104" s="396"/>
      <c r="C104" s="167" t="s">
        <v>240</v>
      </c>
      <c r="D104" s="83" t="s">
        <v>241</v>
      </c>
      <c r="E104" s="84">
        <v>120</v>
      </c>
      <c r="F104" s="81">
        <f>VLOOKUP(C104,[1]Sheet1!B$1:E$65536,4,0)</f>
        <v>0</v>
      </c>
      <c r="G104" s="81">
        <f>VLOOKUP(C104,[1]Sheet1!B$1:F$65536,5,0)</f>
        <v>0</v>
      </c>
      <c r="H104" s="81">
        <f>VLOOKUP($C104,[1]Sheet1!$B$1:$Z$65536,6,0)</f>
        <v>0</v>
      </c>
      <c r="I104" s="81">
        <f>VLOOKUP($C104,[1]Sheet1!$B$1:$Z$65536,7,0)</f>
        <v>0</v>
      </c>
      <c r="J104" s="81">
        <f>VLOOKUP($C104,[1]Sheet1!$B$1:$Z$65536,8,0)</f>
        <v>38357</v>
      </c>
      <c r="K104" s="81">
        <f>VLOOKUP($C104,[1]Sheet1!$B$1:$Z$65536,9,0)</f>
        <v>245743.39999999991</v>
      </c>
      <c r="L104" s="81">
        <f>VLOOKUP($C104,[1]Sheet1!$B$1:$Z$65536,10,0)</f>
        <v>372655.31999999983</v>
      </c>
      <c r="M104" s="81">
        <f>VLOOKUP($C104,[1]Sheet1!$B$1:$Z$65536,11,0)</f>
        <v>122676.83000000007</v>
      </c>
      <c r="N104" s="81">
        <f>VLOOKUP($C104,[1]Sheet1!$B$1:$Z$65536,12,0)</f>
        <v>91427.820000000298</v>
      </c>
      <c r="O104" s="81">
        <f>VLOOKUP($C104,[1]Sheet1!$B$1:$Z$65536,13,0)</f>
        <v>94153.429999999702</v>
      </c>
      <c r="P104" s="81">
        <f>VLOOKUP($C104,[1]Sheet1!$B$1:$Z$65536,14,0)</f>
        <v>324549.68000000017</v>
      </c>
      <c r="Q104" s="81">
        <f>VLOOKUP($C104,[1]Sheet1!$B$1:$Z$65536,15,0)</f>
        <v>0</v>
      </c>
      <c r="R104" s="81">
        <f>VLOOKUP($C104,[1]Sheet1!$B$1:$Z$65536,16,0)</f>
        <v>464522.10999999987</v>
      </c>
      <c r="S104" s="81">
        <f>VLOOKUP($C104,[1]Sheet1!$B$1:$Z$65536,17,0)</f>
        <v>0</v>
      </c>
      <c r="T104" s="81">
        <f>VLOOKUP($C104,[1]Sheet1!$B$1:$Z$65536,18,0)</f>
        <v>242243.56000000006</v>
      </c>
      <c r="U104" s="81">
        <f>VLOOKUP($C104,[1]Sheet1!$B$1:$Z$65536,19,0)</f>
        <v>0</v>
      </c>
      <c r="V104" s="81">
        <f>VLOOKUP($C104,[1]Sheet1!$B$1:$Z$65536,20,0)</f>
        <v>227563.70999999996</v>
      </c>
      <c r="W104" s="81">
        <f>VLOOKUP($C104,[1]Sheet1!$B$1:$Z$65536,21,0)</f>
        <v>82154.950000000186</v>
      </c>
      <c r="X104" s="81">
        <f>VLOOKUP($C104,[1]Sheet1!$B$1:$Z$65536,22,0)</f>
        <v>0</v>
      </c>
      <c r="Y104" s="81">
        <f>VLOOKUP($C104,[1]Sheet1!$B$1:$Z$65536,23,0)</f>
        <v>375896.38</v>
      </c>
      <c r="Z104" s="81">
        <f>VLOOKUP($C104,[1]Sheet1!$B$1:$Z$65536,24,0)</f>
        <v>271530.19</v>
      </c>
      <c r="AA104" s="81">
        <f>VLOOKUP($C104,[1]Sheet1!$B$1:$Z$65536,25,0)</f>
        <v>130510.81</v>
      </c>
      <c r="AB104" s="81">
        <f>VLOOKUP($C104,[1]Sheet1!$B$1:$AA$65536,26,0)</f>
        <v>0</v>
      </c>
      <c r="AC104" s="112">
        <f t="shared" si="17"/>
        <v>3083985.19</v>
      </c>
      <c r="AD104" s="114">
        <f t="shared" si="18"/>
        <v>2306047.81</v>
      </c>
      <c r="AE104" s="115">
        <f t="shared" si="19"/>
        <v>155721.56333333332</v>
      </c>
      <c r="AF104" s="115">
        <f t="shared" si="20"/>
        <v>82154.950000000186</v>
      </c>
      <c r="AG104" s="130">
        <v>50000</v>
      </c>
      <c r="AH104" s="134">
        <v>100000</v>
      </c>
      <c r="AI104" s="132">
        <v>200000</v>
      </c>
      <c r="AJ104" s="132" t="s">
        <v>46</v>
      </c>
      <c r="AK104" s="132"/>
      <c r="AL104" s="132"/>
      <c r="AM104" s="133"/>
      <c r="AN104" s="70"/>
    </row>
    <row r="105" spans="1:52" s="13" customFormat="1" ht="28.05" customHeight="1">
      <c r="B105" s="396"/>
      <c r="C105" s="168" t="s">
        <v>242</v>
      </c>
      <c r="D105" s="83" t="s">
        <v>243</v>
      </c>
      <c r="E105" s="84">
        <v>120</v>
      </c>
      <c r="F105" s="81">
        <f>VLOOKUP(C105,[1]Sheet1!B$1:E$65536,4,0)</f>
        <v>0</v>
      </c>
      <c r="G105" s="81">
        <f>VLOOKUP(C105,[1]Sheet1!B$1:F$65536,5,0)</f>
        <v>0</v>
      </c>
      <c r="H105" s="81">
        <f>VLOOKUP($C105,[1]Sheet1!$B$1:$Z$65536,6,0)</f>
        <v>0</v>
      </c>
      <c r="I105" s="81">
        <f>VLOOKUP($C105,[1]Sheet1!$B$1:$Z$65536,7,0)</f>
        <v>0</v>
      </c>
      <c r="J105" s="81">
        <f>VLOOKUP($C105,[1]Sheet1!$B$1:$Z$65536,8,0)</f>
        <v>0</v>
      </c>
      <c r="K105" s="81">
        <f>VLOOKUP($C105,[1]Sheet1!$B$1:$Z$65536,9,0)</f>
        <v>0</v>
      </c>
      <c r="L105" s="81">
        <f>VLOOKUP($C105,[1]Sheet1!$B$1:$Z$65536,10,0)</f>
        <v>0</v>
      </c>
      <c r="M105" s="81">
        <f>VLOOKUP($C105,[1]Sheet1!$B$1:$Z$65536,11,0)</f>
        <v>0</v>
      </c>
      <c r="N105" s="81">
        <f>VLOOKUP($C105,[1]Sheet1!$B$1:$Z$65536,12,0)</f>
        <v>0</v>
      </c>
      <c r="O105" s="81">
        <f>VLOOKUP($C105,[1]Sheet1!$B$1:$Z$65536,13,0)</f>
        <v>0</v>
      </c>
      <c r="P105" s="81">
        <f>VLOOKUP($C105,[1]Sheet1!$B$1:$Z$65536,14,0)</f>
        <v>0</v>
      </c>
      <c r="Q105" s="81">
        <f>VLOOKUP($C105,[1]Sheet1!$B$1:$Z$65536,15,0)</f>
        <v>0</v>
      </c>
      <c r="R105" s="81">
        <f>VLOOKUP($C105,[1]Sheet1!$B$1:$Z$65536,16,0)</f>
        <v>0</v>
      </c>
      <c r="S105" s="81">
        <f>VLOOKUP($C105,[1]Sheet1!$B$1:$Z$65536,17,0)</f>
        <v>191921.58</v>
      </c>
      <c r="T105" s="81">
        <f>VLOOKUP($C105,[1]Sheet1!$B$1:$Z$65536,18,0)</f>
        <v>84288.399999999907</v>
      </c>
      <c r="U105" s="81">
        <f>VLOOKUP($C105,[1]Sheet1!$B$1:$Z$65536,19,0)</f>
        <v>301064.02</v>
      </c>
      <c r="V105" s="81">
        <f>VLOOKUP($C105,[1]Sheet1!$B$1:$Z$65536,20,0)</f>
        <v>274633.5</v>
      </c>
      <c r="W105" s="81">
        <f>VLOOKUP($C105,[1]Sheet1!$B$1:$Z$65536,21,0)</f>
        <v>226200</v>
      </c>
      <c r="X105" s="81">
        <f>VLOOKUP($C105,[1]Sheet1!$B$1:$Z$65536,22,0)</f>
        <v>365025</v>
      </c>
      <c r="Y105" s="81">
        <f>VLOOKUP($C105,[1]Sheet1!$B$1:$Z$65536,23,0)</f>
        <v>563800</v>
      </c>
      <c r="Z105" s="81">
        <f>VLOOKUP($C105,[1]Sheet1!$B$1:$Z$65536,24,0)</f>
        <v>259058</v>
      </c>
      <c r="AA105" s="81">
        <f>VLOOKUP($C105,[1]Sheet1!$B$1:$Z$65536,25,0)</f>
        <v>367590</v>
      </c>
      <c r="AB105" s="81">
        <f>VLOOKUP($C105,[1]Sheet1!$B$1:$AA$65536,26,0)</f>
        <v>176675</v>
      </c>
      <c r="AC105" s="112">
        <f t="shared" si="17"/>
        <v>2810255.5</v>
      </c>
      <c r="AD105" s="114">
        <f t="shared" si="18"/>
        <v>1443132.5</v>
      </c>
      <c r="AE105" s="115">
        <f t="shared" si="19"/>
        <v>141984.58333333331</v>
      </c>
      <c r="AF105" s="115">
        <f t="shared" si="20"/>
        <v>226200</v>
      </c>
      <c r="AG105" s="130">
        <v>100000</v>
      </c>
      <c r="AH105" s="132">
        <v>100000</v>
      </c>
      <c r="AI105" s="132"/>
      <c r="AJ105" s="132" t="s">
        <v>46</v>
      </c>
      <c r="AK105" s="132"/>
      <c r="AL105" s="132"/>
      <c r="AM105" s="133"/>
      <c r="AN105" s="70"/>
    </row>
    <row r="106" spans="1:52" s="13" customFormat="1" ht="28.05" customHeight="1">
      <c r="B106" s="396"/>
      <c r="C106" s="169" t="s">
        <v>244</v>
      </c>
      <c r="D106" s="83" t="s">
        <v>245</v>
      </c>
      <c r="E106" s="84">
        <v>120</v>
      </c>
      <c r="F106" s="81">
        <f>VLOOKUP(C106,[1]Sheet1!B$1:E$65536,4,0)</f>
        <v>0</v>
      </c>
      <c r="G106" s="81">
        <f>VLOOKUP(C106,[1]Sheet1!B$1:F$65536,5,0)</f>
        <v>0</v>
      </c>
      <c r="H106" s="81">
        <f>VLOOKUP($C106,[1]Sheet1!$B$1:$Z$65536,6,0)</f>
        <v>0</v>
      </c>
      <c r="I106" s="81">
        <f>VLOOKUP($C106,[1]Sheet1!$B$1:$Z$65536,7,0)</f>
        <v>0</v>
      </c>
      <c r="J106" s="81">
        <f>VLOOKUP($C106,[1]Sheet1!$B$1:$Z$65536,8,0)</f>
        <v>0</v>
      </c>
      <c r="K106" s="81">
        <f>VLOOKUP($C106,[1]Sheet1!$B$1:$Z$65536,9,0)</f>
        <v>0</v>
      </c>
      <c r="L106" s="81">
        <f>VLOOKUP($C106,[1]Sheet1!$B$1:$Z$65536,10,0)</f>
        <v>0</v>
      </c>
      <c r="M106" s="81">
        <f>VLOOKUP($C106,[1]Sheet1!$B$1:$Z$65536,11,0)</f>
        <v>0</v>
      </c>
      <c r="N106" s="81">
        <f>VLOOKUP($C106,[1]Sheet1!$B$1:$Z$65536,12,0)</f>
        <v>0</v>
      </c>
      <c r="O106" s="81">
        <f>VLOOKUP($C106,[1]Sheet1!$B$1:$Z$65536,13,0)</f>
        <v>0</v>
      </c>
      <c r="P106" s="81">
        <f>VLOOKUP($C106,[1]Sheet1!$B$1:$Z$65536,14,0)</f>
        <v>0</v>
      </c>
      <c r="Q106" s="81">
        <f>VLOOKUP($C106,[1]Sheet1!$B$1:$Z$65536,15,0)</f>
        <v>0</v>
      </c>
      <c r="R106" s="81">
        <f>VLOOKUP($C106,[1]Sheet1!$B$1:$Z$65536,16,0)</f>
        <v>0</v>
      </c>
      <c r="S106" s="81">
        <f>VLOOKUP($C106,[1]Sheet1!$B$1:$Z$65536,17,0)</f>
        <v>0</v>
      </c>
      <c r="T106" s="81">
        <f>VLOOKUP($C106,[1]Sheet1!$B$1:$Z$65536,18,0)</f>
        <v>0</v>
      </c>
      <c r="U106" s="81">
        <f>VLOOKUP($C106,[1]Sheet1!$B$1:$Z$65536,19,0)</f>
        <v>0</v>
      </c>
      <c r="V106" s="81">
        <f>VLOOKUP($C106,[1]Sheet1!$B$1:$Z$65536,20,0)</f>
        <v>0</v>
      </c>
      <c r="W106" s="81">
        <f>VLOOKUP($C106,[1]Sheet1!$B$1:$Z$65536,21,0)</f>
        <v>0</v>
      </c>
      <c r="X106" s="81">
        <f>VLOOKUP($C106,[1]Sheet1!$B$1:$Z$65536,22,0)</f>
        <v>0</v>
      </c>
      <c r="Y106" s="81">
        <f>VLOOKUP($C106,[1]Sheet1!$B$1:$Z$65536,23,0)</f>
        <v>19005.669999999998</v>
      </c>
      <c r="Z106" s="81">
        <f>VLOOKUP($C106,[1]Sheet1!$B$1:$Z$65536,24,0)</f>
        <v>2259125</v>
      </c>
      <c r="AA106" s="81">
        <f>VLOOKUP($C106,[1]Sheet1!$B$1:$Z$65536,25,0)</f>
        <v>288225</v>
      </c>
      <c r="AB106" s="81">
        <f>VLOOKUP($C106,[1]Sheet1!$B$1:$AA$65536,26,0)</f>
        <v>274524</v>
      </c>
      <c r="AC106" s="112">
        <f t="shared" si="17"/>
        <v>2840879.67</v>
      </c>
      <c r="AD106" s="114">
        <f t="shared" si="18"/>
        <v>-7.2759576141834259E-11</v>
      </c>
      <c r="AE106" s="115">
        <f t="shared" si="19"/>
        <v>0</v>
      </c>
      <c r="AF106" s="115">
        <f t="shared" si="20"/>
        <v>0</v>
      </c>
      <c r="AG106" s="130"/>
      <c r="AH106" s="132">
        <v>200000</v>
      </c>
      <c r="AI106" s="132">
        <v>200000</v>
      </c>
      <c r="AJ106" s="132" t="s">
        <v>46</v>
      </c>
      <c r="AK106" s="132"/>
      <c r="AL106" s="132"/>
      <c r="AM106" s="133"/>
      <c r="AN106" s="70"/>
    </row>
    <row r="107" spans="1:52" s="3" customFormat="1" ht="28.05" customHeight="1">
      <c r="B107" s="396"/>
      <c r="C107" s="87" t="s">
        <v>246</v>
      </c>
      <c r="D107" s="88" t="s">
        <v>247</v>
      </c>
      <c r="E107" s="89">
        <v>120</v>
      </c>
      <c r="F107" s="81">
        <f>VLOOKUP(C107,[1]Sheet1!B$1:E$65536,4,0)</f>
        <v>0</v>
      </c>
      <c r="G107" s="81">
        <f>VLOOKUP(C107,[1]Sheet1!B$1:F$65536,5,0)</f>
        <v>0</v>
      </c>
      <c r="H107" s="81">
        <f>VLOOKUP($C107,[1]Sheet1!$B$1:$Z$65536,6,0)</f>
        <v>0</v>
      </c>
      <c r="I107" s="81">
        <f>VLOOKUP($C107,[1]Sheet1!$B$1:$Z$65536,7,0)</f>
        <v>0</v>
      </c>
      <c r="J107" s="81">
        <f>VLOOKUP($C107,[1]Sheet1!$B$1:$Z$65536,8,0)</f>
        <v>0</v>
      </c>
      <c r="K107" s="81">
        <f>VLOOKUP($C107,[1]Sheet1!$B$1:$Z$65536,9,0)</f>
        <v>0</v>
      </c>
      <c r="L107" s="81">
        <f>VLOOKUP($C107,[1]Sheet1!$B$1:$Z$65536,10,0)</f>
        <v>0</v>
      </c>
      <c r="M107" s="81">
        <f>VLOOKUP($C107,[1]Sheet1!$B$1:$Z$65536,11,0)</f>
        <v>98523.46</v>
      </c>
      <c r="N107" s="81">
        <f>VLOOKUP($C107,[1]Sheet1!$B$1:$Z$65536,12,0)</f>
        <v>128731.41000000015</v>
      </c>
      <c r="O107" s="81">
        <f>VLOOKUP($C107,[1]Sheet1!$B$1:$Z$65536,13,0)</f>
        <v>96031.969999999739</v>
      </c>
      <c r="P107" s="81">
        <f>VLOOKUP($C107,[1]Sheet1!$B$1:$Z$65536,14,0)</f>
        <v>90000</v>
      </c>
      <c r="Q107" s="81">
        <f>VLOOKUP($C107,[1]Sheet1!$B$1:$Z$65536,15,0)</f>
        <v>430526.23</v>
      </c>
      <c r="R107" s="81">
        <f>VLOOKUP($C107,[1]Sheet1!$B$1:$Z$65536,16,0)</f>
        <v>241190.01000000024</v>
      </c>
      <c r="S107" s="81">
        <f>VLOOKUP($C107,[1]Sheet1!$B$1:$Z$65536,17,0)</f>
        <v>9000</v>
      </c>
      <c r="T107" s="81">
        <f>VLOOKUP($C107,[1]Sheet1!$B$1:$Z$65536,18,0)</f>
        <v>23512.629999999888</v>
      </c>
      <c r="U107" s="81">
        <f>VLOOKUP($C107,[1]Sheet1!$B$1:$Z$65536,19,0)</f>
        <v>0</v>
      </c>
      <c r="V107" s="81">
        <f>VLOOKUP($C107,[1]Sheet1!$B$1:$Z$65536,20,0)</f>
        <v>0</v>
      </c>
      <c r="W107" s="81">
        <f>VLOOKUP($C107,[1]Sheet1!$B$1:$Z$65536,21,0)</f>
        <v>0</v>
      </c>
      <c r="X107" s="81">
        <f>VLOOKUP($C107,[1]Sheet1!$B$1:$Z$65536,22,0)</f>
        <v>772569.48</v>
      </c>
      <c r="Y107" s="81">
        <f>VLOOKUP($C107,[1]Sheet1!$B$1:$Z$65536,23,0)</f>
        <v>216760.61</v>
      </c>
      <c r="Z107" s="81">
        <f>VLOOKUP($C107,[1]Sheet1!$B$1:$Z$65536,24,0)</f>
        <v>492853.31</v>
      </c>
      <c r="AA107" s="81">
        <f>VLOOKUP($C107,[1]Sheet1!$B$1:$Z$65536,25,0)</f>
        <v>228791.91</v>
      </c>
      <c r="AB107" s="81">
        <f>VLOOKUP($C107,[1]Sheet1!$B$1:$AA$65536,26,0)</f>
        <v>0</v>
      </c>
      <c r="AC107" s="112">
        <f t="shared" si="17"/>
        <v>2828491.02</v>
      </c>
      <c r="AD107" s="114">
        <f t="shared" si="18"/>
        <v>1890085.19</v>
      </c>
      <c r="AE107" s="116">
        <f t="shared" si="19"/>
        <v>117371.47833333335</v>
      </c>
      <c r="AF107" s="116">
        <f t="shared" si="20"/>
        <v>0</v>
      </c>
      <c r="AG107" s="145">
        <v>200000</v>
      </c>
      <c r="AH107" s="143">
        <v>200000</v>
      </c>
      <c r="AI107" s="135">
        <v>150000</v>
      </c>
      <c r="AJ107" s="135" t="s">
        <v>46</v>
      </c>
      <c r="AK107" s="135"/>
      <c r="AL107" s="135"/>
      <c r="AM107" s="137" t="s">
        <v>248</v>
      </c>
      <c r="AN107" s="138"/>
    </row>
    <row r="108" spans="1:52" s="13" customFormat="1" ht="28.05" hidden="1" customHeight="1">
      <c r="B108" s="396"/>
      <c r="C108" s="104" t="s">
        <v>249</v>
      </c>
      <c r="D108" s="105" t="s">
        <v>250</v>
      </c>
      <c r="E108" s="106">
        <v>120</v>
      </c>
      <c r="F108" s="81">
        <f>VLOOKUP(C108,[1]Sheet1!B$1:E$65536,4,0)</f>
        <v>57225</v>
      </c>
      <c r="G108" s="81">
        <f>VLOOKUP(C108,[1]Sheet1!B$1:F$65536,5,0)</f>
        <v>158314.70000000019</v>
      </c>
      <c r="H108" s="81">
        <f>VLOOKUP($C108,[1]Sheet1!$B$1:$Z$65536,6,0)</f>
        <v>108266.42999999993</v>
      </c>
      <c r="I108" s="81">
        <f>VLOOKUP($C108,[1]Sheet1!$B$1:$Z$65536,7,0)</f>
        <v>203846.3600000001</v>
      </c>
      <c r="J108" s="81">
        <f>VLOOKUP($C108,[1]Sheet1!$B$1:$Z$65536,8,0)</f>
        <v>133664.31999999983</v>
      </c>
      <c r="K108" s="81">
        <f>VLOOKUP($C108,[1]Sheet1!$B$1:$Z$65536,9,0)</f>
        <v>149582.62000000011</v>
      </c>
      <c r="L108" s="81">
        <f>VLOOKUP($C108,[1]Sheet1!$B$1:$Z$65536,10,0)</f>
        <v>0</v>
      </c>
      <c r="M108" s="81">
        <f>VLOOKUP($C108,[1]Sheet1!$B$1:$Z$65536,11,0)</f>
        <v>73169.760000000009</v>
      </c>
      <c r="N108" s="81">
        <f>VLOOKUP($C108,[1]Sheet1!$B$1:$Z$65536,12,0)</f>
        <v>56766.12</v>
      </c>
      <c r="O108" s="81">
        <f>VLOOKUP($C108,[1]Sheet1!$B$1:$Z$65536,13,0)</f>
        <v>56068.9099999998</v>
      </c>
      <c r="P108" s="81">
        <f>VLOOKUP($C108,[1]Sheet1!$B$1:$Z$65536,14,0)</f>
        <v>76165.39000000013</v>
      </c>
      <c r="Q108" s="81">
        <f>VLOOKUP($C108,[1]Sheet1!$B$1:$Z$65536,15,0)</f>
        <v>99204.959999999963</v>
      </c>
      <c r="R108" s="81">
        <f>VLOOKUP($C108,[1]Sheet1!$B$1:$Z$65536,16,0)</f>
        <v>0</v>
      </c>
      <c r="S108" s="81">
        <f>VLOOKUP($C108,[1]Sheet1!$B$1:$Z$65536,17,0)</f>
        <v>111659.82000000007</v>
      </c>
      <c r="T108" s="81">
        <f>VLOOKUP($C108,[1]Sheet1!$B$1:$Z$65536,18,0)</f>
        <v>21639.5</v>
      </c>
      <c r="U108" s="81">
        <f>VLOOKUP($C108,[1]Sheet1!$B$1:$Z$65536,19,0)</f>
        <v>43857.560000000056</v>
      </c>
      <c r="V108" s="81">
        <f>VLOOKUP($C108,[1]Sheet1!$B$1:$Z$65536,20,0)</f>
        <v>83398.530000000028</v>
      </c>
      <c r="W108" s="81">
        <f>VLOOKUP($C108,[1]Sheet1!$B$1:$Z$65536,21,0)</f>
        <v>64421.619999999879</v>
      </c>
      <c r="X108" s="81">
        <f>VLOOKUP($C108,[1]Sheet1!$B$1:$Z$65536,22,0)</f>
        <v>38239.89000000013</v>
      </c>
      <c r="Y108" s="81">
        <f>VLOOKUP($C108,[1]Sheet1!$B$1:$Z$65536,23,0)</f>
        <v>55912.71</v>
      </c>
      <c r="Z108" s="81">
        <f>VLOOKUP($C108,[1]Sheet1!$B$1:$Z$65536,24,0)</f>
        <v>63179.28</v>
      </c>
      <c r="AA108" s="81">
        <f>VLOOKUP($C108,[1]Sheet1!$B$1:$Z$65536,25,0)</f>
        <v>65633.119999999995</v>
      </c>
      <c r="AB108" s="81">
        <f>VLOOKUP($C108,[1]Sheet1!$B$1:$AA$65536,26,0)</f>
        <v>54151.98</v>
      </c>
      <c r="AC108" s="112">
        <f t="shared" si="17"/>
        <v>1774368.58</v>
      </c>
      <c r="AD108" s="114">
        <f t="shared" si="18"/>
        <v>1535491.49</v>
      </c>
      <c r="AE108" s="121">
        <f t="shared" si="19"/>
        <v>59960.061666666683</v>
      </c>
      <c r="AF108" s="121">
        <f t="shared" si="20"/>
        <v>64421.619999999879</v>
      </c>
      <c r="AG108" s="180">
        <v>100000</v>
      </c>
      <c r="AH108" s="148">
        <v>100000</v>
      </c>
      <c r="AI108" s="148"/>
      <c r="AJ108" s="148" t="s">
        <v>46</v>
      </c>
      <c r="AK108" s="148"/>
      <c r="AL108" s="148"/>
      <c r="AM108" s="158"/>
      <c r="AN108" s="70"/>
    </row>
    <row r="109" spans="1:52" s="59" customFormat="1" ht="31.95" hidden="1" customHeight="1">
      <c r="B109" s="396"/>
      <c r="C109" s="99" t="s">
        <v>95</v>
      </c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18"/>
      <c r="AE109" s="119" t="s">
        <v>96</v>
      </c>
      <c r="AF109" s="120"/>
      <c r="AG109" s="120"/>
      <c r="AH109" s="151"/>
      <c r="AI109" s="152"/>
      <c r="AJ109" s="152"/>
      <c r="AK109" s="152"/>
      <c r="AL109" s="152"/>
      <c r="AM109" s="153"/>
      <c r="AN109" s="154"/>
      <c r="AO109" s="153"/>
      <c r="AP109" s="153"/>
      <c r="AQ109" s="153"/>
      <c r="AR109" s="153"/>
      <c r="AS109" s="153"/>
      <c r="AT109" s="153"/>
      <c r="AU109" s="153"/>
      <c r="AV109" s="153"/>
      <c r="AW109" s="153"/>
      <c r="AX109" s="153"/>
      <c r="AY109" s="153"/>
      <c r="AZ109" s="153"/>
    </row>
    <row r="110" spans="1:52" s="13" customFormat="1" ht="28.05" hidden="1" customHeight="1">
      <c r="B110" s="396"/>
      <c r="C110" s="78" t="s">
        <v>252</v>
      </c>
      <c r="D110" s="79" t="s">
        <v>253</v>
      </c>
      <c r="E110" s="80">
        <v>120</v>
      </c>
      <c r="F110" s="81">
        <f>VLOOKUP(C110,[1]Sheet1!B$1:E$65536,4,0)</f>
        <v>0</v>
      </c>
      <c r="G110" s="81">
        <f>VLOOKUP(C110,[1]Sheet1!B$1:F$65536,5,0)</f>
        <v>0</v>
      </c>
      <c r="H110" s="81">
        <f>VLOOKUP($C110,[1]Sheet1!$B$1:$Z$65536,6,0)</f>
        <v>0</v>
      </c>
      <c r="I110" s="81">
        <f>VLOOKUP($C110,[1]Sheet1!$B$1:$Z$65536,7,0)</f>
        <v>0</v>
      </c>
      <c r="J110" s="81">
        <f>VLOOKUP($C110,[1]Sheet1!$B$1:$Z$65536,8,0)</f>
        <v>0</v>
      </c>
      <c r="K110" s="81">
        <f>VLOOKUP($C110,[1]Sheet1!$B$1:$Z$65536,9,0)</f>
        <v>0</v>
      </c>
      <c r="L110" s="81">
        <f>VLOOKUP($C110,[1]Sheet1!$B$1:$Z$65536,10,0)</f>
        <v>0</v>
      </c>
      <c r="M110" s="81">
        <f>VLOOKUP($C110,[1]Sheet1!$B$1:$Z$65536,11,0)</f>
        <v>0</v>
      </c>
      <c r="N110" s="81">
        <f>VLOOKUP($C110,[1]Sheet1!$B$1:$Z$65536,12,0)</f>
        <v>0</v>
      </c>
      <c r="O110" s="81">
        <f>VLOOKUP($C110,[1]Sheet1!$B$1:$Z$65536,13,0)</f>
        <v>0</v>
      </c>
      <c r="P110" s="81">
        <f>VLOOKUP($C110,[1]Sheet1!$B$1:$Z$65536,14,0)</f>
        <v>0</v>
      </c>
      <c r="Q110" s="81">
        <f>VLOOKUP($C110,[1]Sheet1!$B$1:$Z$65536,15,0)</f>
        <v>0</v>
      </c>
      <c r="R110" s="81">
        <f>VLOOKUP($C110,[1]Sheet1!$B$1:$Z$65536,16,0)</f>
        <v>399644.92</v>
      </c>
      <c r="S110" s="81">
        <f>VLOOKUP($C110,[1]Sheet1!$B$1:$Z$65536,17,0)</f>
        <v>0</v>
      </c>
      <c r="T110" s="81">
        <f>VLOOKUP($C110,[1]Sheet1!$B$1:$Z$65536,18,0)</f>
        <v>81100.529999999795</v>
      </c>
      <c r="U110" s="81">
        <f>VLOOKUP($C110,[1]Sheet1!$B$1:$Z$65536,19,0)</f>
        <v>0</v>
      </c>
      <c r="V110" s="81">
        <f>VLOOKUP($C110,[1]Sheet1!$B$1:$Z$65536,20,0)</f>
        <v>1022102.3400000001</v>
      </c>
      <c r="W110" s="81">
        <f>VLOOKUP($C110,[1]Sheet1!$B$1:$Z$65536,21,0)</f>
        <v>38800</v>
      </c>
      <c r="X110" s="81">
        <f>VLOOKUP($C110,[1]Sheet1!$B$1:$Z$65536,22,0)</f>
        <v>336476.42999999993</v>
      </c>
      <c r="Y110" s="81">
        <f>VLOOKUP($C110,[1]Sheet1!$B$1:$Z$65536,23,0)</f>
        <v>195806.12</v>
      </c>
      <c r="Z110" s="81">
        <f>VLOOKUP($C110,[1]Sheet1!$B$1:$Z$65536,24,0)</f>
        <v>0</v>
      </c>
      <c r="AA110" s="81">
        <f>VLOOKUP($C110,[1]Sheet1!$B$1:$Z$65536,25,0)</f>
        <v>392594.19</v>
      </c>
      <c r="AB110" s="81">
        <f>VLOOKUP($C110,[1]Sheet1!$B$1:$AA$65536,26,0)</f>
        <v>0</v>
      </c>
      <c r="AC110" s="112">
        <f t="shared" ref="AC110:AC140" si="21">SUM(F110:AB110)</f>
        <v>2466524.5299999998</v>
      </c>
      <c r="AD110" s="114">
        <f t="shared" ref="AD110:AD140" si="22">AC110-AB110-AA110-Z110-Y110</f>
        <v>1878124.2199999997</v>
      </c>
      <c r="AE110" s="112">
        <f t="shared" ref="AE110:AE140" si="23">(V110+U110+T110+S110+R110+Q110)/6</f>
        <v>250474.63166666662</v>
      </c>
      <c r="AF110" s="112">
        <f t="shared" ref="AF110:AF140" si="24">W110</f>
        <v>38800</v>
      </c>
      <c r="AG110" s="126"/>
      <c r="AH110" s="181">
        <v>100000</v>
      </c>
      <c r="AI110" s="128">
        <v>80000</v>
      </c>
      <c r="AJ110" s="128" t="s">
        <v>46</v>
      </c>
      <c r="AK110" s="128"/>
      <c r="AL110" s="128"/>
      <c r="AM110" s="129"/>
      <c r="AN110" s="70"/>
    </row>
    <row r="111" spans="1:52" s="3" customFormat="1" ht="28.05" hidden="1" customHeight="1">
      <c r="B111" s="396"/>
      <c r="C111" s="87" t="s">
        <v>254</v>
      </c>
      <c r="D111" s="88" t="s">
        <v>255</v>
      </c>
      <c r="E111" s="89">
        <v>120</v>
      </c>
      <c r="F111" s="81">
        <f>VLOOKUP(C111,[1]Sheet1!B$1:E$65536,4,0)</f>
        <v>0</v>
      </c>
      <c r="G111" s="81">
        <f>VLOOKUP(C111,[1]Sheet1!B$1:F$65536,5,0)</f>
        <v>0</v>
      </c>
      <c r="H111" s="81">
        <f>VLOOKUP($C111,[1]Sheet1!$B$1:$Z$65536,6,0)</f>
        <v>175791.29999999981</v>
      </c>
      <c r="I111" s="81">
        <f>VLOOKUP($C111,[1]Sheet1!$B$1:$Z$65536,7,0)</f>
        <v>373291.89999999991</v>
      </c>
      <c r="J111" s="81">
        <f>VLOOKUP($C111,[1]Sheet1!$B$1:$Z$65536,8,0)</f>
        <v>0</v>
      </c>
      <c r="K111" s="81">
        <f>VLOOKUP($C111,[1]Sheet1!$B$1:$Z$65536,9,0)</f>
        <v>0</v>
      </c>
      <c r="L111" s="81">
        <f>VLOOKUP($C111,[1]Sheet1!$B$1:$Z$65536,10,0)</f>
        <v>352353.09000000008</v>
      </c>
      <c r="M111" s="81">
        <f>VLOOKUP($C111,[1]Sheet1!$B$1:$Z$65536,11,0)</f>
        <v>8519.6499999999069</v>
      </c>
      <c r="N111" s="81">
        <f>VLOOKUP($C111,[1]Sheet1!$B$1:$Z$65536,12,0)</f>
        <v>9591.8500000000931</v>
      </c>
      <c r="O111" s="81">
        <f>VLOOKUP($C111,[1]Sheet1!$B$1:$Z$65536,13,0)</f>
        <v>0</v>
      </c>
      <c r="P111" s="81">
        <f>VLOOKUP($C111,[1]Sheet1!$B$1:$Z$65536,14,0)</f>
        <v>36078.340000000084</v>
      </c>
      <c r="Q111" s="81">
        <f>VLOOKUP($C111,[1]Sheet1!$B$1:$Z$65536,15,0)</f>
        <v>99872.49</v>
      </c>
      <c r="R111" s="81">
        <f>VLOOKUP($C111,[1]Sheet1!$B$1:$Z$65536,16,0)</f>
        <v>78112.59999999986</v>
      </c>
      <c r="S111" s="81">
        <f>VLOOKUP($C111,[1]Sheet1!$B$1:$Z$65536,17,0)</f>
        <v>0</v>
      </c>
      <c r="T111" s="81">
        <f>VLOOKUP($C111,[1]Sheet1!$B$1:$Z$65536,18,0)</f>
        <v>221002.74000000022</v>
      </c>
      <c r="U111" s="81">
        <f>VLOOKUP($C111,[1]Sheet1!$B$1:$Z$65536,19,0)</f>
        <v>0</v>
      </c>
      <c r="V111" s="81">
        <f>VLOOKUP($C111,[1]Sheet1!$B$1:$Z$65536,20,0)</f>
        <v>252343.16999999993</v>
      </c>
      <c r="W111" s="81">
        <f>VLOOKUP($C111,[1]Sheet1!$B$1:$Z$65536,21,0)</f>
        <v>224030.31000000006</v>
      </c>
      <c r="X111" s="81">
        <f>VLOOKUP($C111,[1]Sheet1!$B$1:$Z$65536,22,0)</f>
        <v>0</v>
      </c>
      <c r="Y111" s="81">
        <f>VLOOKUP($C111,[1]Sheet1!$B$1:$Z$65536,23,0)</f>
        <v>0</v>
      </c>
      <c r="Z111" s="81">
        <f>VLOOKUP($C111,[1]Sheet1!$B$1:$Z$65536,24,0)</f>
        <v>0</v>
      </c>
      <c r="AA111" s="81">
        <f>VLOOKUP($C111,[1]Sheet1!$B$1:$Z$65536,25,0)</f>
        <v>0</v>
      </c>
      <c r="AB111" s="81">
        <f>VLOOKUP($C111,[1]Sheet1!$B$1:$AA$65536,26,0)</f>
        <v>0</v>
      </c>
      <c r="AC111" s="112">
        <f t="shared" si="21"/>
        <v>1830987.44</v>
      </c>
      <c r="AD111" s="114">
        <f t="shared" si="22"/>
        <v>1830987.44</v>
      </c>
      <c r="AE111" s="116">
        <f t="shared" si="23"/>
        <v>108555.16666666667</v>
      </c>
      <c r="AF111" s="116">
        <f t="shared" si="24"/>
        <v>224030.31000000006</v>
      </c>
      <c r="AG111" s="145"/>
      <c r="AH111" s="135"/>
      <c r="AI111" s="135"/>
      <c r="AJ111" s="135" t="s">
        <v>46</v>
      </c>
      <c r="AK111" s="135"/>
      <c r="AL111" s="135"/>
      <c r="AM111" s="137"/>
      <c r="AN111" s="138"/>
    </row>
    <row r="112" spans="1:52" s="13" customFormat="1" ht="28.05" customHeight="1">
      <c r="B112" s="396"/>
      <c r="C112" s="82" t="s">
        <v>256</v>
      </c>
      <c r="D112" s="83" t="s">
        <v>257</v>
      </c>
      <c r="E112" s="84">
        <v>120</v>
      </c>
      <c r="F112" s="81">
        <f>VLOOKUP(C112,[1]Sheet1!B$1:E$65536,4,0)</f>
        <v>0</v>
      </c>
      <c r="G112" s="81">
        <f>VLOOKUP(C112,[1]Sheet1!B$1:F$65536,5,0)</f>
        <v>0</v>
      </c>
      <c r="H112" s="81">
        <f>VLOOKUP($C112,[1]Sheet1!$B$1:$Z$65536,6,0)</f>
        <v>0</v>
      </c>
      <c r="I112" s="81">
        <f>VLOOKUP($C112,[1]Sheet1!$B$1:$Z$65536,7,0)</f>
        <v>0</v>
      </c>
      <c r="J112" s="81">
        <f>VLOOKUP($C112,[1]Sheet1!$B$1:$Z$65536,8,0)</f>
        <v>0</v>
      </c>
      <c r="K112" s="81">
        <f>VLOOKUP($C112,[1]Sheet1!$B$1:$Z$65536,9,0)</f>
        <v>0</v>
      </c>
      <c r="L112" s="81">
        <f>VLOOKUP($C112,[1]Sheet1!$B$1:$Z$65536,10,0)</f>
        <v>0</v>
      </c>
      <c r="M112" s="81">
        <f>VLOOKUP($C112,[1]Sheet1!$B$1:$Z$65536,11,0)</f>
        <v>0</v>
      </c>
      <c r="N112" s="81">
        <f>VLOOKUP($C112,[1]Sheet1!$B$1:$Z$65536,12,0)</f>
        <v>279477.61</v>
      </c>
      <c r="O112" s="81">
        <f>VLOOKUP($C112,[1]Sheet1!$B$1:$Z$65536,13,0)</f>
        <v>19332.399999999907</v>
      </c>
      <c r="P112" s="81">
        <f>VLOOKUP($C112,[1]Sheet1!$B$1:$Z$65536,14,0)</f>
        <v>62924.439999999944</v>
      </c>
      <c r="Q112" s="81">
        <f>VLOOKUP($C112,[1]Sheet1!$B$1:$Z$65536,15,0)</f>
        <v>0</v>
      </c>
      <c r="R112" s="81">
        <f>VLOOKUP($C112,[1]Sheet1!$B$1:$Z$65536,16,0)</f>
        <v>168803.51</v>
      </c>
      <c r="S112" s="81">
        <f>VLOOKUP($C112,[1]Sheet1!$B$1:$Z$65536,17,0)</f>
        <v>0</v>
      </c>
      <c r="T112" s="81">
        <f>VLOOKUP($C112,[1]Sheet1!$B$1:$Z$65536,18,0)</f>
        <v>200839.8600000001</v>
      </c>
      <c r="U112" s="81">
        <f>VLOOKUP($C112,[1]Sheet1!$B$1:$Z$65536,19,0)</f>
        <v>0</v>
      </c>
      <c r="V112" s="81">
        <f>VLOOKUP($C112,[1]Sheet1!$B$1:$Z$65536,20,0)</f>
        <v>129248.1100000001</v>
      </c>
      <c r="W112" s="81">
        <f>VLOOKUP($C112,[1]Sheet1!$B$1:$Z$65536,21,0)</f>
        <v>228139.56999999983</v>
      </c>
      <c r="X112" s="81">
        <f>VLOOKUP($C112,[1]Sheet1!$B$1:$Z$65536,22,0)</f>
        <v>68396.790000000037</v>
      </c>
      <c r="Y112" s="81">
        <f>VLOOKUP($C112,[1]Sheet1!$B$1:$Z$65536,23,0)</f>
        <v>337356.56</v>
      </c>
      <c r="Z112" s="81">
        <f>VLOOKUP($C112,[1]Sheet1!$B$1:$Z$65536,24,0)</f>
        <v>78891.460000000006</v>
      </c>
      <c r="AA112" s="81">
        <f>VLOOKUP($C112,[1]Sheet1!$B$1:$Z$65536,25,0)</f>
        <v>77617.919999999998</v>
      </c>
      <c r="AB112" s="81">
        <f>VLOOKUP($C112,[1]Sheet1!$B$1:$AA$65536,26,0)</f>
        <v>125535.41</v>
      </c>
      <c r="AC112" s="112">
        <f t="shared" si="21"/>
        <v>1776563.64</v>
      </c>
      <c r="AD112" s="114">
        <f t="shared" si="22"/>
        <v>1157162.29</v>
      </c>
      <c r="AE112" s="115">
        <f t="shared" si="23"/>
        <v>83148.580000000031</v>
      </c>
      <c r="AF112" s="115">
        <f t="shared" si="24"/>
        <v>228139.56999999983</v>
      </c>
      <c r="AG112" s="130">
        <v>100000</v>
      </c>
      <c r="AH112" s="134">
        <v>100000</v>
      </c>
      <c r="AI112" s="132">
        <v>100000</v>
      </c>
      <c r="AJ112" s="132" t="s">
        <v>46</v>
      </c>
      <c r="AK112" s="132"/>
      <c r="AL112" s="132"/>
      <c r="AM112" s="133"/>
      <c r="AN112" s="70"/>
    </row>
    <row r="113" spans="2:52" s="13" customFormat="1" ht="28.05" customHeight="1">
      <c r="B113" s="396"/>
      <c r="C113" s="82" t="s">
        <v>258</v>
      </c>
      <c r="D113" s="83" t="s">
        <v>259</v>
      </c>
      <c r="E113" s="84">
        <v>120</v>
      </c>
      <c r="F113" s="81">
        <f>VLOOKUP(C113,[1]Sheet1!B$1:E$65536,4,0)</f>
        <v>0</v>
      </c>
      <c r="G113" s="81">
        <f>VLOOKUP(C113,[1]Sheet1!B$1:F$65536,5,0)</f>
        <v>0</v>
      </c>
      <c r="H113" s="81">
        <f>VLOOKUP($C113,[1]Sheet1!$B$1:$Z$65536,6,0)</f>
        <v>0</v>
      </c>
      <c r="I113" s="81">
        <f>VLOOKUP($C113,[1]Sheet1!$B$1:$Z$65536,7,0)</f>
        <v>0</v>
      </c>
      <c r="J113" s="81">
        <f>VLOOKUP($C113,[1]Sheet1!$B$1:$Z$65536,8,0)</f>
        <v>88026.43</v>
      </c>
      <c r="K113" s="81">
        <f>VLOOKUP($C113,[1]Sheet1!$B$1:$Z$65536,9,0)</f>
        <v>159346.26</v>
      </c>
      <c r="L113" s="81">
        <f>VLOOKUP($C113,[1]Sheet1!$B$1:$Z$65536,10,0)</f>
        <v>72874.089999999851</v>
      </c>
      <c r="M113" s="81">
        <f>VLOOKUP($C113,[1]Sheet1!$B$1:$Z$65536,11,0)</f>
        <v>51300.15000000014</v>
      </c>
      <c r="N113" s="81">
        <f>VLOOKUP($C113,[1]Sheet1!$B$1:$Z$65536,12,0)</f>
        <v>52623.809999999823</v>
      </c>
      <c r="O113" s="81">
        <f>VLOOKUP($C113,[1]Sheet1!$B$1:$Z$65536,13,0)</f>
        <v>40254.910000000033</v>
      </c>
      <c r="P113" s="81">
        <f>VLOOKUP($C113,[1]Sheet1!$B$1:$Z$65536,14,0)</f>
        <v>66562.219999999972</v>
      </c>
      <c r="Q113" s="81">
        <f>VLOOKUP($C113,[1]Sheet1!$B$1:$Z$65536,15,0)</f>
        <v>59462.060000000056</v>
      </c>
      <c r="R113" s="81">
        <f>VLOOKUP($C113,[1]Sheet1!$B$1:$Z$65536,16,0)</f>
        <v>87892.75</v>
      </c>
      <c r="S113" s="81">
        <f>VLOOKUP($C113,[1]Sheet1!$B$1:$Z$65536,17,0)</f>
        <v>0</v>
      </c>
      <c r="T113" s="81">
        <f>VLOOKUP($C113,[1]Sheet1!$B$1:$Z$65536,18,0)</f>
        <v>12181.390000000014</v>
      </c>
      <c r="U113" s="81">
        <f>VLOOKUP($C113,[1]Sheet1!$B$1:$Z$65536,19,0)</f>
        <v>0</v>
      </c>
      <c r="V113" s="81">
        <f>VLOOKUP($C113,[1]Sheet1!$B$1:$Z$65536,20,0)</f>
        <v>144728.37</v>
      </c>
      <c r="W113" s="81">
        <f>VLOOKUP($C113,[1]Sheet1!$B$1:$Z$65536,21,0)</f>
        <v>0</v>
      </c>
      <c r="X113" s="81">
        <f>VLOOKUP($C113,[1]Sheet1!$B$1:$Z$65536,22,0)</f>
        <v>441497.76000000013</v>
      </c>
      <c r="Y113" s="81">
        <f>VLOOKUP($C113,[1]Sheet1!$B$1:$Z$65536,23,0)</f>
        <v>206350.92</v>
      </c>
      <c r="Z113" s="81">
        <f>VLOOKUP($C113,[1]Sheet1!$B$1:$Z$65536,24,0)</f>
        <v>0</v>
      </c>
      <c r="AA113" s="81">
        <f>VLOOKUP($C113,[1]Sheet1!$B$1:$Z$65536,25,0)</f>
        <v>279486.40000000002</v>
      </c>
      <c r="AB113" s="81">
        <f>VLOOKUP($C113,[1]Sheet1!$B$1:$AA$65536,26,0)</f>
        <v>0</v>
      </c>
      <c r="AC113" s="112">
        <f t="shared" si="21"/>
        <v>1762587.52</v>
      </c>
      <c r="AD113" s="114">
        <f t="shared" si="22"/>
        <v>1276750.2000000002</v>
      </c>
      <c r="AE113" s="115">
        <f t="shared" si="23"/>
        <v>50710.76166666668</v>
      </c>
      <c r="AF113" s="115">
        <f t="shared" si="24"/>
        <v>0</v>
      </c>
      <c r="AG113" s="130">
        <v>100000</v>
      </c>
      <c r="AH113" s="134">
        <v>100000</v>
      </c>
      <c r="AI113" s="132">
        <v>70000</v>
      </c>
      <c r="AJ113" s="132" t="s">
        <v>46</v>
      </c>
      <c r="AK113" s="132"/>
      <c r="AL113" s="132"/>
      <c r="AM113" s="133"/>
      <c r="AN113" s="70"/>
    </row>
    <row r="114" spans="2:52" s="13" customFormat="1" ht="28.05" customHeight="1">
      <c r="B114" s="396"/>
      <c r="C114" s="82" t="s">
        <v>260</v>
      </c>
      <c r="D114" s="83" t="s">
        <v>261</v>
      </c>
      <c r="E114" s="84">
        <v>120</v>
      </c>
      <c r="F114" s="81">
        <f>VLOOKUP(C114,[1]Sheet1!B$1:E$65536,4,0)</f>
        <v>0</v>
      </c>
      <c r="G114" s="81">
        <f>VLOOKUP(C114,[1]Sheet1!B$1:F$65536,5,0)</f>
        <v>0</v>
      </c>
      <c r="H114" s="81">
        <f>VLOOKUP($C114,[1]Sheet1!$B$1:$Z$65536,6,0)</f>
        <v>0</v>
      </c>
      <c r="I114" s="81">
        <f>VLOOKUP($C114,[1]Sheet1!$B$1:$Z$65536,7,0)</f>
        <v>0</v>
      </c>
      <c r="J114" s="81">
        <f>VLOOKUP($C114,[1]Sheet1!$B$1:$Z$65536,8,0)</f>
        <v>0</v>
      </c>
      <c r="K114" s="81">
        <f>VLOOKUP($C114,[1]Sheet1!$B$1:$Z$65536,9,0)</f>
        <v>0</v>
      </c>
      <c r="L114" s="81">
        <f>VLOOKUP($C114,[1]Sheet1!$B$1:$Z$65536,10,0)</f>
        <v>0</v>
      </c>
      <c r="M114" s="81">
        <f>VLOOKUP($C114,[1]Sheet1!$B$1:$Z$65536,11,0)</f>
        <v>0</v>
      </c>
      <c r="N114" s="81">
        <f>VLOOKUP($C114,[1]Sheet1!$B$1:$Z$65536,12,0)</f>
        <v>0</v>
      </c>
      <c r="O114" s="81">
        <f>VLOOKUP($C114,[1]Sheet1!$B$1:$Z$65536,13,0)</f>
        <v>20055.099999999999</v>
      </c>
      <c r="P114" s="81">
        <f>VLOOKUP($C114,[1]Sheet1!$B$1:$Z$65536,14,0)</f>
        <v>0</v>
      </c>
      <c r="Q114" s="81">
        <f>VLOOKUP($C114,[1]Sheet1!$B$1:$Z$65536,15,0)</f>
        <v>101795.90000000002</v>
      </c>
      <c r="R114" s="81">
        <f>VLOOKUP($C114,[1]Sheet1!$B$1:$Z$65536,16,0)</f>
        <v>217656.14</v>
      </c>
      <c r="S114" s="81">
        <f>VLOOKUP($C114,[1]Sheet1!$B$1:$Z$65536,17,0)</f>
        <v>0</v>
      </c>
      <c r="T114" s="81">
        <f>VLOOKUP($C114,[1]Sheet1!$B$1:$Z$65536,18,0)</f>
        <v>0</v>
      </c>
      <c r="U114" s="81">
        <f>VLOOKUP($C114,[1]Sheet1!$B$1:$Z$65536,19,0)</f>
        <v>0</v>
      </c>
      <c r="V114" s="81">
        <f>VLOOKUP($C114,[1]Sheet1!$B$1:$Z$65536,20,0)</f>
        <v>0</v>
      </c>
      <c r="W114" s="81">
        <f>VLOOKUP($C114,[1]Sheet1!$B$1:$Z$65536,21,0)</f>
        <v>0</v>
      </c>
      <c r="X114" s="81">
        <f>VLOOKUP($C114,[1]Sheet1!$B$1:$Z$65536,22,0)</f>
        <v>0</v>
      </c>
      <c r="Y114" s="81">
        <f>VLOOKUP($C114,[1]Sheet1!$B$1:$Z$65536,23,0)</f>
        <v>0</v>
      </c>
      <c r="Z114" s="81">
        <f>VLOOKUP($C114,[1]Sheet1!$B$1:$Z$65536,24,0)</f>
        <v>248043.90000000002</v>
      </c>
      <c r="AA114" s="81">
        <f>VLOOKUP($C114,[1]Sheet1!$B$1:$Z$65536,25,0)</f>
        <v>0</v>
      </c>
      <c r="AB114" s="81">
        <f>VLOOKUP($C114,[1]Sheet1!$B$1:$AA$65536,26,0)</f>
        <v>0</v>
      </c>
      <c r="AC114" s="112">
        <f t="shared" si="21"/>
        <v>587551.04</v>
      </c>
      <c r="AD114" s="114">
        <f t="shared" si="22"/>
        <v>339507.14</v>
      </c>
      <c r="AE114" s="115">
        <f t="shared" si="23"/>
        <v>53242.006666666675</v>
      </c>
      <c r="AF114" s="115">
        <f t="shared" si="24"/>
        <v>0</v>
      </c>
      <c r="AG114" s="130">
        <v>100000</v>
      </c>
      <c r="AH114" s="134">
        <v>100000</v>
      </c>
      <c r="AI114" s="132">
        <v>100000</v>
      </c>
      <c r="AJ114" s="132" t="s">
        <v>46</v>
      </c>
      <c r="AK114" s="132"/>
      <c r="AL114" s="132"/>
      <c r="AM114" s="133"/>
      <c r="AN114" s="70"/>
    </row>
    <row r="115" spans="2:52" s="13" customFormat="1" ht="28.05" customHeight="1">
      <c r="B115" s="396"/>
      <c r="C115" s="82" t="s">
        <v>262</v>
      </c>
      <c r="D115" s="90" t="s">
        <v>263</v>
      </c>
      <c r="E115" s="84">
        <v>120</v>
      </c>
      <c r="F115" s="81">
        <f>VLOOKUP(C115,[1]Sheet1!B$1:E$65536,4,0)</f>
        <v>0</v>
      </c>
      <c r="G115" s="81">
        <f>VLOOKUP(C115,[1]Sheet1!B$1:F$65536,5,0)</f>
        <v>0</v>
      </c>
      <c r="H115" s="81">
        <f>VLOOKUP($C115,[1]Sheet1!$B$1:$Z$65536,6,0)</f>
        <v>0</v>
      </c>
      <c r="I115" s="81">
        <f>VLOOKUP($C115,[1]Sheet1!$B$1:$Z$65536,7,0)</f>
        <v>0</v>
      </c>
      <c r="J115" s="81">
        <f>VLOOKUP($C115,[1]Sheet1!$B$1:$Z$65536,8,0)</f>
        <v>0</v>
      </c>
      <c r="K115" s="81">
        <f>VLOOKUP($C115,[1]Sheet1!$B$1:$Z$65536,9,0)</f>
        <v>0</v>
      </c>
      <c r="L115" s="81">
        <f>VLOOKUP($C115,[1]Sheet1!$B$1:$Z$65536,10,0)</f>
        <v>0</v>
      </c>
      <c r="M115" s="81">
        <f>VLOOKUP($C115,[1]Sheet1!$B$1:$Z$65536,11,0)</f>
        <v>0</v>
      </c>
      <c r="N115" s="81">
        <f>VLOOKUP($C115,[1]Sheet1!$B$1:$Z$65536,12,0)</f>
        <v>0</v>
      </c>
      <c r="O115" s="81">
        <f>VLOOKUP($C115,[1]Sheet1!$B$1:$Z$65536,13,0)</f>
        <v>0</v>
      </c>
      <c r="P115" s="81">
        <f>VLOOKUP($C115,[1]Sheet1!$B$1:$Z$65536,14,0)</f>
        <v>0</v>
      </c>
      <c r="Q115" s="81">
        <f>VLOOKUP($C115,[1]Sheet1!$B$1:$Z$65536,15,0)</f>
        <v>0</v>
      </c>
      <c r="R115" s="81">
        <f>VLOOKUP($C115,[1]Sheet1!$B$1:$Z$65536,16,0)</f>
        <v>0</v>
      </c>
      <c r="S115" s="81">
        <f>VLOOKUP($C115,[1]Sheet1!$B$1:$Z$65536,17,0)</f>
        <v>0</v>
      </c>
      <c r="T115" s="81">
        <f>VLOOKUP($C115,[1]Sheet1!$B$1:$Z$65536,18,0)</f>
        <v>143119.89000000001</v>
      </c>
      <c r="U115" s="81">
        <f>VLOOKUP($C115,[1]Sheet1!$B$1:$Z$65536,19,0)</f>
        <v>264920.26999999996</v>
      </c>
      <c r="V115" s="81">
        <f>VLOOKUP($C115,[1]Sheet1!$B$1:$Z$65536,20,0)</f>
        <v>0</v>
      </c>
      <c r="W115" s="81">
        <f>VLOOKUP($C115,[1]Sheet1!$B$1:$Z$65536,21,0)</f>
        <v>117841.57000000007</v>
      </c>
      <c r="X115" s="81">
        <f>VLOOKUP($C115,[1]Sheet1!$B$1:$Z$65536,22,0)</f>
        <v>0</v>
      </c>
      <c r="Y115" s="81">
        <f>VLOOKUP($C115,[1]Sheet1!$B$1:$Z$65536,23,0)</f>
        <v>0</v>
      </c>
      <c r="Z115" s="81">
        <f>VLOOKUP($C115,[1]Sheet1!$B$1:$Z$65536,24,0)</f>
        <v>220820.12</v>
      </c>
      <c r="AA115" s="81">
        <f>VLOOKUP($C115,[1]Sheet1!$B$1:$Z$65536,25,0)</f>
        <v>96427.34</v>
      </c>
      <c r="AB115" s="81">
        <f>VLOOKUP($C115,[1]Sheet1!$B$1:$AA$65536,26,0)</f>
        <v>107213.95</v>
      </c>
      <c r="AC115" s="112">
        <f t="shared" si="21"/>
        <v>950343.1399999999</v>
      </c>
      <c r="AD115" s="114">
        <f t="shared" si="22"/>
        <v>525881.73</v>
      </c>
      <c r="AE115" s="115">
        <f t="shared" si="23"/>
        <v>68006.693333333329</v>
      </c>
      <c r="AF115" s="115">
        <f t="shared" si="24"/>
        <v>117841.57000000007</v>
      </c>
      <c r="AG115" s="139">
        <v>50000</v>
      </c>
      <c r="AH115" s="134">
        <v>80000</v>
      </c>
      <c r="AI115" s="132">
        <v>100000</v>
      </c>
      <c r="AJ115" s="132" t="s">
        <v>46</v>
      </c>
      <c r="AK115" s="132"/>
      <c r="AL115" s="132"/>
      <c r="AM115" s="133"/>
      <c r="AN115" s="70"/>
    </row>
    <row r="116" spans="2:52" s="13" customFormat="1" ht="28.05" customHeight="1">
      <c r="B116" s="396"/>
      <c r="C116" s="82" t="s">
        <v>264</v>
      </c>
      <c r="D116" s="83" t="s">
        <v>265</v>
      </c>
      <c r="E116" s="84">
        <v>120</v>
      </c>
      <c r="F116" s="81">
        <f>VLOOKUP(C116,[1]Sheet1!B$1:E$65536,4,0)</f>
        <v>0</v>
      </c>
      <c r="G116" s="81">
        <f>VLOOKUP(C116,[1]Sheet1!B$1:F$65536,5,0)</f>
        <v>0</v>
      </c>
      <c r="H116" s="81">
        <f>VLOOKUP($C116,[1]Sheet1!$B$1:$Z$65536,6,0)</f>
        <v>0</v>
      </c>
      <c r="I116" s="81">
        <f>VLOOKUP($C116,[1]Sheet1!$B$1:$Z$65536,7,0)</f>
        <v>0</v>
      </c>
      <c r="J116" s="81">
        <f>VLOOKUP($C116,[1]Sheet1!$B$1:$Z$65536,8,0)</f>
        <v>0</v>
      </c>
      <c r="K116" s="81">
        <f>VLOOKUP($C116,[1]Sheet1!$B$1:$Z$65536,9,0)</f>
        <v>0</v>
      </c>
      <c r="L116" s="81">
        <f>VLOOKUP($C116,[1]Sheet1!$B$1:$Z$65536,10,0)</f>
        <v>0</v>
      </c>
      <c r="M116" s="81">
        <f>VLOOKUP($C116,[1]Sheet1!$B$1:$Z$65536,11,0)</f>
        <v>0</v>
      </c>
      <c r="N116" s="81">
        <f>VLOOKUP($C116,[1]Sheet1!$B$1:$Z$65536,12,0)</f>
        <v>0</v>
      </c>
      <c r="O116" s="81">
        <f>VLOOKUP($C116,[1]Sheet1!$B$1:$Z$65536,13,0)</f>
        <v>0</v>
      </c>
      <c r="P116" s="81">
        <f>VLOOKUP($C116,[1]Sheet1!$B$1:$Z$65536,14,0)</f>
        <v>0</v>
      </c>
      <c r="Q116" s="81">
        <f>VLOOKUP($C116,[1]Sheet1!$B$1:$Z$65536,15,0)</f>
        <v>0</v>
      </c>
      <c r="R116" s="81">
        <f>VLOOKUP($C116,[1]Sheet1!$B$1:$Z$65536,16,0)</f>
        <v>0</v>
      </c>
      <c r="S116" s="81">
        <f>VLOOKUP($C116,[1]Sheet1!$B$1:$Z$65536,17,0)</f>
        <v>0</v>
      </c>
      <c r="T116" s="81">
        <f>VLOOKUP($C116,[1]Sheet1!$B$1:$Z$65536,18,0)</f>
        <v>0</v>
      </c>
      <c r="U116" s="81">
        <f>VLOOKUP($C116,[1]Sheet1!$B$1:$Z$65536,19,0)</f>
        <v>64783.88</v>
      </c>
      <c r="V116" s="81">
        <f>VLOOKUP($C116,[1]Sheet1!$B$1:$Z$65536,20,0)</f>
        <v>25079.260000000009</v>
      </c>
      <c r="W116" s="81">
        <f>VLOOKUP($C116,[1]Sheet1!$B$1:$Z$65536,21,0)</f>
        <v>37258.640000000014</v>
      </c>
      <c r="X116" s="81">
        <f>VLOOKUP($C116,[1]Sheet1!$B$1:$Z$65536,22,0)</f>
        <v>0</v>
      </c>
      <c r="Y116" s="81">
        <f>VLOOKUP($C116,[1]Sheet1!$B$1:$Z$65536,23,0)</f>
        <v>145721.18</v>
      </c>
      <c r="Z116" s="81">
        <f>VLOOKUP($C116,[1]Sheet1!$B$1:$Z$65536,24,0)</f>
        <v>107517.75999999999</v>
      </c>
      <c r="AA116" s="81">
        <f>VLOOKUP($C116,[1]Sheet1!$B$1:$Z$65536,25,0)</f>
        <v>0</v>
      </c>
      <c r="AB116" s="81">
        <f>VLOOKUP($C116,[1]Sheet1!$B$1:$AA$65536,26,0)</f>
        <v>0</v>
      </c>
      <c r="AC116" s="112">
        <f t="shared" si="21"/>
        <v>380360.72000000003</v>
      </c>
      <c r="AD116" s="114">
        <f>AC116-AB116-AA116-Z116</f>
        <v>272842.96000000002</v>
      </c>
      <c r="AE116" s="115">
        <f t="shared" si="23"/>
        <v>14977.190000000002</v>
      </c>
      <c r="AF116" s="115">
        <f t="shared" si="24"/>
        <v>37258.640000000014</v>
      </c>
      <c r="AG116" s="130">
        <v>50000</v>
      </c>
      <c r="AH116" s="132">
        <v>100000</v>
      </c>
      <c r="AI116" s="132">
        <v>50000</v>
      </c>
      <c r="AJ116" s="132" t="s">
        <v>46</v>
      </c>
      <c r="AK116" s="132"/>
      <c r="AL116" s="132"/>
      <c r="AM116" s="133"/>
      <c r="AN116" s="70"/>
    </row>
    <row r="117" spans="2:52" s="13" customFormat="1" ht="28.05" hidden="1" customHeight="1">
      <c r="B117" s="396"/>
      <c r="C117" s="82" t="s">
        <v>266</v>
      </c>
      <c r="D117" s="83" t="s">
        <v>267</v>
      </c>
      <c r="E117" s="84">
        <v>120</v>
      </c>
      <c r="F117" s="81">
        <f>VLOOKUP(C117,[1]Sheet1!B$1:E$65536,4,0)</f>
        <v>0</v>
      </c>
      <c r="G117" s="81">
        <f>VLOOKUP(C117,[1]Sheet1!B$1:F$65536,5,0)</f>
        <v>0</v>
      </c>
      <c r="H117" s="81">
        <f>VLOOKUP($C117,[1]Sheet1!$B$1:$Z$65536,6,0)</f>
        <v>0</v>
      </c>
      <c r="I117" s="81">
        <f>VLOOKUP($C117,[1]Sheet1!$B$1:$Z$65536,7,0)</f>
        <v>0</v>
      </c>
      <c r="J117" s="81">
        <f>VLOOKUP($C117,[1]Sheet1!$B$1:$Z$65536,8,0)</f>
        <v>0</v>
      </c>
      <c r="K117" s="81">
        <f>VLOOKUP($C117,[1]Sheet1!$B$1:$Z$65536,9,0)</f>
        <v>0</v>
      </c>
      <c r="L117" s="81">
        <f>VLOOKUP($C117,[1]Sheet1!$B$1:$Z$65536,10,0)</f>
        <v>0</v>
      </c>
      <c r="M117" s="81">
        <f>VLOOKUP($C117,[1]Sheet1!$B$1:$Z$65536,11,0)</f>
        <v>10035.200000000001</v>
      </c>
      <c r="N117" s="81">
        <f>VLOOKUP($C117,[1]Sheet1!$B$1:$Z$65536,12,0)</f>
        <v>24191.960000000021</v>
      </c>
      <c r="O117" s="81">
        <f>VLOOKUP($C117,[1]Sheet1!$B$1:$Z$65536,13,0)</f>
        <v>22223.959999999963</v>
      </c>
      <c r="P117" s="81">
        <f>VLOOKUP($C117,[1]Sheet1!$B$1:$Z$65536,14,0)</f>
        <v>35951.94</v>
      </c>
      <c r="Q117" s="81">
        <f>VLOOKUP($C117,[1]Sheet1!$B$1:$Z$65536,15,0)</f>
        <v>38879.929999999993</v>
      </c>
      <c r="R117" s="81">
        <f>VLOOKUP($C117,[1]Sheet1!$B$1:$Z$65536,16,0)</f>
        <v>0</v>
      </c>
      <c r="S117" s="81">
        <f>VLOOKUP($C117,[1]Sheet1!$B$1:$Z$65536,17,0)</f>
        <v>0</v>
      </c>
      <c r="T117" s="81">
        <f>VLOOKUP($C117,[1]Sheet1!$B$1:$Z$65536,18,0)</f>
        <v>53015.890000000072</v>
      </c>
      <c r="U117" s="81">
        <f>VLOOKUP($C117,[1]Sheet1!$B$1:$Z$65536,19,0)</f>
        <v>34031.939999999944</v>
      </c>
      <c r="V117" s="81">
        <f>VLOOKUP($C117,[1]Sheet1!$B$1:$Z$65536,20,0)</f>
        <v>94559.820000000065</v>
      </c>
      <c r="W117" s="81">
        <f>VLOOKUP($C117,[1]Sheet1!$B$1:$Z$65536,21,0)</f>
        <v>0</v>
      </c>
      <c r="X117" s="81">
        <f>VLOOKUP($C117,[1]Sheet1!$B$1:$Z$65536,22,0)</f>
        <v>55679.879999999946</v>
      </c>
      <c r="Y117" s="81">
        <f>VLOOKUP($C117,[1]Sheet1!$B$1:$Z$65536,23,0)</f>
        <v>28967.96</v>
      </c>
      <c r="Z117" s="81">
        <f>VLOOKUP($C117,[1]Sheet1!$B$1:$Z$65536,24,0)</f>
        <v>23039.96</v>
      </c>
      <c r="AA117" s="81">
        <f>VLOOKUP($C117,[1]Sheet1!$B$1:$Z$65536,25,0)</f>
        <v>16896</v>
      </c>
      <c r="AB117" s="81">
        <f>VLOOKUP($C117,[1]Sheet1!$B$1:$AA$65536,26,0)</f>
        <v>0</v>
      </c>
      <c r="AC117" s="112">
        <f t="shared" si="21"/>
        <v>437474.44000000006</v>
      </c>
      <c r="AD117" s="114">
        <f t="shared" si="22"/>
        <v>368570.52</v>
      </c>
      <c r="AE117" s="115">
        <f t="shared" si="23"/>
        <v>36747.930000000015</v>
      </c>
      <c r="AF117" s="115">
        <f t="shared" si="24"/>
        <v>0</v>
      </c>
      <c r="AG117" s="130"/>
      <c r="AH117" s="134">
        <v>80000</v>
      </c>
      <c r="AI117" s="132">
        <v>80000</v>
      </c>
      <c r="AJ117" s="132" t="s">
        <v>46</v>
      </c>
      <c r="AK117" s="132"/>
      <c r="AL117" s="132"/>
      <c r="AM117" s="133"/>
      <c r="AN117" s="70"/>
    </row>
    <row r="118" spans="2:52" s="13" customFormat="1" ht="28.05" hidden="1" customHeight="1">
      <c r="B118" s="396"/>
      <c r="C118" s="82" t="s">
        <v>268</v>
      </c>
      <c r="D118" s="88" t="s">
        <v>269</v>
      </c>
      <c r="E118" s="84">
        <v>120</v>
      </c>
      <c r="F118" s="81">
        <f>VLOOKUP(C118,[1]Sheet1!B$1:E$65536,4,0)</f>
        <v>0</v>
      </c>
      <c r="G118" s="81">
        <f>VLOOKUP(C118,[1]Sheet1!B$1:F$65536,5,0)</f>
        <v>0</v>
      </c>
      <c r="H118" s="81">
        <f>VLOOKUP($C118,[1]Sheet1!$B$1:$Z$65536,6,0)</f>
        <v>0</v>
      </c>
      <c r="I118" s="81">
        <f>VLOOKUP($C118,[1]Sheet1!$B$1:$Z$65536,7,0)</f>
        <v>0</v>
      </c>
      <c r="J118" s="81">
        <f>VLOOKUP($C118,[1]Sheet1!$B$1:$Z$65536,8,0)</f>
        <v>0</v>
      </c>
      <c r="K118" s="81">
        <f>VLOOKUP($C118,[1]Sheet1!$B$1:$Z$65536,9,0)</f>
        <v>0</v>
      </c>
      <c r="L118" s="81">
        <f>VLOOKUP($C118,[1]Sheet1!$B$1:$Z$65536,10,0)</f>
        <v>59232.97</v>
      </c>
      <c r="M118" s="81">
        <f>VLOOKUP($C118,[1]Sheet1!$B$1:$Z$65536,11,0)</f>
        <v>31613.020000000077</v>
      </c>
      <c r="N118" s="81">
        <f>VLOOKUP($C118,[1]Sheet1!$B$1:$Z$65536,12,0)</f>
        <v>30210.089999999967</v>
      </c>
      <c r="O118" s="81">
        <f>VLOOKUP($C118,[1]Sheet1!$B$1:$Z$65536,13,0)</f>
        <v>24099.999999999942</v>
      </c>
      <c r="P118" s="81">
        <f>VLOOKUP($C118,[1]Sheet1!$B$1:$Z$65536,14,0)</f>
        <v>29681.059999999969</v>
      </c>
      <c r="Q118" s="81">
        <f>VLOOKUP($C118,[1]Sheet1!$B$1:$Z$65536,15,0)</f>
        <v>26614.900000000052</v>
      </c>
      <c r="R118" s="81">
        <f>VLOOKUP($C118,[1]Sheet1!$B$1:$Z$65536,16,0)</f>
        <v>20174.409999999916</v>
      </c>
      <c r="S118" s="81">
        <f>VLOOKUP($C118,[1]Sheet1!$B$1:$Z$65536,17,0)</f>
        <v>0</v>
      </c>
      <c r="T118" s="81">
        <f>VLOOKUP($C118,[1]Sheet1!$B$1:$Z$65536,18,0)</f>
        <v>22548.580000000075</v>
      </c>
      <c r="U118" s="81">
        <f>VLOOKUP($C118,[1]Sheet1!$B$1:$Z$65536,19,0)</f>
        <v>0</v>
      </c>
      <c r="V118" s="81">
        <f>VLOOKUP($C118,[1]Sheet1!$B$1:$Z$65536,20,0)</f>
        <v>25744.609999999986</v>
      </c>
      <c r="W118" s="81">
        <f>VLOOKUP($C118,[1]Sheet1!$B$1:$Z$65536,21,0)</f>
        <v>70500.659999999974</v>
      </c>
      <c r="X118" s="81">
        <f>VLOOKUP($C118,[1]Sheet1!$B$1:$Z$65536,22,0)</f>
        <v>39928.080000000016</v>
      </c>
      <c r="Y118" s="81">
        <f>VLOOKUP($C118,[1]Sheet1!$B$1:$Z$65536,23,0)</f>
        <v>40892.35</v>
      </c>
      <c r="Z118" s="81">
        <f>VLOOKUP($C118,[1]Sheet1!$B$1:$Z$65536,24,0)</f>
        <v>61219.85</v>
      </c>
      <c r="AA118" s="81">
        <f>VLOOKUP($C118,[1]Sheet1!$B$1:$Z$65536,25,0)</f>
        <v>40385.19</v>
      </c>
      <c r="AB118" s="81">
        <f>VLOOKUP($C118,[1]Sheet1!$B$1:$AA$65536,26,0)</f>
        <v>56596.68</v>
      </c>
      <c r="AC118" s="112">
        <f t="shared" si="21"/>
        <v>579442.44999999995</v>
      </c>
      <c r="AD118" s="114">
        <f t="shared" si="22"/>
        <v>380348.38</v>
      </c>
      <c r="AE118" s="115">
        <f t="shared" si="23"/>
        <v>15847.083333333338</v>
      </c>
      <c r="AF118" s="115">
        <f t="shared" si="24"/>
        <v>70500.659999999974</v>
      </c>
      <c r="AG118" s="130"/>
      <c r="AH118" s="132">
        <v>50000</v>
      </c>
      <c r="AI118" s="132">
        <v>20000</v>
      </c>
      <c r="AJ118" s="132" t="s">
        <v>46</v>
      </c>
      <c r="AK118" s="132"/>
      <c r="AL118" s="132"/>
      <c r="AM118" s="133"/>
      <c r="AN118" s="70"/>
    </row>
    <row r="119" spans="2:52" s="13" customFormat="1" ht="28.05" hidden="1" customHeight="1">
      <c r="B119" s="396"/>
      <c r="C119" s="82" t="s">
        <v>270</v>
      </c>
      <c r="D119" s="88" t="s">
        <v>271</v>
      </c>
      <c r="E119" s="84">
        <v>120</v>
      </c>
      <c r="F119" s="81">
        <f>VLOOKUP(C119,[1]Sheet1!B$1:E$65536,4,0)</f>
        <v>0</v>
      </c>
      <c r="G119" s="81">
        <f>VLOOKUP(C119,[1]Sheet1!B$1:F$65536,5,0)</f>
        <v>0</v>
      </c>
      <c r="H119" s="81">
        <f>VLOOKUP($C119,[1]Sheet1!$B$1:$Z$65536,6,0)</f>
        <v>0</v>
      </c>
      <c r="I119" s="81">
        <f>VLOOKUP($C119,[1]Sheet1!$B$1:$Z$65536,7,0)</f>
        <v>0</v>
      </c>
      <c r="J119" s="81">
        <f>VLOOKUP($C119,[1]Sheet1!$B$1:$Z$65536,8,0)</f>
        <v>0</v>
      </c>
      <c r="K119" s="81">
        <f>VLOOKUP($C119,[1]Sheet1!$B$1:$Z$65536,9,0)</f>
        <v>0</v>
      </c>
      <c r="L119" s="81">
        <f>VLOOKUP($C119,[1]Sheet1!$B$1:$Z$65536,10,0)</f>
        <v>0</v>
      </c>
      <c r="M119" s="81">
        <f>VLOOKUP($C119,[1]Sheet1!$B$1:$Z$65536,11,0)</f>
        <v>0</v>
      </c>
      <c r="N119" s="81">
        <f>VLOOKUP($C119,[1]Sheet1!$B$1:$Z$65536,12,0)</f>
        <v>0</v>
      </c>
      <c r="O119" s="81">
        <f>VLOOKUP($C119,[1]Sheet1!$B$1:$Z$65536,13,0)</f>
        <v>0</v>
      </c>
      <c r="P119" s="81">
        <f>VLOOKUP($C119,[1]Sheet1!$B$1:$Z$65536,14,0)</f>
        <v>26638.419999999984</v>
      </c>
      <c r="Q119" s="81">
        <f>VLOOKUP($C119,[1]Sheet1!$B$1:$Z$65536,15,0)</f>
        <v>42300.420000000042</v>
      </c>
      <c r="R119" s="81">
        <f>VLOOKUP($C119,[1]Sheet1!$B$1:$Z$65536,16,0)</f>
        <v>42300.419999999984</v>
      </c>
      <c r="S119" s="81">
        <f>VLOOKUP($C119,[1]Sheet1!$B$1:$Z$65536,17,0)</f>
        <v>56400.56</v>
      </c>
      <c r="T119" s="81">
        <f>VLOOKUP($C119,[1]Sheet1!$B$1:$Z$65536,18,0)</f>
        <v>0</v>
      </c>
      <c r="U119" s="81">
        <f>VLOOKUP($C119,[1]Sheet1!$B$1:$Z$65536,19,0)</f>
        <v>98700.979999999981</v>
      </c>
      <c r="V119" s="81">
        <f>VLOOKUP($C119,[1]Sheet1!$B$1:$Z$65536,20,0)</f>
        <v>0</v>
      </c>
      <c r="W119" s="81">
        <f>VLOOKUP($C119,[1]Sheet1!$B$1:$Z$65536,21,0)</f>
        <v>0</v>
      </c>
      <c r="X119" s="81">
        <f>VLOOKUP($C119,[1]Sheet1!$B$1:$Z$65536,22,0)</f>
        <v>0</v>
      </c>
      <c r="Y119" s="81">
        <f>VLOOKUP($C119,[1]Sheet1!$B$1:$Z$65536,23,0)</f>
        <v>0</v>
      </c>
      <c r="Z119" s="81">
        <f>VLOOKUP($C119,[1]Sheet1!$B$1:$Z$65536,24,0)</f>
        <v>0</v>
      </c>
      <c r="AA119" s="81">
        <f>VLOOKUP($C119,[1]Sheet1!$B$1:$Z$65536,25,0)</f>
        <v>0</v>
      </c>
      <c r="AB119" s="81">
        <f>VLOOKUP($C119,[1]Sheet1!$B$1:$AA$65536,26,0)</f>
        <v>0</v>
      </c>
      <c r="AC119" s="112">
        <f t="shared" si="21"/>
        <v>266340.8</v>
      </c>
      <c r="AD119" s="114">
        <f t="shared" si="22"/>
        <v>266340.8</v>
      </c>
      <c r="AE119" s="115">
        <f t="shared" si="23"/>
        <v>39950.396666666667</v>
      </c>
      <c r="AF119" s="115">
        <f t="shared" si="24"/>
        <v>0</v>
      </c>
      <c r="AG119" s="130">
        <v>50000</v>
      </c>
      <c r="AH119" s="132">
        <v>50000</v>
      </c>
      <c r="AI119" s="132"/>
      <c r="AJ119" s="132"/>
      <c r="AK119" s="132"/>
      <c r="AL119" s="132" t="s">
        <v>46</v>
      </c>
      <c r="AM119" s="133"/>
      <c r="AN119" s="70"/>
    </row>
    <row r="120" spans="2:52" ht="31.05" hidden="1" customHeight="1">
      <c r="B120" s="396"/>
      <c r="C120" s="170" t="s">
        <v>272</v>
      </c>
      <c r="D120" s="171" t="s">
        <v>273</v>
      </c>
      <c r="E120" s="172">
        <v>120</v>
      </c>
      <c r="F120" s="81">
        <f>VLOOKUP(C120,[1]Sheet1!B$1:E$65536,4,0)</f>
        <v>0</v>
      </c>
      <c r="G120" s="81">
        <f>VLOOKUP(C120,[1]Sheet1!B$1:F$65536,5,0)</f>
        <v>0</v>
      </c>
      <c r="H120" s="81">
        <f>VLOOKUP($C120,[1]Sheet1!$B$1:$Z$65536,6,0)</f>
        <v>0</v>
      </c>
      <c r="I120" s="81">
        <f>VLOOKUP($C120,[1]Sheet1!$B$1:$Z$65536,7,0)</f>
        <v>35126.979999999981</v>
      </c>
      <c r="J120" s="81">
        <f>VLOOKUP($C120,[1]Sheet1!$B$1:$Z$65536,8,0)</f>
        <v>30810.73000000004</v>
      </c>
      <c r="K120" s="81">
        <f>VLOOKUP($C120,[1]Sheet1!$B$1:$Z$65536,9,0)</f>
        <v>34057.14999999998</v>
      </c>
      <c r="L120" s="81">
        <f>VLOOKUP($C120,[1]Sheet1!$B$1:$Z$65536,10,0)</f>
        <v>12156.47</v>
      </c>
      <c r="M120" s="81">
        <f>VLOOKUP($C120,[1]Sheet1!$B$1:$Z$65536,11,0)</f>
        <v>9216.9899999999907</v>
      </c>
      <c r="N120" s="81">
        <f>VLOOKUP($C120,[1]Sheet1!$B$1:$Z$65536,12,0)</f>
        <v>6784.0900000000111</v>
      </c>
      <c r="O120" s="81">
        <f>VLOOKUP($C120,[1]Sheet1!$B$1:$Z$65536,13,0)</f>
        <v>8528.570000000007</v>
      </c>
      <c r="P120" s="81">
        <f>VLOOKUP($C120,[1]Sheet1!$B$1:$Z$65536,14,0)</f>
        <v>9497.4500000000116</v>
      </c>
      <c r="Q120" s="81">
        <f>VLOOKUP($C120,[1]Sheet1!$B$1:$Z$65536,15,0)</f>
        <v>11995.550000000017</v>
      </c>
      <c r="R120" s="81">
        <f>VLOOKUP($C120,[1]Sheet1!$B$1:$Z$65536,16,0)</f>
        <v>0</v>
      </c>
      <c r="S120" s="81">
        <f>VLOOKUP($C120,[1]Sheet1!$B$1:$Z$65536,17,0)</f>
        <v>35938.320000000007</v>
      </c>
      <c r="T120" s="81">
        <f>VLOOKUP($C120,[1]Sheet1!$B$1:$Z$65536,18,0)</f>
        <v>0</v>
      </c>
      <c r="U120" s="81">
        <f>VLOOKUP($C120,[1]Sheet1!$B$1:$Z$65536,19,0)</f>
        <v>0</v>
      </c>
      <c r="V120" s="81">
        <f>VLOOKUP($C120,[1]Sheet1!$B$1:$Z$65536,20,0)</f>
        <v>0</v>
      </c>
      <c r="W120" s="81">
        <f>VLOOKUP($C120,[1]Sheet1!$B$1:$Z$65536,21,0)</f>
        <v>0</v>
      </c>
      <c r="X120" s="81">
        <f>VLOOKUP($C120,[1]Sheet1!$B$1:$Z$65536,22,0)</f>
        <v>33094.609999999986</v>
      </c>
      <c r="Y120" s="81">
        <f>VLOOKUP($C120,[1]Sheet1!$B$1:$Z$65536,23,0)</f>
        <v>0</v>
      </c>
      <c r="Z120" s="81">
        <f>VLOOKUP($C120,[1]Sheet1!$B$1:$Z$65536,24,0)</f>
        <v>0</v>
      </c>
      <c r="AA120" s="81">
        <f>VLOOKUP($C120,[1]Sheet1!$B$1:$Z$65536,25,0)</f>
        <v>24584.46</v>
      </c>
      <c r="AB120" s="81">
        <f>VLOOKUP($C120,[1]Sheet1!$B$1:$AA$65536,26,0)</f>
        <v>9690.07</v>
      </c>
      <c r="AC120" s="112">
        <f t="shared" si="21"/>
        <v>261481.44000000003</v>
      </c>
      <c r="AD120" s="114">
        <f t="shared" si="22"/>
        <v>227206.91000000003</v>
      </c>
      <c r="AE120" s="55">
        <f t="shared" si="23"/>
        <v>7988.9783333333371</v>
      </c>
      <c r="AF120" s="55">
        <f t="shared" si="24"/>
        <v>0</v>
      </c>
      <c r="AG120" s="182"/>
      <c r="AH120" s="183">
        <v>20000</v>
      </c>
      <c r="AI120" s="183">
        <v>20000</v>
      </c>
      <c r="AJ120" s="183" t="s">
        <v>46</v>
      </c>
      <c r="AK120" s="183"/>
      <c r="AL120" s="183"/>
      <c r="AM120" s="184"/>
      <c r="AN120" s="185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</row>
    <row r="121" spans="2:52" s="13" customFormat="1" ht="28.05" customHeight="1">
      <c r="B121" s="396"/>
      <c r="C121" s="82" t="s">
        <v>274</v>
      </c>
      <c r="D121" s="83" t="s">
        <v>275</v>
      </c>
      <c r="E121" s="84">
        <v>120</v>
      </c>
      <c r="F121" s="81">
        <f>VLOOKUP(C121,[1]Sheet1!B$1:E$65536,4,0)</f>
        <v>0</v>
      </c>
      <c r="G121" s="81">
        <f>VLOOKUP(C121,[1]Sheet1!B$1:F$65536,5,0)</f>
        <v>0</v>
      </c>
      <c r="H121" s="81">
        <f>VLOOKUP($C121,[1]Sheet1!$B$1:$Z$65536,6,0)</f>
        <v>0</v>
      </c>
      <c r="I121" s="81">
        <f>VLOOKUP($C121,[1]Sheet1!$B$1:$Z$65536,7,0)</f>
        <v>0</v>
      </c>
      <c r="J121" s="81">
        <f>VLOOKUP($C121,[1]Sheet1!$B$1:$Z$65536,8,0)</f>
        <v>0</v>
      </c>
      <c r="K121" s="81">
        <f>VLOOKUP($C121,[1]Sheet1!$B$1:$Z$65536,9,0)</f>
        <v>0</v>
      </c>
      <c r="L121" s="81">
        <f>VLOOKUP($C121,[1]Sheet1!$B$1:$Z$65536,10,0)</f>
        <v>0</v>
      </c>
      <c r="M121" s="81">
        <f>VLOOKUP($C121,[1]Sheet1!$B$1:$Z$65536,11,0)</f>
        <v>0</v>
      </c>
      <c r="N121" s="81">
        <f>VLOOKUP($C121,[1]Sheet1!$B$1:$Z$65536,12,0)</f>
        <v>0</v>
      </c>
      <c r="O121" s="81">
        <f>VLOOKUP($C121,[1]Sheet1!$B$1:$Z$65536,13,0)</f>
        <v>0</v>
      </c>
      <c r="P121" s="81">
        <f>VLOOKUP($C121,[1]Sheet1!$B$1:$Z$65536,14,0)</f>
        <v>0</v>
      </c>
      <c r="Q121" s="81">
        <f>VLOOKUP($C121,[1]Sheet1!$B$1:$Z$65536,15,0)</f>
        <v>0</v>
      </c>
      <c r="R121" s="81">
        <f>VLOOKUP($C121,[1]Sheet1!$B$1:$Z$65536,16,0)</f>
        <v>0</v>
      </c>
      <c r="S121" s="81">
        <f>VLOOKUP($C121,[1]Sheet1!$B$1:$Z$65536,17,0)</f>
        <v>0</v>
      </c>
      <c r="T121" s="81">
        <f>VLOOKUP($C121,[1]Sheet1!$B$1:$Z$65536,18,0)</f>
        <v>0</v>
      </c>
      <c r="U121" s="81">
        <f>VLOOKUP($C121,[1]Sheet1!$B$1:$Z$65536,19,0)</f>
        <v>0</v>
      </c>
      <c r="V121" s="81">
        <f>VLOOKUP($C121,[1]Sheet1!$B$1:$Z$65536,20,0)</f>
        <v>0</v>
      </c>
      <c r="W121" s="81">
        <f>VLOOKUP($C121,[1]Sheet1!$B$1:$Z$65536,21,0)</f>
        <v>0</v>
      </c>
      <c r="X121" s="81">
        <f>VLOOKUP($C121,[1]Sheet1!$B$1:$Z$65536,22,0)</f>
        <v>94458.96</v>
      </c>
      <c r="Y121" s="81">
        <f>VLOOKUP($C121,[1]Sheet1!$B$1:$Z$65536,23,0)</f>
        <v>38483.279999999999</v>
      </c>
      <c r="Z121" s="81">
        <f>VLOOKUP($C121,[1]Sheet1!$B$1:$Z$65536,24,0)</f>
        <v>123612.96</v>
      </c>
      <c r="AA121" s="81">
        <f>VLOOKUP($C121,[1]Sheet1!$B$1:$Z$65536,25,0)</f>
        <v>0</v>
      </c>
      <c r="AB121" s="81">
        <f>VLOOKUP($C121,[1]Sheet1!$B$1:$AA$65536,26,0)</f>
        <v>0</v>
      </c>
      <c r="AC121" s="112">
        <f t="shared" si="21"/>
        <v>256555.2</v>
      </c>
      <c r="AD121" s="114">
        <f t="shared" si="22"/>
        <v>94458.959999999992</v>
      </c>
      <c r="AE121" s="115">
        <f t="shared" si="23"/>
        <v>0</v>
      </c>
      <c r="AF121" s="115">
        <f t="shared" si="24"/>
        <v>0</v>
      </c>
      <c r="AG121" s="132">
        <v>50000</v>
      </c>
      <c r="AH121" s="132">
        <v>50000</v>
      </c>
      <c r="AI121" s="132"/>
      <c r="AJ121" s="132"/>
      <c r="AK121" s="132"/>
      <c r="AL121" s="132" t="s">
        <v>46</v>
      </c>
      <c r="AM121" s="133" t="s">
        <v>722</v>
      </c>
      <c r="AN121" s="70"/>
    </row>
    <row r="122" spans="2:52" s="13" customFormat="1" ht="28.05" hidden="1" customHeight="1">
      <c r="B122" s="396"/>
      <c r="C122" s="82" t="s">
        <v>276</v>
      </c>
      <c r="D122" s="83" t="s">
        <v>277</v>
      </c>
      <c r="E122" s="84">
        <v>120</v>
      </c>
      <c r="F122" s="81">
        <f>VLOOKUP(C122,[1]Sheet1!B$1:E$65536,4,0)</f>
        <v>0</v>
      </c>
      <c r="G122" s="81">
        <f>VLOOKUP(C122,[1]Sheet1!B$1:F$65536,5,0)</f>
        <v>0</v>
      </c>
      <c r="H122" s="81">
        <f>VLOOKUP($C122,[1]Sheet1!$B$1:$Z$65536,6,0)</f>
        <v>0</v>
      </c>
      <c r="I122" s="81">
        <f>VLOOKUP($C122,[1]Sheet1!$B$1:$Z$65536,7,0)</f>
        <v>0</v>
      </c>
      <c r="J122" s="81">
        <f>VLOOKUP($C122,[1]Sheet1!$B$1:$Z$65536,8,0)</f>
        <v>0</v>
      </c>
      <c r="K122" s="81">
        <f>VLOOKUP($C122,[1]Sheet1!$B$1:$Z$65536,9,0)</f>
        <v>0</v>
      </c>
      <c r="L122" s="81">
        <f>VLOOKUP($C122,[1]Sheet1!$B$1:$Z$65536,10,0)</f>
        <v>0</v>
      </c>
      <c r="M122" s="81">
        <f>VLOOKUP($C122,[1]Sheet1!$B$1:$Z$65536,11,0)</f>
        <v>80599.58</v>
      </c>
      <c r="N122" s="81">
        <f>VLOOKUP($C122,[1]Sheet1!$B$1:$Z$65536,12,0)</f>
        <v>0</v>
      </c>
      <c r="O122" s="81">
        <f>VLOOKUP($C122,[1]Sheet1!$B$1:$Z$65536,13,0)</f>
        <v>0</v>
      </c>
      <c r="P122" s="81">
        <f>VLOOKUP($C122,[1]Sheet1!$B$1:$Z$65536,14,0)</f>
        <v>0</v>
      </c>
      <c r="Q122" s="81">
        <f>VLOOKUP($C122,[1]Sheet1!$B$1:$Z$65536,15,0)</f>
        <v>0</v>
      </c>
      <c r="R122" s="81">
        <f>VLOOKUP($C122,[1]Sheet1!$B$1:$Z$65536,16,0)</f>
        <v>0</v>
      </c>
      <c r="S122" s="81">
        <f>VLOOKUP($C122,[1]Sheet1!$B$1:$Z$65536,17,0)</f>
        <v>0</v>
      </c>
      <c r="T122" s="81">
        <f>VLOOKUP($C122,[1]Sheet1!$B$1:$Z$65536,18,0)</f>
        <v>0</v>
      </c>
      <c r="U122" s="81">
        <f>VLOOKUP($C122,[1]Sheet1!$B$1:$Z$65536,19,0)</f>
        <v>0</v>
      </c>
      <c r="V122" s="81">
        <f>VLOOKUP($C122,[1]Sheet1!$B$1:$Z$65536,20,0)</f>
        <v>0</v>
      </c>
      <c r="W122" s="81">
        <f>VLOOKUP($C122,[1]Sheet1!$B$1:$Z$65536,21,0)</f>
        <v>43481.489999999991</v>
      </c>
      <c r="X122" s="81">
        <f>VLOOKUP($C122,[1]Sheet1!$B$1:$Z$65536,22,0)</f>
        <v>33119.960000000021</v>
      </c>
      <c r="Y122" s="81">
        <f>VLOOKUP($C122,[1]Sheet1!$B$1:$Z$65536,23,0)</f>
        <v>18015.900000000001</v>
      </c>
      <c r="Z122" s="81">
        <f>VLOOKUP($C122,[1]Sheet1!$B$1:$Z$65536,24,0)</f>
        <v>0</v>
      </c>
      <c r="AA122" s="81">
        <f>VLOOKUP($C122,[1]Sheet1!$B$1:$Z$65536,25,0)</f>
        <v>56923.64</v>
      </c>
      <c r="AB122" s="81">
        <f>VLOOKUP($C122,[1]Sheet1!$B$1:$AA$65536,26,0)</f>
        <v>2400</v>
      </c>
      <c r="AC122" s="112">
        <f t="shared" si="21"/>
        <v>234540.57</v>
      </c>
      <c r="AD122" s="114">
        <f t="shared" si="22"/>
        <v>157201.03</v>
      </c>
      <c r="AE122" s="115">
        <f t="shared" si="23"/>
        <v>0</v>
      </c>
      <c r="AF122" s="115">
        <f t="shared" si="24"/>
        <v>43481.489999999991</v>
      </c>
      <c r="AG122" s="130"/>
      <c r="AH122" s="132">
        <v>20000</v>
      </c>
      <c r="AI122" s="132"/>
      <c r="AJ122" s="132"/>
      <c r="AK122" s="132"/>
      <c r="AL122" s="132" t="s">
        <v>46</v>
      </c>
      <c r="AM122" s="133"/>
      <c r="AN122" s="70"/>
    </row>
    <row r="123" spans="2:52" s="13" customFormat="1" ht="28.05" hidden="1" customHeight="1">
      <c r="B123" s="396"/>
      <c r="C123" s="82" t="s">
        <v>278</v>
      </c>
      <c r="D123" s="88" t="s">
        <v>279</v>
      </c>
      <c r="E123" s="84">
        <v>120</v>
      </c>
      <c r="F123" s="81">
        <f>VLOOKUP(C123,[1]Sheet1!B$1:E$65536,4,0)</f>
        <v>0</v>
      </c>
      <c r="G123" s="81">
        <f>VLOOKUP(C123,[1]Sheet1!B$1:F$65536,5,0)</f>
        <v>0</v>
      </c>
      <c r="H123" s="81">
        <f>VLOOKUP($C123,[1]Sheet1!$B$1:$Z$65536,6,0)</f>
        <v>0</v>
      </c>
      <c r="I123" s="81">
        <f>VLOOKUP($C123,[1]Sheet1!$B$1:$Z$65536,7,0)</f>
        <v>0</v>
      </c>
      <c r="J123" s="81">
        <f>VLOOKUP($C123,[1]Sheet1!$B$1:$Z$65536,8,0)</f>
        <v>0</v>
      </c>
      <c r="K123" s="81">
        <f>VLOOKUP($C123,[1]Sheet1!$B$1:$Z$65536,9,0)</f>
        <v>0</v>
      </c>
      <c r="L123" s="81">
        <f>VLOOKUP($C123,[1]Sheet1!$B$1:$Z$65536,10,0)</f>
        <v>0</v>
      </c>
      <c r="M123" s="81">
        <f>VLOOKUP($C123,[1]Sheet1!$B$1:$Z$65536,11,0)</f>
        <v>0</v>
      </c>
      <c r="N123" s="81">
        <f>VLOOKUP($C123,[1]Sheet1!$B$1:$Z$65536,12,0)</f>
        <v>0</v>
      </c>
      <c r="O123" s="81">
        <f>VLOOKUP($C123,[1]Sheet1!$B$1:$Z$65536,13,0)</f>
        <v>0</v>
      </c>
      <c r="P123" s="81">
        <f>VLOOKUP($C123,[1]Sheet1!$B$1:$Z$65536,14,0)</f>
        <v>0</v>
      </c>
      <c r="Q123" s="81">
        <f>VLOOKUP($C123,[1]Sheet1!$B$1:$Z$65536,15,0)</f>
        <v>0</v>
      </c>
      <c r="R123" s="81">
        <f>VLOOKUP($C123,[1]Sheet1!$B$1:$Z$65536,16,0)</f>
        <v>0</v>
      </c>
      <c r="S123" s="81">
        <f>VLOOKUP($C123,[1]Sheet1!$B$1:$Z$65536,17,0)</f>
        <v>0</v>
      </c>
      <c r="T123" s="81">
        <f>VLOOKUP($C123,[1]Sheet1!$B$1:$Z$65536,18,0)</f>
        <v>0</v>
      </c>
      <c r="U123" s="81">
        <f>VLOOKUP($C123,[1]Sheet1!$B$1:$Z$65536,19,0)</f>
        <v>0</v>
      </c>
      <c r="V123" s="81">
        <f>VLOOKUP($C123,[1]Sheet1!$B$1:$Z$65536,20,0)</f>
        <v>0</v>
      </c>
      <c r="W123" s="81">
        <f>VLOOKUP($C123,[1]Sheet1!$B$1:$Z$65536,21,0)</f>
        <v>0</v>
      </c>
      <c r="X123" s="81">
        <f>VLOOKUP($C123,[1]Sheet1!$B$1:$Z$65536,22,0)</f>
        <v>125092.02</v>
      </c>
      <c r="Y123" s="81">
        <f>VLOOKUP($C123,[1]Sheet1!$B$1:$Z$65536,23,0)</f>
        <v>781758.69</v>
      </c>
      <c r="Z123" s="81">
        <f>VLOOKUP($C123,[1]Sheet1!$B$1:$Z$65536,24,0)</f>
        <v>0</v>
      </c>
      <c r="AA123" s="81">
        <f>VLOOKUP($C123,[1]Sheet1!$B$1:$Z$65536,25,0)</f>
        <v>103613.47</v>
      </c>
      <c r="AB123" s="81">
        <f>VLOOKUP($C123,[1]Sheet1!$B$1:$AA$65536,26,0)</f>
        <v>14689.85</v>
      </c>
      <c r="AC123" s="112">
        <f t="shared" si="21"/>
        <v>1025154.0299999999</v>
      </c>
      <c r="AD123" s="114">
        <f>AC123-AB123-AA123-Z123</f>
        <v>906850.71</v>
      </c>
      <c r="AE123" s="115">
        <f t="shared" si="23"/>
        <v>0</v>
      </c>
      <c r="AF123" s="115">
        <f t="shared" si="24"/>
        <v>0</v>
      </c>
      <c r="AG123" s="130">
        <v>200000</v>
      </c>
      <c r="AH123" s="132">
        <v>200000</v>
      </c>
      <c r="AI123" s="186"/>
      <c r="AJ123" s="132" t="s">
        <v>46</v>
      </c>
      <c r="AK123" s="132"/>
      <c r="AL123" s="132"/>
      <c r="AM123" s="133"/>
      <c r="AN123" s="70"/>
    </row>
    <row r="124" spans="2:52" s="13" customFormat="1" ht="28.05" hidden="1" customHeight="1">
      <c r="B124" s="396"/>
      <c r="C124" s="82" t="s">
        <v>280</v>
      </c>
      <c r="D124" s="83" t="s">
        <v>281</v>
      </c>
      <c r="E124" s="84">
        <v>120</v>
      </c>
      <c r="F124" s="81">
        <f>VLOOKUP(C124,[1]Sheet1!B$1:E$65536,4,0)</f>
        <v>0</v>
      </c>
      <c r="G124" s="81">
        <f>VLOOKUP(C124,[1]Sheet1!B$1:F$65536,5,0)</f>
        <v>0</v>
      </c>
      <c r="H124" s="81">
        <f>VLOOKUP($C124,[1]Sheet1!$B$1:$Z$65536,6,0)</f>
        <v>0</v>
      </c>
      <c r="I124" s="81">
        <f>VLOOKUP($C124,[1]Sheet1!$B$1:$Z$65536,7,0)</f>
        <v>0</v>
      </c>
      <c r="J124" s="81">
        <f>VLOOKUP($C124,[1]Sheet1!$B$1:$Z$65536,8,0)</f>
        <v>0</v>
      </c>
      <c r="K124" s="81">
        <f>VLOOKUP($C124,[1]Sheet1!$B$1:$Z$65536,9,0)</f>
        <v>0</v>
      </c>
      <c r="L124" s="81">
        <f>VLOOKUP($C124,[1]Sheet1!$B$1:$Z$65536,10,0)</f>
        <v>0</v>
      </c>
      <c r="M124" s="81">
        <f>VLOOKUP($C124,[1]Sheet1!$B$1:$Z$65536,11,0)</f>
        <v>0</v>
      </c>
      <c r="N124" s="81">
        <f>VLOOKUP($C124,[1]Sheet1!$B$1:$Z$65536,12,0)</f>
        <v>0</v>
      </c>
      <c r="O124" s="81">
        <f>VLOOKUP($C124,[1]Sheet1!$B$1:$Z$65536,13,0)</f>
        <v>0</v>
      </c>
      <c r="P124" s="81">
        <f>VLOOKUP($C124,[1]Sheet1!$B$1:$Z$65536,14,0)</f>
        <v>0</v>
      </c>
      <c r="Q124" s="81">
        <f>VLOOKUP($C124,[1]Sheet1!$B$1:$Z$65536,15,0)</f>
        <v>3992.44</v>
      </c>
      <c r="R124" s="81">
        <f>VLOOKUP($C124,[1]Sheet1!$B$1:$Z$65536,16,0)</f>
        <v>45791.320000000007</v>
      </c>
      <c r="S124" s="81">
        <f>VLOOKUP($C124,[1]Sheet1!$B$1:$Z$65536,17,0)</f>
        <v>0</v>
      </c>
      <c r="T124" s="81">
        <f>VLOOKUP($C124,[1]Sheet1!$B$1:$Z$65536,18,0)</f>
        <v>0</v>
      </c>
      <c r="U124" s="81">
        <f>VLOOKUP($C124,[1]Sheet1!$B$1:$Z$65536,19,0)</f>
        <v>0</v>
      </c>
      <c r="V124" s="81">
        <f>VLOOKUP($C124,[1]Sheet1!$B$1:$Z$65536,20,0)</f>
        <v>13449.950000000012</v>
      </c>
      <c r="W124" s="81">
        <f>VLOOKUP($C124,[1]Sheet1!$B$1:$Z$65536,21,0)</f>
        <v>34452.330000000016</v>
      </c>
      <c r="X124" s="81">
        <f>VLOOKUP($C124,[1]Sheet1!$B$1:$Z$65536,22,0)</f>
        <v>0</v>
      </c>
      <c r="Y124" s="81">
        <f>VLOOKUP($C124,[1]Sheet1!$B$1:$Z$65536,23,0)</f>
        <v>25361.15</v>
      </c>
      <c r="Z124" s="81">
        <f>VLOOKUP($C124,[1]Sheet1!$B$1:$Z$65536,24,0)</f>
        <v>11376.85</v>
      </c>
      <c r="AA124" s="81">
        <f>VLOOKUP($C124,[1]Sheet1!$B$1:$Z$65536,25,0)</f>
        <v>8071.09</v>
      </c>
      <c r="AB124" s="81">
        <f>VLOOKUP($C124,[1]Sheet1!$B$1:$AA$65536,26,0)</f>
        <v>0</v>
      </c>
      <c r="AC124" s="112">
        <f t="shared" si="21"/>
        <v>142495.13000000003</v>
      </c>
      <c r="AD124" s="114">
        <f t="shared" si="22"/>
        <v>97686.040000000037</v>
      </c>
      <c r="AE124" s="115">
        <f t="shared" si="23"/>
        <v>10538.95166666667</v>
      </c>
      <c r="AF124" s="115">
        <f t="shared" si="24"/>
        <v>34452.330000000016</v>
      </c>
      <c r="AG124" s="134">
        <v>20000</v>
      </c>
      <c r="AH124" s="134">
        <v>20000</v>
      </c>
      <c r="AI124" s="132">
        <v>20000</v>
      </c>
      <c r="AJ124" s="132" t="s">
        <v>46</v>
      </c>
      <c r="AK124" s="132"/>
      <c r="AL124" s="132"/>
      <c r="AM124" s="133"/>
      <c r="AN124" s="70"/>
    </row>
    <row r="125" spans="2:52" s="13" customFormat="1" ht="28.05" hidden="1" customHeight="1">
      <c r="B125" s="396"/>
      <c r="C125" s="82" t="s">
        <v>282</v>
      </c>
      <c r="D125" s="83" t="s">
        <v>283</v>
      </c>
      <c r="E125" s="84">
        <v>120</v>
      </c>
      <c r="F125" s="81">
        <f>VLOOKUP(C125,[1]Sheet1!B$1:E$65536,4,0)</f>
        <v>0</v>
      </c>
      <c r="G125" s="81">
        <f>VLOOKUP(C125,[1]Sheet1!B$1:F$65536,5,0)</f>
        <v>0</v>
      </c>
      <c r="H125" s="81">
        <f>VLOOKUP($C125,[1]Sheet1!$B$1:$Z$65536,6,0)</f>
        <v>0</v>
      </c>
      <c r="I125" s="81">
        <f>VLOOKUP($C125,[1]Sheet1!$B$1:$Z$65536,7,0)</f>
        <v>0</v>
      </c>
      <c r="J125" s="81">
        <f>VLOOKUP($C125,[1]Sheet1!$B$1:$Z$65536,8,0)</f>
        <v>0</v>
      </c>
      <c r="K125" s="81">
        <f>VLOOKUP($C125,[1]Sheet1!$B$1:$Z$65536,9,0)</f>
        <v>18178.190000000002</v>
      </c>
      <c r="L125" s="81">
        <f>VLOOKUP($C125,[1]Sheet1!$B$1:$Z$65536,10,0)</f>
        <v>0</v>
      </c>
      <c r="M125" s="81">
        <f>VLOOKUP($C125,[1]Sheet1!$B$1:$Z$65536,11,0)</f>
        <v>7666.1399999999849</v>
      </c>
      <c r="N125" s="81">
        <f>VLOOKUP($C125,[1]Sheet1!$B$1:$Z$65536,12,0)</f>
        <v>27257.42</v>
      </c>
      <c r="O125" s="81">
        <f>VLOOKUP($C125,[1]Sheet1!$B$1:$Z$65536,13,0)</f>
        <v>5110.7599999999802</v>
      </c>
      <c r="P125" s="81">
        <f>VLOOKUP($C125,[1]Sheet1!$B$1:$Z$65536,14,0)</f>
        <v>0</v>
      </c>
      <c r="Q125" s="81">
        <f>VLOOKUP($C125,[1]Sheet1!$B$1:$Z$65536,15,0)</f>
        <v>15332.300000000017</v>
      </c>
      <c r="R125" s="81">
        <f>VLOOKUP($C125,[1]Sheet1!$B$1:$Z$65536,16,0)</f>
        <v>27257.419999999984</v>
      </c>
      <c r="S125" s="81">
        <f>VLOOKUP($C125,[1]Sheet1!$B$1:$Z$65536,17,0)</f>
        <v>0</v>
      </c>
      <c r="T125" s="81">
        <f>VLOOKUP($C125,[1]Sheet1!$B$1:$Z$65536,18,0)</f>
        <v>3407.1800000000221</v>
      </c>
      <c r="U125" s="81">
        <f>VLOOKUP($C125,[1]Sheet1!$B$1:$Z$65536,19,0)</f>
        <v>0</v>
      </c>
      <c r="V125" s="81">
        <f>VLOOKUP($C125,[1]Sheet1!$B$1:$Z$65536,20,0)</f>
        <v>6814.359999999986</v>
      </c>
      <c r="W125" s="81">
        <f>VLOOKUP($C125,[1]Sheet1!$B$1:$Z$65536,21,0)</f>
        <v>13958.979999999996</v>
      </c>
      <c r="X125" s="81">
        <f>VLOOKUP($C125,[1]Sheet1!$B$1:$Z$65536,22,0)</f>
        <v>15332.300000000017</v>
      </c>
      <c r="Y125" s="81">
        <f>VLOOKUP($C125,[1]Sheet1!$B$1:$Z$65536,23,0)</f>
        <v>21289.74</v>
      </c>
      <c r="Z125" s="81">
        <f>VLOOKUP($C125,[1]Sheet1!$B$1:$Z$65536,24,0)</f>
        <v>0</v>
      </c>
      <c r="AA125" s="81">
        <f>VLOOKUP($C125,[1]Sheet1!$B$1:$Z$65536,25,0)</f>
        <v>47695.360000000001</v>
      </c>
      <c r="AB125" s="81">
        <f>VLOOKUP($C125,[1]Sheet1!$B$1:$AA$65536,26,0)</f>
        <v>0</v>
      </c>
      <c r="AC125" s="112">
        <f t="shared" si="21"/>
        <v>209300.14999999997</v>
      </c>
      <c r="AD125" s="114">
        <f t="shared" si="22"/>
        <v>140315.04999999999</v>
      </c>
      <c r="AE125" s="115">
        <f t="shared" si="23"/>
        <v>8801.8766666666688</v>
      </c>
      <c r="AF125" s="115">
        <f t="shared" si="24"/>
        <v>13958.979999999996</v>
      </c>
      <c r="AG125" s="130"/>
      <c r="AH125" s="132">
        <v>10000</v>
      </c>
      <c r="AI125" s="132">
        <v>10000</v>
      </c>
      <c r="AJ125" s="132" t="s">
        <v>46</v>
      </c>
      <c r="AK125" s="132"/>
      <c r="AL125" s="132"/>
      <c r="AM125" s="133"/>
      <c r="AN125" s="70"/>
    </row>
    <row r="126" spans="2:52" s="13" customFormat="1" ht="28.05" customHeight="1">
      <c r="B126" s="396"/>
      <c r="C126" s="82" t="s">
        <v>284</v>
      </c>
      <c r="D126" s="88" t="s">
        <v>285</v>
      </c>
      <c r="E126" s="84">
        <v>120</v>
      </c>
      <c r="F126" s="81">
        <f>VLOOKUP(C126,[1]Sheet1!B$1:E$65536,4,0)</f>
        <v>0</v>
      </c>
      <c r="G126" s="81">
        <f>VLOOKUP(C126,[1]Sheet1!B$1:F$65536,5,0)</f>
        <v>0</v>
      </c>
      <c r="H126" s="81">
        <f>VLOOKUP($C126,[1]Sheet1!$B$1:$Z$65536,6,0)</f>
        <v>0</v>
      </c>
      <c r="I126" s="81">
        <f>VLOOKUP($C126,[1]Sheet1!$B$1:$Z$65536,7,0)</f>
        <v>0</v>
      </c>
      <c r="J126" s="81">
        <f>VLOOKUP($C126,[1]Sheet1!$B$1:$Z$65536,8,0)</f>
        <v>0</v>
      </c>
      <c r="K126" s="81">
        <f>VLOOKUP($C126,[1]Sheet1!$B$1:$Z$65536,9,0)</f>
        <v>0</v>
      </c>
      <c r="L126" s="81">
        <f>VLOOKUP($C126,[1]Sheet1!$B$1:$Z$65536,10,0)</f>
        <v>0</v>
      </c>
      <c r="M126" s="81">
        <f>VLOOKUP($C126,[1]Sheet1!$B$1:$Z$65536,11,0)</f>
        <v>0</v>
      </c>
      <c r="N126" s="81">
        <f>VLOOKUP($C126,[1]Sheet1!$B$1:$Z$65536,12,0)</f>
        <v>0</v>
      </c>
      <c r="O126" s="81">
        <f>VLOOKUP($C126,[1]Sheet1!$B$1:$Z$65536,13,0)</f>
        <v>0</v>
      </c>
      <c r="P126" s="81">
        <f>VLOOKUP($C126,[1]Sheet1!$B$1:$Z$65536,14,0)</f>
        <v>0</v>
      </c>
      <c r="Q126" s="81">
        <f>VLOOKUP($C126,[1]Sheet1!$B$1:$Z$65536,15,0)</f>
        <v>0</v>
      </c>
      <c r="R126" s="81">
        <f>VLOOKUP($C126,[1]Sheet1!$B$1:$Z$65536,16,0)</f>
        <v>0</v>
      </c>
      <c r="S126" s="81">
        <f>VLOOKUP($C126,[1]Sheet1!$B$1:$Z$65536,17,0)</f>
        <v>0</v>
      </c>
      <c r="T126" s="81">
        <f>VLOOKUP($C126,[1]Sheet1!$B$1:$Z$65536,18,0)</f>
        <v>0</v>
      </c>
      <c r="U126" s="81">
        <f>VLOOKUP($C126,[1]Sheet1!$B$1:$Z$65536,19,0)</f>
        <v>0</v>
      </c>
      <c r="V126" s="81">
        <f>VLOOKUP($C126,[1]Sheet1!$B$1:$Z$65536,20,0)</f>
        <v>17028.849999999999</v>
      </c>
      <c r="W126" s="81">
        <f>VLOOKUP($C126,[1]Sheet1!$B$1:$Z$65536,21,0)</f>
        <v>48520.59</v>
      </c>
      <c r="X126" s="81">
        <f>VLOOKUP($C126,[1]Sheet1!$B$1:$Z$65536,22,0)</f>
        <v>0</v>
      </c>
      <c r="Y126" s="81">
        <f>VLOOKUP($C126,[1]Sheet1!$B$1:$Z$65536,23,0)</f>
        <v>14251.57</v>
      </c>
      <c r="Z126" s="81">
        <f>VLOOKUP($C126,[1]Sheet1!$B$1:$Z$65536,24,0)</f>
        <v>16665.46</v>
      </c>
      <c r="AA126" s="81">
        <f>VLOOKUP($C126,[1]Sheet1!$B$1:$Z$65536,25,0)</f>
        <v>0</v>
      </c>
      <c r="AB126" s="81">
        <f>VLOOKUP($C126,[1]Sheet1!$B$1:$AA$65536,26,0)</f>
        <v>34011.129999999997</v>
      </c>
      <c r="AC126" s="112">
        <f t="shared" si="21"/>
        <v>130477.6</v>
      </c>
      <c r="AD126" s="114">
        <f>AC126-AB126-AA126-Z126</f>
        <v>79801.010000000009</v>
      </c>
      <c r="AE126" s="115">
        <f t="shared" si="23"/>
        <v>2838.1416666666664</v>
      </c>
      <c r="AF126" s="115">
        <f t="shared" si="24"/>
        <v>48520.59</v>
      </c>
      <c r="AG126" s="130">
        <v>50000</v>
      </c>
      <c r="AH126" s="134">
        <v>20000</v>
      </c>
      <c r="AI126" s="132">
        <v>20000</v>
      </c>
      <c r="AJ126" s="132" t="s">
        <v>46</v>
      </c>
      <c r="AK126" s="132"/>
      <c r="AL126" s="132"/>
      <c r="AM126" s="133"/>
      <c r="AN126" s="70"/>
    </row>
    <row r="127" spans="2:52" s="13" customFormat="1" ht="28.05" hidden="1" customHeight="1">
      <c r="B127" s="396"/>
      <c r="C127" s="82" t="s">
        <v>286</v>
      </c>
      <c r="D127" s="83" t="s">
        <v>287</v>
      </c>
      <c r="E127" s="84">
        <v>120</v>
      </c>
      <c r="F127" s="81">
        <f>VLOOKUP(C127,[1]Sheet1!B$1:E$65536,4,0)</f>
        <v>0</v>
      </c>
      <c r="G127" s="81">
        <f>VLOOKUP(C127,[1]Sheet1!B$1:F$65536,5,0)</f>
        <v>0</v>
      </c>
      <c r="H127" s="81">
        <f>VLOOKUP($C127,[1]Sheet1!$B$1:$Z$65536,6,0)</f>
        <v>0</v>
      </c>
      <c r="I127" s="81">
        <f>VLOOKUP($C127,[1]Sheet1!$B$1:$Z$65536,7,0)</f>
        <v>0</v>
      </c>
      <c r="J127" s="81">
        <f>VLOOKUP($C127,[1]Sheet1!$B$1:$Z$65536,8,0)</f>
        <v>14850.150000000001</v>
      </c>
      <c r="K127" s="81">
        <f>VLOOKUP($C127,[1]Sheet1!$B$1:$Z$65536,9,0)</f>
        <v>0</v>
      </c>
      <c r="L127" s="81">
        <f>VLOOKUP($C127,[1]Sheet1!$B$1:$Z$65536,10,0)</f>
        <v>9469</v>
      </c>
      <c r="M127" s="81">
        <f>VLOOKUP($C127,[1]Sheet1!$B$1:$Z$65536,11,0)</f>
        <v>0</v>
      </c>
      <c r="N127" s="81">
        <f>VLOOKUP($C127,[1]Sheet1!$B$1:$Z$65536,12,0)</f>
        <v>0</v>
      </c>
      <c r="O127" s="81">
        <f>VLOOKUP($C127,[1]Sheet1!$B$1:$Z$65536,13,0)</f>
        <v>0</v>
      </c>
      <c r="P127" s="81">
        <f>VLOOKUP($C127,[1]Sheet1!$B$1:$Z$65536,14,0)</f>
        <v>0</v>
      </c>
      <c r="Q127" s="81">
        <f>VLOOKUP($C127,[1]Sheet1!$B$1:$Z$65536,15,0)</f>
        <v>0</v>
      </c>
      <c r="R127" s="81">
        <f>VLOOKUP($C127,[1]Sheet1!$B$1:$Z$65536,16,0)</f>
        <v>0</v>
      </c>
      <c r="S127" s="81">
        <f>VLOOKUP($C127,[1]Sheet1!$B$1:$Z$65536,17,0)</f>
        <v>0</v>
      </c>
      <c r="T127" s="81">
        <f>VLOOKUP($C127,[1]Sheet1!$B$1:$Z$65536,18,0)</f>
        <v>0</v>
      </c>
      <c r="U127" s="81">
        <f>VLOOKUP($C127,[1]Sheet1!$B$1:$Z$65536,19,0)</f>
        <v>0</v>
      </c>
      <c r="V127" s="81">
        <f>VLOOKUP($C127,[1]Sheet1!$B$1:$Z$65536,20,0)</f>
        <v>0</v>
      </c>
      <c r="W127" s="81">
        <f>VLOOKUP($C127,[1]Sheet1!$B$1:$Z$65536,21,0)</f>
        <v>0</v>
      </c>
      <c r="X127" s="81">
        <f>VLOOKUP($C127,[1]Sheet1!$B$1:$Z$65536,22,0)</f>
        <v>0</v>
      </c>
      <c r="Y127" s="81">
        <f>VLOOKUP($C127,[1]Sheet1!$B$1:$Z$65536,23,0)</f>
        <v>0</v>
      </c>
      <c r="Z127" s="81">
        <f>VLOOKUP($C127,[1]Sheet1!$B$1:$Z$65536,24,0)</f>
        <v>0</v>
      </c>
      <c r="AA127" s="81">
        <f>VLOOKUP($C127,[1]Sheet1!$B$1:$Z$65536,25,0)</f>
        <v>0</v>
      </c>
      <c r="AB127" s="81">
        <f>VLOOKUP($C127,[1]Sheet1!$B$1:$AA$65536,26,0)</f>
        <v>0</v>
      </c>
      <c r="AC127" s="112">
        <f t="shared" si="21"/>
        <v>24319.15</v>
      </c>
      <c r="AD127" s="114">
        <f t="shared" si="22"/>
        <v>24319.15</v>
      </c>
      <c r="AE127" s="115">
        <f t="shared" si="23"/>
        <v>0</v>
      </c>
      <c r="AF127" s="115">
        <f t="shared" si="24"/>
        <v>0</v>
      </c>
      <c r="AG127" s="130"/>
      <c r="AH127" s="132">
        <f>AD127</f>
        <v>24319.15</v>
      </c>
      <c r="AI127" s="132"/>
      <c r="AJ127" s="132"/>
      <c r="AK127" s="132"/>
      <c r="AL127" s="132"/>
      <c r="AM127" s="133"/>
      <c r="AN127" s="70"/>
    </row>
    <row r="128" spans="2:52" s="13" customFormat="1" ht="28.05" customHeight="1">
      <c r="B128" s="396"/>
      <c r="C128" s="87" t="s">
        <v>288</v>
      </c>
      <c r="D128" s="88" t="s">
        <v>289</v>
      </c>
      <c r="E128" s="84">
        <v>120</v>
      </c>
      <c r="F128" s="81">
        <f>VLOOKUP(C128,[1]Sheet1!B$1:E$65536,4,0)</f>
        <v>0</v>
      </c>
      <c r="G128" s="81">
        <f>VLOOKUP(C128,[1]Sheet1!B$1:F$65536,5,0)</f>
        <v>0</v>
      </c>
      <c r="H128" s="81">
        <f>VLOOKUP($C128,[1]Sheet1!$B$1:$Z$65536,6,0)</f>
        <v>0</v>
      </c>
      <c r="I128" s="81">
        <f>VLOOKUP($C128,[1]Sheet1!$B$1:$Z$65536,7,0)</f>
        <v>0</v>
      </c>
      <c r="J128" s="81">
        <f>VLOOKUP($C128,[1]Sheet1!$B$1:$Z$65536,8,0)</f>
        <v>0</v>
      </c>
      <c r="K128" s="81">
        <f>VLOOKUP($C128,[1]Sheet1!$B$1:$Z$65536,9,0)</f>
        <v>0</v>
      </c>
      <c r="L128" s="81">
        <f>VLOOKUP($C128,[1]Sheet1!$B$1:$Z$65536,10,0)</f>
        <v>0</v>
      </c>
      <c r="M128" s="81">
        <f>VLOOKUP($C128,[1]Sheet1!$B$1:$Z$65536,11,0)</f>
        <v>0</v>
      </c>
      <c r="N128" s="81">
        <f>VLOOKUP($C128,[1]Sheet1!$B$1:$Z$65536,12,0)</f>
        <v>0</v>
      </c>
      <c r="O128" s="81">
        <f>VLOOKUP($C128,[1]Sheet1!$B$1:$Z$65536,13,0)</f>
        <v>0</v>
      </c>
      <c r="P128" s="81">
        <f>VLOOKUP($C128,[1]Sheet1!$B$1:$Z$65536,14,0)</f>
        <v>0</v>
      </c>
      <c r="Q128" s="81">
        <f>VLOOKUP($C128,[1]Sheet1!$B$1:$Z$65536,15,0)</f>
        <v>0</v>
      </c>
      <c r="R128" s="81">
        <f>VLOOKUP($C128,[1]Sheet1!$B$1:$Z$65536,16,0)</f>
        <v>0</v>
      </c>
      <c r="S128" s="81">
        <f>VLOOKUP($C128,[1]Sheet1!$B$1:$Z$65536,17,0)</f>
        <v>0</v>
      </c>
      <c r="T128" s="81">
        <f>VLOOKUP($C128,[1]Sheet1!$B$1:$Z$65536,18,0)</f>
        <v>0</v>
      </c>
      <c r="U128" s="81">
        <f>VLOOKUP($C128,[1]Sheet1!$B$1:$Z$65536,19,0)</f>
        <v>16387.66</v>
      </c>
      <c r="V128" s="81">
        <f>VLOOKUP($C128,[1]Sheet1!$B$1:$Z$65536,20,0)</f>
        <v>88762.139999999985</v>
      </c>
      <c r="W128" s="81">
        <f>VLOOKUP($C128,[1]Sheet1!$B$1:$Z$65536,21,0)</f>
        <v>0</v>
      </c>
      <c r="X128" s="81">
        <f>VLOOKUP($C128,[1]Sheet1!$B$1:$Z$65536,22,0)</f>
        <v>163594.78</v>
      </c>
      <c r="Y128" s="81">
        <f>VLOOKUP($C128,[1]Sheet1!$B$1:$Z$65536,23,0)</f>
        <v>0</v>
      </c>
      <c r="Z128" s="81">
        <f>VLOOKUP($C128,[1]Sheet1!$B$1:$Z$65536,24,0)</f>
        <v>0</v>
      </c>
      <c r="AA128" s="81">
        <f>VLOOKUP($C128,[1]Sheet1!$B$1:$Z$65536,25,0)</f>
        <v>0</v>
      </c>
      <c r="AB128" s="81">
        <f>VLOOKUP($C128,[1]Sheet1!$B$1:$AA$65536,26,0)</f>
        <v>103648.12</v>
      </c>
      <c r="AC128" s="112">
        <f t="shared" si="21"/>
        <v>372392.69999999995</v>
      </c>
      <c r="AD128" s="114">
        <f t="shared" si="22"/>
        <v>268744.57999999996</v>
      </c>
      <c r="AE128" s="115">
        <f t="shared" si="23"/>
        <v>17524.966666666664</v>
      </c>
      <c r="AF128" s="115">
        <f t="shared" si="24"/>
        <v>0</v>
      </c>
      <c r="AG128" s="130">
        <v>150000</v>
      </c>
      <c r="AH128" s="132">
        <v>100000</v>
      </c>
      <c r="AI128" s="132"/>
      <c r="AJ128" s="132"/>
      <c r="AK128" s="132" t="s">
        <v>46</v>
      </c>
      <c r="AL128" s="132"/>
      <c r="AM128" s="133"/>
      <c r="AN128" s="70"/>
    </row>
    <row r="129" spans="1:52" s="13" customFormat="1" ht="28.05" hidden="1" customHeight="1">
      <c r="B129" s="396"/>
      <c r="C129" s="82" t="s">
        <v>290</v>
      </c>
      <c r="D129" s="83" t="s">
        <v>291</v>
      </c>
      <c r="E129" s="84">
        <v>120</v>
      </c>
      <c r="F129" s="81">
        <f>VLOOKUP(C129,[1]Sheet1!B$1:E$65536,4,0)</f>
        <v>43825.63</v>
      </c>
      <c r="G129" s="81">
        <f>VLOOKUP(C129,[1]Sheet1!B$1:F$65536,5,0)</f>
        <v>0</v>
      </c>
      <c r="H129" s="81">
        <f>VLOOKUP($C129,[1]Sheet1!$B$1:$Z$65536,6,0)</f>
        <v>9346.9700000000012</v>
      </c>
      <c r="I129" s="81">
        <f>VLOOKUP($C129,[1]Sheet1!$B$1:$Z$65536,7,0)</f>
        <v>0</v>
      </c>
      <c r="J129" s="81">
        <f>VLOOKUP($C129,[1]Sheet1!$B$1:$Z$65536,8,0)</f>
        <v>0</v>
      </c>
      <c r="K129" s="81">
        <f>VLOOKUP($C129,[1]Sheet1!$B$1:$Z$65536,9,0)</f>
        <v>0</v>
      </c>
      <c r="L129" s="81">
        <f>VLOOKUP($C129,[1]Sheet1!$B$1:$Z$65536,10,0)</f>
        <v>0</v>
      </c>
      <c r="M129" s="81">
        <f>VLOOKUP($C129,[1]Sheet1!$B$1:$Z$65536,11,0)</f>
        <v>0</v>
      </c>
      <c r="N129" s="81">
        <f>VLOOKUP($C129,[1]Sheet1!$B$1:$Z$65536,12,0)</f>
        <v>0</v>
      </c>
      <c r="O129" s="81">
        <f>VLOOKUP($C129,[1]Sheet1!$B$1:$Z$65536,13,0)</f>
        <v>0</v>
      </c>
      <c r="P129" s="81">
        <f>VLOOKUP($C129,[1]Sheet1!$B$1:$Z$65536,14,0)</f>
        <v>0</v>
      </c>
      <c r="Q129" s="81">
        <f>VLOOKUP($C129,[1]Sheet1!$B$1:$Z$65536,15,0)</f>
        <v>0</v>
      </c>
      <c r="R129" s="81">
        <f>VLOOKUP($C129,[1]Sheet1!$B$1:$Z$65536,16,0)</f>
        <v>0</v>
      </c>
      <c r="S129" s="81">
        <f>VLOOKUP($C129,[1]Sheet1!$B$1:$Z$65536,17,0)</f>
        <v>0</v>
      </c>
      <c r="T129" s="81">
        <f>VLOOKUP($C129,[1]Sheet1!$B$1:$Z$65536,18,0)</f>
        <v>0</v>
      </c>
      <c r="U129" s="81">
        <f>VLOOKUP($C129,[1]Sheet1!$B$1:$Z$65536,19,0)</f>
        <v>0</v>
      </c>
      <c r="V129" s="81">
        <f>VLOOKUP($C129,[1]Sheet1!$B$1:$Z$65536,20,0)</f>
        <v>0</v>
      </c>
      <c r="W129" s="81">
        <f>VLOOKUP($C129,[1]Sheet1!$B$1:$Z$65536,21,0)</f>
        <v>0</v>
      </c>
      <c r="X129" s="81">
        <f>VLOOKUP($C129,[1]Sheet1!$B$1:$Z$65536,22,0)</f>
        <v>0</v>
      </c>
      <c r="Y129" s="81">
        <f>VLOOKUP($C129,[1]Sheet1!$B$1:$Z$65536,23,0)</f>
        <v>0</v>
      </c>
      <c r="Z129" s="81">
        <f>VLOOKUP($C129,[1]Sheet1!$B$1:$Z$65536,24,0)</f>
        <v>0</v>
      </c>
      <c r="AA129" s="81">
        <f>VLOOKUP($C129,[1]Sheet1!$B$1:$Z$65536,25,0)</f>
        <v>0</v>
      </c>
      <c r="AB129" s="81">
        <f>VLOOKUP($C129,[1]Sheet1!$B$1:$AA$65536,26,0)</f>
        <v>0</v>
      </c>
      <c r="AC129" s="112">
        <f t="shared" si="21"/>
        <v>53172.6</v>
      </c>
      <c r="AD129" s="114">
        <f t="shared" si="22"/>
        <v>53172.6</v>
      </c>
      <c r="AE129" s="115">
        <f t="shared" si="23"/>
        <v>0</v>
      </c>
      <c r="AF129" s="115">
        <f t="shared" si="24"/>
        <v>0</v>
      </c>
      <c r="AG129" s="130"/>
      <c r="AH129" s="134">
        <v>10000</v>
      </c>
      <c r="AI129" s="132">
        <v>10000</v>
      </c>
      <c r="AJ129" s="132" t="s">
        <v>46</v>
      </c>
      <c r="AK129" s="132"/>
      <c r="AL129" s="132"/>
      <c r="AM129" s="133"/>
      <c r="AN129" s="70"/>
    </row>
    <row r="130" spans="1:52" s="13" customFormat="1" ht="28.05" hidden="1" customHeight="1">
      <c r="B130" s="396"/>
      <c r="C130" s="82" t="s">
        <v>292</v>
      </c>
      <c r="D130" s="83" t="s">
        <v>293</v>
      </c>
      <c r="E130" s="84">
        <v>120</v>
      </c>
      <c r="F130" s="81">
        <f>VLOOKUP(C130,[1]Sheet1!B$1:E$65536,4,0)</f>
        <v>0</v>
      </c>
      <c r="G130" s="81">
        <f>VLOOKUP(C130,[1]Sheet1!B$1:F$65536,5,0)</f>
        <v>0</v>
      </c>
      <c r="H130" s="81">
        <f>VLOOKUP($C130,[1]Sheet1!$B$1:$Z$65536,6,0)</f>
        <v>0</v>
      </c>
      <c r="I130" s="81">
        <f>VLOOKUP($C130,[1]Sheet1!$B$1:$Z$65536,7,0)</f>
        <v>0</v>
      </c>
      <c r="J130" s="81">
        <f>VLOOKUP($C130,[1]Sheet1!$B$1:$Z$65536,8,0)</f>
        <v>0</v>
      </c>
      <c r="K130" s="81">
        <f>VLOOKUP($C130,[1]Sheet1!$B$1:$Z$65536,9,0)</f>
        <v>0</v>
      </c>
      <c r="L130" s="81">
        <f>VLOOKUP($C130,[1]Sheet1!$B$1:$Z$65536,10,0)</f>
        <v>0</v>
      </c>
      <c r="M130" s="81">
        <f>VLOOKUP($C130,[1]Sheet1!$B$1:$Z$65536,11,0)</f>
        <v>0</v>
      </c>
      <c r="N130" s="81">
        <f>VLOOKUP($C130,[1]Sheet1!$B$1:$Z$65536,12,0)</f>
        <v>0</v>
      </c>
      <c r="O130" s="81">
        <f>VLOOKUP($C130,[1]Sheet1!$B$1:$Z$65536,13,0)</f>
        <v>0</v>
      </c>
      <c r="P130" s="81">
        <f>VLOOKUP($C130,[1]Sheet1!$B$1:$Z$65536,14,0)</f>
        <v>0</v>
      </c>
      <c r="Q130" s="81">
        <f>VLOOKUP($C130,[1]Sheet1!$B$1:$Z$65536,15,0)</f>
        <v>0</v>
      </c>
      <c r="R130" s="81">
        <f>VLOOKUP($C130,[1]Sheet1!$B$1:$Z$65536,16,0)</f>
        <v>0</v>
      </c>
      <c r="S130" s="81">
        <f>VLOOKUP($C130,[1]Sheet1!$B$1:$Z$65536,17,0)</f>
        <v>0</v>
      </c>
      <c r="T130" s="81">
        <f>VLOOKUP($C130,[1]Sheet1!$B$1:$Z$65536,18,0)</f>
        <v>0</v>
      </c>
      <c r="U130" s="81">
        <f>VLOOKUP($C130,[1]Sheet1!$B$1:$Z$65536,19,0)</f>
        <v>0</v>
      </c>
      <c r="V130" s="81">
        <f>VLOOKUP($C130,[1]Sheet1!$B$1:$Z$65536,20,0)</f>
        <v>43882.84</v>
      </c>
      <c r="W130" s="81">
        <f>VLOOKUP($C130,[1]Sheet1!$B$1:$Z$65536,21,0)</f>
        <v>26933.399999999994</v>
      </c>
      <c r="X130" s="81">
        <f>VLOOKUP($C130,[1]Sheet1!$B$1:$Z$65536,22,0)</f>
        <v>59743.960000000021</v>
      </c>
      <c r="Y130" s="81">
        <f>VLOOKUP($C130,[1]Sheet1!$B$1:$Z$65536,23,0)</f>
        <v>77391.8</v>
      </c>
      <c r="Z130" s="81">
        <f>VLOOKUP($C130,[1]Sheet1!$B$1:$Z$65536,24,0)</f>
        <v>84852.1</v>
      </c>
      <c r="AA130" s="81">
        <f>VLOOKUP($C130,[1]Sheet1!$B$1:$Z$65536,25,0)</f>
        <v>78893.399999999994</v>
      </c>
      <c r="AB130" s="81">
        <f>VLOOKUP($C130,[1]Sheet1!$B$1:$AA$65536,26,0)</f>
        <v>70849.119999999995</v>
      </c>
      <c r="AC130" s="112">
        <f t="shared" si="21"/>
        <v>442546.62</v>
      </c>
      <c r="AD130" s="114">
        <f t="shared" si="22"/>
        <v>130560.19999999997</v>
      </c>
      <c r="AE130" s="115">
        <f t="shared" si="23"/>
        <v>7313.8066666666664</v>
      </c>
      <c r="AF130" s="115">
        <f t="shared" si="24"/>
        <v>26933.399999999994</v>
      </c>
      <c r="AG130" s="130">
        <v>50000</v>
      </c>
      <c r="AH130" s="132">
        <v>50000</v>
      </c>
      <c r="AI130" s="132"/>
      <c r="AJ130" s="132" t="s">
        <v>46</v>
      </c>
      <c r="AK130" s="132"/>
      <c r="AL130" s="132"/>
      <c r="AM130" s="133"/>
      <c r="AN130" s="70"/>
    </row>
    <row r="131" spans="1:52" s="3" customFormat="1" ht="21" hidden="1" customHeight="1">
      <c r="B131" s="396"/>
      <c r="C131" s="87" t="s">
        <v>294</v>
      </c>
      <c r="D131" s="88" t="s">
        <v>295</v>
      </c>
      <c r="E131" s="89">
        <v>120</v>
      </c>
      <c r="F131" s="81">
        <f>VLOOKUP(C131,[1]Sheet1!B$1:E$65536,4,0)</f>
        <v>0</v>
      </c>
      <c r="G131" s="81">
        <f>VLOOKUP(C131,[1]Sheet1!B$1:F$65536,5,0)</f>
        <v>0</v>
      </c>
      <c r="H131" s="81">
        <f>VLOOKUP($C131,[1]Sheet1!$B$1:$Z$65536,6,0)</f>
        <v>0</v>
      </c>
      <c r="I131" s="81">
        <f>VLOOKUP($C131,[1]Sheet1!$B$1:$Z$65536,7,0)</f>
        <v>0</v>
      </c>
      <c r="J131" s="81">
        <f>VLOOKUP($C131,[1]Sheet1!$B$1:$Z$65536,8,0)</f>
        <v>0</v>
      </c>
      <c r="K131" s="81">
        <f>VLOOKUP($C131,[1]Sheet1!$B$1:$Z$65536,9,0)</f>
        <v>0</v>
      </c>
      <c r="L131" s="81">
        <f>VLOOKUP($C131,[1]Sheet1!$B$1:$Z$65536,10,0)</f>
        <v>0</v>
      </c>
      <c r="M131" s="81">
        <f>VLOOKUP($C131,[1]Sheet1!$B$1:$Z$65536,11,0)</f>
        <v>0</v>
      </c>
      <c r="N131" s="81">
        <f>VLOOKUP($C131,[1]Sheet1!$B$1:$Z$65536,12,0)</f>
        <v>0</v>
      </c>
      <c r="O131" s="81">
        <f>VLOOKUP($C131,[1]Sheet1!$B$1:$Z$65536,13,0)</f>
        <v>0</v>
      </c>
      <c r="P131" s="81">
        <f>VLOOKUP($C131,[1]Sheet1!$B$1:$Z$65536,14,0)</f>
        <v>0</v>
      </c>
      <c r="Q131" s="81">
        <f>VLOOKUP($C131,[1]Sheet1!$B$1:$Z$65536,15,0)</f>
        <v>0</v>
      </c>
      <c r="R131" s="81">
        <f>VLOOKUP($C131,[1]Sheet1!$B$1:$Z$65536,16,0)</f>
        <v>0</v>
      </c>
      <c r="S131" s="81">
        <f>VLOOKUP($C131,[1]Sheet1!$B$1:$Z$65536,17,0)</f>
        <v>0</v>
      </c>
      <c r="T131" s="81">
        <f>VLOOKUP($C131,[1]Sheet1!$B$1:$Z$65536,18,0)</f>
        <v>0</v>
      </c>
      <c r="U131" s="81">
        <f>VLOOKUP($C131,[1]Sheet1!$B$1:$Z$65536,19,0)</f>
        <v>0</v>
      </c>
      <c r="V131" s="81">
        <f>VLOOKUP($C131,[1]Sheet1!$B$1:$Z$65536,20,0)</f>
        <v>0</v>
      </c>
      <c r="W131" s="81">
        <f>VLOOKUP($C131,[1]Sheet1!$B$1:$Z$65536,21,0)</f>
        <v>0</v>
      </c>
      <c r="X131" s="81">
        <f>VLOOKUP($C131,[1]Sheet1!$B$1:$Z$65536,22,0)</f>
        <v>0</v>
      </c>
      <c r="Y131" s="81">
        <f>VLOOKUP($C131,[1]Sheet1!$B$1:$Z$65536,23,0)</f>
        <v>36559.33</v>
      </c>
      <c r="Z131" s="81">
        <f>VLOOKUP($C131,[1]Sheet1!$B$1:$Z$65536,24,0)</f>
        <v>69054.3</v>
      </c>
      <c r="AA131" s="81">
        <f>VLOOKUP($C131,[1]Sheet1!$B$1:$Z$65536,25,0)</f>
        <v>65985.22</v>
      </c>
      <c r="AB131" s="81">
        <f>VLOOKUP($C131,[1]Sheet1!$B$1:$AA$65536,26,0)</f>
        <v>0</v>
      </c>
      <c r="AC131" s="112">
        <f t="shared" si="21"/>
        <v>171598.85</v>
      </c>
      <c r="AD131" s="114">
        <f t="shared" si="22"/>
        <v>0</v>
      </c>
      <c r="AE131" s="116">
        <f t="shared" si="23"/>
        <v>0</v>
      </c>
      <c r="AF131" s="116">
        <f t="shared" si="24"/>
        <v>0</v>
      </c>
      <c r="AG131" s="145">
        <v>30000</v>
      </c>
      <c r="AH131" s="143"/>
      <c r="AI131" s="135">
        <v>30000</v>
      </c>
      <c r="AJ131" s="135"/>
      <c r="AK131" s="135"/>
      <c r="AL131" s="135" t="s">
        <v>46</v>
      </c>
      <c r="AM131" s="137"/>
      <c r="AN131" s="138"/>
    </row>
    <row r="132" spans="1:52" s="13" customFormat="1" ht="28.05" hidden="1" customHeight="1">
      <c r="B132" s="396"/>
      <c r="C132" s="82" t="s">
        <v>296</v>
      </c>
      <c r="D132" s="88" t="s">
        <v>297</v>
      </c>
      <c r="E132" s="84">
        <v>120</v>
      </c>
      <c r="F132" s="81">
        <f>VLOOKUP(C132,[1]Sheet1!B$1:E$65536,4,0)</f>
        <v>0</v>
      </c>
      <c r="G132" s="81">
        <f>VLOOKUP(C132,[1]Sheet1!B$1:F$65536,5,0)</f>
        <v>0</v>
      </c>
      <c r="H132" s="81">
        <f>VLOOKUP($C132,[1]Sheet1!$B$1:$Z$65536,6,0)</f>
        <v>0</v>
      </c>
      <c r="I132" s="81">
        <f>VLOOKUP($C132,[1]Sheet1!$B$1:$Z$65536,7,0)</f>
        <v>0</v>
      </c>
      <c r="J132" s="81">
        <f>VLOOKUP($C132,[1]Sheet1!$B$1:$Z$65536,8,0)</f>
        <v>0</v>
      </c>
      <c r="K132" s="81">
        <f>VLOOKUP($C132,[1]Sheet1!$B$1:$Z$65536,9,0)</f>
        <v>0</v>
      </c>
      <c r="L132" s="81">
        <f>VLOOKUP($C132,[1]Sheet1!$B$1:$Z$65536,10,0)</f>
        <v>0</v>
      </c>
      <c r="M132" s="81">
        <f>VLOOKUP($C132,[1]Sheet1!$B$1:$Z$65536,11,0)</f>
        <v>0</v>
      </c>
      <c r="N132" s="81">
        <f>VLOOKUP($C132,[1]Sheet1!$B$1:$Z$65536,12,0)</f>
        <v>0</v>
      </c>
      <c r="O132" s="81">
        <f>VLOOKUP($C132,[1]Sheet1!$B$1:$Z$65536,13,0)</f>
        <v>0</v>
      </c>
      <c r="P132" s="81">
        <f>VLOOKUP($C132,[1]Sheet1!$B$1:$Z$65536,14,0)</f>
        <v>0</v>
      </c>
      <c r="Q132" s="81">
        <f>VLOOKUP($C132,[1]Sheet1!$B$1:$Z$65536,15,0)</f>
        <v>0</v>
      </c>
      <c r="R132" s="81">
        <f>VLOOKUP($C132,[1]Sheet1!$B$1:$Z$65536,16,0)</f>
        <v>1573.53</v>
      </c>
      <c r="S132" s="81">
        <f>VLOOKUP($C132,[1]Sheet1!$B$1:$Z$65536,17,0)</f>
        <v>3633.3699999999953</v>
      </c>
      <c r="T132" s="81">
        <f>VLOOKUP($C132,[1]Sheet1!$B$1:$Z$65536,18,0)</f>
        <v>0</v>
      </c>
      <c r="U132" s="81">
        <f>VLOOKUP($C132,[1]Sheet1!$B$1:$Z$65536,19,0)</f>
        <v>0</v>
      </c>
      <c r="V132" s="81">
        <f>VLOOKUP($C132,[1]Sheet1!$B$1:$Z$65536,20,0)</f>
        <v>65656.829999999987</v>
      </c>
      <c r="W132" s="81">
        <f>VLOOKUP($C132,[1]Sheet1!$B$1:$Z$65536,21,0)</f>
        <v>0</v>
      </c>
      <c r="X132" s="81">
        <f>VLOOKUP($C132,[1]Sheet1!$B$1:$Z$65536,22,0)</f>
        <v>26916.570000000007</v>
      </c>
      <c r="Y132" s="81">
        <f>VLOOKUP($C132,[1]Sheet1!$B$1:$Z$65536,23,0)</f>
        <v>0</v>
      </c>
      <c r="Z132" s="81">
        <f>VLOOKUP($C132,[1]Sheet1!$B$1:$Z$65536,24,0)</f>
        <v>47096.46</v>
      </c>
      <c r="AA132" s="81">
        <f>VLOOKUP($C132,[1]Sheet1!$B$1:$Z$65536,25,0)</f>
        <v>40642.300000000003</v>
      </c>
      <c r="AB132" s="81">
        <f>VLOOKUP($C132,[1]Sheet1!$B$1:$AA$65536,26,0)</f>
        <v>41094.160000000003</v>
      </c>
      <c r="AC132" s="112">
        <f t="shared" si="21"/>
        <v>226613.22</v>
      </c>
      <c r="AD132" s="114">
        <f t="shared" si="22"/>
        <v>97780.300000000017</v>
      </c>
      <c r="AE132" s="115">
        <f t="shared" si="23"/>
        <v>11810.621666666664</v>
      </c>
      <c r="AF132" s="115">
        <f t="shared" si="24"/>
        <v>0</v>
      </c>
      <c r="AG132" s="130">
        <v>50000</v>
      </c>
      <c r="AH132" s="134"/>
      <c r="AI132" s="132">
        <v>10000</v>
      </c>
      <c r="AJ132" s="132" t="s">
        <v>46</v>
      </c>
      <c r="AK132" s="132"/>
      <c r="AL132" s="132"/>
      <c r="AM132" s="133"/>
      <c r="AN132" s="70"/>
    </row>
    <row r="133" spans="1:52" s="13" customFormat="1" ht="28.05" hidden="1" customHeight="1">
      <c r="B133" s="396"/>
      <c r="C133" s="82" t="s">
        <v>298</v>
      </c>
      <c r="D133" s="83" t="s">
        <v>299</v>
      </c>
      <c r="E133" s="84">
        <v>120</v>
      </c>
      <c r="F133" s="81">
        <f>VLOOKUP(C133,[1]Sheet1!B$1:E$65536,4,0)</f>
        <v>0</v>
      </c>
      <c r="G133" s="81">
        <f>VLOOKUP(C133,[1]Sheet1!B$1:F$65536,5,0)</f>
        <v>0</v>
      </c>
      <c r="H133" s="81">
        <f>VLOOKUP($C133,[1]Sheet1!$B$1:$Z$65536,6,0)</f>
        <v>0</v>
      </c>
      <c r="I133" s="81">
        <f>VLOOKUP($C133,[1]Sheet1!$B$1:$Z$65536,7,0)</f>
        <v>0</v>
      </c>
      <c r="J133" s="81">
        <f>VLOOKUP($C133,[1]Sheet1!$B$1:$Z$65536,8,0)</f>
        <v>0</v>
      </c>
      <c r="K133" s="81">
        <f>VLOOKUP($C133,[1]Sheet1!$B$1:$Z$65536,9,0)</f>
        <v>0</v>
      </c>
      <c r="L133" s="81">
        <f>VLOOKUP($C133,[1]Sheet1!$B$1:$Z$65536,10,0)</f>
        <v>0</v>
      </c>
      <c r="M133" s="81">
        <f>VLOOKUP($C133,[1]Sheet1!$B$1:$Z$65536,11,0)</f>
        <v>0</v>
      </c>
      <c r="N133" s="81">
        <f>VLOOKUP($C133,[1]Sheet1!$B$1:$Z$65536,12,0)</f>
        <v>0</v>
      </c>
      <c r="O133" s="81">
        <f>VLOOKUP($C133,[1]Sheet1!$B$1:$Z$65536,13,0)</f>
        <v>0</v>
      </c>
      <c r="P133" s="81">
        <f>VLOOKUP($C133,[1]Sheet1!$B$1:$Z$65536,14,0)</f>
        <v>6220.7399999999907</v>
      </c>
      <c r="Q133" s="81">
        <f>VLOOKUP($C133,[1]Sheet1!$B$1:$Z$65536,15,0)</f>
        <v>0</v>
      </c>
      <c r="R133" s="81">
        <f>VLOOKUP($C133,[1]Sheet1!$B$1:$Z$65536,16,0)</f>
        <v>0</v>
      </c>
      <c r="S133" s="81">
        <f>VLOOKUP($C133,[1]Sheet1!$B$1:$Z$65536,17,0)</f>
        <v>18669.170000000006</v>
      </c>
      <c r="T133" s="81">
        <f>VLOOKUP($C133,[1]Sheet1!$B$1:$Z$65536,18,0)</f>
        <v>0</v>
      </c>
      <c r="U133" s="81">
        <f>VLOOKUP($C133,[1]Sheet1!$B$1:$Z$65536,19,0)</f>
        <v>0</v>
      </c>
      <c r="V133" s="81">
        <f>VLOOKUP($C133,[1]Sheet1!$B$1:$Z$65536,20,0)</f>
        <v>18238.400000000001</v>
      </c>
      <c r="W133" s="81">
        <f>VLOOKUP($C133,[1]Sheet1!$B$1:$Z$65536,21,0)</f>
        <v>45727.41</v>
      </c>
      <c r="X133" s="81">
        <f>VLOOKUP($C133,[1]Sheet1!$B$1:$Z$65536,22,0)</f>
        <v>0</v>
      </c>
      <c r="Y133" s="81">
        <f>VLOOKUP($C133,[1]Sheet1!$B$1:$Z$65536,23,0)</f>
        <v>0</v>
      </c>
      <c r="Z133" s="81">
        <f>VLOOKUP($C133,[1]Sheet1!$B$1:$Z$65536,24,0)</f>
        <v>0</v>
      </c>
      <c r="AA133" s="81">
        <f>VLOOKUP($C133,[1]Sheet1!$B$1:$Z$65536,25,0)</f>
        <v>36706.78</v>
      </c>
      <c r="AB133" s="81">
        <f>VLOOKUP($C133,[1]Sheet1!$B$1:$AA$65536,26,0)</f>
        <v>0</v>
      </c>
      <c r="AC133" s="112">
        <f t="shared" si="21"/>
        <v>125562.5</v>
      </c>
      <c r="AD133" s="114">
        <f t="shared" si="22"/>
        <v>88855.72</v>
      </c>
      <c r="AE133" s="115">
        <f t="shared" si="23"/>
        <v>6151.2616666666681</v>
      </c>
      <c r="AF133" s="115">
        <f t="shared" si="24"/>
        <v>45727.41</v>
      </c>
      <c r="AG133" s="130"/>
      <c r="AH133" s="132">
        <v>10000</v>
      </c>
      <c r="AI133" s="132"/>
      <c r="AJ133" s="132"/>
      <c r="AK133" s="132"/>
      <c r="AL133" s="132" t="s">
        <v>46</v>
      </c>
      <c r="AM133" s="133"/>
      <c r="AN133" s="70"/>
    </row>
    <row r="134" spans="1:52" s="13" customFormat="1" ht="28.05" hidden="1" customHeight="1">
      <c r="B134" s="396"/>
      <c r="C134" s="82" t="s">
        <v>300</v>
      </c>
      <c r="D134" s="83" t="s">
        <v>301</v>
      </c>
      <c r="E134" s="84">
        <v>120</v>
      </c>
      <c r="F134" s="81">
        <f>VLOOKUP(C134,[1]Sheet1!B$1:E$65536,4,0)</f>
        <v>0</v>
      </c>
      <c r="G134" s="81">
        <f>VLOOKUP(C134,[1]Sheet1!B$1:F$65536,5,0)</f>
        <v>0</v>
      </c>
      <c r="H134" s="81">
        <f>VLOOKUP($C134,[1]Sheet1!$B$1:$Z$65536,6,0)</f>
        <v>0</v>
      </c>
      <c r="I134" s="81">
        <f>VLOOKUP($C134,[1]Sheet1!$B$1:$Z$65536,7,0)</f>
        <v>0</v>
      </c>
      <c r="J134" s="81">
        <f>VLOOKUP($C134,[1]Sheet1!$B$1:$Z$65536,8,0)</f>
        <v>0</v>
      </c>
      <c r="K134" s="81">
        <f>VLOOKUP($C134,[1]Sheet1!$B$1:$Z$65536,9,0)</f>
        <v>0</v>
      </c>
      <c r="L134" s="81">
        <f>VLOOKUP($C134,[1]Sheet1!$B$1:$Z$65536,10,0)</f>
        <v>0</v>
      </c>
      <c r="M134" s="81">
        <f>VLOOKUP($C134,[1]Sheet1!$B$1:$Z$65536,11,0)</f>
        <v>0</v>
      </c>
      <c r="N134" s="81">
        <f>VLOOKUP($C134,[1]Sheet1!$B$1:$Z$65536,12,0)</f>
        <v>0</v>
      </c>
      <c r="O134" s="81">
        <f>VLOOKUP($C134,[1]Sheet1!$B$1:$Z$65536,13,0)</f>
        <v>0</v>
      </c>
      <c r="P134" s="81">
        <f>VLOOKUP($C134,[1]Sheet1!$B$1:$Z$65536,14,0)</f>
        <v>0</v>
      </c>
      <c r="Q134" s="81">
        <f>VLOOKUP($C134,[1]Sheet1!$B$1:$Z$65536,15,0)</f>
        <v>0</v>
      </c>
      <c r="R134" s="81">
        <f>VLOOKUP($C134,[1]Sheet1!$B$1:$Z$65536,16,0)</f>
        <v>0</v>
      </c>
      <c r="S134" s="81">
        <f>VLOOKUP($C134,[1]Sheet1!$B$1:$Z$65536,17,0)</f>
        <v>0</v>
      </c>
      <c r="T134" s="81">
        <f>VLOOKUP($C134,[1]Sheet1!$B$1:$Z$65536,18,0)</f>
        <v>0</v>
      </c>
      <c r="U134" s="81">
        <f>VLOOKUP($C134,[1]Sheet1!$B$1:$Z$65536,19,0)</f>
        <v>0</v>
      </c>
      <c r="V134" s="81">
        <f>VLOOKUP($C134,[1]Sheet1!$B$1:$Z$65536,20,0)</f>
        <v>0</v>
      </c>
      <c r="W134" s="81">
        <f>VLOOKUP($C134,[1]Sheet1!$B$1:$Z$65536,21,0)</f>
        <v>0</v>
      </c>
      <c r="X134" s="81">
        <f>VLOOKUP($C134,[1]Sheet1!$B$1:$Z$65536,22,0)</f>
        <v>94925.39</v>
      </c>
      <c r="Y134" s="81">
        <f>VLOOKUP($C134,[1]Sheet1!$B$1:$Z$65536,23,0)</f>
        <v>0</v>
      </c>
      <c r="Z134" s="81">
        <f>VLOOKUP($C134,[1]Sheet1!$B$1:$Z$65536,24,0)</f>
        <v>2883.64</v>
      </c>
      <c r="AA134" s="81">
        <f>VLOOKUP($C134,[1]Sheet1!$B$1:$Z$65536,25,0)</f>
        <v>0</v>
      </c>
      <c r="AB134" s="81">
        <f>VLOOKUP($C134,[1]Sheet1!$B$1:$AA$65536,26,0)</f>
        <v>0</v>
      </c>
      <c r="AC134" s="112">
        <f t="shared" si="21"/>
        <v>97809.03</v>
      </c>
      <c r="AD134" s="114">
        <f t="shared" si="22"/>
        <v>94925.39</v>
      </c>
      <c r="AE134" s="115">
        <f t="shared" si="23"/>
        <v>0</v>
      </c>
      <c r="AF134" s="115">
        <f t="shared" si="24"/>
        <v>0</v>
      </c>
      <c r="AG134" s="132">
        <v>40000</v>
      </c>
      <c r="AH134" s="132"/>
      <c r="AI134" s="132"/>
      <c r="AJ134" s="132"/>
      <c r="AK134" s="132"/>
      <c r="AL134" s="132"/>
      <c r="AM134" s="133"/>
      <c r="AN134" s="70"/>
    </row>
    <row r="135" spans="1:52" s="13" customFormat="1" ht="28.05" hidden="1" customHeight="1">
      <c r="B135" s="396"/>
      <c r="C135" s="82" t="s">
        <v>302</v>
      </c>
      <c r="D135" s="83" t="s">
        <v>303</v>
      </c>
      <c r="E135" s="84">
        <v>120</v>
      </c>
      <c r="F135" s="81">
        <f>VLOOKUP(C135,[1]Sheet1!B$1:E$65536,4,0)</f>
        <v>0</v>
      </c>
      <c r="G135" s="81">
        <f>VLOOKUP(C135,[1]Sheet1!B$1:F$65536,5,0)</f>
        <v>0</v>
      </c>
      <c r="H135" s="81">
        <f>VLOOKUP($C135,[1]Sheet1!$B$1:$Z$65536,6,0)</f>
        <v>0</v>
      </c>
      <c r="I135" s="81">
        <f>VLOOKUP($C135,[1]Sheet1!$B$1:$Z$65536,7,0)</f>
        <v>0</v>
      </c>
      <c r="J135" s="81">
        <f>VLOOKUP($C135,[1]Sheet1!$B$1:$Z$65536,8,0)</f>
        <v>0</v>
      </c>
      <c r="K135" s="81">
        <f>VLOOKUP($C135,[1]Sheet1!$B$1:$Z$65536,9,0)</f>
        <v>0</v>
      </c>
      <c r="L135" s="81">
        <f>VLOOKUP($C135,[1]Sheet1!$B$1:$Z$65536,10,0)</f>
        <v>0</v>
      </c>
      <c r="M135" s="81">
        <f>VLOOKUP($C135,[1]Sheet1!$B$1:$Z$65536,11,0)</f>
        <v>0</v>
      </c>
      <c r="N135" s="81">
        <f>VLOOKUP($C135,[1]Sheet1!$B$1:$Z$65536,12,0)</f>
        <v>0</v>
      </c>
      <c r="O135" s="81">
        <f>VLOOKUP($C135,[1]Sheet1!$B$1:$Z$65536,13,0)</f>
        <v>0</v>
      </c>
      <c r="P135" s="81">
        <f>VLOOKUP($C135,[1]Sheet1!$B$1:$Z$65536,14,0)</f>
        <v>0</v>
      </c>
      <c r="Q135" s="81">
        <f>VLOOKUP($C135,[1]Sheet1!$B$1:$Z$65536,15,0)</f>
        <v>0</v>
      </c>
      <c r="R135" s="81">
        <f>VLOOKUP($C135,[1]Sheet1!$B$1:$Z$65536,16,0)</f>
        <v>0</v>
      </c>
      <c r="S135" s="81">
        <f>VLOOKUP($C135,[1]Sheet1!$B$1:$Z$65536,17,0)</f>
        <v>0</v>
      </c>
      <c r="T135" s="81">
        <f>VLOOKUP($C135,[1]Sheet1!$B$1:$Z$65536,18,0)</f>
        <v>0</v>
      </c>
      <c r="U135" s="81">
        <f>VLOOKUP($C135,[1]Sheet1!$B$1:$Z$65536,19,0)</f>
        <v>0</v>
      </c>
      <c r="V135" s="81">
        <f>VLOOKUP($C135,[1]Sheet1!$B$1:$Z$65536,20,0)</f>
        <v>7335.8199999999961</v>
      </c>
      <c r="W135" s="81">
        <f>VLOOKUP($C135,[1]Sheet1!$B$1:$Z$65536,21,0)</f>
        <v>2069.7100000000064</v>
      </c>
      <c r="X135" s="81">
        <f>VLOOKUP($C135,[1]Sheet1!$B$1:$Z$65536,22,0)</f>
        <v>0</v>
      </c>
      <c r="Y135" s="81">
        <f>VLOOKUP($C135,[1]Sheet1!$B$1:$Z$65536,23,0)</f>
        <v>12927.2</v>
      </c>
      <c r="Z135" s="81">
        <f>VLOOKUP($C135,[1]Sheet1!$B$1:$Z$65536,24,0)</f>
        <v>1909.7</v>
      </c>
      <c r="AA135" s="81">
        <f>VLOOKUP($C135,[1]Sheet1!$B$1:$Z$65536,25,0)</f>
        <v>4847.7</v>
      </c>
      <c r="AB135" s="81">
        <f>VLOOKUP($C135,[1]Sheet1!$B$1:$AA$65536,26,0)</f>
        <v>0</v>
      </c>
      <c r="AC135" s="112">
        <f t="shared" si="21"/>
        <v>29090.130000000005</v>
      </c>
      <c r="AD135" s="114">
        <f t="shared" si="22"/>
        <v>9405.5300000000025</v>
      </c>
      <c r="AE135" s="115">
        <f t="shared" si="23"/>
        <v>1222.6366666666661</v>
      </c>
      <c r="AF135" s="115">
        <f t="shared" si="24"/>
        <v>2069.7100000000064</v>
      </c>
      <c r="AG135" s="130"/>
      <c r="AH135" s="134">
        <v>10000</v>
      </c>
      <c r="AI135" s="132">
        <v>10000</v>
      </c>
      <c r="AJ135" s="132" t="s">
        <v>46</v>
      </c>
      <c r="AK135" s="132"/>
      <c r="AL135" s="132"/>
      <c r="AM135" s="133"/>
      <c r="AN135" s="70"/>
    </row>
    <row r="136" spans="1:52" s="13" customFormat="1" ht="28.05" hidden="1" customHeight="1">
      <c r="B136" s="396"/>
      <c r="C136" s="82" t="s">
        <v>304</v>
      </c>
      <c r="D136" s="83" t="s">
        <v>305</v>
      </c>
      <c r="E136" s="84">
        <v>120</v>
      </c>
      <c r="F136" s="81">
        <f>VLOOKUP(C136,[1]Sheet1!B$1:E$65536,4,0)</f>
        <v>0</v>
      </c>
      <c r="G136" s="81">
        <f>VLOOKUP(C136,[1]Sheet1!B$1:F$65536,5,0)</f>
        <v>0</v>
      </c>
      <c r="H136" s="81">
        <f>VLOOKUP($C136,[1]Sheet1!$B$1:$Z$65536,6,0)</f>
        <v>0</v>
      </c>
      <c r="I136" s="81">
        <f>VLOOKUP($C136,[1]Sheet1!$B$1:$Z$65536,7,0)</f>
        <v>0</v>
      </c>
      <c r="J136" s="81">
        <f>VLOOKUP($C136,[1]Sheet1!$B$1:$Z$65536,8,0)</f>
        <v>0</v>
      </c>
      <c r="K136" s="81">
        <f>VLOOKUP($C136,[1]Sheet1!$B$1:$Z$65536,9,0)</f>
        <v>0</v>
      </c>
      <c r="L136" s="81">
        <f>VLOOKUP($C136,[1]Sheet1!$B$1:$Z$65536,10,0)</f>
        <v>0</v>
      </c>
      <c r="M136" s="81">
        <f>VLOOKUP($C136,[1]Sheet1!$B$1:$Z$65536,11,0)</f>
        <v>0</v>
      </c>
      <c r="N136" s="81">
        <f>VLOOKUP($C136,[1]Sheet1!$B$1:$Z$65536,12,0)</f>
        <v>0</v>
      </c>
      <c r="O136" s="81">
        <f>VLOOKUP($C136,[1]Sheet1!$B$1:$Z$65536,13,0)</f>
        <v>0</v>
      </c>
      <c r="P136" s="81">
        <f>VLOOKUP($C136,[1]Sheet1!$B$1:$Z$65536,14,0)</f>
        <v>11859.83</v>
      </c>
      <c r="Q136" s="81">
        <f>VLOOKUP($C136,[1]Sheet1!$B$1:$Z$65536,15,0)</f>
        <v>65450.239999999991</v>
      </c>
      <c r="R136" s="81">
        <f>VLOOKUP($C136,[1]Sheet1!$B$1:$Z$65536,16,0)</f>
        <v>12789.660000000003</v>
      </c>
      <c r="S136" s="81">
        <f>VLOOKUP($C136,[1]Sheet1!$B$1:$Z$65536,17,0)</f>
        <v>0</v>
      </c>
      <c r="T136" s="81">
        <f>VLOOKUP($C136,[1]Sheet1!$B$1:$Z$65536,18,0)</f>
        <v>0</v>
      </c>
      <c r="U136" s="81">
        <f>VLOOKUP($C136,[1]Sheet1!$B$1:$Z$65536,19,0)</f>
        <v>0</v>
      </c>
      <c r="V136" s="81">
        <f>VLOOKUP($C136,[1]Sheet1!$B$1:$Z$65536,20,0)</f>
        <v>0</v>
      </c>
      <c r="W136" s="81">
        <f>VLOOKUP($C136,[1]Sheet1!$B$1:$Z$65536,21,0)</f>
        <v>0</v>
      </c>
      <c r="X136" s="81">
        <f>VLOOKUP($C136,[1]Sheet1!$B$1:$Z$65536,22,0)</f>
        <v>0</v>
      </c>
      <c r="Y136" s="81">
        <f>VLOOKUP($C136,[1]Sheet1!$B$1:$Z$65536,23,0)</f>
        <v>0</v>
      </c>
      <c r="Z136" s="81">
        <f>VLOOKUP($C136,[1]Sheet1!$B$1:$Z$65536,24,0)</f>
        <v>0</v>
      </c>
      <c r="AA136" s="81">
        <f>VLOOKUP($C136,[1]Sheet1!$B$1:$Z$65536,25,0)</f>
        <v>0</v>
      </c>
      <c r="AB136" s="81">
        <f>VLOOKUP($C136,[1]Sheet1!$B$1:$AA$65536,26,0)</f>
        <v>0</v>
      </c>
      <c r="AC136" s="112">
        <f t="shared" si="21"/>
        <v>90099.73</v>
      </c>
      <c r="AD136" s="114">
        <f t="shared" si="22"/>
        <v>90099.73</v>
      </c>
      <c r="AE136" s="115">
        <f t="shared" si="23"/>
        <v>13039.983333333332</v>
      </c>
      <c r="AF136" s="115">
        <f t="shared" si="24"/>
        <v>0</v>
      </c>
      <c r="AG136" s="130"/>
      <c r="AH136" s="132">
        <v>20000</v>
      </c>
      <c r="AI136" s="132"/>
      <c r="AJ136" s="132" t="s">
        <v>46</v>
      </c>
      <c r="AK136" s="132"/>
      <c r="AL136" s="132"/>
      <c r="AM136" s="133"/>
      <c r="AN136" s="70"/>
    </row>
    <row r="137" spans="1:52" s="13" customFormat="1" ht="28.05" hidden="1" customHeight="1">
      <c r="B137" s="396"/>
      <c r="C137" s="82" t="s">
        <v>306</v>
      </c>
      <c r="D137" s="83" t="s">
        <v>307</v>
      </c>
      <c r="E137" s="84">
        <v>120</v>
      </c>
      <c r="F137" s="81">
        <f>VLOOKUP(C137,[1]Sheet1!B$1:E$65536,4,0)</f>
        <v>0</v>
      </c>
      <c r="G137" s="81">
        <f>VLOOKUP(C137,[1]Sheet1!B$1:F$65536,5,0)</f>
        <v>0</v>
      </c>
      <c r="H137" s="81">
        <f>VLOOKUP($C137,[1]Sheet1!$B$1:$Z$65536,6,0)</f>
        <v>0</v>
      </c>
      <c r="I137" s="81">
        <f>VLOOKUP($C137,[1]Sheet1!$B$1:$Z$65536,7,0)</f>
        <v>0</v>
      </c>
      <c r="J137" s="81">
        <f>VLOOKUP($C137,[1]Sheet1!$B$1:$Z$65536,8,0)</f>
        <v>0</v>
      </c>
      <c r="K137" s="81">
        <f>VLOOKUP($C137,[1]Sheet1!$B$1:$Z$65536,9,0)</f>
        <v>0</v>
      </c>
      <c r="L137" s="81">
        <f>VLOOKUP($C137,[1]Sheet1!$B$1:$Z$65536,10,0)</f>
        <v>0</v>
      </c>
      <c r="M137" s="81">
        <f>VLOOKUP($C137,[1]Sheet1!$B$1:$Z$65536,11,0)</f>
        <v>0</v>
      </c>
      <c r="N137" s="81">
        <f>VLOOKUP($C137,[1]Sheet1!$B$1:$Z$65536,12,0)</f>
        <v>11253.440000000017</v>
      </c>
      <c r="O137" s="81">
        <f>VLOOKUP($C137,[1]Sheet1!$B$1:$Z$65536,13,0)</f>
        <v>17690.020000000004</v>
      </c>
      <c r="P137" s="81">
        <f>VLOOKUP($C137,[1]Sheet1!$B$1:$Z$65536,14,0)</f>
        <v>0</v>
      </c>
      <c r="Q137" s="81">
        <f>VLOOKUP($C137,[1]Sheet1!$B$1:$Z$65536,15,0)</f>
        <v>33472.78</v>
      </c>
      <c r="R137" s="81">
        <f>VLOOKUP($C137,[1]Sheet1!$B$1:$Z$65536,16,0)</f>
        <v>0</v>
      </c>
      <c r="S137" s="81">
        <f>VLOOKUP($C137,[1]Sheet1!$B$1:$Z$65536,17,0)</f>
        <v>0</v>
      </c>
      <c r="T137" s="81">
        <f>VLOOKUP($C137,[1]Sheet1!$B$1:$Z$65536,18,0)</f>
        <v>0</v>
      </c>
      <c r="U137" s="81">
        <f>VLOOKUP($C137,[1]Sheet1!$B$1:$Z$65536,19,0)</f>
        <v>0</v>
      </c>
      <c r="V137" s="81">
        <f>VLOOKUP($C137,[1]Sheet1!$B$1:$Z$65536,20,0)</f>
        <v>0</v>
      </c>
      <c r="W137" s="81">
        <f>VLOOKUP($C137,[1]Sheet1!$B$1:$Z$65536,21,0)</f>
        <v>0</v>
      </c>
      <c r="X137" s="81">
        <f>VLOOKUP($C137,[1]Sheet1!$B$1:$Z$65536,22,0)</f>
        <v>12600.300000000003</v>
      </c>
      <c r="Y137" s="81">
        <f>VLOOKUP($C137,[1]Sheet1!$B$1:$Z$65536,23,0)</f>
        <v>60354.8</v>
      </c>
      <c r="Z137" s="81">
        <f>VLOOKUP($C137,[1]Sheet1!$B$1:$Z$65536,24,0)</f>
        <v>16992.259999999998</v>
      </c>
      <c r="AA137" s="81">
        <f>VLOOKUP($C137,[1]Sheet1!$B$1:$Z$65536,25,0)</f>
        <v>13419.74</v>
      </c>
      <c r="AB137" s="81">
        <f>VLOOKUP($C137,[1]Sheet1!$B$1:$AA$65536,26,0)</f>
        <v>0</v>
      </c>
      <c r="AC137" s="112">
        <f t="shared" si="21"/>
        <v>165783.34000000003</v>
      </c>
      <c r="AD137" s="114">
        <f t="shared" si="22"/>
        <v>75016.540000000023</v>
      </c>
      <c r="AE137" s="115">
        <f t="shared" si="23"/>
        <v>5578.7966666666662</v>
      </c>
      <c r="AF137" s="115">
        <f t="shared" si="24"/>
        <v>0</v>
      </c>
      <c r="AG137" s="130">
        <v>10000</v>
      </c>
      <c r="AH137" s="156"/>
      <c r="AI137" s="132">
        <v>10000</v>
      </c>
      <c r="AJ137" s="132" t="s">
        <v>46</v>
      </c>
      <c r="AK137" s="132"/>
      <c r="AL137" s="132"/>
      <c r="AM137" s="133"/>
      <c r="AN137" s="70"/>
    </row>
    <row r="138" spans="1:52" s="13" customFormat="1" ht="28.05" hidden="1" customHeight="1">
      <c r="B138" s="396"/>
      <c r="C138" s="167" t="s">
        <v>308</v>
      </c>
      <c r="D138" s="83" t="s">
        <v>309</v>
      </c>
      <c r="E138" s="84">
        <v>120</v>
      </c>
      <c r="F138" s="81">
        <f>VLOOKUP(C138,[1]Sheet1!B$1:E$65536,4,0)</f>
        <v>0</v>
      </c>
      <c r="G138" s="81">
        <f>VLOOKUP(C138,[1]Sheet1!B$1:F$65536,5,0)</f>
        <v>0</v>
      </c>
      <c r="H138" s="81">
        <f>VLOOKUP($C138,[1]Sheet1!$B$1:$Z$65536,6,0)</f>
        <v>0</v>
      </c>
      <c r="I138" s="81">
        <f>VLOOKUP($C138,[1]Sheet1!$B$1:$Z$65536,7,0)</f>
        <v>0</v>
      </c>
      <c r="J138" s="81">
        <f>VLOOKUP($C138,[1]Sheet1!$B$1:$Z$65536,8,0)</f>
        <v>0</v>
      </c>
      <c r="K138" s="81">
        <f>VLOOKUP($C138,[1]Sheet1!$B$1:$Z$65536,9,0)</f>
        <v>0</v>
      </c>
      <c r="L138" s="81">
        <f>VLOOKUP($C138,[1]Sheet1!$B$1:$Z$65536,10,0)</f>
        <v>0</v>
      </c>
      <c r="M138" s="81">
        <f>VLOOKUP($C138,[1]Sheet1!$B$1:$Z$65536,11,0)</f>
        <v>0</v>
      </c>
      <c r="N138" s="81">
        <f>VLOOKUP($C138,[1]Sheet1!$B$1:$Z$65536,12,0)</f>
        <v>0</v>
      </c>
      <c r="O138" s="81">
        <f>VLOOKUP($C138,[1]Sheet1!$B$1:$Z$65536,13,0)</f>
        <v>0</v>
      </c>
      <c r="P138" s="81">
        <f>VLOOKUP($C138,[1]Sheet1!$B$1:$Z$65536,14,0)</f>
        <v>0</v>
      </c>
      <c r="Q138" s="81">
        <f>VLOOKUP($C138,[1]Sheet1!$B$1:$Z$65536,15,0)</f>
        <v>0</v>
      </c>
      <c r="R138" s="81">
        <f>VLOOKUP($C138,[1]Sheet1!$B$1:$Z$65536,16,0)</f>
        <v>0</v>
      </c>
      <c r="S138" s="81">
        <f>VLOOKUP($C138,[1]Sheet1!$B$1:$Z$65536,17,0)</f>
        <v>0</v>
      </c>
      <c r="T138" s="81">
        <f>VLOOKUP($C138,[1]Sheet1!$B$1:$Z$65536,18,0)</f>
        <v>49456.69</v>
      </c>
      <c r="U138" s="81">
        <f>VLOOKUP($C138,[1]Sheet1!$B$1:$Z$65536,19,0)</f>
        <v>0</v>
      </c>
      <c r="V138" s="81">
        <f>VLOOKUP($C138,[1]Sheet1!$B$1:$Z$65536,20,0)</f>
        <v>239742.23</v>
      </c>
      <c r="W138" s="81">
        <f>VLOOKUP($C138,[1]Sheet1!$B$1:$Z$65536,21,0)</f>
        <v>0</v>
      </c>
      <c r="X138" s="81">
        <f>VLOOKUP($C138,[1]Sheet1!$B$1:$Z$65536,22,0)</f>
        <v>0</v>
      </c>
      <c r="Y138" s="81">
        <f>VLOOKUP($C138,[1]Sheet1!$B$1:$Z$65536,23,0)</f>
        <v>0</v>
      </c>
      <c r="Z138" s="81">
        <f>VLOOKUP($C138,[1]Sheet1!$B$1:$Z$65536,24,0)</f>
        <v>378139.64</v>
      </c>
      <c r="AA138" s="81">
        <f>VLOOKUP($C138,[1]Sheet1!$B$1:$Z$65536,25,0)</f>
        <v>0</v>
      </c>
      <c r="AB138" s="81">
        <f>VLOOKUP($C138,[1]Sheet1!$B$1:$AA$65536,26,0)</f>
        <v>0</v>
      </c>
      <c r="AC138" s="112">
        <f t="shared" si="21"/>
        <v>667338.56000000006</v>
      </c>
      <c r="AD138" s="114">
        <f t="shared" si="22"/>
        <v>289198.92000000004</v>
      </c>
      <c r="AE138" s="115">
        <f t="shared" si="23"/>
        <v>48199.820000000007</v>
      </c>
      <c r="AF138" s="115">
        <f t="shared" si="24"/>
        <v>0</v>
      </c>
      <c r="AG138" s="130">
        <v>50000</v>
      </c>
      <c r="AH138" s="156">
        <v>50000</v>
      </c>
      <c r="AI138" s="132">
        <v>50000</v>
      </c>
      <c r="AJ138" s="132" t="s">
        <v>46</v>
      </c>
      <c r="AK138" s="132"/>
      <c r="AL138" s="132"/>
      <c r="AM138" s="133"/>
      <c r="AN138" s="70"/>
    </row>
    <row r="139" spans="1:52" s="13" customFormat="1" ht="28.05" hidden="1" customHeight="1">
      <c r="B139" s="396"/>
      <c r="C139" s="82" t="s">
        <v>310</v>
      </c>
      <c r="D139" s="83" t="s">
        <v>311</v>
      </c>
      <c r="E139" s="84">
        <v>120</v>
      </c>
      <c r="F139" s="81">
        <f>VLOOKUP(C139,[1]Sheet1!B$1:E$65536,4,0)</f>
        <v>0</v>
      </c>
      <c r="G139" s="81">
        <f>VLOOKUP(C139,[1]Sheet1!B$1:F$65536,5,0)</f>
        <v>0</v>
      </c>
      <c r="H139" s="81">
        <f>VLOOKUP($C139,[1]Sheet1!$B$1:$Z$65536,6,0)</f>
        <v>0</v>
      </c>
      <c r="I139" s="81">
        <f>VLOOKUP($C139,[1]Sheet1!$B$1:$Z$65536,7,0)</f>
        <v>0</v>
      </c>
      <c r="J139" s="81">
        <f>VLOOKUP($C139,[1]Sheet1!$B$1:$Z$65536,8,0)</f>
        <v>0</v>
      </c>
      <c r="K139" s="81">
        <f>VLOOKUP($C139,[1]Sheet1!$B$1:$Z$65536,9,0)</f>
        <v>0</v>
      </c>
      <c r="L139" s="81">
        <f>VLOOKUP($C139,[1]Sheet1!$B$1:$Z$65536,10,0)</f>
        <v>0</v>
      </c>
      <c r="M139" s="81">
        <f>VLOOKUP($C139,[1]Sheet1!$B$1:$Z$65536,11,0)</f>
        <v>0</v>
      </c>
      <c r="N139" s="81">
        <f>VLOOKUP($C139,[1]Sheet1!$B$1:$Z$65536,12,0)</f>
        <v>0</v>
      </c>
      <c r="O139" s="81">
        <f>VLOOKUP($C139,[1]Sheet1!$B$1:$Z$65536,13,0)</f>
        <v>7524.239999999998</v>
      </c>
      <c r="P139" s="81">
        <f>VLOOKUP($C139,[1]Sheet1!$B$1:$Z$65536,14,0)</f>
        <v>3639.0599999999977</v>
      </c>
      <c r="Q139" s="81">
        <f>VLOOKUP($C139,[1]Sheet1!$B$1:$Z$65536,15,0)</f>
        <v>0</v>
      </c>
      <c r="R139" s="81">
        <f>VLOOKUP($C139,[1]Sheet1!$B$1:$Z$65536,16,0)</f>
        <v>0</v>
      </c>
      <c r="S139" s="81">
        <f>VLOOKUP($C139,[1]Sheet1!$B$1:$Z$65536,17,0)</f>
        <v>0</v>
      </c>
      <c r="T139" s="81">
        <f>VLOOKUP($C139,[1]Sheet1!$B$1:$Z$65536,18,0)</f>
        <v>0</v>
      </c>
      <c r="U139" s="81">
        <f>VLOOKUP($C139,[1]Sheet1!$B$1:$Z$65536,19,0)</f>
        <v>0</v>
      </c>
      <c r="V139" s="81">
        <f>VLOOKUP($C139,[1]Sheet1!$B$1:$Z$65536,20,0)</f>
        <v>0</v>
      </c>
      <c r="W139" s="81">
        <f>VLOOKUP($C139,[1]Sheet1!$B$1:$Z$65536,21,0)</f>
        <v>10541.759999999998</v>
      </c>
      <c r="X139" s="81">
        <f>VLOOKUP($C139,[1]Sheet1!$B$1:$Z$65536,22,0)</f>
        <v>3639.0600000000013</v>
      </c>
      <c r="Y139" s="81">
        <f>VLOOKUP($C139,[1]Sheet1!$B$1:$Z$65536,23,0)</f>
        <v>16675.54</v>
      </c>
      <c r="Z139" s="81">
        <f>VLOOKUP($C139,[1]Sheet1!$B$1:$Z$65536,24,0)</f>
        <v>0</v>
      </c>
      <c r="AA139" s="81">
        <f>VLOOKUP($C139,[1]Sheet1!$B$1:$Z$65536,25,0)</f>
        <v>0</v>
      </c>
      <c r="AB139" s="81">
        <f>VLOOKUP($C139,[1]Sheet1!$B$1:$AA$65536,26,0)</f>
        <v>0</v>
      </c>
      <c r="AC139" s="112">
        <f t="shared" si="21"/>
        <v>42019.659999999996</v>
      </c>
      <c r="AD139" s="114">
        <f t="shared" si="22"/>
        <v>25344.119999999995</v>
      </c>
      <c r="AE139" s="115">
        <f t="shared" si="23"/>
        <v>0</v>
      </c>
      <c r="AF139" s="115">
        <f t="shared" si="24"/>
        <v>10541.759999999998</v>
      </c>
      <c r="AG139" s="130"/>
      <c r="AH139" s="132">
        <v>10000</v>
      </c>
      <c r="AI139" s="132"/>
      <c r="AJ139" s="132"/>
      <c r="AK139" s="132"/>
      <c r="AL139" s="132" t="s">
        <v>46</v>
      </c>
      <c r="AM139" s="133"/>
      <c r="AN139" s="70"/>
    </row>
    <row r="140" spans="1:52" s="57" customFormat="1" ht="28.05" customHeight="1">
      <c r="A140" s="13"/>
      <c r="B140" s="396"/>
      <c r="C140" s="82" t="s">
        <v>312</v>
      </c>
      <c r="D140" s="83" t="s">
        <v>313</v>
      </c>
      <c r="E140" s="84">
        <v>120</v>
      </c>
      <c r="F140" s="81">
        <f>VLOOKUP(C140,[1]Sheet1!B$1:E$65536,4,0)</f>
        <v>0</v>
      </c>
      <c r="G140" s="81">
        <f>VLOOKUP(C140,[1]Sheet1!B$1:F$65536,5,0)</f>
        <v>0</v>
      </c>
      <c r="H140" s="81">
        <f>VLOOKUP($C140,[1]Sheet1!$B$1:$Z$65536,6,0)</f>
        <v>0</v>
      </c>
      <c r="I140" s="81">
        <f>VLOOKUP($C140,[1]Sheet1!$B$1:$Z$65536,7,0)</f>
        <v>0</v>
      </c>
      <c r="J140" s="81">
        <f>VLOOKUP($C140,[1]Sheet1!$B$1:$Z$65536,8,0)</f>
        <v>0</v>
      </c>
      <c r="K140" s="81">
        <f>VLOOKUP($C140,[1]Sheet1!$B$1:$Z$65536,9,0)</f>
        <v>0</v>
      </c>
      <c r="L140" s="81">
        <f>VLOOKUP($C140,[1]Sheet1!$B$1:$Z$65536,10,0)</f>
        <v>0</v>
      </c>
      <c r="M140" s="81">
        <f>VLOOKUP($C140,[1]Sheet1!$B$1:$Z$65536,11,0)</f>
        <v>0</v>
      </c>
      <c r="N140" s="81">
        <f>VLOOKUP($C140,[1]Sheet1!$B$1:$Z$65536,12,0)</f>
        <v>0</v>
      </c>
      <c r="O140" s="81">
        <f>VLOOKUP($C140,[1]Sheet1!$B$1:$Z$65536,13,0)</f>
        <v>0</v>
      </c>
      <c r="P140" s="81">
        <f>VLOOKUP($C140,[1]Sheet1!$B$1:$Z$65536,14,0)</f>
        <v>0</v>
      </c>
      <c r="Q140" s="81">
        <f>VLOOKUP($C140,[1]Sheet1!$B$1:$Z$65536,15,0)</f>
        <v>0</v>
      </c>
      <c r="R140" s="81">
        <f>VLOOKUP($C140,[1]Sheet1!$B$1:$Z$65536,16,0)</f>
        <v>0</v>
      </c>
      <c r="S140" s="81">
        <f>VLOOKUP($C140,[1]Sheet1!$B$1:$Z$65536,17,0)</f>
        <v>0</v>
      </c>
      <c r="T140" s="81">
        <f>VLOOKUP($C140,[1]Sheet1!$B$1:$Z$65536,18,0)</f>
        <v>0</v>
      </c>
      <c r="U140" s="81">
        <f>VLOOKUP($C140,[1]Sheet1!$B$1:$Z$65536,19,0)</f>
        <v>0</v>
      </c>
      <c r="V140" s="81">
        <f>VLOOKUP($C140,[1]Sheet1!$B$1:$Z$65536,20,0)</f>
        <v>0</v>
      </c>
      <c r="W140" s="81">
        <f>VLOOKUP($C140,[1]Sheet1!$B$1:$Z$65536,21,0)</f>
        <v>0</v>
      </c>
      <c r="X140" s="81">
        <f>VLOOKUP($C140,[1]Sheet1!$B$1:$Z$65536,22,0)</f>
        <v>0</v>
      </c>
      <c r="Y140" s="81">
        <f>VLOOKUP($C140,[1]Sheet1!$B$1:$Z$65536,23,0)</f>
        <v>123098.77</v>
      </c>
      <c r="Z140" s="81">
        <f>VLOOKUP($C140,[1]Sheet1!$B$1:$Z$65536,24,0)</f>
        <v>103453.26</v>
      </c>
      <c r="AA140" s="81">
        <f>VLOOKUP($C140,[1]Sheet1!$B$1:$Z$65536,25,0)</f>
        <v>91699.85</v>
      </c>
      <c r="AB140" s="81">
        <f>VLOOKUP($C140,[1]Sheet1!$B$1:$AA$65536,26,0)</f>
        <v>0</v>
      </c>
      <c r="AC140" s="112">
        <f t="shared" si="21"/>
        <v>318251.88</v>
      </c>
      <c r="AD140" s="114">
        <f t="shared" si="22"/>
        <v>0</v>
      </c>
      <c r="AE140" s="115">
        <f t="shared" si="23"/>
        <v>0</v>
      </c>
      <c r="AF140" s="115">
        <f t="shared" si="24"/>
        <v>0</v>
      </c>
      <c r="AG140" s="132">
        <v>50000</v>
      </c>
      <c r="AH140" s="132">
        <v>50000</v>
      </c>
      <c r="AI140" s="132">
        <v>30000</v>
      </c>
      <c r="AJ140" s="132" t="s">
        <v>46</v>
      </c>
      <c r="AK140" s="132"/>
      <c r="AL140" s="132"/>
      <c r="AM140" s="133"/>
      <c r="AN140" s="146"/>
    </row>
    <row r="141" spans="1:52" s="58" customFormat="1" ht="28.05" hidden="1" customHeight="1">
      <c r="B141" s="396"/>
      <c r="C141" s="163" t="s">
        <v>94</v>
      </c>
      <c r="D141" s="164"/>
      <c r="E141" s="165"/>
      <c r="F141" s="98">
        <f>SUM(F75:F140)</f>
        <v>156501.66999999998</v>
      </c>
      <c r="G141" s="98">
        <f t="shared" ref="G141:AI141" si="25">SUM(G75:G140)</f>
        <v>474911.63000000082</v>
      </c>
      <c r="H141" s="98">
        <f t="shared" si="25"/>
        <v>937593.2699999999</v>
      </c>
      <c r="I141" s="98">
        <f t="shared" si="25"/>
        <v>2665905.54</v>
      </c>
      <c r="J141" s="98">
        <f t="shared" si="25"/>
        <v>2353910.209999999</v>
      </c>
      <c r="K141" s="98">
        <f t="shared" si="25"/>
        <v>2486744.4299999997</v>
      </c>
      <c r="L141" s="98">
        <f t="shared" si="25"/>
        <v>2775519.6500000004</v>
      </c>
      <c r="M141" s="98">
        <f t="shared" si="25"/>
        <v>2049962.2799999993</v>
      </c>
      <c r="N141" s="98">
        <f t="shared" si="25"/>
        <v>1921671.4800000016</v>
      </c>
      <c r="O141" s="98">
        <f t="shared" si="25"/>
        <v>3448421.8199999984</v>
      </c>
      <c r="P141" s="98">
        <f t="shared" si="25"/>
        <v>2829837.39</v>
      </c>
      <c r="Q141" s="98">
        <f t="shared" si="25"/>
        <v>3663600.77</v>
      </c>
      <c r="R141" s="98">
        <f t="shared" si="25"/>
        <v>6414798.3100000005</v>
      </c>
      <c r="S141" s="98">
        <f t="shared" si="25"/>
        <v>1019558.4900000002</v>
      </c>
      <c r="T141" s="98">
        <f t="shared" si="25"/>
        <v>2742802.3000000003</v>
      </c>
      <c r="U141" s="98">
        <f t="shared" si="25"/>
        <v>970451.6100000001</v>
      </c>
      <c r="V141" s="98">
        <f t="shared" si="25"/>
        <v>8731247.7200000025</v>
      </c>
      <c r="W141" s="98">
        <f t="shared" si="25"/>
        <v>4360921.7300000004</v>
      </c>
      <c r="X141" s="98">
        <f t="shared" si="25"/>
        <v>7504014.0200000005</v>
      </c>
      <c r="Y141" s="98">
        <f t="shared" si="25"/>
        <v>7364415.9400000013</v>
      </c>
      <c r="Z141" s="98">
        <f t="shared" si="25"/>
        <v>10652032.810000006</v>
      </c>
      <c r="AA141" s="98">
        <f t="shared" si="25"/>
        <v>7735097.7600000016</v>
      </c>
      <c r="AB141" s="98">
        <f t="shared" si="25"/>
        <v>5416726.3000000007</v>
      </c>
      <c r="AC141" s="98">
        <f t="shared" si="25"/>
        <v>88676647.12999998</v>
      </c>
      <c r="AD141" s="117">
        <f t="shared" si="25"/>
        <v>59373204.269999988</v>
      </c>
      <c r="AE141" s="81">
        <f t="shared" si="25"/>
        <v>3923743.2000000007</v>
      </c>
      <c r="AF141" s="147">
        <f t="shared" si="25"/>
        <v>4360921.7300000004</v>
      </c>
      <c r="AG141" s="147">
        <f t="shared" si="25"/>
        <v>4439174.1400000006</v>
      </c>
      <c r="AH141" s="147">
        <f t="shared" si="25"/>
        <v>7304319.1500000004</v>
      </c>
      <c r="AI141" s="147">
        <f t="shared" si="25"/>
        <v>3360000</v>
      </c>
      <c r="AJ141" s="148"/>
      <c r="AK141" s="148"/>
      <c r="AL141" s="148"/>
      <c r="AM141" s="178"/>
      <c r="AN141" s="154"/>
    </row>
    <row r="142" spans="1:52" s="59" customFormat="1" ht="31.95" hidden="1" customHeight="1">
      <c r="B142" s="396"/>
      <c r="C142" s="99" t="s">
        <v>95</v>
      </c>
      <c r="D142" s="100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  <c r="S142" s="100"/>
      <c r="T142" s="100"/>
      <c r="U142" s="100"/>
      <c r="V142" s="100"/>
      <c r="W142" s="100"/>
      <c r="X142" s="100"/>
      <c r="Y142" s="100"/>
      <c r="Z142" s="100"/>
      <c r="AA142" s="100"/>
      <c r="AB142" s="100"/>
      <c r="AC142" s="100"/>
      <c r="AD142" s="118"/>
      <c r="AE142" s="119" t="s">
        <v>96</v>
      </c>
      <c r="AF142" s="120"/>
      <c r="AG142" s="120"/>
      <c r="AH142" s="151"/>
      <c r="AI142" s="152"/>
      <c r="AJ142" s="152"/>
      <c r="AK142" s="152"/>
      <c r="AL142" s="152"/>
      <c r="AM142" s="153"/>
      <c r="AN142" s="154"/>
      <c r="AO142" s="153"/>
      <c r="AP142" s="153"/>
      <c r="AQ142" s="153"/>
      <c r="AR142" s="153"/>
      <c r="AS142" s="153"/>
      <c r="AT142" s="153"/>
      <c r="AU142" s="153"/>
      <c r="AV142" s="153"/>
      <c r="AW142" s="153"/>
      <c r="AX142" s="153"/>
      <c r="AY142" s="153"/>
      <c r="AZ142" s="153"/>
    </row>
    <row r="143" spans="1:52" s="61" customFormat="1" ht="28.05" hidden="1" customHeight="1">
      <c r="A143" s="58"/>
      <c r="B143" s="396"/>
      <c r="C143" s="78" t="s">
        <v>315</v>
      </c>
      <c r="D143" s="79" t="s">
        <v>316</v>
      </c>
      <c r="E143" s="80">
        <v>120</v>
      </c>
      <c r="F143" s="81">
        <f>VLOOKUP(C143,[1]Sheet1!B$1:E$65536,4,0)</f>
        <v>0</v>
      </c>
      <c r="G143" s="81">
        <f>VLOOKUP(C143,[1]Sheet1!B$1:F$65536,5,0)</f>
        <v>0</v>
      </c>
      <c r="H143" s="81">
        <f>VLOOKUP($C143,[1]Sheet1!$B$1:$Z$65536,6,0)</f>
        <v>0</v>
      </c>
      <c r="I143" s="81">
        <f>VLOOKUP($C143,[1]Sheet1!$B$1:$Z$65536,7,0)</f>
        <v>0</v>
      </c>
      <c r="J143" s="81">
        <f>VLOOKUP($C143,[1]Sheet1!$B$1:$Z$65536,8,0)</f>
        <v>4106.5799999999872</v>
      </c>
      <c r="K143" s="81">
        <f>VLOOKUP($C143,[1]Sheet1!$B$1:$Z$65536,9,0)</f>
        <v>62299.609999999986</v>
      </c>
      <c r="L143" s="81">
        <f>VLOOKUP($C143,[1]Sheet1!$B$1:$Z$65536,10,0)</f>
        <v>69887.929999999993</v>
      </c>
      <c r="M143" s="81">
        <f>VLOOKUP($C143,[1]Sheet1!$B$1:$Z$65536,11,0)</f>
        <v>0</v>
      </c>
      <c r="N143" s="81">
        <f>VLOOKUP($C143,[1]Sheet1!$B$1:$Z$65536,12,0)</f>
        <v>0</v>
      </c>
      <c r="O143" s="81">
        <f>VLOOKUP($C143,[1]Sheet1!$B$1:$Z$65536,13,0)</f>
        <v>40410.290000000008</v>
      </c>
      <c r="P143" s="81">
        <f>VLOOKUP($C143,[1]Sheet1!$B$1:$Z$65536,14,0)</f>
        <v>0</v>
      </c>
      <c r="Q143" s="81">
        <f>VLOOKUP($C143,[1]Sheet1!$B$1:$Z$65536,15,0)</f>
        <v>0</v>
      </c>
      <c r="R143" s="81">
        <f>VLOOKUP($C143,[1]Sheet1!$B$1:$Z$65536,16,0)</f>
        <v>0</v>
      </c>
      <c r="S143" s="81">
        <f>VLOOKUP($C143,[1]Sheet1!$B$1:$Z$65536,17,0)</f>
        <v>0</v>
      </c>
      <c r="T143" s="81">
        <f>VLOOKUP($C143,[1]Sheet1!$B$1:$Z$65536,18,0)</f>
        <v>0</v>
      </c>
      <c r="U143" s="81">
        <f>VLOOKUP($C143,[1]Sheet1!$B$1:$Z$65536,19,0)</f>
        <v>0</v>
      </c>
      <c r="V143" s="81">
        <f>VLOOKUP($C143,[1]Sheet1!$B$1:$Z$65536,20,0)</f>
        <v>0</v>
      </c>
      <c r="W143" s="81">
        <f>VLOOKUP($C143,[1]Sheet1!$B$1:$Z$65536,21,0)</f>
        <v>0</v>
      </c>
      <c r="X143" s="81">
        <f>VLOOKUP($C143,[1]Sheet1!$B$1:$Z$65536,22,0)</f>
        <v>0</v>
      </c>
      <c r="Y143" s="81">
        <f>VLOOKUP($C143,[1]Sheet1!$B$1:$Z$65536,23,0)</f>
        <v>0</v>
      </c>
      <c r="Z143" s="81">
        <f>VLOOKUP($C143,[1]Sheet1!$B$1:$Z$65536,24,0)</f>
        <v>0</v>
      </c>
      <c r="AA143" s="81">
        <f>VLOOKUP($C143,[1]Sheet1!$B$1:$Z$65536,25,0)</f>
        <v>0</v>
      </c>
      <c r="AB143" s="81">
        <f>VLOOKUP($C143,[1]Sheet1!$B$1:$AA$65536,26,0)</f>
        <v>0</v>
      </c>
      <c r="AC143" s="112">
        <f t="shared" ref="AC143:AC176" si="26">SUM(F143:AB143)</f>
        <v>176704.40999999997</v>
      </c>
      <c r="AD143" s="114">
        <f>AC143-AB143-AA143-Z143-Y143</f>
        <v>176704.40999999997</v>
      </c>
      <c r="AE143" s="112">
        <f t="shared" ref="AE143:AE176" si="27">(V143+U143+T143+S143+R143+Q143)/6</f>
        <v>0</v>
      </c>
      <c r="AF143" s="112">
        <f t="shared" ref="AF143:AF176" si="28">V143</f>
        <v>0</v>
      </c>
      <c r="AG143" s="126"/>
      <c r="AH143" s="128"/>
      <c r="AI143" s="128"/>
      <c r="AJ143" s="128" t="s">
        <v>46</v>
      </c>
      <c r="AK143" s="128"/>
      <c r="AL143" s="128"/>
      <c r="AM143" s="129"/>
      <c r="AN143" s="150"/>
    </row>
    <row r="144" spans="1:52" s="61" customFormat="1" ht="28.05" hidden="1" customHeight="1">
      <c r="A144" s="58"/>
      <c r="B144" s="396"/>
      <c r="C144" s="82" t="s">
        <v>317</v>
      </c>
      <c r="D144" s="83" t="s">
        <v>318</v>
      </c>
      <c r="E144" s="84">
        <v>90</v>
      </c>
      <c r="F144" s="81">
        <f>VLOOKUP(C144,[1]Sheet1!B$1:E$65536,4,0)</f>
        <v>0</v>
      </c>
      <c r="G144" s="81">
        <f>VLOOKUP(C144,[1]Sheet1!B$1:F$65536,5,0)</f>
        <v>0</v>
      </c>
      <c r="H144" s="81">
        <f>VLOOKUP($C144,[1]Sheet1!$B$1:$Z$65536,6,0)</f>
        <v>0</v>
      </c>
      <c r="I144" s="81">
        <f>VLOOKUP($C144,[1]Sheet1!$B$1:$Z$65536,7,0)</f>
        <v>0</v>
      </c>
      <c r="J144" s="81">
        <f>VLOOKUP($C144,[1]Sheet1!$B$1:$Z$65536,8,0)</f>
        <v>0</v>
      </c>
      <c r="K144" s="81">
        <f>VLOOKUP($C144,[1]Sheet1!$B$1:$Z$65536,9,0)</f>
        <v>0</v>
      </c>
      <c r="L144" s="81">
        <f>VLOOKUP($C144,[1]Sheet1!$B$1:$Z$65536,10,0)</f>
        <v>0</v>
      </c>
      <c r="M144" s="81">
        <f>VLOOKUP($C144,[1]Sheet1!$B$1:$Z$65536,11,0)</f>
        <v>0</v>
      </c>
      <c r="N144" s="81">
        <f>VLOOKUP($C144,[1]Sheet1!$B$1:$Z$65536,12,0)</f>
        <v>0</v>
      </c>
      <c r="O144" s="81">
        <f>VLOOKUP($C144,[1]Sheet1!$B$1:$Z$65536,13,0)</f>
        <v>0</v>
      </c>
      <c r="P144" s="81">
        <f>VLOOKUP($C144,[1]Sheet1!$B$1:$Z$65536,14,0)</f>
        <v>4067.2600000000093</v>
      </c>
      <c r="Q144" s="81">
        <f>VLOOKUP($C144,[1]Sheet1!$B$1:$Z$65536,15,0)</f>
        <v>0</v>
      </c>
      <c r="R144" s="81">
        <f>VLOOKUP($C144,[1]Sheet1!$B$1:$Z$65536,16,0)</f>
        <v>0</v>
      </c>
      <c r="S144" s="81">
        <f>VLOOKUP($C144,[1]Sheet1!$B$1:$Z$65536,17,0)</f>
        <v>0</v>
      </c>
      <c r="T144" s="81">
        <f>VLOOKUP($C144,[1]Sheet1!$B$1:$Z$65536,18,0)</f>
        <v>0</v>
      </c>
      <c r="U144" s="81">
        <f>VLOOKUP($C144,[1]Sheet1!$B$1:$Z$65536,19,0)</f>
        <v>0</v>
      </c>
      <c r="V144" s="81">
        <f>VLOOKUP($C144,[1]Sheet1!$B$1:$Z$65536,20,0)</f>
        <v>0</v>
      </c>
      <c r="W144" s="81">
        <f>VLOOKUP($C144,[1]Sheet1!$B$1:$Z$65536,21,0)</f>
        <v>0</v>
      </c>
      <c r="X144" s="81">
        <f>VLOOKUP($C144,[1]Sheet1!$B$1:$Z$65536,22,0)</f>
        <v>0</v>
      </c>
      <c r="Y144" s="81">
        <f>VLOOKUP($C144,[1]Sheet1!$B$1:$Z$65536,23,0)</f>
        <v>0</v>
      </c>
      <c r="Z144" s="81">
        <f>VLOOKUP($C144,[1]Sheet1!$B$1:$Z$65536,24,0)</f>
        <v>0</v>
      </c>
      <c r="AA144" s="81">
        <f>VLOOKUP($C144,[1]Sheet1!$B$1:$Z$65536,25,0)</f>
        <v>0</v>
      </c>
      <c r="AB144" s="81">
        <f>VLOOKUP($C144,[1]Sheet1!$B$1:$AA$65536,26,0)</f>
        <v>0</v>
      </c>
      <c r="AC144" s="112">
        <f t="shared" si="26"/>
        <v>4067.2600000000093</v>
      </c>
      <c r="AD144" s="113">
        <f t="shared" ref="AD144:AD161" si="29">AC144-AB144-AA144-Z144</f>
        <v>4067.2600000000093</v>
      </c>
      <c r="AE144" s="115">
        <f t="shared" si="27"/>
        <v>0</v>
      </c>
      <c r="AF144" s="115">
        <f t="shared" si="28"/>
        <v>0</v>
      </c>
      <c r="AG144" s="130"/>
      <c r="AH144" s="132"/>
      <c r="AI144" s="132"/>
      <c r="AJ144" s="132" t="s">
        <v>46</v>
      </c>
      <c r="AK144" s="132"/>
      <c r="AL144" s="132"/>
      <c r="AM144" s="133"/>
      <c r="AN144" s="150"/>
    </row>
    <row r="145" spans="1:40" s="61" customFormat="1" ht="28.05" hidden="1" customHeight="1">
      <c r="A145" s="58"/>
      <c r="B145" s="396"/>
      <c r="C145" s="82" t="s">
        <v>319</v>
      </c>
      <c r="D145" s="83" t="s">
        <v>320</v>
      </c>
      <c r="E145" s="84">
        <v>90</v>
      </c>
      <c r="F145" s="81">
        <f>VLOOKUP(C145,[1]Sheet1!B$1:E$65536,4,0)</f>
        <v>7470.73</v>
      </c>
      <c r="G145" s="81">
        <f>VLOOKUP(C145,[1]Sheet1!B$1:F$65536,5,0)</f>
        <v>0</v>
      </c>
      <c r="H145" s="81">
        <f>VLOOKUP($C145,[1]Sheet1!$B$1:$Z$65536,6,0)</f>
        <v>0</v>
      </c>
      <c r="I145" s="81">
        <f>VLOOKUP($C145,[1]Sheet1!$B$1:$Z$65536,7,0)</f>
        <v>0</v>
      </c>
      <c r="J145" s="81">
        <f>VLOOKUP($C145,[1]Sheet1!$B$1:$Z$65536,8,0)</f>
        <v>0</v>
      </c>
      <c r="K145" s="81">
        <f>VLOOKUP($C145,[1]Sheet1!$B$1:$Z$65536,9,0)</f>
        <v>0</v>
      </c>
      <c r="L145" s="81">
        <f>VLOOKUP($C145,[1]Sheet1!$B$1:$Z$65536,10,0)</f>
        <v>0</v>
      </c>
      <c r="M145" s="81">
        <f>VLOOKUP($C145,[1]Sheet1!$B$1:$Z$65536,11,0)</f>
        <v>0</v>
      </c>
      <c r="N145" s="81">
        <f>VLOOKUP($C145,[1]Sheet1!$B$1:$Z$65536,12,0)</f>
        <v>0</v>
      </c>
      <c r="O145" s="81">
        <f>VLOOKUP($C145,[1]Sheet1!$B$1:$Z$65536,13,0)</f>
        <v>0</v>
      </c>
      <c r="P145" s="81">
        <f>VLOOKUP($C145,[1]Sheet1!$B$1:$Z$65536,14,0)</f>
        <v>0</v>
      </c>
      <c r="Q145" s="81">
        <f>VLOOKUP($C145,[1]Sheet1!$B$1:$Z$65536,15,0)</f>
        <v>0</v>
      </c>
      <c r="R145" s="81">
        <f>VLOOKUP($C145,[1]Sheet1!$B$1:$Z$65536,16,0)</f>
        <v>0</v>
      </c>
      <c r="S145" s="81">
        <f>VLOOKUP($C145,[1]Sheet1!$B$1:$Z$65536,17,0)</f>
        <v>0</v>
      </c>
      <c r="T145" s="81">
        <f>VLOOKUP($C145,[1]Sheet1!$B$1:$Z$65536,18,0)</f>
        <v>0</v>
      </c>
      <c r="U145" s="81">
        <f>VLOOKUP($C145,[1]Sheet1!$B$1:$Z$65536,19,0)</f>
        <v>0</v>
      </c>
      <c r="V145" s="81">
        <f>VLOOKUP($C145,[1]Sheet1!$B$1:$Z$65536,20,0)</f>
        <v>0</v>
      </c>
      <c r="W145" s="81">
        <f>VLOOKUP($C145,[1]Sheet1!$B$1:$Z$65536,21,0)</f>
        <v>0</v>
      </c>
      <c r="X145" s="81">
        <f>VLOOKUP($C145,[1]Sheet1!$B$1:$Z$65536,22,0)</f>
        <v>0</v>
      </c>
      <c r="Y145" s="81">
        <f>VLOOKUP($C145,[1]Sheet1!$B$1:$Z$65536,23,0)</f>
        <v>0</v>
      </c>
      <c r="Z145" s="81">
        <f>VLOOKUP($C145,[1]Sheet1!$B$1:$Z$65536,24,0)</f>
        <v>0</v>
      </c>
      <c r="AA145" s="81">
        <f>VLOOKUP($C145,[1]Sheet1!$B$1:$Z$65536,25,0)</f>
        <v>0</v>
      </c>
      <c r="AB145" s="81">
        <f>VLOOKUP($C145,[1]Sheet1!$B$1:$AA$65536,26,0)</f>
        <v>19336.740000000002</v>
      </c>
      <c r="AC145" s="112">
        <f t="shared" si="26"/>
        <v>26807.47</v>
      </c>
      <c r="AD145" s="113">
        <f t="shared" si="29"/>
        <v>7470.73</v>
      </c>
      <c r="AE145" s="115">
        <f t="shared" si="27"/>
        <v>0</v>
      </c>
      <c r="AF145" s="115">
        <f t="shared" si="28"/>
        <v>0</v>
      </c>
      <c r="AG145" s="130"/>
      <c r="AH145" s="132"/>
      <c r="AI145" s="132"/>
      <c r="AJ145" s="132"/>
      <c r="AK145" s="132"/>
      <c r="AL145" s="132" t="s">
        <v>46</v>
      </c>
      <c r="AM145" s="133"/>
      <c r="AN145" s="150"/>
    </row>
    <row r="146" spans="1:40" s="61" customFormat="1" ht="28.05" hidden="1" customHeight="1">
      <c r="A146" s="58"/>
      <c r="B146" s="396"/>
      <c r="C146" s="82" t="s">
        <v>321</v>
      </c>
      <c r="D146" s="83" t="s">
        <v>322</v>
      </c>
      <c r="E146" s="84">
        <v>90</v>
      </c>
      <c r="F146" s="81">
        <f>VLOOKUP(C146,[1]Sheet1!B$1:E$65536,4,0)</f>
        <v>12263.73</v>
      </c>
      <c r="G146" s="81">
        <f>VLOOKUP(C146,[1]Sheet1!B$1:F$65536,5,0)</f>
        <v>0</v>
      </c>
      <c r="H146" s="81">
        <f>VLOOKUP($C146,[1]Sheet1!$B$1:$Z$65536,6,0)</f>
        <v>0</v>
      </c>
      <c r="I146" s="81">
        <f>VLOOKUP($C146,[1]Sheet1!$B$1:$Z$65536,7,0)</f>
        <v>0</v>
      </c>
      <c r="J146" s="81">
        <f>VLOOKUP($C146,[1]Sheet1!$B$1:$Z$65536,8,0)</f>
        <v>0</v>
      </c>
      <c r="K146" s="81">
        <f>VLOOKUP($C146,[1]Sheet1!$B$1:$Z$65536,9,0)</f>
        <v>0</v>
      </c>
      <c r="L146" s="81">
        <f>VLOOKUP($C146,[1]Sheet1!$B$1:$Z$65536,10,0)</f>
        <v>0</v>
      </c>
      <c r="M146" s="81">
        <f>VLOOKUP($C146,[1]Sheet1!$B$1:$Z$65536,11,0)</f>
        <v>0</v>
      </c>
      <c r="N146" s="81">
        <f>VLOOKUP($C146,[1]Sheet1!$B$1:$Z$65536,12,0)</f>
        <v>0</v>
      </c>
      <c r="O146" s="81">
        <f>VLOOKUP($C146,[1]Sheet1!$B$1:$Z$65536,13,0)</f>
        <v>0</v>
      </c>
      <c r="P146" s="81">
        <f>VLOOKUP($C146,[1]Sheet1!$B$1:$Z$65536,14,0)</f>
        <v>0</v>
      </c>
      <c r="Q146" s="81">
        <f>VLOOKUP($C146,[1]Sheet1!$B$1:$Z$65536,15,0)</f>
        <v>0</v>
      </c>
      <c r="R146" s="81">
        <f>VLOOKUP($C146,[1]Sheet1!$B$1:$Z$65536,16,0)</f>
        <v>0</v>
      </c>
      <c r="S146" s="81">
        <f>VLOOKUP($C146,[1]Sheet1!$B$1:$Z$65536,17,0)</f>
        <v>0</v>
      </c>
      <c r="T146" s="81">
        <f>VLOOKUP($C146,[1]Sheet1!$B$1:$Z$65536,18,0)</f>
        <v>0</v>
      </c>
      <c r="U146" s="81">
        <f>VLOOKUP($C146,[1]Sheet1!$B$1:$Z$65536,19,0)</f>
        <v>0</v>
      </c>
      <c r="V146" s="81">
        <f>VLOOKUP($C146,[1]Sheet1!$B$1:$Z$65536,20,0)</f>
        <v>0</v>
      </c>
      <c r="W146" s="81">
        <f>VLOOKUP($C146,[1]Sheet1!$B$1:$Z$65536,21,0)</f>
        <v>0</v>
      </c>
      <c r="X146" s="81">
        <f>VLOOKUP($C146,[1]Sheet1!$B$1:$Z$65536,22,0)</f>
        <v>0</v>
      </c>
      <c r="Y146" s="81">
        <f>VLOOKUP($C146,[1]Sheet1!$B$1:$Z$65536,23,0)</f>
        <v>0</v>
      </c>
      <c r="Z146" s="81">
        <f>VLOOKUP($C146,[1]Sheet1!$B$1:$Z$65536,24,0)</f>
        <v>0</v>
      </c>
      <c r="AA146" s="81">
        <f>VLOOKUP($C146,[1]Sheet1!$B$1:$Z$65536,25,0)</f>
        <v>0</v>
      </c>
      <c r="AB146" s="81">
        <f>VLOOKUP($C146,[1]Sheet1!$B$1:$AA$65536,26,0)</f>
        <v>0</v>
      </c>
      <c r="AC146" s="112">
        <f t="shared" si="26"/>
        <v>12263.73</v>
      </c>
      <c r="AD146" s="113">
        <f t="shared" si="29"/>
        <v>12263.73</v>
      </c>
      <c r="AE146" s="115">
        <f t="shared" si="27"/>
        <v>0</v>
      </c>
      <c r="AF146" s="115">
        <f t="shared" si="28"/>
        <v>0</v>
      </c>
      <c r="AG146" s="130"/>
      <c r="AH146" s="132"/>
      <c r="AI146" s="132"/>
      <c r="AJ146" s="132"/>
      <c r="AK146" s="132"/>
      <c r="AL146" s="132" t="s">
        <v>46</v>
      </c>
      <c r="AM146" s="133"/>
      <c r="AN146" s="150"/>
    </row>
    <row r="147" spans="1:40" s="61" customFormat="1" ht="28.05" hidden="1" customHeight="1">
      <c r="A147" s="58"/>
      <c r="B147" s="396"/>
      <c r="C147" s="82" t="s">
        <v>323</v>
      </c>
      <c r="D147" s="90" t="s">
        <v>324</v>
      </c>
      <c r="E147" s="84">
        <v>90</v>
      </c>
      <c r="F147" s="81">
        <f>VLOOKUP(C147,[1]Sheet1!B$1:E$65536,4,0)</f>
        <v>0</v>
      </c>
      <c r="G147" s="81">
        <f>VLOOKUP(C147,[1]Sheet1!B$1:F$65536,5,0)</f>
        <v>0</v>
      </c>
      <c r="H147" s="81">
        <f>VLOOKUP($C147,[1]Sheet1!$B$1:$Z$65536,6,0)</f>
        <v>0</v>
      </c>
      <c r="I147" s="81">
        <f>VLOOKUP($C147,[1]Sheet1!$B$1:$Z$65536,7,0)</f>
        <v>0</v>
      </c>
      <c r="J147" s="81">
        <f>VLOOKUP($C147,[1]Sheet1!$B$1:$Z$65536,8,0)</f>
        <v>0</v>
      </c>
      <c r="K147" s="81">
        <f>VLOOKUP($C147,[1]Sheet1!$B$1:$Z$65536,9,0)</f>
        <v>0</v>
      </c>
      <c r="L147" s="81">
        <f>VLOOKUP($C147,[1]Sheet1!$B$1:$Z$65536,10,0)</f>
        <v>0</v>
      </c>
      <c r="M147" s="81">
        <f>VLOOKUP($C147,[1]Sheet1!$B$1:$Z$65536,11,0)</f>
        <v>0</v>
      </c>
      <c r="N147" s="81">
        <f>VLOOKUP($C147,[1]Sheet1!$B$1:$Z$65536,12,0)</f>
        <v>0</v>
      </c>
      <c r="O147" s="81">
        <f>VLOOKUP($C147,[1]Sheet1!$B$1:$Z$65536,13,0)</f>
        <v>0</v>
      </c>
      <c r="P147" s="81">
        <f>VLOOKUP($C147,[1]Sheet1!$B$1:$Z$65536,14,0)</f>
        <v>0</v>
      </c>
      <c r="Q147" s="81">
        <f>VLOOKUP($C147,[1]Sheet1!$B$1:$Z$65536,15,0)</f>
        <v>0</v>
      </c>
      <c r="R147" s="81">
        <f>VLOOKUP($C147,[1]Sheet1!$B$1:$Z$65536,16,0)</f>
        <v>0</v>
      </c>
      <c r="S147" s="81">
        <f>VLOOKUP($C147,[1]Sheet1!$B$1:$Z$65536,17,0)</f>
        <v>0</v>
      </c>
      <c r="T147" s="81">
        <f>VLOOKUP($C147,[1]Sheet1!$B$1:$Z$65536,18,0)</f>
        <v>0</v>
      </c>
      <c r="U147" s="81">
        <f>VLOOKUP($C147,[1]Sheet1!$B$1:$Z$65536,19,0)</f>
        <v>0</v>
      </c>
      <c r="V147" s="81">
        <f>VLOOKUP($C147,[1]Sheet1!$B$1:$Z$65536,20,0)</f>
        <v>0</v>
      </c>
      <c r="W147" s="81">
        <f>VLOOKUP($C147,[1]Sheet1!$B$1:$Z$65536,21,0)</f>
        <v>0</v>
      </c>
      <c r="X147" s="81">
        <f>VLOOKUP($C147,[1]Sheet1!$B$1:$Z$65536,22,0)</f>
        <v>0</v>
      </c>
      <c r="Y147" s="81">
        <f>VLOOKUP($C147,[1]Sheet1!$B$1:$Z$65536,23,0)</f>
        <v>16334.740000000002</v>
      </c>
      <c r="Z147" s="81">
        <f>VLOOKUP($C147,[1]Sheet1!$B$1:$Z$65536,24,0)</f>
        <v>0</v>
      </c>
      <c r="AA147" s="81">
        <f>VLOOKUP($C147,[1]Sheet1!$B$1:$Z$65536,25,0)</f>
        <v>10005.65</v>
      </c>
      <c r="AB147" s="81">
        <f>VLOOKUP($C147,[1]Sheet1!$B$1:$AA$65536,26,0)</f>
        <v>0</v>
      </c>
      <c r="AC147" s="112">
        <f t="shared" si="26"/>
        <v>26340.39</v>
      </c>
      <c r="AD147" s="113">
        <f>AC147-AB147</f>
        <v>26340.39</v>
      </c>
      <c r="AE147" s="115">
        <f t="shared" si="27"/>
        <v>0</v>
      </c>
      <c r="AF147" s="115">
        <f t="shared" si="28"/>
        <v>0</v>
      </c>
      <c r="AG147" s="132">
        <f>AC147</f>
        <v>26340.39</v>
      </c>
      <c r="AH147" s="132"/>
      <c r="AI147" s="132"/>
      <c r="AJ147" s="132"/>
      <c r="AK147" s="132"/>
      <c r="AL147" s="132" t="s">
        <v>46</v>
      </c>
      <c r="AM147" s="133" t="s">
        <v>722</v>
      </c>
      <c r="AN147" s="150"/>
    </row>
    <row r="148" spans="1:40" s="61" customFormat="1" ht="28.05" hidden="1" customHeight="1">
      <c r="A148" s="58"/>
      <c r="B148" s="396"/>
      <c r="C148" s="82" t="s">
        <v>325</v>
      </c>
      <c r="D148" s="83" t="s">
        <v>326</v>
      </c>
      <c r="E148" s="84">
        <v>90</v>
      </c>
      <c r="F148" s="81">
        <f>VLOOKUP(C148,[1]Sheet1!B$1:E$65536,4,0)</f>
        <v>0</v>
      </c>
      <c r="G148" s="81">
        <f>VLOOKUP(C148,[1]Sheet1!B$1:F$65536,5,0)</f>
        <v>0</v>
      </c>
      <c r="H148" s="81">
        <f>VLOOKUP($C148,[1]Sheet1!$B$1:$Z$65536,6,0)</f>
        <v>0</v>
      </c>
      <c r="I148" s="81">
        <f>VLOOKUP($C148,[1]Sheet1!$B$1:$Z$65536,7,0)</f>
        <v>0</v>
      </c>
      <c r="J148" s="81">
        <f>VLOOKUP($C148,[1]Sheet1!$B$1:$Z$65536,8,0)</f>
        <v>0</v>
      </c>
      <c r="K148" s="81">
        <f>VLOOKUP($C148,[1]Sheet1!$B$1:$Z$65536,9,0)</f>
        <v>0</v>
      </c>
      <c r="L148" s="81">
        <f>VLOOKUP($C148,[1]Sheet1!$B$1:$Z$65536,10,0)</f>
        <v>0</v>
      </c>
      <c r="M148" s="81">
        <f>VLOOKUP($C148,[1]Sheet1!$B$1:$Z$65536,11,0)</f>
        <v>0</v>
      </c>
      <c r="N148" s="81">
        <f>VLOOKUP($C148,[1]Sheet1!$B$1:$Z$65536,12,0)</f>
        <v>0</v>
      </c>
      <c r="O148" s="81">
        <f>VLOOKUP($C148,[1]Sheet1!$B$1:$Z$65536,13,0)</f>
        <v>0</v>
      </c>
      <c r="P148" s="81">
        <f>VLOOKUP($C148,[1]Sheet1!$B$1:$Z$65536,14,0)</f>
        <v>0</v>
      </c>
      <c r="Q148" s="81">
        <f>VLOOKUP($C148,[1]Sheet1!$B$1:$Z$65536,15,0)</f>
        <v>0</v>
      </c>
      <c r="R148" s="81">
        <f>VLOOKUP($C148,[1]Sheet1!$B$1:$Z$65536,16,0)</f>
        <v>4500</v>
      </c>
      <c r="S148" s="81">
        <f>VLOOKUP($C148,[1]Sheet1!$B$1:$Z$65536,17,0)</f>
        <v>0</v>
      </c>
      <c r="T148" s="81">
        <f>VLOOKUP($C148,[1]Sheet1!$B$1:$Z$65536,18,0)</f>
        <v>0</v>
      </c>
      <c r="U148" s="81">
        <f>VLOOKUP($C148,[1]Sheet1!$B$1:$Z$65536,19,0)</f>
        <v>0</v>
      </c>
      <c r="V148" s="81">
        <f>VLOOKUP($C148,[1]Sheet1!$B$1:$Z$65536,20,0)</f>
        <v>0</v>
      </c>
      <c r="W148" s="81">
        <f>VLOOKUP($C148,[1]Sheet1!$B$1:$Z$65536,21,0)</f>
        <v>0</v>
      </c>
      <c r="X148" s="81">
        <f>VLOOKUP($C148,[1]Sheet1!$B$1:$Z$65536,22,0)</f>
        <v>0</v>
      </c>
      <c r="Y148" s="81">
        <f>VLOOKUP($C148,[1]Sheet1!$B$1:$Z$65536,23,0)</f>
        <v>0</v>
      </c>
      <c r="Z148" s="81">
        <f>VLOOKUP($C148,[1]Sheet1!$B$1:$Z$65536,24,0)</f>
        <v>0</v>
      </c>
      <c r="AA148" s="81">
        <f>VLOOKUP($C148,[1]Sheet1!$B$1:$Z$65536,25,0)</f>
        <v>0</v>
      </c>
      <c r="AB148" s="81">
        <f>VLOOKUP($C148,[1]Sheet1!$B$1:$AA$65536,26,0)</f>
        <v>0</v>
      </c>
      <c r="AC148" s="112">
        <f t="shared" si="26"/>
        <v>4500</v>
      </c>
      <c r="AD148" s="113">
        <f t="shared" si="29"/>
        <v>4500</v>
      </c>
      <c r="AE148" s="115">
        <f t="shared" si="27"/>
        <v>750</v>
      </c>
      <c r="AF148" s="115">
        <f t="shared" si="28"/>
        <v>0</v>
      </c>
      <c r="AG148" s="130"/>
      <c r="AH148" s="132"/>
      <c r="AI148" s="132"/>
      <c r="AJ148" s="132"/>
      <c r="AK148" s="132"/>
      <c r="AL148" s="132" t="s">
        <v>46</v>
      </c>
      <c r="AM148" s="133"/>
      <c r="AN148" s="150"/>
    </row>
    <row r="149" spans="1:40" s="61" customFormat="1" ht="28.05" hidden="1" customHeight="1">
      <c r="A149" s="58"/>
      <c r="B149" s="396"/>
      <c r="C149" s="82" t="s">
        <v>327</v>
      </c>
      <c r="D149" s="83" t="s">
        <v>328</v>
      </c>
      <c r="E149" s="84">
        <v>90</v>
      </c>
      <c r="F149" s="81">
        <f>VLOOKUP(C149,[1]Sheet1!B$1:E$65536,4,0)</f>
        <v>3374.75</v>
      </c>
      <c r="G149" s="81">
        <f>VLOOKUP(C149,[1]Sheet1!B$1:F$65536,5,0)</f>
        <v>0</v>
      </c>
      <c r="H149" s="81">
        <f>VLOOKUP($C149,[1]Sheet1!$B$1:$Z$65536,6,0)</f>
        <v>0</v>
      </c>
      <c r="I149" s="81">
        <f>VLOOKUP($C149,[1]Sheet1!$B$1:$Z$65536,7,0)</f>
        <v>0</v>
      </c>
      <c r="J149" s="81">
        <f>VLOOKUP($C149,[1]Sheet1!$B$1:$Z$65536,8,0)</f>
        <v>0</v>
      </c>
      <c r="K149" s="81">
        <f>VLOOKUP($C149,[1]Sheet1!$B$1:$Z$65536,9,0)</f>
        <v>0</v>
      </c>
      <c r="L149" s="81">
        <f>VLOOKUP($C149,[1]Sheet1!$B$1:$Z$65536,10,0)</f>
        <v>0</v>
      </c>
      <c r="M149" s="81">
        <f>VLOOKUP($C149,[1]Sheet1!$B$1:$Z$65536,11,0)</f>
        <v>0</v>
      </c>
      <c r="N149" s="81">
        <f>VLOOKUP($C149,[1]Sheet1!$B$1:$Z$65536,12,0)</f>
        <v>0</v>
      </c>
      <c r="O149" s="81">
        <f>VLOOKUP($C149,[1]Sheet1!$B$1:$Z$65536,13,0)</f>
        <v>0</v>
      </c>
      <c r="P149" s="81">
        <f>VLOOKUP($C149,[1]Sheet1!$B$1:$Z$65536,14,0)</f>
        <v>0</v>
      </c>
      <c r="Q149" s="81">
        <f>VLOOKUP($C149,[1]Sheet1!$B$1:$Z$65536,15,0)</f>
        <v>0</v>
      </c>
      <c r="R149" s="81">
        <f>VLOOKUP($C149,[1]Sheet1!$B$1:$Z$65536,16,0)</f>
        <v>0</v>
      </c>
      <c r="S149" s="81">
        <f>VLOOKUP($C149,[1]Sheet1!$B$1:$Z$65536,17,0)</f>
        <v>0</v>
      </c>
      <c r="T149" s="81">
        <f>VLOOKUP($C149,[1]Sheet1!$B$1:$Z$65536,18,0)</f>
        <v>0</v>
      </c>
      <c r="U149" s="81">
        <f>VLOOKUP($C149,[1]Sheet1!$B$1:$Z$65536,19,0)</f>
        <v>0</v>
      </c>
      <c r="V149" s="81">
        <f>VLOOKUP($C149,[1]Sheet1!$B$1:$Z$65536,20,0)</f>
        <v>0</v>
      </c>
      <c r="W149" s="81">
        <f>VLOOKUP($C149,[1]Sheet1!$B$1:$Z$65536,21,0)</f>
        <v>0</v>
      </c>
      <c r="X149" s="81">
        <f>VLOOKUP($C149,[1]Sheet1!$B$1:$Z$65536,22,0)</f>
        <v>0</v>
      </c>
      <c r="Y149" s="81">
        <f>VLOOKUP($C149,[1]Sheet1!$B$1:$Z$65536,23,0)</f>
        <v>0</v>
      </c>
      <c r="Z149" s="81">
        <f>VLOOKUP($C149,[1]Sheet1!$B$1:$Z$65536,24,0)</f>
        <v>0</v>
      </c>
      <c r="AA149" s="81">
        <f>VLOOKUP($C149,[1]Sheet1!$B$1:$Z$65536,25,0)</f>
        <v>0</v>
      </c>
      <c r="AB149" s="81">
        <f>VLOOKUP($C149,[1]Sheet1!$B$1:$AA$65536,26,0)</f>
        <v>0</v>
      </c>
      <c r="AC149" s="112">
        <f t="shared" si="26"/>
        <v>3374.75</v>
      </c>
      <c r="AD149" s="113">
        <f t="shared" si="29"/>
        <v>3374.75</v>
      </c>
      <c r="AE149" s="115">
        <f t="shared" si="27"/>
        <v>0</v>
      </c>
      <c r="AF149" s="115">
        <f t="shared" si="28"/>
        <v>0</v>
      </c>
      <c r="AG149" s="130"/>
      <c r="AH149" s="132"/>
      <c r="AI149" s="132"/>
      <c r="AJ149" s="132"/>
      <c r="AK149" s="132" t="s">
        <v>46</v>
      </c>
      <c r="AL149" s="132"/>
      <c r="AM149" s="133"/>
      <c r="AN149" s="150"/>
    </row>
    <row r="150" spans="1:40" s="61" customFormat="1" ht="28.05" hidden="1" customHeight="1">
      <c r="A150" s="58"/>
      <c r="B150" s="396"/>
      <c r="C150" s="82" t="s">
        <v>329</v>
      </c>
      <c r="D150" s="83" t="s">
        <v>330</v>
      </c>
      <c r="E150" s="84">
        <v>90</v>
      </c>
      <c r="F150" s="81">
        <f>VLOOKUP(C150,[1]Sheet1!B$1:E$65536,4,0)</f>
        <v>0</v>
      </c>
      <c r="G150" s="81">
        <f>VLOOKUP(C150,[1]Sheet1!B$1:F$65536,5,0)</f>
        <v>0</v>
      </c>
      <c r="H150" s="81">
        <f>VLOOKUP($C150,[1]Sheet1!$B$1:$Z$65536,6,0)</f>
        <v>0</v>
      </c>
      <c r="I150" s="81">
        <f>VLOOKUP($C150,[1]Sheet1!$B$1:$Z$65536,7,0)</f>
        <v>0</v>
      </c>
      <c r="J150" s="81">
        <f>VLOOKUP($C150,[1]Sheet1!$B$1:$Z$65536,8,0)</f>
        <v>0</v>
      </c>
      <c r="K150" s="81">
        <f>VLOOKUP($C150,[1]Sheet1!$B$1:$Z$65536,9,0)</f>
        <v>0</v>
      </c>
      <c r="L150" s="81">
        <f>VLOOKUP($C150,[1]Sheet1!$B$1:$Z$65536,10,0)</f>
        <v>0</v>
      </c>
      <c r="M150" s="81">
        <f>VLOOKUP($C150,[1]Sheet1!$B$1:$Z$65536,11,0)</f>
        <v>0</v>
      </c>
      <c r="N150" s="81">
        <f>VLOOKUP($C150,[1]Sheet1!$B$1:$Z$65536,12,0)</f>
        <v>0</v>
      </c>
      <c r="O150" s="81">
        <f>VLOOKUP($C150,[1]Sheet1!$B$1:$Z$65536,13,0)</f>
        <v>0</v>
      </c>
      <c r="P150" s="81">
        <f>VLOOKUP($C150,[1]Sheet1!$B$1:$Z$65536,14,0)</f>
        <v>0</v>
      </c>
      <c r="Q150" s="81">
        <f>VLOOKUP($C150,[1]Sheet1!$B$1:$Z$65536,15,0)</f>
        <v>0</v>
      </c>
      <c r="R150" s="81">
        <f>VLOOKUP($C150,[1]Sheet1!$B$1:$Z$65536,16,0)</f>
        <v>0</v>
      </c>
      <c r="S150" s="81">
        <f>VLOOKUP($C150,[1]Sheet1!$B$1:$Z$65536,17,0)</f>
        <v>0</v>
      </c>
      <c r="T150" s="81">
        <f>VLOOKUP($C150,[1]Sheet1!$B$1:$Z$65536,18,0)</f>
        <v>0</v>
      </c>
      <c r="U150" s="81">
        <f>VLOOKUP($C150,[1]Sheet1!$B$1:$Z$65536,19,0)</f>
        <v>0</v>
      </c>
      <c r="V150" s="81">
        <f>VLOOKUP($C150,[1]Sheet1!$B$1:$Z$65536,20,0)</f>
        <v>3335</v>
      </c>
      <c r="W150" s="81">
        <f>VLOOKUP($C150,[1]Sheet1!$B$1:$Z$65536,21,0)</f>
        <v>0</v>
      </c>
      <c r="X150" s="81">
        <f>VLOOKUP($C150,[1]Sheet1!$B$1:$Z$65536,22,0)</f>
        <v>0</v>
      </c>
      <c r="Y150" s="81">
        <f>VLOOKUP($C150,[1]Sheet1!$B$1:$Z$65536,23,0)</f>
        <v>12231.12</v>
      </c>
      <c r="Z150" s="81">
        <f>VLOOKUP($C150,[1]Sheet1!$B$1:$Z$65536,24,0)</f>
        <v>0</v>
      </c>
      <c r="AA150" s="81">
        <f>VLOOKUP($C150,[1]Sheet1!$B$1:$Z$65536,25,0)</f>
        <v>0</v>
      </c>
      <c r="AB150" s="81">
        <f>VLOOKUP($C150,[1]Sheet1!$B$1:$AA$65536,26,0)</f>
        <v>4429.6000000000004</v>
      </c>
      <c r="AC150" s="112">
        <f t="shared" si="26"/>
        <v>19995.72</v>
      </c>
      <c r="AD150" s="113">
        <f t="shared" si="29"/>
        <v>15566.12</v>
      </c>
      <c r="AE150" s="115">
        <f t="shared" si="27"/>
        <v>555.83333333333337</v>
      </c>
      <c r="AF150" s="115">
        <f t="shared" si="28"/>
        <v>3335</v>
      </c>
      <c r="AG150" s="130"/>
      <c r="AH150" s="132">
        <f>AD150</f>
        <v>15566.12</v>
      </c>
      <c r="AI150" s="132"/>
      <c r="AJ150" s="132"/>
      <c r="AK150" s="132"/>
      <c r="AL150" s="132" t="s">
        <v>46</v>
      </c>
      <c r="AM150" s="133"/>
      <c r="AN150" s="150"/>
    </row>
    <row r="151" spans="1:40" s="61" customFormat="1" ht="28.05" hidden="1" customHeight="1">
      <c r="A151" s="58"/>
      <c r="B151" s="396"/>
      <c r="C151" s="82" t="s">
        <v>331</v>
      </c>
      <c r="D151" s="83" t="s">
        <v>332</v>
      </c>
      <c r="E151" s="84">
        <v>90</v>
      </c>
      <c r="F151" s="81">
        <f>VLOOKUP(C151,[1]Sheet1!B$1:E$65536,4,0)</f>
        <v>2450</v>
      </c>
      <c r="G151" s="81">
        <f>VLOOKUP(C151,[1]Sheet1!B$1:F$65536,5,0)</f>
        <v>0</v>
      </c>
      <c r="H151" s="81">
        <f>VLOOKUP($C151,[1]Sheet1!$B$1:$Z$65536,6,0)</f>
        <v>0</v>
      </c>
      <c r="I151" s="81">
        <f>VLOOKUP($C151,[1]Sheet1!$B$1:$Z$65536,7,0)</f>
        <v>0</v>
      </c>
      <c r="J151" s="81">
        <f>VLOOKUP($C151,[1]Sheet1!$B$1:$Z$65536,8,0)</f>
        <v>0</v>
      </c>
      <c r="K151" s="81">
        <f>VLOOKUP($C151,[1]Sheet1!$B$1:$Z$65536,9,0)</f>
        <v>0</v>
      </c>
      <c r="L151" s="81">
        <f>VLOOKUP($C151,[1]Sheet1!$B$1:$Z$65536,10,0)</f>
        <v>0</v>
      </c>
      <c r="M151" s="81">
        <f>VLOOKUP($C151,[1]Sheet1!$B$1:$Z$65536,11,0)</f>
        <v>0</v>
      </c>
      <c r="N151" s="81">
        <f>VLOOKUP($C151,[1]Sheet1!$B$1:$Z$65536,12,0)</f>
        <v>0</v>
      </c>
      <c r="O151" s="81">
        <f>VLOOKUP($C151,[1]Sheet1!$B$1:$Z$65536,13,0)</f>
        <v>0</v>
      </c>
      <c r="P151" s="81">
        <f>VLOOKUP($C151,[1]Sheet1!$B$1:$Z$65536,14,0)</f>
        <v>0</v>
      </c>
      <c r="Q151" s="81">
        <f>VLOOKUP($C151,[1]Sheet1!$B$1:$Z$65536,15,0)</f>
        <v>0</v>
      </c>
      <c r="R151" s="81">
        <f>VLOOKUP($C151,[1]Sheet1!$B$1:$Z$65536,16,0)</f>
        <v>0</v>
      </c>
      <c r="S151" s="81">
        <f>VLOOKUP($C151,[1]Sheet1!$B$1:$Z$65536,17,0)</f>
        <v>0</v>
      </c>
      <c r="T151" s="81">
        <f>VLOOKUP($C151,[1]Sheet1!$B$1:$Z$65536,18,0)</f>
        <v>0</v>
      </c>
      <c r="U151" s="81">
        <f>VLOOKUP($C151,[1]Sheet1!$B$1:$Z$65536,19,0)</f>
        <v>0</v>
      </c>
      <c r="V151" s="81">
        <f>VLOOKUP($C151,[1]Sheet1!$B$1:$Z$65536,20,0)</f>
        <v>0</v>
      </c>
      <c r="W151" s="81">
        <f>VLOOKUP($C151,[1]Sheet1!$B$1:$Z$65536,21,0)</f>
        <v>0</v>
      </c>
      <c r="X151" s="81">
        <f>VLOOKUP($C151,[1]Sheet1!$B$1:$Z$65536,22,0)</f>
        <v>0</v>
      </c>
      <c r="Y151" s="81">
        <f>VLOOKUP($C151,[1]Sheet1!$B$1:$Z$65536,23,0)</f>
        <v>0</v>
      </c>
      <c r="Z151" s="81">
        <f>VLOOKUP($C151,[1]Sheet1!$B$1:$Z$65536,24,0)</f>
        <v>0</v>
      </c>
      <c r="AA151" s="81">
        <f>VLOOKUP($C151,[1]Sheet1!$B$1:$Z$65536,25,0)</f>
        <v>0</v>
      </c>
      <c r="AB151" s="81">
        <f>VLOOKUP($C151,[1]Sheet1!$B$1:$AA$65536,26,0)</f>
        <v>0</v>
      </c>
      <c r="AC151" s="112">
        <f t="shared" si="26"/>
        <v>2450</v>
      </c>
      <c r="AD151" s="113">
        <f t="shared" si="29"/>
        <v>2450</v>
      </c>
      <c r="AE151" s="115">
        <f t="shared" si="27"/>
        <v>0</v>
      </c>
      <c r="AF151" s="115">
        <f t="shared" si="28"/>
        <v>0</v>
      </c>
      <c r="AG151" s="130"/>
      <c r="AH151" s="132"/>
      <c r="AI151" s="132"/>
      <c r="AJ151" s="132"/>
      <c r="AK151" s="132"/>
      <c r="AL151" s="132"/>
      <c r="AM151" s="133"/>
      <c r="AN151" s="150"/>
    </row>
    <row r="152" spans="1:40" s="61" customFormat="1" ht="28.05" hidden="1" customHeight="1">
      <c r="A152" s="58"/>
      <c r="B152" s="396"/>
      <c r="C152" s="82" t="s">
        <v>333</v>
      </c>
      <c r="D152" s="83" t="s">
        <v>334</v>
      </c>
      <c r="E152" s="84">
        <v>90</v>
      </c>
      <c r="F152" s="81">
        <f>VLOOKUP(C152,[1]Sheet1!B$1:E$65536,4,0)</f>
        <v>0</v>
      </c>
      <c r="G152" s="81">
        <f>VLOOKUP(C152,[1]Sheet1!B$1:F$65536,5,0)</f>
        <v>0</v>
      </c>
      <c r="H152" s="81">
        <f>VLOOKUP($C152,[1]Sheet1!$B$1:$Z$65536,6,0)</f>
        <v>0</v>
      </c>
      <c r="I152" s="81">
        <f>VLOOKUP($C152,[1]Sheet1!$B$1:$Z$65536,7,0)</f>
        <v>0</v>
      </c>
      <c r="J152" s="81">
        <f>VLOOKUP($C152,[1]Sheet1!$B$1:$Z$65536,8,0)</f>
        <v>0</v>
      </c>
      <c r="K152" s="81">
        <f>VLOOKUP($C152,[1]Sheet1!$B$1:$Z$65536,9,0)</f>
        <v>0</v>
      </c>
      <c r="L152" s="81">
        <f>VLOOKUP($C152,[1]Sheet1!$B$1:$Z$65536,10,0)</f>
        <v>0</v>
      </c>
      <c r="M152" s="81">
        <f>VLOOKUP($C152,[1]Sheet1!$B$1:$Z$65536,11,0)</f>
        <v>0</v>
      </c>
      <c r="N152" s="81">
        <f>VLOOKUP($C152,[1]Sheet1!$B$1:$Z$65536,12,0)</f>
        <v>0</v>
      </c>
      <c r="O152" s="81">
        <f>VLOOKUP($C152,[1]Sheet1!$B$1:$Z$65536,13,0)</f>
        <v>0</v>
      </c>
      <c r="P152" s="81">
        <f>VLOOKUP($C152,[1]Sheet1!$B$1:$Z$65536,14,0)</f>
        <v>0</v>
      </c>
      <c r="Q152" s="81">
        <f>VLOOKUP($C152,[1]Sheet1!$B$1:$Z$65536,15,0)</f>
        <v>0</v>
      </c>
      <c r="R152" s="81">
        <f>VLOOKUP($C152,[1]Sheet1!$B$1:$Z$65536,16,0)</f>
        <v>2411.77</v>
      </c>
      <c r="S152" s="81">
        <f>VLOOKUP($C152,[1]Sheet1!$B$1:$Z$65536,17,0)</f>
        <v>0</v>
      </c>
      <c r="T152" s="81">
        <f>VLOOKUP($C152,[1]Sheet1!$B$1:$Z$65536,18,0)</f>
        <v>0</v>
      </c>
      <c r="U152" s="81">
        <f>VLOOKUP($C152,[1]Sheet1!$B$1:$Z$65536,19,0)</f>
        <v>0</v>
      </c>
      <c r="V152" s="81">
        <f>VLOOKUP($C152,[1]Sheet1!$B$1:$Z$65536,20,0)</f>
        <v>0</v>
      </c>
      <c r="W152" s="81">
        <f>VLOOKUP($C152,[1]Sheet1!$B$1:$Z$65536,21,0)</f>
        <v>0</v>
      </c>
      <c r="X152" s="81">
        <f>VLOOKUP($C152,[1]Sheet1!$B$1:$Z$65536,22,0)</f>
        <v>0</v>
      </c>
      <c r="Y152" s="81">
        <f>VLOOKUP($C152,[1]Sheet1!$B$1:$Z$65536,23,0)</f>
        <v>0</v>
      </c>
      <c r="Z152" s="81">
        <f>VLOOKUP($C152,[1]Sheet1!$B$1:$Z$65536,24,0)</f>
        <v>0</v>
      </c>
      <c r="AA152" s="81">
        <f>VLOOKUP($C152,[1]Sheet1!$B$1:$Z$65536,25,0)</f>
        <v>0</v>
      </c>
      <c r="AB152" s="81">
        <f>VLOOKUP($C152,[1]Sheet1!$B$1:$AA$65536,26,0)</f>
        <v>0</v>
      </c>
      <c r="AC152" s="112">
        <f t="shared" si="26"/>
        <v>2411.77</v>
      </c>
      <c r="AD152" s="113">
        <f t="shared" si="29"/>
        <v>2411.77</v>
      </c>
      <c r="AE152" s="115">
        <f t="shared" si="27"/>
        <v>401.96166666666664</v>
      </c>
      <c r="AF152" s="115">
        <f t="shared" si="28"/>
        <v>0</v>
      </c>
      <c r="AG152" s="130"/>
      <c r="AH152" s="132"/>
      <c r="AI152" s="132"/>
      <c r="AJ152" s="132" t="s">
        <v>46</v>
      </c>
      <c r="AK152" s="132"/>
      <c r="AL152" s="132"/>
      <c r="AM152" s="133"/>
      <c r="AN152" s="150"/>
    </row>
    <row r="153" spans="1:40" s="61" customFormat="1" ht="28.05" hidden="1" customHeight="1">
      <c r="A153" s="58"/>
      <c r="B153" s="396"/>
      <c r="C153" s="82" t="s">
        <v>335</v>
      </c>
      <c r="D153" s="83" t="s">
        <v>336</v>
      </c>
      <c r="E153" s="84">
        <v>90</v>
      </c>
      <c r="F153" s="81">
        <f>VLOOKUP(C153,[1]Sheet1!B$1:E$65536,4,0)</f>
        <v>0</v>
      </c>
      <c r="G153" s="81">
        <f>VLOOKUP(C153,[1]Sheet1!B$1:F$65536,5,0)</f>
        <v>0</v>
      </c>
      <c r="H153" s="81">
        <f>VLOOKUP($C153,[1]Sheet1!$B$1:$Z$65536,6,0)</f>
        <v>0</v>
      </c>
      <c r="I153" s="81">
        <f>VLOOKUP($C153,[1]Sheet1!$B$1:$Z$65536,7,0)</f>
        <v>0</v>
      </c>
      <c r="J153" s="81">
        <f>VLOOKUP($C153,[1]Sheet1!$B$1:$Z$65536,8,0)</f>
        <v>0</v>
      </c>
      <c r="K153" s="81">
        <f>VLOOKUP($C153,[1]Sheet1!$B$1:$Z$65536,9,0)</f>
        <v>0</v>
      </c>
      <c r="L153" s="81">
        <f>VLOOKUP($C153,[1]Sheet1!$B$1:$Z$65536,10,0)</f>
        <v>0</v>
      </c>
      <c r="M153" s="81">
        <f>VLOOKUP($C153,[1]Sheet1!$B$1:$Z$65536,11,0)</f>
        <v>0</v>
      </c>
      <c r="N153" s="81">
        <f>VLOOKUP($C153,[1]Sheet1!$B$1:$Z$65536,12,0)</f>
        <v>0</v>
      </c>
      <c r="O153" s="81">
        <f>VLOOKUP($C153,[1]Sheet1!$B$1:$Z$65536,13,0)</f>
        <v>0</v>
      </c>
      <c r="P153" s="81">
        <f>VLOOKUP($C153,[1]Sheet1!$B$1:$Z$65536,14,0)</f>
        <v>0</v>
      </c>
      <c r="Q153" s="81">
        <f>VLOOKUP($C153,[1]Sheet1!$B$1:$Z$65536,15,0)</f>
        <v>0</v>
      </c>
      <c r="R153" s="81">
        <f>VLOOKUP($C153,[1]Sheet1!$B$1:$Z$65536,16,0)</f>
        <v>0</v>
      </c>
      <c r="S153" s="81">
        <f>VLOOKUP($C153,[1]Sheet1!$B$1:$Z$65536,17,0)</f>
        <v>0</v>
      </c>
      <c r="T153" s="81">
        <f>VLOOKUP($C153,[1]Sheet1!$B$1:$Z$65536,18,0)</f>
        <v>0</v>
      </c>
      <c r="U153" s="81">
        <f>VLOOKUP($C153,[1]Sheet1!$B$1:$Z$65536,19,0)</f>
        <v>0</v>
      </c>
      <c r="V153" s="81">
        <f>VLOOKUP($C153,[1]Sheet1!$B$1:$Z$65536,20,0)</f>
        <v>0</v>
      </c>
      <c r="W153" s="81">
        <f>VLOOKUP($C153,[1]Sheet1!$B$1:$Z$65536,21,0)</f>
        <v>0</v>
      </c>
      <c r="X153" s="81">
        <f>VLOOKUP($C153,[1]Sheet1!$B$1:$Z$65536,22,0)</f>
        <v>0</v>
      </c>
      <c r="Y153" s="81">
        <f>VLOOKUP($C153,[1]Sheet1!$B$1:$Z$65536,23,0)</f>
        <v>0</v>
      </c>
      <c r="Z153" s="81">
        <f>VLOOKUP($C153,[1]Sheet1!$B$1:$Z$65536,24,0)</f>
        <v>0</v>
      </c>
      <c r="AA153" s="81">
        <f>VLOOKUP($C153,[1]Sheet1!$B$1:$Z$65536,25,0)</f>
        <v>0</v>
      </c>
      <c r="AB153" s="81">
        <f>VLOOKUP($C153,[1]Sheet1!$B$1:$AA$65536,26,0)</f>
        <v>0</v>
      </c>
      <c r="AC153" s="112">
        <f t="shared" si="26"/>
        <v>0</v>
      </c>
      <c r="AD153" s="113">
        <f t="shared" si="29"/>
        <v>0</v>
      </c>
      <c r="AE153" s="115">
        <f t="shared" si="27"/>
        <v>0</v>
      </c>
      <c r="AF153" s="115">
        <f t="shared" si="28"/>
        <v>0</v>
      </c>
      <c r="AG153" s="130"/>
      <c r="AH153" s="132"/>
      <c r="AI153" s="132"/>
      <c r="AJ153" s="132"/>
      <c r="AK153" s="132"/>
      <c r="AL153" s="132" t="s">
        <v>46</v>
      </c>
      <c r="AM153" s="133"/>
      <c r="AN153" s="150"/>
    </row>
    <row r="154" spans="1:40" s="61" customFormat="1" ht="28.05" hidden="1" customHeight="1">
      <c r="A154" s="58"/>
      <c r="B154" s="396"/>
      <c r="C154" s="82" t="s">
        <v>337</v>
      </c>
      <c r="D154" s="83" t="s">
        <v>338</v>
      </c>
      <c r="E154" s="84">
        <v>90</v>
      </c>
      <c r="F154" s="81">
        <f>VLOOKUP(C154,[1]Sheet1!B$1:E$65536,4,0)</f>
        <v>0</v>
      </c>
      <c r="G154" s="81">
        <f>VLOOKUP(C154,[1]Sheet1!B$1:F$65536,5,0)</f>
        <v>0</v>
      </c>
      <c r="H154" s="81">
        <f>VLOOKUP($C154,[1]Sheet1!$B$1:$Z$65536,6,0)</f>
        <v>0</v>
      </c>
      <c r="I154" s="81">
        <f>VLOOKUP($C154,[1]Sheet1!$B$1:$Z$65536,7,0)</f>
        <v>0</v>
      </c>
      <c r="J154" s="81">
        <f>VLOOKUP($C154,[1]Sheet1!$B$1:$Z$65536,8,0)</f>
        <v>0</v>
      </c>
      <c r="K154" s="81">
        <f>VLOOKUP($C154,[1]Sheet1!$B$1:$Z$65536,9,0)</f>
        <v>0</v>
      </c>
      <c r="L154" s="81">
        <f>VLOOKUP($C154,[1]Sheet1!$B$1:$Z$65536,10,0)</f>
        <v>0</v>
      </c>
      <c r="M154" s="81">
        <f>VLOOKUP($C154,[1]Sheet1!$B$1:$Z$65536,11,0)</f>
        <v>0</v>
      </c>
      <c r="N154" s="81">
        <f>VLOOKUP($C154,[1]Sheet1!$B$1:$Z$65536,12,0)</f>
        <v>0</v>
      </c>
      <c r="O154" s="81">
        <f>VLOOKUP($C154,[1]Sheet1!$B$1:$Z$65536,13,0)</f>
        <v>0</v>
      </c>
      <c r="P154" s="81">
        <f>VLOOKUP($C154,[1]Sheet1!$B$1:$Z$65536,14,0)</f>
        <v>0</v>
      </c>
      <c r="Q154" s="81">
        <f>VLOOKUP($C154,[1]Sheet1!$B$1:$Z$65536,15,0)</f>
        <v>0</v>
      </c>
      <c r="R154" s="81">
        <f>VLOOKUP($C154,[1]Sheet1!$B$1:$Z$65536,16,0)</f>
        <v>0</v>
      </c>
      <c r="S154" s="81">
        <f>VLOOKUP($C154,[1]Sheet1!$B$1:$Z$65536,17,0)</f>
        <v>0</v>
      </c>
      <c r="T154" s="81">
        <f>VLOOKUP($C154,[1]Sheet1!$B$1:$Z$65536,18,0)</f>
        <v>0</v>
      </c>
      <c r="U154" s="81">
        <f>VLOOKUP($C154,[1]Sheet1!$B$1:$Z$65536,19,0)</f>
        <v>0</v>
      </c>
      <c r="V154" s="81">
        <f>VLOOKUP($C154,[1]Sheet1!$B$1:$Z$65536,20,0)</f>
        <v>0</v>
      </c>
      <c r="W154" s="81">
        <f>VLOOKUP($C154,[1]Sheet1!$B$1:$Z$65536,21,0)</f>
        <v>0</v>
      </c>
      <c r="X154" s="81">
        <f>VLOOKUP($C154,[1]Sheet1!$B$1:$Z$65536,22,0)</f>
        <v>0</v>
      </c>
      <c r="Y154" s="81">
        <f>VLOOKUP($C154,[1]Sheet1!$B$1:$Z$65536,23,0)</f>
        <v>0</v>
      </c>
      <c r="Z154" s="81">
        <f>VLOOKUP($C154,[1]Sheet1!$B$1:$Z$65536,24,0)</f>
        <v>0</v>
      </c>
      <c r="AA154" s="81">
        <f>VLOOKUP($C154,[1]Sheet1!$B$1:$Z$65536,25,0)</f>
        <v>0.04</v>
      </c>
      <c r="AB154" s="81">
        <f>VLOOKUP($C154,[1]Sheet1!$B$1:$AA$65536,26,0)</f>
        <v>0</v>
      </c>
      <c r="AC154" s="112">
        <f t="shared" si="26"/>
        <v>0.04</v>
      </c>
      <c r="AD154" s="113">
        <f t="shared" si="29"/>
        <v>0</v>
      </c>
      <c r="AE154" s="115">
        <f t="shared" si="27"/>
        <v>0</v>
      </c>
      <c r="AF154" s="115">
        <f t="shared" si="28"/>
        <v>0</v>
      </c>
      <c r="AG154" s="130"/>
      <c r="AH154" s="132"/>
      <c r="AI154" s="132"/>
      <c r="AJ154" s="132"/>
      <c r="AK154" s="132"/>
      <c r="AL154" s="132" t="s">
        <v>46</v>
      </c>
      <c r="AM154" s="133"/>
      <c r="AN154" s="150"/>
    </row>
    <row r="155" spans="1:40" s="61" customFormat="1" ht="28.05" hidden="1" customHeight="1">
      <c r="A155" s="58"/>
      <c r="B155" s="396"/>
      <c r="C155" s="82" t="s">
        <v>339</v>
      </c>
      <c r="D155" s="83" t="s">
        <v>340</v>
      </c>
      <c r="E155" s="84">
        <v>90</v>
      </c>
      <c r="F155" s="81">
        <f>VLOOKUP(C155,[1]Sheet1!B$1:E$65536,4,0)</f>
        <v>0</v>
      </c>
      <c r="G155" s="81">
        <f>VLOOKUP(C155,[1]Sheet1!B$1:F$65536,5,0)</f>
        <v>0</v>
      </c>
      <c r="H155" s="81">
        <f>VLOOKUP($C155,[1]Sheet1!$B$1:$Z$65536,6,0)</f>
        <v>0</v>
      </c>
      <c r="I155" s="81">
        <f>VLOOKUP($C155,[1]Sheet1!$B$1:$Z$65536,7,0)</f>
        <v>0</v>
      </c>
      <c r="J155" s="81">
        <f>VLOOKUP($C155,[1]Sheet1!$B$1:$Z$65536,8,0)</f>
        <v>0</v>
      </c>
      <c r="K155" s="81">
        <f>VLOOKUP($C155,[1]Sheet1!$B$1:$Z$65536,9,0)</f>
        <v>0</v>
      </c>
      <c r="L155" s="81">
        <f>VLOOKUP($C155,[1]Sheet1!$B$1:$Z$65536,10,0)</f>
        <v>0</v>
      </c>
      <c r="M155" s="81">
        <f>VLOOKUP($C155,[1]Sheet1!$B$1:$Z$65536,11,0)</f>
        <v>0</v>
      </c>
      <c r="N155" s="81">
        <f>VLOOKUP($C155,[1]Sheet1!$B$1:$Z$65536,12,0)</f>
        <v>0</v>
      </c>
      <c r="O155" s="81">
        <f>VLOOKUP($C155,[1]Sheet1!$B$1:$Z$65536,13,0)</f>
        <v>0</v>
      </c>
      <c r="P155" s="81">
        <f>VLOOKUP($C155,[1]Sheet1!$B$1:$Z$65536,14,0)</f>
        <v>0</v>
      </c>
      <c r="Q155" s="81">
        <f>VLOOKUP($C155,[1]Sheet1!$B$1:$Z$65536,15,0)</f>
        <v>0</v>
      </c>
      <c r="R155" s="81">
        <f>VLOOKUP($C155,[1]Sheet1!$B$1:$Z$65536,16,0)</f>
        <v>0</v>
      </c>
      <c r="S155" s="81">
        <f>VLOOKUP($C155,[1]Sheet1!$B$1:$Z$65536,17,0)</f>
        <v>0</v>
      </c>
      <c r="T155" s="81">
        <f>VLOOKUP($C155,[1]Sheet1!$B$1:$Z$65536,18,0)</f>
        <v>1386.48</v>
      </c>
      <c r="U155" s="81">
        <f>VLOOKUP($C155,[1]Sheet1!$B$1:$Z$65536,19,0)</f>
        <v>0</v>
      </c>
      <c r="V155" s="81">
        <f>VLOOKUP($C155,[1]Sheet1!$B$1:$Z$65536,20,0)</f>
        <v>0</v>
      </c>
      <c r="W155" s="81">
        <f>VLOOKUP($C155,[1]Sheet1!$B$1:$Z$65536,21,0)</f>
        <v>0</v>
      </c>
      <c r="X155" s="81">
        <f>VLOOKUP($C155,[1]Sheet1!$B$1:$Z$65536,22,0)</f>
        <v>0</v>
      </c>
      <c r="Y155" s="81">
        <f>VLOOKUP($C155,[1]Sheet1!$B$1:$Z$65536,23,0)</f>
        <v>0</v>
      </c>
      <c r="Z155" s="81">
        <f>VLOOKUP($C155,[1]Sheet1!$B$1:$Z$65536,24,0)</f>
        <v>0</v>
      </c>
      <c r="AA155" s="81">
        <f>VLOOKUP($C155,[1]Sheet1!$B$1:$Z$65536,25,0)</f>
        <v>0</v>
      </c>
      <c r="AB155" s="81">
        <f>VLOOKUP($C155,[1]Sheet1!$B$1:$AA$65536,26,0)</f>
        <v>0</v>
      </c>
      <c r="AC155" s="112">
        <f t="shared" si="26"/>
        <v>1386.48</v>
      </c>
      <c r="AD155" s="113">
        <f t="shared" si="29"/>
        <v>1386.48</v>
      </c>
      <c r="AE155" s="115">
        <f t="shared" si="27"/>
        <v>231.08</v>
      </c>
      <c r="AF155" s="115">
        <f t="shared" si="28"/>
        <v>0</v>
      </c>
      <c r="AG155" s="130"/>
      <c r="AH155" s="132"/>
      <c r="AI155" s="132"/>
      <c r="AJ155" s="132" t="s">
        <v>46</v>
      </c>
      <c r="AK155" s="132"/>
      <c r="AL155" s="132"/>
      <c r="AM155" s="133"/>
      <c r="AN155" s="150"/>
    </row>
    <row r="156" spans="1:40" s="61" customFormat="1" ht="28.05" hidden="1" customHeight="1">
      <c r="A156" s="58"/>
      <c r="B156" s="396"/>
      <c r="C156" s="82" t="s">
        <v>341</v>
      </c>
      <c r="D156" s="83" t="s">
        <v>342</v>
      </c>
      <c r="E156" s="84">
        <v>90</v>
      </c>
      <c r="F156" s="81">
        <f>VLOOKUP(C156,[1]Sheet1!B$1:E$65536,4,0)</f>
        <v>0</v>
      </c>
      <c r="G156" s="81">
        <f>VLOOKUP(C156,[1]Sheet1!B$1:F$65536,5,0)</f>
        <v>0</v>
      </c>
      <c r="H156" s="81">
        <f>VLOOKUP($C156,[1]Sheet1!$B$1:$Z$65536,6,0)</f>
        <v>0</v>
      </c>
      <c r="I156" s="81">
        <f>VLOOKUP($C156,[1]Sheet1!$B$1:$Z$65536,7,0)</f>
        <v>0</v>
      </c>
      <c r="J156" s="81">
        <f>VLOOKUP($C156,[1]Sheet1!$B$1:$Z$65536,8,0)</f>
        <v>0</v>
      </c>
      <c r="K156" s="81">
        <f>VLOOKUP($C156,[1]Sheet1!$B$1:$Z$65536,9,0)</f>
        <v>1161.21</v>
      </c>
      <c r="L156" s="81">
        <f>VLOOKUP($C156,[1]Sheet1!$B$1:$Z$65536,10,0)</f>
        <v>0</v>
      </c>
      <c r="M156" s="81">
        <f>VLOOKUP($C156,[1]Sheet1!$B$1:$Z$65536,11,0)</f>
        <v>0</v>
      </c>
      <c r="N156" s="81">
        <f>VLOOKUP($C156,[1]Sheet1!$B$1:$Z$65536,12,0)</f>
        <v>0</v>
      </c>
      <c r="O156" s="81">
        <f>VLOOKUP($C156,[1]Sheet1!$B$1:$Z$65536,13,0)</f>
        <v>0</v>
      </c>
      <c r="P156" s="81">
        <f>VLOOKUP($C156,[1]Sheet1!$B$1:$Z$65536,14,0)</f>
        <v>0</v>
      </c>
      <c r="Q156" s="81">
        <f>VLOOKUP($C156,[1]Sheet1!$B$1:$Z$65536,15,0)</f>
        <v>0</v>
      </c>
      <c r="R156" s="81">
        <f>VLOOKUP($C156,[1]Sheet1!$B$1:$Z$65536,16,0)</f>
        <v>0</v>
      </c>
      <c r="S156" s="81">
        <f>VLOOKUP($C156,[1]Sheet1!$B$1:$Z$65536,17,0)</f>
        <v>0</v>
      </c>
      <c r="T156" s="81">
        <f>VLOOKUP($C156,[1]Sheet1!$B$1:$Z$65536,18,0)</f>
        <v>0</v>
      </c>
      <c r="U156" s="81">
        <f>VLOOKUP($C156,[1]Sheet1!$B$1:$Z$65536,19,0)</f>
        <v>0</v>
      </c>
      <c r="V156" s="81">
        <f>VLOOKUP($C156,[1]Sheet1!$B$1:$Z$65536,20,0)</f>
        <v>0</v>
      </c>
      <c r="W156" s="81">
        <f>VLOOKUP($C156,[1]Sheet1!$B$1:$Z$65536,21,0)</f>
        <v>0</v>
      </c>
      <c r="X156" s="81">
        <f>VLOOKUP($C156,[1]Sheet1!$B$1:$Z$65536,22,0)</f>
        <v>0</v>
      </c>
      <c r="Y156" s="81">
        <f>VLOOKUP($C156,[1]Sheet1!$B$1:$Z$65536,23,0)</f>
        <v>0</v>
      </c>
      <c r="Z156" s="81">
        <f>VLOOKUP($C156,[1]Sheet1!$B$1:$Z$65536,24,0)</f>
        <v>0</v>
      </c>
      <c r="AA156" s="81">
        <f>VLOOKUP($C156,[1]Sheet1!$B$1:$Z$65536,25,0)</f>
        <v>0</v>
      </c>
      <c r="AB156" s="81">
        <f>VLOOKUP($C156,[1]Sheet1!$B$1:$AA$65536,26,0)</f>
        <v>0</v>
      </c>
      <c r="AC156" s="112">
        <f t="shared" si="26"/>
        <v>1161.21</v>
      </c>
      <c r="AD156" s="113">
        <f t="shared" si="29"/>
        <v>1161.21</v>
      </c>
      <c r="AE156" s="115">
        <f t="shared" si="27"/>
        <v>0</v>
      </c>
      <c r="AF156" s="115">
        <f t="shared" si="28"/>
        <v>0</v>
      </c>
      <c r="AG156" s="130"/>
      <c r="AH156" s="132"/>
      <c r="AI156" s="132"/>
      <c r="AJ156" s="132" t="s">
        <v>46</v>
      </c>
      <c r="AK156" s="132"/>
      <c r="AL156" s="132"/>
      <c r="AM156" s="133"/>
      <c r="AN156" s="150"/>
    </row>
    <row r="157" spans="1:40" s="61" customFormat="1" ht="28.05" hidden="1" customHeight="1">
      <c r="A157" s="58"/>
      <c r="B157" s="396"/>
      <c r="C157" s="82" t="s">
        <v>343</v>
      </c>
      <c r="D157" s="83" t="s">
        <v>344</v>
      </c>
      <c r="E157" s="84">
        <v>90</v>
      </c>
      <c r="F157" s="81">
        <f>VLOOKUP(C157,[1]Sheet1!B$1:E$65536,4,0)</f>
        <v>1000</v>
      </c>
      <c r="G157" s="81">
        <f>VLOOKUP(C157,[1]Sheet1!B$1:F$65536,5,0)</f>
        <v>0</v>
      </c>
      <c r="H157" s="81">
        <f>VLOOKUP($C157,[1]Sheet1!$B$1:$Z$65536,6,0)</f>
        <v>0</v>
      </c>
      <c r="I157" s="81">
        <f>VLOOKUP($C157,[1]Sheet1!$B$1:$Z$65536,7,0)</f>
        <v>0</v>
      </c>
      <c r="J157" s="81">
        <f>VLOOKUP($C157,[1]Sheet1!$B$1:$Z$65536,8,0)</f>
        <v>0</v>
      </c>
      <c r="K157" s="81">
        <f>VLOOKUP($C157,[1]Sheet1!$B$1:$Z$65536,9,0)</f>
        <v>0</v>
      </c>
      <c r="L157" s="81">
        <f>VLOOKUP($C157,[1]Sheet1!$B$1:$Z$65536,10,0)</f>
        <v>0</v>
      </c>
      <c r="M157" s="81">
        <f>VLOOKUP($C157,[1]Sheet1!$B$1:$Z$65536,11,0)</f>
        <v>0</v>
      </c>
      <c r="N157" s="81">
        <f>VLOOKUP($C157,[1]Sheet1!$B$1:$Z$65536,12,0)</f>
        <v>0</v>
      </c>
      <c r="O157" s="81">
        <f>VLOOKUP($C157,[1]Sheet1!$B$1:$Z$65536,13,0)</f>
        <v>0</v>
      </c>
      <c r="P157" s="81">
        <f>VLOOKUP($C157,[1]Sheet1!$B$1:$Z$65536,14,0)</f>
        <v>0</v>
      </c>
      <c r="Q157" s="81">
        <f>VLOOKUP($C157,[1]Sheet1!$B$1:$Z$65536,15,0)</f>
        <v>0</v>
      </c>
      <c r="R157" s="81">
        <f>VLOOKUP($C157,[1]Sheet1!$B$1:$Z$65536,16,0)</f>
        <v>0</v>
      </c>
      <c r="S157" s="81">
        <f>VLOOKUP($C157,[1]Sheet1!$B$1:$Z$65536,17,0)</f>
        <v>0</v>
      </c>
      <c r="T157" s="81">
        <f>VLOOKUP($C157,[1]Sheet1!$B$1:$Z$65536,18,0)</f>
        <v>0</v>
      </c>
      <c r="U157" s="81">
        <f>VLOOKUP($C157,[1]Sheet1!$B$1:$Z$65536,19,0)</f>
        <v>0</v>
      </c>
      <c r="V157" s="81">
        <f>VLOOKUP($C157,[1]Sheet1!$B$1:$Z$65536,20,0)</f>
        <v>0</v>
      </c>
      <c r="W157" s="81">
        <f>VLOOKUP($C157,[1]Sheet1!$B$1:$Z$65536,21,0)</f>
        <v>0</v>
      </c>
      <c r="X157" s="81">
        <f>VLOOKUP($C157,[1]Sheet1!$B$1:$Z$65536,22,0)</f>
        <v>0</v>
      </c>
      <c r="Y157" s="81">
        <f>VLOOKUP($C157,[1]Sheet1!$B$1:$Z$65536,23,0)</f>
        <v>0</v>
      </c>
      <c r="Z157" s="81">
        <f>VLOOKUP($C157,[1]Sheet1!$B$1:$Z$65536,24,0)</f>
        <v>0</v>
      </c>
      <c r="AA157" s="81">
        <f>VLOOKUP($C157,[1]Sheet1!$B$1:$Z$65536,25,0)</f>
        <v>0</v>
      </c>
      <c r="AB157" s="81">
        <f>VLOOKUP($C157,[1]Sheet1!$B$1:$AA$65536,26,0)</f>
        <v>0</v>
      </c>
      <c r="AC157" s="112">
        <f t="shared" si="26"/>
        <v>1000</v>
      </c>
      <c r="AD157" s="113">
        <f t="shared" si="29"/>
        <v>1000</v>
      </c>
      <c r="AE157" s="115">
        <f t="shared" si="27"/>
        <v>0</v>
      </c>
      <c r="AF157" s="115">
        <f t="shared" si="28"/>
        <v>0</v>
      </c>
      <c r="AG157" s="130"/>
      <c r="AH157" s="132"/>
      <c r="AI157" s="132"/>
      <c r="AJ157" s="132"/>
      <c r="AK157" s="132"/>
      <c r="AL157" s="132" t="s">
        <v>46</v>
      </c>
      <c r="AM157" s="133"/>
      <c r="AN157" s="150"/>
    </row>
    <row r="158" spans="1:40" s="61" customFormat="1" ht="28.05" hidden="1" customHeight="1">
      <c r="A158" s="58"/>
      <c r="B158" s="396"/>
      <c r="C158" s="82" t="s">
        <v>345</v>
      </c>
      <c r="D158" s="83" t="s">
        <v>346</v>
      </c>
      <c r="E158" s="84">
        <v>90</v>
      </c>
      <c r="F158" s="81">
        <f>VLOOKUP(C158,[1]Sheet1!B$1:E$65536,4,0)</f>
        <v>0</v>
      </c>
      <c r="G158" s="81">
        <f>VLOOKUP(C158,[1]Sheet1!B$1:F$65536,5,0)</f>
        <v>0</v>
      </c>
      <c r="H158" s="81">
        <f>VLOOKUP($C158,[1]Sheet1!$B$1:$Z$65536,6,0)</f>
        <v>0</v>
      </c>
      <c r="I158" s="81">
        <f>VLOOKUP($C158,[1]Sheet1!$B$1:$Z$65536,7,0)</f>
        <v>0</v>
      </c>
      <c r="J158" s="81">
        <f>VLOOKUP($C158,[1]Sheet1!$B$1:$Z$65536,8,0)</f>
        <v>0</v>
      </c>
      <c r="K158" s="81">
        <f>VLOOKUP($C158,[1]Sheet1!$B$1:$Z$65536,9,0)</f>
        <v>0</v>
      </c>
      <c r="L158" s="81">
        <f>VLOOKUP($C158,[1]Sheet1!$B$1:$Z$65536,10,0)</f>
        <v>0</v>
      </c>
      <c r="M158" s="81">
        <f>VLOOKUP($C158,[1]Sheet1!$B$1:$Z$65536,11,0)</f>
        <v>0</v>
      </c>
      <c r="N158" s="81">
        <f>VLOOKUP($C158,[1]Sheet1!$B$1:$Z$65536,12,0)</f>
        <v>0</v>
      </c>
      <c r="O158" s="81">
        <f>VLOOKUP($C158,[1]Sheet1!$B$1:$Z$65536,13,0)</f>
        <v>0</v>
      </c>
      <c r="P158" s="81">
        <f>VLOOKUP($C158,[1]Sheet1!$B$1:$Z$65536,14,0)</f>
        <v>678.73</v>
      </c>
      <c r="Q158" s="81">
        <f>VLOOKUP($C158,[1]Sheet1!$B$1:$Z$65536,15,0)</f>
        <v>0</v>
      </c>
      <c r="R158" s="81">
        <f>VLOOKUP($C158,[1]Sheet1!$B$1:$Z$65536,16,0)</f>
        <v>0</v>
      </c>
      <c r="S158" s="81">
        <f>VLOOKUP($C158,[1]Sheet1!$B$1:$Z$65536,17,0)</f>
        <v>0</v>
      </c>
      <c r="T158" s="81">
        <f>VLOOKUP($C158,[1]Sheet1!$B$1:$Z$65536,18,0)</f>
        <v>0</v>
      </c>
      <c r="U158" s="81">
        <f>VLOOKUP($C158,[1]Sheet1!$B$1:$Z$65536,19,0)</f>
        <v>0</v>
      </c>
      <c r="V158" s="81">
        <f>VLOOKUP($C158,[1]Sheet1!$B$1:$Z$65536,20,0)</f>
        <v>0</v>
      </c>
      <c r="W158" s="81">
        <f>VLOOKUP($C158,[1]Sheet1!$B$1:$Z$65536,21,0)</f>
        <v>0</v>
      </c>
      <c r="X158" s="81">
        <f>VLOOKUP($C158,[1]Sheet1!$B$1:$Z$65536,22,0)</f>
        <v>0</v>
      </c>
      <c r="Y158" s="81">
        <f>VLOOKUP($C158,[1]Sheet1!$B$1:$Z$65536,23,0)</f>
        <v>0</v>
      </c>
      <c r="Z158" s="81">
        <f>VLOOKUP($C158,[1]Sheet1!$B$1:$Z$65536,24,0)</f>
        <v>0</v>
      </c>
      <c r="AA158" s="81">
        <f>VLOOKUP($C158,[1]Sheet1!$B$1:$Z$65536,25,0)</f>
        <v>0</v>
      </c>
      <c r="AB158" s="81">
        <f>VLOOKUP($C158,[1]Sheet1!$B$1:$AA$65536,26,0)</f>
        <v>0</v>
      </c>
      <c r="AC158" s="112">
        <f t="shared" si="26"/>
        <v>678.73</v>
      </c>
      <c r="AD158" s="113">
        <f t="shared" si="29"/>
        <v>678.73</v>
      </c>
      <c r="AE158" s="115">
        <f t="shared" si="27"/>
        <v>0</v>
      </c>
      <c r="AF158" s="115">
        <f t="shared" si="28"/>
        <v>0</v>
      </c>
      <c r="AG158" s="130"/>
      <c r="AH158" s="132"/>
      <c r="AI158" s="132"/>
      <c r="AJ158" s="132"/>
      <c r="AK158" s="132"/>
      <c r="AL158" s="132"/>
      <c r="AM158" s="133"/>
      <c r="AN158" s="150"/>
    </row>
    <row r="159" spans="1:40" s="61" customFormat="1" ht="28.05" hidden="1" customHeight="1">
      <c r="A159" s="58"/>
      <c r="B159" s="396"/>
      <c r="C159" s="82" t="s">
        <v>347</v>
      </c>
      <c r="D159" s="83" t="s">
        <v>348</v>
      </c>
      <c r="E159" s="84">
        <v>90</v>
      </c>
      <c r="F159" s="81">
        <f>VLOOKUP(C159,[1]Sheet1!B$1:E$65536,4,0)</f>
        <v>314.60000000000002</v>
      </c>
      <c r="G159" s="81">
        <f>VLOOKUP(C159,[1]Sheet1!B$1:F$65536,5,0)</f>
        <v>0</v>
      </c>
      <c r="H159" s="81">
        <f>VLOOKUP($C159,[1]Sheet1!$B$1:$Z$65536,6,0)</f>
        <v>0</v>
      </c>
      <c r="I159" s="81">
        <f>VLOOKUP($C159,[1]Sheet1!$B$1:$Z$65536,7,0)</f>
        <v>0</v>
      </c>
      <c r="J159" s="81">
        <f>VLOOKUP($C159,[1]Sheet1!$B$1:$Z$65536,8,0)</f>
        <v>0</v>
      </c>
      <c r="K159" s="81">
        <f>VLOOKUP($C159,[1]Sheet1!$B$1:$Z$65536,9,0)</f>
        <v>0</v>
      </c>
      <c r="L159" s="81">
        <f>VLOOKUP($C159,[1]Sheet1!$B$1:$Z$65536,10,0)</f>
        <v>0</v>
      </c>
      <c r="M159" s="81">
        <f>VLOOKUP($C159,[1]Sheet1!$B$1:$Z$65536,11,0)</f>
        <v>0</v>
      </c>
      <c r="N159" s="81">
        <f>VLOOKUP($C159,[1]Sheet1!$B$1:$Z$65536,12,0)</f>
        <v>0</v>
      </c>
      <c r="O159" s="81">
        <f>VLOOKUP($C159,[1]Sheet1!$B$1:$Z$65536,13,0)</f>
        <v>0</v>
      </c>
      <c r="P159" s="81">
        <f>VLOOKUP($C159,[1]Sheet1!$B$1:$Z$65536,14,0)</f>
        <v>0</v>
      </c>
      <c r="Q159" s="81">
        <f>VLOOKUP($C159,[1]Sheet1!$B$1:$Z$65536,15,0)</f>
        <v>0</v>
      </c>
      <c r="R159" s="81">
        <f>VLOOKUP($C159,[1]Sheet1!$B$1:$Z$65536,16,0)</f>
        <v>0</v>
      </c>
      <c r="S159" s="81">
        <f>VLOOKUP($C159,[1]Sheet1!$B$1:$Z$65536,17,0)</f>
        <v>0</v>
      </c>
      <c r="T159" s="81">
        <f>VLOOKUP($C159,[1]Sheet1!$B$1:$Z$65536,18,0)</f>
        <v>0</v>
      </c>
      <c r="U159" s="81">
        <f>VLOOKUP($C159,[1]Sheet1!$B$1:$Z$65536,19,0)</f>
        <v>0</v>
      </c>
      <c r="V159" s="81">
        <f>VLOOKUP($C159,[1]Sheet1!$B$1:$Z$65536,20,0)</f>
        <v>0</v>
      </c>
      <c r="W159" s="81">
        <f>VLOOKUP($C159,[1]Sheet1!$B$1:$Z$65536,21,0)</f>
        <v>0</v>
      </c>
      <c r="X159" s="81">
        <f>VLOOKUP($C159,[1]Sheet1!$B$1:$Z$65536,22,0)</f>
        <v>0</v>
      </c>
      <c r="Y159" s="81">
        <f>VLOOKUP($C159,[1]Sheet1!$B$1:$Z$65536,23,0)</f>
        <v>0</v>
      </c>
      <c r="Z159" s="81">
        <f>VLOOKUP($C159,[1]Sheet1!$B$1:$Z$65536,24,0)</f>
        <v>0</v>
      </c>
      <c r="AA159" s="81">
        <f>VLOOKUP($C159,[1]Sheet1!$B$1:$Z$65536,25,0)</f>
        <v>0</v>
      </c>
      <c r="AB159" s="81">
        <f>VLOOKUP($C159,[1]Sheet1!$B$1:$AA$65536,26,0)</f>
        <v>0</v>
      </c>
      <c r="AC159" s="112">
        <f t="shared" si="26"/>
        <v>314.60000000000002</v>
      </c>
      <c r="AD159" s="113">
        <f t="shared" si="29"/>
        <v>314.60000000000002</v>
      </c>
      <c r="AE159" s="115">
        <f t="shared" si="27"/>
        <v>0</v>
      </c>
      <c r="AF159" s="115">
        <f t="shared" si="28"/>
        <v>0</v>
      </c>
      <c r="AG159" s="130"/>
      <c r="AH159" s="132"/>
      <c r="AI159" s="132"/>
      <c r="AJ159" s="132"/>
      <c r="AK159" s="132"/>
      <c r="AL159" s="132"/>
      <c r="AM159" s="133"/>
      <c r="AN159" s="150"/>
    </row>
    <row r="160" spans="1:40" s="61" customFormat="1" ht="28.05" hidden="1" customHeight="1">
      <c r="A160" s="58"/>
      <c r="B160" s="396"/>
      <c r="C160" s="82" t="s">
        <v>349</v>
      </c>
      <c r="D160" s="83" t="s">
        <v>350</v>
      </c>
      <c r="E160" s="84">
        <v>90</v>
      </c>
      <c r="F160" s="81">
        <f>VLOOKUP(C160,[1]Sheet1!B$1:E$65536,4,0)</f>
        <v>0</v>
      </c>
      <c r="G160" s="81">
        <f>VLOOKUP(C160,[1]Sheet1!B$1:F$65536,5,0)</f>
        <v>0</v>
      </c>
      <c r="H160" s="81">
        <f>VLOOKUP($C160,[1]Sheet1!$B$1:$Z$65536,6,0)</f>
        <v>0</v>
      </c>
      <c r="I160" s="81">
        <f>VLOOKUP($C160,[1]Sheet1!$B$1:$Z$65536,7,0)</f>
        <v>0</v>
      </c>
      <c r="J160" s="81">
        <f>VLOOKUP($C160,[1]Sheet1!$B$1:$Z$65536,8,0)</f>
        <v>0</v>
      </c>
      <c r="K160" s="81">
        <f>VLOOKUP($C160,[1]Sheet1!$B$1:$Z$65536,9,0)</f>
        <v>0</v>
      </c>
      <c r="L160" s="81">
        <f>VLOOKUP($C160,[1]Sheet1!$B$1:$Z$65536,10,0)</f>
        <v>0</v>
      </c>
      <c r="M160" s="81">
        <f>VLOOKUP($C160,[1]Sheet1!$B$1:$Z$65536,11,0)</f>
        <v>0</v>
      </c>
      <c r="N160" s="81">
        <f>VLOOKUP($C160,[1]Sheet1!$B$1:$Z$65536,12,0)</f>
        <v>0</v>
      </c>
      <c r="O160" s="81">
        <f>VLOOKUP($C160,[1]Sheet1!$B$1:$Z$65536,13,0)</f>
        <v>0</v>
      </c>
      <c r="P160" s="81">
        <f>VLOOKUP($C160,[1]Sheet1!$B$1:$Z$65536,14,0)</f>
        <v>0</v>
      </c>
      <c r="Q160" s="81">
        <f>VLOOKUP($C160,[1]Sheet1!$B$1:$Z$65536,15,0)</f>
        <v>0</v>
      </c>
      <c r="R160" s="81">
        <f>VLOOKUP($C160,[1]Sheet1!$B$1:$Z$65536,16,0)</f>
        <v>0</v>
      </c>
      <c r="S160" s="81">
        <f>VLOOKUP($C160,[1]Sheet1!$B$1:$Z$65536,17,0)</f>
        <v>0</v>
      </c>
      <c r="T160" s="81">
        <f>VLOOKUP($C160,[1]Sheet1!$B$1:$Z$65536,18,0)</f>
        <v>0</v>
      </c>
      <c r="U160" s="81">
        <f>VLOOKUP($C160,[1]Sheet1!$B$1:$Z$65536,19,0)</f>
        <v>0</v>
      </c>
      <c r="V160" s="81">
        <f>VLOOKUP($C160,[1]Sheet1!$B$1:$Z$65536,20,0)</f>
        <v>0</v>
      </c>
      <c r="W160" s="81">
        <f>VLOOKUP($C160,[1]Sheet1!$B$1:$Z$65536,21,0)</f>
        <v>0</v>
      </c>
      <c r="X160" s="81">
        <f>VLOOKUP($C160,[1]Sheet1!$B$1:$Z$65536,22,0)</f>
        <v>0</v>
      </c>
      <c r="Y160" s="81">
        <f>VLOOKUP($C160,[1]Sheet1!$B$1:$Z$65536,23,0)</f>
        <v>151.69999999999999</v>
      </c>
      <c r="Z160" s="81">
        <f>VLOOKUP($C160,[1]Sheet1!$B$1:$Z$65536,24,0)</f>
        <v>0</v>
      </c>
      <c r="AA160" s="81">
        <f>VLOOKUP($C160,[1]Sheet1!$B$1:$Z$65536,25,0)</f>
        <v>0</v>
      </c>
      <c r="AB160" s="81">
        <f>VLOOKUP($C160,[1]Sheet1!$B$1:$AA$65536,26,0)</f>
        <v>0</v>
      </c>
      <c r="AC160" s="112">
        <f t="shared" si="26"/>
        <v>151.69999999999999</v>
      </c>
      <c r="AD160" s="113">
        <f t="shared" si="29"/>
        <v>151.69999999999999</v>
      </c>
      <c r="AE160" s="115">
        <f t="shared" si="27"/>
        <v>0</v>
      </c>
      <c r="AF160" s="115">
        <f t="shared" si="28"/>
        <v>0</v>
      </c>
      <c r="AG160" s="130"/>
      <c r="AH160" s="132"/>
      <c r="AI160" s="132"/>
      <c r="AJ160" s="132"/>
      <c r="AK160" s="132"/>
      <c r="AL160" s="132"/>
      <c r="AM160" s="133"/>
      <c r="AN160" s="150"/>
    </row>
    <row r="161" spans="1:40" s="61" customFormat="1" ht="28.05" hidden="1" customHeight="1">
      <c r="A161" s="58"/>
      <c r="B161" s="396"/>
      <c r="C161" s="82" t="s">
        <v>351</v>
      </c>
      <c r="D161" s="83" t="s">
        <v>352</v>
      </c>
      <c r="E161" s="84">
        <v>90</v>
      </c>
      <c r="F161" s="81">
        <f>VLOOKUP(C161,[1]Sheet1!B$1:E$65536,4,0)</f>
        <v>0</v>
      </c>
      <c r="G161" s="81">
        <f>VLOOKUP(C161,[1]Sheet1!B$1:F$65536,5,0)</f>
        <v>0</v>
      </c>
      <c r="H161" s="81">
        <f>VLOOKUP($C161,[1]Sheet1!$B$1:$Z$65536,6,0)</f>
        <v>0</v>
      </c>
      <c r="I161" s="81">
        <f>VLOOKUP($C161,[1]Sheet1!$B$1:$Z$65536,7,0)</f>
        <v>0</v>
      </c>
      <c r="J161" s="81">
        <f>VLOOKUP($C161,[1]Sheet1!$B$1:$Z$65536,8,0)</f>
        <v>0</v>
      </c>
      <c r="K161" s="81">
        <f>VLOOKUP($C161,[1]Sheet1!$B$1:$Z$65536,9,0)</f>
        <v>0</v>
      </c>
      <c r="L161" s="81">
        <f>VLOOKUP($C161,[1]Sheet1!$B$1:$Z$65536,10,0)</f>
        <v>0</v>
      </c>
      <c r="M161" s="81">
        <f>VLOOKUP($C161,[1]Sheet1!$B$1:$Z$65536,11,0)</f>
        <v>0</v>
      </c>
      <c r="N161" s="81">
        <f>VLOOKUP($C161,[1]Sheet1!$B$1:$Z$65536,12,0)</f>
        <v>0</v>
      </c>
      <c r="O161" s="81">
        <f>VLOOKUP($C161,[1]Sheet1!$B$1:$Z$65536,13,0)</f>
        <v>0</v>
      </c>
      <c r="P161" s="81">
        <f>VLOOKUP($C161,[1]Sheet1!$B$1:$Z$65536,14,0)</f>
        <v>0</v>
      </c>
      <c r="Q161" s="81">
        <f>VLOOKUP($C161,[1]Sheet1!$B$1:$Z$65536,15,0)</f>
        <v>0</v>
      </c>
      <c r="R161" s="81">
        <f>VLOOKUP($C161,[1]Sheet1!$B$1:$Z$65536,16,0)</f>
        <v>0</v>
      </c>
      <c r="S161" s="81">
        <f>VLOOKUP($C161,[1]Sheet1!$B$1:$Z$65536,17,0)</f>
        <v>0</v>
      </c>
      <c r="T161" s="81">
        <f>VLOOKUP($C161,[1]Sheet1!$B$1:$Z$65536,18,0)</f>
        <v>0</v>
      </c>
      <c r="U161" s="81">
        <f>VLOOKUP($C161,[1]Sheet1!$B$1:$Z$65536,19,0)</f>
        <v>0</v>
      </c>
      <c r="V161" s="81">
        <f>VLOOKUP($C161,[1]Sheet1!$B$1:$Z$65536,20,0)</f>
        <v>0</v>
      </c>
      <c r="W161" s="81">
        <f>VLOOKUP($C161,[1]Sheet1!$B$1:$Z$65536,21,0)</f>
        <v>0</v>
      </c>
      <c r="X161" s="81">
        <f>VLOOKUP($C161,[1]Sheet1!$B$1:$Z$65536,22,0)</f>
        <v>0</v>
      </c>
      <c r="Y161" s="81">
        <f>VLOOKUP($C161,[1]Sheet1!$B$1:$Z$65536,23,0)</f>
        <v>0</v>
      </c>
      <c r="Z161" s="81">
        <f>VLOOKUP($C161,[1]Sheet1!$B$1:$Z$65536,24,0)</f>
        <v>0</v>
      </c>
      <c r="AA161" s="81">
        <f>VLOOKUP($C161,[1]Sheet1!$B$1:$Z$65536,25,0)</f>
        <v>0</v>
      </c>
      <c r="AB161" s="81">
        <f>VLOOKUP($C161,[1]Sheet1!$B$1:$AA$65536,26,0)</f>
        <v>0</v>
      </c>
      <c r="AC161" s="112">
        <f t="shared" si="26"/>
        <v>0</v>
      </c>
      <c r="AD161" s="113">
        <f t="shared" si="29"/>
        <v>0</v>
      </c>
      <c r="AE161" s="115">
        <f t="shared" si="27"/>
        <v>0</v>
      </c>
      <c r="AF161" s="115">
        <f t="shared" si="28"/>
        <v>0</v>
      </c>
      <c r="AG161" s="130"/>
      <c r="AH161" s="132"/>
      <c r="AI161" s="132"/>
      <c r="AJ161" s="132"/>
      <c r="AK161" s="132"/>
      <c r="AL161" s="132"/>
      <c r="AM161" s="133"/>
      <c r="AN161" s="150"/>
    </row>
    <row r="162" spans="1:40" s="61" customFormat="1" ht="28.05" hidden="1" customHeight="1">
      <c r="A162" s="58"/>
      <c r="B162" s="396"/>
      <c r="C162" s="82" t="s">
        <v>353</v>
      </c>
      <c r="D162" s="83" t="s">
        <v>354</v>
      </c>
      <c r="E162" s="84">
        <v>120</v>
      </c>
      <c r="F162" s="81">
        <f>VLOOKUP(C162,[1]Sheet1!B$1:E$65536,4,0)</f>
        <v>31381.81</v>
      </c>
      <c r="G162" s="81">
        <f>VLOOKUP(C162,[1]Sheet1!B$1:F$65536,5,0)</f>
        <v>0</v>
      </c>
      <c r="H162" s="81">
        <f>VLOOKUP($C162,[1]Sheet1!$B$1:$Z$65536,6,0)</f>
        <v>147426.87</v>
      </c>
      <c r="I162" s="81">
        <f>VLOOKUP($C162,[1]Sheet1!$B$1:$Z$65536,7,0)</f>
        <v>0</v>
      </c>
      <c r="J162" s="81">
        <f>VLOOKUP($C162,[1]Sheet1!$B$1:$Z$65536,8,0)</f>
        <v>67211.700000000012</v>
      </c>
      <c r="K162" s="81">
        <f>VLOOKUP($C162,[1]Sheet1!$B$1:$Z$65536,9,0)</f>
        <v>0</v>
      </c>
      <c r="L162" s="81">
        <f>VLOOKUP($C162,[1]Sheet1!$B$1:$Z$65536,10,0)</f>
        <v>0</v>
      </c>
      <c r="M162" s="81">
        <f>VLOOKUP($C162,[1]Sheet1!$B$1:$Z$65536,11,0)</f>
        <v>0</v>
      </c>
      <c r="N162" s="81">
        <f>VLOOKUP($C162,[1]Sheet1!$B$1:$Z$65536,12,0)</f>
        <v>0</v>
      </c>
      <c r="O162" s="81">
        <f>VLOOKUP($C162,[1]Sheet1!$B$1:$Z$65536,13,0)</f>
        <v>0</v>
      </c>
      <c r="P162" s="81">
        <f>VLOOKUP($C162,[1]Sheet1!$B$1:$Z$65536,14,0)</f>
        <v>0</v>
      </c>
      <c r="Q162" s="81">
        <f>VLOOKUP($C162,[1]Sheet1!$B$1:$Z$65536,15,0)</f>
        <v>0</v>
      </c>
      <c r="R162" s="81">
        <f>VLOOKUP($C162,[1]Sheet1!$B$1:$Z$65536,16,0)</f>
        <v>0</v>
      </c>
      <c r="S162" s="81">
        <f>VLOOKUP($C162,[1]Sheet1!$B$1:$Z$65536,17,0)</f>
        <v>0</v>
      </c>
      <c r="T162" s="81">
        <f>VLOOKUP($C162,[1]Sheet1!$B$1:$Z$65536,18,0)</f>
        <v>0</v>
      </c>
      <c r="U162" s="81">
        <f>VLOOKUP($C162,[1]Sheet1!$B$1:$Z$65536,19,0)</f>
        <v>0</v>
      </c>
      <c r="V162" s="81">
        <f>VLOOKUP($C162,[1]Sheet1!$B$1:$Z$65536,20,0)</f>
        <v>0</v>
      </c>
      <c r="W162" s="81">
        <f>VLOOKUP($C162,[1]Sheet1!$B$1:$Z$65536,21,0)</f>
        <v>0</v>
      </c>
      <c r="X162" s="81">
        <f>VLOOKUP($C162,[1]Sheet1!$B$1:$Z$65536,22,0)</f>
        <v>0</v>
      </c>
      <c r="Y162" s="81">
        <f>VLOOKUP($C162,[1]Sheet1!$B$1:$Z$65536,23,0)</f>
        <v>0</v>
      </c>
      <c r="Z162" s="81">
        <f>VLOOKUP($C162,[1]Sheet1!$B$1:$Z$65536,24,0)</f>
        <v>0</v>
      </c>
      <c r="AA162" s="81">
        <f>VLOOKUP($C162,[1]Sheet1!$B$1:$Z$65536,25,0)</f>
        <v>0</v>
      </c>
      <c r="AB162" s="81">
        <f>VLOOKUP($C162,[1]Sheet1!$B$1:$AA$65536,26,0)</f>
        <v>0</v>
      </c>
      <c r="AC162" s="112">
        <f t="shared" si="26"/>
        <v>246020.38</v>
      </c>
      <c r="AD162" s="114">
        <f t="shared" ref="AD162:AD176" si="30">AC162-AB162-AA162-Z162-Y162</f>
        <v>246020.38</v>
      </c>
      <c r="AE162" s="115">
        <f t="shared" si="27"/>
        <v>0</v>
      </c>
      <c r="AF162" s="115">
        <f t="shared" si="28"/>
        <v>0</v>
      </c>
      <c r="AG162" s="130"/>
      <c r="AH162" s="132"/>
      <c r="AI162" s="132"/>
      <c r="AJ162" s="132" t="s">
        <v>46</v>
      </c>
      <c r="AK162" s="132"/>
      <c r="AL162" s="132"/>
      <c r="AM162" s="133"/>
      <c r="AN162" s="150"/>
    </row>
    <row r="163" spans="1:40" s="61" customFormat="1" ht="28.05" hidden="1" customHeight="1">
      <c r="A163" s="58"/>
      <c r="B163" s="396"/>
      <c r="C163" s="82" t="s">
        <v>355</v>
      </c>
      <c r="D163" s="88" t="s">
        <v>356</v>
      </c>
      <c r="E163" s="84">
        <v>120</v>
      </c>
      <c r="F163" s="81">
        <f>VLOOKUP(C163,[1]Sheet1!B$1:E$65536,4,0)</f>
        <v>248042.77</v>
      </c>
      <c r="G163" s="81">
        <f>VLOOKUP(C163,[1]Sheet1!B$1:F$65536,5,0)</f>
        <v>0</v>
      </c>
      <c r="H163" s="81">
        <f>VLOOKUP($C163,[1]Sheet1!$B$1:$Z$65536,6,0)</f>
        <v>0</v>
      </c>
      <c r="I163" s="81">
        <f>VLOOKUP($C163,[1]Sheet1!$B$1:$Z$65536,7,0)</f>
        <v>0</v>
      </c>
      <c r="J163" s="81">
        <f>VLOOKUP($C163,[1]Sheet1!$B$1:$Z$65536,8,0)</f>
        <v>0</v>
      </c>
      <c r="K163" s="81">
        <f>VLOOKUP($C163,[1]Sheet1!$B$1:$Z$65536,9,0)</f>
        <v>0</v>
      </c>
      <c r="L163" s="81">
        <f>VLOOKUP($C163,[1]Sheet1!$B$1:$Z$65536,10,0)</f>
        <v>0</v>
      </c>
      <c r="M163" s="81">
        <f>VLOOKUP($C163,[1]Sheet1!$B$1:$Z$65536,11,0)</f>
        <v>0</v>
      </c>
      <c r="N163" s="81">
        <f>VLOOKUP($C163,[1]Sheet1!$B$1:$Z$65536,12,0)</f>
        <v>0</v>
      </c>
      <c r="O163" s="81">
        <f>VLOOKUP($C163,[1]Sheet1!$B$1:$Z$65536,13,0)</f>
        <v>0</v>
      </c>
      <c r="P163" s="81">
        <f>VLOOKUP($C163,[1]Sheet1!$B$1:$Z$65536,14,0)</f>
        <v>0</v>
      </c>
      <c r="Q163" s="81">
        <f>VLOOKUP($C163,[1]Sheet1!$B$1:$Z$65536,15,0)</f>
        <v>0</v>
      </c>
      <c r="R163" s="81">
        <f>VLOOKUP($C163,[1]Sheet1!$B$1:$Z$65536,16,0)</f>
        <v>0</v>
      </c>
      <c r="S163" s="81">
        <f>VLOOKUP($C163,[1]Sheet1!$B$1:$Z$65536,17,0)</f>
        <v>0</v>
      </c>
      <c r="T163" s="81">
        <f>VLOOKUP($C163,[1]Sheet1!$B$1:$Z$65536,18,0)</f>
        <v>0</v>
      </c>
      <c r="U163" s="81">
        <f>VLOOKUP($C163,[1]Sheet1!$B$1:$Z$65536,19,0)</f>
        <v>0</v>
      </c>
      <c r="V163" s="81">
        <f>VLOOKUP($C163,[1]Sheet1!$B$1:$Z$65536,20,0)</f>
        <v>0</v>
      </c>
      <c r="W163" s="81">
        <f>VLOOKUP($C163,[1]Sheet1!$B$1:$Z$65536,21,0)</f>
        <v>0</v>
      </c>
      <c r="X163" s="81">
        <f>VLOOKUP($C163,[1]Sheet1!$B$1:$Z$65536,22,0)</f>
        <v>0</v>
      </c>
      <c r="Y163" s="81">
        <f>VLOOKUP($C163,[1]Sheet1!$B$1:$Z$65536,23,0)</f>
        <v>0</v>
      </c>
      <c r="Z163" s="81">
        <f>VLOOKUP($C163,[1]Sheet1!$B$1:$Z$65536,24,0)</f>
        <v>0</v>
      </c>
      <c r="AA163" s="81">
        <f>VLOOKUP($C163,[1]Sheet1!$B$1:$Z$65536,25,0)</f>
        <v>0</v>
      </c>
      <c r="AB163" s="81">
        <f>VLOOKUP($C163,[1]Sheet1!$B$1:$AA$65536,26,0)</f>
        <v>0</v>
      </c>
      <c r="AC163" s="112">
        <f t="shared" si="26"/>
        <v>248042.77</v>
      </c>
      <c r="AD163" s="114">
        <f t="shared" si="30"/>
        <v>248042.77</v>
      </c>
      <c r="AE163" s="115">
        <f t="shared" si="27"/>
        <v>0</v>
      </c>
      <c r="AF163" s="115">
        <f t="shared" si="28"/>
        <v>0</v>
      </c>
      <c r="AG163" s="130"/>
      <c r="AH163" s="131">
        <v>100000</v>
      </c>
      <c r="AI163" s="132"/>
      <c r="AJ163" s="132"/>
      <c r="AK163" s="132" t="s">
        <v>46</v>
      </c>
      <c r="AL163" s="132"/>
      <c r="AM163" s="133"/>
      <c r="AN163" s="150"/>
    </row>
    <row r="164" spans="1:40" s="61" customFormat="1" ht="28.05" hidden="1" customHeight="1">
      <c r="A164" s="58"/>
      <c r="B164" s="396"/>
      <c r="C164" s="82" t="s">
        <v>357</v>
      </c>
      <c r="D164" s="83" t="s">
        <v>358</v>
      </c>
      <c r="E164" s="84">
        <v>120</v>
      </c>
      <c r="F164" s="81">
        <f>VLOOKUP(C164,[1]Sheet1!B$1:E$65536,4,0)</f>
        <v>206313.27</v>
      </c>
      <c r="G164" s="81">
        <f>VLOOKUP(C164,[1]Sheet1!B$1:F$65536,5,0)</f>
        <v>0</v>
      </c>
      <c r="H164" s="81">
        <f>VLOOKUP($C164,[1]Sheet1!$B$1:$Z$65536,6,0)</f>
        <v>0</v>
      </c>
      <c r="I164" s="81">
        <f>VLOOKUP($C164,[1]Sheet1!$B$1:$Z$65536,7,0)</f>
        <v>0</v>
      </c>
      <c r="J164" s="81">
        <f>VLOOKUP($C164,[1]Sheet1!$B$1:$Z$65536,8,0)</f>
        <v>0</v>
      </c>
      <c r="K164" s="81">
        <f>VLOOKUP($C164,[1]Sheet1!$B$1:$Z$65536,9,0)</f>
        <v>0</v>
      </c>
      <c r="L164" s="81">
        <f>VLOOKUP($C164,[1]Sheet1!$B$1:$Z$65536,10,0)</f>
        <v>0</v>
      </c>
      <c r="M164" s="81">
        <f>VLOOKUP($C164,[1]Sheet1!$B$1:$Z$65536,11,0)</f>
        <v>0</v>
      </c>
      <c r="N164" s="81">
        <f>VLOOKUP($C164,[1]Sheet1!$B$1:$Z$65536,12,0)</f>
        <v>0</v>
      </c>
      <c r="O164" s="81">
        <f>VLOOKUP($C164,[1]Sheet1!$B$1:$Z$65536,13,0)</f>
        <v>0</v>
      </c>
      <c r="P164" s="81">
        <f>VLOOKUP($C164,[1]Sheet1!$B$1:$Z$65536,14,0)</f>
        <v>0</v>
      </c>
      <c r="Q164" s="81">
        <f>VLOOKUP($C164,[1]Sheet1!$B$1:$Z$65536,15,0)</f>
        <v>0</v>
      </c>
      <c r="R164" s="81">
        <f>VLOOKUP($C164,[1]Sheet1!$B$1:$Z$65536,16,0)</f>
        <v>0</v>
      </c>
      <c r="S164" s="81">
        <f>VLOOKUP($C164,[1]Sheet1!$B$1:$Z$65536,17,0)</f>
        <v>0</v>
      </c>
      <c r="T164" s="81">
        <f>VLOOKUP($C164,[1]Sheet1!$B$1:$Z$65536,18,0)</f>
        <v>0</v>
      </c>
      <c r="U164" s="81">
        <f>VLOOKUP($C164,[1]Sheet1!$B$1:$Z$65536,19,0)</f>
        <v>0</v>
      </c>
      <c r="V164" s="81">
        <f>VLOOKUP($C164,[1]Sheet1!$B$1:$Z$65536,20,0)</f>
        <v>0</v>
      </c>
      <c r="W164" s="81">
        <f>VLOOKUP($C164,[1]Sheet1!$B$1:$Z$65536,21,0)</f>
        <v>0</v>
      </c>
      <c r="X164" s="81">
        <f>VLOOKUP($C164,[1]Sheet1!$B$1:$Z$65536,22,0)</f>
        <v>0</v>
      </c>
      <c r="Y164" s="81">
        <f>VLOOKUP($C164,[1]Sheet1!$B$1:$Z$65536,23,0)</f>
        <v>0</v>
      </c>
      <c r="Z164" s="81">
        <f>VLOOKUP($C164,[1]Sheet1!$B$1:$Z$65536,24,0)</f>
        <v>0</v>
      </c>
      <c r="AA164" s="81">
        <f>VLOOKUP($C164,[1]Sheet1!$B$1:$Z$65536,25,0)</f>
        <v>0</v>
      </c>
      <c r="AB164" s="81">
        <f>VLOOKUP($C164,[1]Sheet1!$B$1:$AA$65536,26,0)</f>
        <v>0</v>
      </c>
      <c r="AC164" s="112">
        <f t="shared" si="26"/>
        <v>206313.27</v>
      </c>
      <c r="AD164" s="114">
        <f t="shared" si="30"/>
        <v>206313.27</v>
      </c>
      <c r="AE164" s="115">
        <f t="shared" si="27"/>
        <v>0</v>
      </c>
      <c r="AF164" s="115">
        <f t="shared" si="28"/>
        <v>0</v>
      </c>
      <c r="AG164" s="130"/>
      <c r="AH164" s="132"/>
      <c r="AI164" s="132"/>
      <c r="AJ164" s="132"/>
      <c r="AK164" s="132"/>
      <c r="AL164" s="132"/>
      <c r="AM164" s="133"/>
      <c r="AN164" s="150"/>
    </row>
    <row r="165" spans="1:40" s="61" customFormat="1" ht="28.05" hidden="1" customHeight="1">
      <c r="A165" s="58"/>
      <c r="B165" s="396"/>
      <c r="C165" s="82" t="s">
        <v>359</v>
      </c>
      <c r="D165" s="83" t="s">
        <v>360</v>
      </c>
      <c r="E165" s="84">
        <v>120</v>
      </c>
      <c r="F165" s="81">
        <f>VLOOKUP(C165,[1]Sheet1!B$1:E$65536,4,0)</f>
        <v>62319</v>
      </c>
      <c r="G165" s="81">
        <f>VLOOKUP(C165,[1]Sheet1!B$1:F$65536,5,0)</f>
        <v>0</v>
      </c>
      <c r="H165" s="81">
        <f>VLOOKUP($C165,[1]Sheet1!$B$1:$Z$65536,6,0)</f>
        <v>0</v>
      </c>
      <c r="I165" s="81">
        <f>VLOOKUP($C165,[1]Sheet1!$B$1:$Z$65536,7,0)</f>
        <v>0</v>
      </c>
      <c r="J165" s="81">
        <f>VLOOKUP($C165,[1]Sheet1!$B$1:$Z$65536,8,0)</f>
        <v>0</v>
      </c>
      <c r="K165" s="81">
        <f>VLOOKUP($C165,[1]Sheet1!$B$1:$Z$65536,9,0)</f>
        <v>0</v>
      </c>
      <c r="L165" s="81">
        <f>VLOOKUP($C165,[1]Sheet1!$B$1:$Z$65536,10,0)</f>
        <v>0</v>
      </c>
      <c r="M165" s="81">
        <f>VLOOKUP($C165,[1]Sheet1!$B$1:$Z$65536,11,0)</f>
        <v>0</v>
      </c>
      <c r="N165" s="81">
        <f>VLOOKUP($C165,[1]Sheet1!$B$1:$Z$65536,12,0)</f>
        <v>0</v>
      </c>
      <c r="O165" s="81">
        <f>VLOOKUP($C165,[1]Sheet1!$B$1:$Z$65536,13,0)</f>
        <v>0</v>
      </c>
      <c r="P165" s="81">
        <f>VLOOKUP($C165,[1]Sheet1!$B$1:$Z$65536,14,0)</f>
        <v>0</v>
      </c>
      <c r="Q165" s="81">
        <f>VLOOKUP($C165,[1]Sheet1!$B$1:$Z$65536,15,0)</f>
        <v>0</v>
      </c>
      <c r="R165" s="81">
        <f>VLOOKUP($C165,[1]Sheet1!$B$1:$Z$65536,16,0)</f>
        <v>0</v>
      </c>
      <c r="S165" s="81">
        <f>VLOOKUP($C165,[1]Sheet1!$B$1:$Z$65536,17,0)</f>
        <v>0</v>
      </c>
      <c r="T165" s="81">
        <f>VLOOKUP($C165,[1]Sheet1!$B$1:$Z$65536,18,0)</f>
        <v>0</v>
      </c>
      <c r="U165" s="81">
        <f>VLOOKUP($C165,[1]Sheet1!$B$1:$Z$65536,19,0)</f>
        <v>0</v>
      </c>
      <c r="V165" s="81">
        <f>VLOOKUP($C165,[1]Sheet1!$B$1:$Z$65536,20,0)</f>
        <v>0</v>
      </c>
      <c r="W165" s="81">
        <f>VLOOKUP($C165,[1]Sheet1!$B$1:$Z$65536,21,0)</f>
        <v>0</v>
      </c>
      <c r="X165" s="81">
        <f>VLOOKUP($C165,[1]Sheet1!$B$1:$Z$65536,22,0)</f>
        <v>0</v>
      </c>
      <c r="Y165" s="81">
        <f>VLOOKUP($C165,[1]Sheet1!$B$1:$Z$65536,23,0)</f>
        <v>0</v>
      </c>
      <c r="Z165" s="81">
        <f>VLOOKUP($C165,[1]Sheet1!$B$1:$Z$65536,24,0)</f>
        <v>0</v>
      </c>
      <c r="AA165" s="81">
        <f>VLOOKUP($C165,[1]Sheet1!$B$1:$Z$65536,25,0)</f>
        <v>0</v>
      </c>
      <c r="AB165" s="81">
        <f>VLOOKUP($C165,[1]Sheet1!$B$1:$AA$65536,26,0)</f>
        <v>0</v>
      </c>
      <c r="AC165" s="112">
        <f t="shared" si="26"/>
        <v>62319</v>
      </c>
      <c r="AD165" s="114">
        <f t="shared" si="30"/>
        <v>62319</v>
      </c>
      <c r="AE165" s="115">
        <f t="shared" si="27"/>
        <v>0</v>
      </c>
      <c r="AF165" s="115">
        <f t="shared" si="28"/>
        <v>0</v>
      </c>
      <c r="AG165" s="130"/>
      <c r="AH165" s="132"/>
      <c r="AI165" s="132"/>
      <c r="AJ165" s="132"/>
      <c r="AK165" s="132"/>
      <c r="AL165" s="132"/>
      <c r="AM165" s="133"/>
      <c r="AN165" s="150"/>
    </row>
    <row r="166" spans="1:40" s="61" customFormat="1" ht="28.05" hidden="1" customHeight="1">
      <c r="A166" s="58"/>
      <c r="B166" s="396"/>
      <c r="C166" s="82" t="s">
        <v>361</v>
      </c>
      <c r="D166" s="83" t="s">
        <v>362</v>
      </c>
      <c r="E166" s="84">
        <v>120</v>
      </c>
      <c r="F166" s="81">
        <f>VLOOKUP(C166,[1]Sheet1!B$1:E$65536,4,0)</f>
        <v>0</v>
      </c>
      <c r="G166" s="81">
        <f>VLOOKUP(C166,[1]Sheet1!B$1:F$65536,5,0)</f>
        <v>0</v>
      </c>
      <c r="H166" s="81">
        <f>VLOOKUP($C166,[1]Sheet1!$B$1:$Z$65536,6,0)</f>
        <v>0</v>
      </c>
      <c r="I166" s="81">
        <f>VLOOKUP($C166,[1]Sheet1!$B$1:$Z$65536,7,0)</f>
        <v>1571.6399999999994</v>
      </c>
      <c r="J166" s="81">
        <f>VLOOKUP($C166,[1]Sheet1!$B$1:$Z$65536,8,0)</f>
        <v>96738.65</v>
      </c>
      <c r="K166" s="81">
        <f>VLOOKUP($C166,[1]Sheet1!$B$1:$Z$65536,9,0)</f>
        <v>18373.64</v>
      </c>
      <c r="L166" s="81">
        <f>VLOOKUP($C166,[1]Sheet1!$B$1:$Z$65536,10,0)</f>
        <v>0</v>
      </c>
      <c r="M166" s="81">
        <f>VLOOKUP($C166,[1]Sheet1!$B$1:$Z$65536,11,0)</f>
        <v>0</v>
      </c>
      <c r="N166" s="81">
        <f>VLOOKUP($C166,[1]Sheet1!$B$1:$Z$65536,12,0)</f>
        <v>0</v>
      </c>
      <c r="O166" s="81">
        <f>VLOOKUP($C166,[1]Sheet1!$B$1:$Z$65536,13,0)</f>
        <v>0</v>
      </c>
      <c r="P166" s="81">
        <f>VLOOKUP($C166,[1]Sheet1!$B$1:$Z$65536,14,0)</f>
        <v>0</v>
      </c>
      <c r="Q166" s="81">
        <f>VLOOKUP($C166,[1]Sheet1!$B$1:$Z$65536,15,0)</f>
        <v>0</v>
      </c>
      <c r="R166" s="81">
        <f>VLOOKUP($C166,[1]Sheet1!$B$1:$Z$65536,16,0)</f>
        <v>0</v>
      </c>
      <c r="S166" s="81">
        <f>VLOOKUP($C166,[1]Sheet1!$B$1:$Z$65536,17,0)</f>
        <v>0</v>
      </c>
      <c r="T166" s="81">
        <f>VLOOKUP($C166,[1]Sheet1!$B$1:$Z$65536,18,0)</f>
        <v>0</v>
      </c>
      <c r="U166" s="81">
        <f>VLOOKUP($C166,[1]Sheet1!$B$1:$Z$65536,19,0)</f>
        <v>0</v>
      </c>
      <c r="V166" s="81">
        <f>VLOOKUP($C166,[1]Sheet1!$B$1:$Z$65536,20,0)</f>
        <v>0</v>
      </c>
      <c r="W166" s="81">
        <f>VLOOKUP($C166,[1]Sheet1!$B$1:$Z$65536,21,0)</f>
        <v>0</v>
      </c>
      <c r="X166" s="81">
        <f>VLOOKUP($C166,[1]Sheet1!$B$1:$Z$65536,22,0)</f>
        <v>0</v>
      </c>
      <c r="Y166" s="81">
        <f>VLOOKUP($C166,[1]Sheet1!$B$1:$Z$65536,23,0)</f>
        <v>0</v>
      </c>
      <c r="Z166" s="81">
        <f>VLOOKUP($C166,[1]Sheet1!$B$1:$Z$65536,24,0)</f>
        <v>0</v>
      </c>
      <c r="AA166" s="81">
        <f>VLOOKUP($C166,[1]Sheet1!$B$1:$Z$65536,25,0)</f>
        <v>0</v>
      </c>
      <c r="AB166" s="81">
        <f>VLOOKUP($C166,[1]Sheet1!$B$1:$AA$65536,26,0)</f>
        <v>0</v>
      </c>
      <c r="AC166" s="112">
        <f t="shared" si="26"/>
        <v>116683.93</v>
      </c>
      <c r="AD166" s="114">
        <f t="shared" si="30"/>
        <v>116683.93</v>
      </c>
      <c r="AE166" s="115">
        <f t="shared" si="27"/>
        <v>0</v>
      </c>
      <c r="AF166" s="115">
        <f t="shared" si="28"/>
        <v>0</v>
      </c>
      <c r="AG166" s="130"/>
      <c r="AH166" s="132"/>
      <c r="AI166" s="132"/>
      <c r="AJ166" s="132" t="s">
        <v>46</v>
      </c>
      <c r="AK166" s="132"/>
      <c r="AL166" s="132"/>
      <c r="AM166" s="133"/>
      <c r="AN166" s="150"/>
    </row>
    <row r="167" spans="1:40" s="61" customFormat="1" ht="28.05" hidden="1" customHeight="1">
      <c r="A167" s="58"/>
      <c r="B167" s="396"/>
      <c r="C167" s="82" t="s">
        <v>363</v>
      </c>
      <c r="D167" s="83" t="s">
        <v>364</v>
      </c>
      <c r="E167" s="84">
        <v>120</v>
      </c>
      <c r="F167" s="81">
        <f>VLOOKUP(C167,[1]Sheet1!B$1:E$65536,4,0)</f>
        <v>0</v>
      </c>
      <c r="G167" s="81">
        <f>VLOOKUP(C167,[1]Sheet1!B$1:F$65536,5,0)</f>
        <v>0</v>
      </c>
      <c r="H167" s="81">
        <f>VLOOKUP($C167,[1]Sheet1!$B$1:$Z$65536,6,0)</f>
        <v>0</v>
      </c>
      <c r="I167" s="81">
        <f>VLOOKUP($C167,[1]Sheet1!$B$1:$Z$65536,7,0)</f>
        <v>0</v>
      </c>
      <c r="J167" s="81">
        <f>VLOOKUP($C167,[1]Sheet1!$B$1:$Z$65536,8,0)</f>
        <v>0</v>
      </c>
      <c r="K167" s="81">
        <f>VLOOKUP($C167,[1]Sheet1!$B$1:$Z$65536,9,0)</f>
        <v>0</v>
      </c>
      <c r="L167" s="81">
        <f>VLOOKUP($C167,[1]Sheet1!$B$1:$Z$65536,10,0)</f>
        <v>0</v>
      </c>
      <c r="M167" s="81">
        <f>VLOOKUP($C167,[1]Sheet1!$B$1:$Z$65536,11,0)</f>
        <v>0</v>
      </c>
      <c r="N167" s="81">
        <f>VLOOKUP($C167,[1]Sheet1!$B$1:$Z$65536,12,0)</f>
        <v>0</v>
      </c>
      <c r="O167" s="81">
        <f>VLOOKUP($C167,[1]Sheet1!$B$1:$Z$65536,13,0)</f>
        <v>0</v>
      </c>
      <c r="P167" s="81">
        <f>VLOOKUP($C167,[1]Sheet1!$B$1:$Z$65536,14,0)</f>
        <v>0</v>
      </c>
      <c r="Q167" s="81">
        <f>VLOOKUP($C167,[1]Sheet1!$B$1:$Z$65536,15,0)</f>
        <v>0</v>
      </c>
      <c r="R167" s="81">
        <f>VLOOKUP($C167,[1]Sheet1!$B$1:$Z$65536,16,0)</f>
        <v>0</v>
      </c>
      <c r="S167" s="81">
        <f>VLOOKUP($C167,[1]Sheet1!$B$1:$Z$65536,17,0)</f>
        <v>0</v>
      </c>
      <c r="T167" s="81">
        <f>VLOOKUP($C167,[1]Sheet1!$B$1:$Z$65536,18,0)</f>
        <v>0</v>
      </c>
      <c r="U167" s="81">
        <f>VLOOKUP($C167,[1]Sheet1!$B$1:$Z$65536,19,0)</f>
        <v>0</v>
      </c>
      <c r="V167" s="81">
        <f>VLOOKUP($C167,[1]Sheet1!$B$1:$Z$65536,20,0)</f>
        <v>0</v>
      </c>
      <c r="W167" s="81">
        <f>VLOOKUP($C167,[1]Sheet1!$B$1:$Z$65536,21,0)</f>
        <v>0</v>
      </c>
      <c r="X167" s="81">
        <f>VLOOKUP($C167,[1]Sheet1!$B$1:$Z$65536,22,0)</f>
        <v>0</v>
      </c>
      <c r="Y167" s="81">
        <f>VLOOKUP($C167,[1]Sheet1!$B$1:$Z$65536,23,0)</f>
        <v>0</v>
      </c>
      <c r="Z167" s="81">
        <f>VLOOKUP($C167,[1]Sheet1!$B$1:$Z$65536,24,0)</f>
        <v>0</v>
      </c>
      <c r="AA167" s="81">
        <f>VLOOKUP($C167,[1]Sheet1!$B$1:$Z$65536,25,0)</f>
        <v>0</v>
      </c>
      <c r="AB167" s="81">
        <f>VLOOKUP($C167,[1]Sheet1!$B$1:$AA$65536,26,0)</f>
        <v>0</v>
      </c>
      <c r="AC167" s="112">
        <f t="shared" si="26"/>
        <v>0</v>
      </c>
      <c r="AD167" s="114">
        <f t="shared" si="30"/>
        <v>0</v>
      </c>
      <c r="AE167" s="115">
        <f t="shared" si="27"/>
        <v>0</v>
      </c>
      <c r="AF167" s="115">
        <f t="shared" si="28"/>
        <v>0</v>
      </c>
      <c r="AG167" s="130"/>
      <c r="AH167" s="156"/>
      <c r="AI167" s="132">
        <v>10000</v>
      </c>
      <c r="AJ167" s="132" t="s">
        <v>46</v>
      </c>
      <c r="AK167" s="132"/>
      <c r="AL167" s="132"/>
      <c r="AM167" s="133"/>
      <c r="AN167" s="150"/>
    </row>
    <row r="168" spans="1:40" s="61" customFormat="1" ht="28.05" hidden="1" customHeight="1">
      <c r="A168" s="58"/>
      <c r="B168" s="396"/>
      <c r="C168" s="82" t="s">
        <v>365</v>
      </c>
      <c r="D168" s="83" t="s">
        <v>366</v>
      </c>
      <c r="E168" s="84">
        <v>120</v>
      </c>
      <c r="F168" s="81">
        <f>VLOOKUP(C168,[1]Sheet1!B$1:E$65536,4,0)</f>
        <v>0</v>
      </c>
      <c r="G168" s="81">
        <f>VLOOKUP(C168,[1]Sheet1!B$1:F$65536,5,0)</f>
        <v>0</v>
      </c>
      <c r="H168" s="81">
        <f>VLOOKUP($C168,[1]Sheet1!$B$1:$Z$65536,6,0)</f>
        <v>0</v>
      </c>
      <c r="I168" s="81">
        <f>VLOOKUP($C168,[1]Sheet1!$B$1:$Z$65536,7,0)</f>
        <v>0</v>
      </c>
      <c r="J168" s="81">
        <f>VLOOKUP($C168,[1]Sheet1!$B$1:$Z$65536,8,0)</f>
        <v>75884.62</v>
      </c>
      <c r="K168" s="81">
        <f>VLOOKUP($C168,[1]Sheet1!$B$1:$Z$65536,9,0)</f>
        <v>0</v>
      </c>
      <c r="L168" s="81">
        <f>VLOOKUP($C168,[1]Sheet1!$B$1:$Z$65536,10,0)</f>
        <v>0</v>
      </c>
      <c r="M168" s="81">
        <f>VLOOKUP($C168,[1]Sheet1!$B$1:$Z$65536,11,0)</f>
        <v>0</v>
      </c>
      <c r="N168" s="81">
        <f>VLOOKUP($C168,[1]Sheet1!$B$1:$Z$65536,12,0)</f>
        <v>0</v>
      </c>
      <c r="O168" s="81">
        <f>VLOOKUP($C168,[1]Sheet1!$B$1:$Z$65536,13,0)</f>
        <v>0</v>
      </c>
      <c r="P168" s="81">
        <f>VLOOKUP($C168,[1]Sheet1!$B$1:$Z$65536,14,0)</f>
        <v>0</v>
      </c>
      <c r="Q168" s="81">
        <f>VLOOKUP($C168,[1]Sheet1!$B$1:$Z$65536,15,0)</f>
        <v>0</v>
      </c>
      <c r="R168" s="81">
        <f>VLOOKUP($C168,[1]Sheet1!$B$1:$Z$65536,16,0)</f>
        <v>0</v>
      </c>
      <c r="S168" s="81">
        <f>VLOOKUP($C168,[1]Sheet1!$B$1:$Z$65536,17,0)</f>
        <v>0</v>
      </c>
      <c r="T168" s="81">
        <f>VLOOKUP($C168,[1]Sheet1!$B$1:$Z$65536,18,0)</f>
        <v>0</v>
      </c>
      <c r="U168" s="81">
        <f>VLOOKUP($C168,[1]Sheet1!$B$1:$Z$65536,19,0)</f>
        <v>0</v>
      </c>
      <c r="V168" s="81">
        <f>VLOOKUP($C168,[1]Sheet1!$B$1:$Z$65536,20,0)</f>
        <v>0</v>
      </c>
      <c r="W168" s="81">
        <f>VLOOKUP($C168,[1]Sheet1!$B$1:$Z$65536,21,0)</f>
        <v>0</v>
      </c>
      <c r="X168" s="81">
        <f>VLOOKUP($C168,[1]Sheet1!$B$1:$Z$65536,22,0)</f>
        <v>0</v>
      </c>
      <c r="Y168" s="81">
        <f>VLOOKUP($C168,[1]Sheet1!$B$1:$Z$65536,23,0)</f>
        <v>0</v>
      </c>
      <c r="Z168" s="81">
        <f>VLOOKUP($C168,[1]Sheet1!$B$1:$Z$65536,24,0)</f>
        <v>0</v>
      </c>
      <c r="AA168" s="81">
        <f>VLOOKUP($C168,[1]Sheet1!$B$1:$Z$65536,25,0)</f>
        <v>0</v>
      </c>
      <c r="AB168" s="81">
        <f>VLOOKUP($C168,[1]Sheet1!$B$1:$AA$65536,26,0)</f>
        <v>0</v>
      </c>
      <c r="AC168" s="112">
        <f t="shared" si="26"/>
        <v>75884.62</v>
      </c>
      <c r="AD168" s="114">
        <f t="shared" si="30"/>
        <v>75884.62</v>
      </c>
      <c r="AE168" s="115">
        <f t="shared" si="27"/>
        <v>0</v>
      </c>
      <c r="AF168" s="115">
        <f t="shared" si="28"/>
        <v>0</v>
      </c>
      <c r="AG168" s="130"/>
      <c r="AH168" s="132"/>
      <c r="AI168" s="132"/>
      <c r="AJ168" s="132"/>
      <c r="AK168" s="132" t="s">
        <v>46</v>
      </c>
      <c r="AL168" s="132"/>
      <c r="AM168" s="133"/>
      <c r="AN168" s="150"/>
    </row>
    <row r="169" spans="1:40" s="61" customFormat="1" ht="28.05" hidden="1" customHeight="1">
      <c r="A169" s="58"/>
      <c r="B169" s="396"/>
      <c r="C169" s="82" t="s">
        <v>367</v>
      </c>
      <c r="D169" s="83" t="s">
        <v>368</v>
      </c>
      <c r="E169" s="84">
        <v>120</v>
      </c>
      <c r="F169" s="81">
        <f>VLOOKUP(C169,[1]Sheet1!B$1:E$65536,4,0)</f>
        <v>0</v>
      </c>
      <c r="G169" s="81">
        <f>VLOOKUP(C169,[1]Sheet1!B$1:F$65536,5,0)</f>
        <v>0</v>
      </c>
      <c r="H169" s="81">
        <f>VLOOKUP($C169,[1]Sheet1!$B$1:$Z$65536,6,0)</f>
        <v>0</v>
      </c>
      <c r="I169" s="81">
        <f>VLOOKUP($C169,[1]Sheet1!$B$1:$Z$65536,7,0)</f>
        <v>0</v>
      </c>
      <c r="J169" s="81">
        <f>VLOOKUP($C169,[1]Sheet1!$B$1:$Z$65536,8,0)</f>
        <v>0</v>
      </c>
      <c r="K169" s="81">
        <f>VLOOKUP($C169,[1]Sheet1!$B$1:$Z$65536,9,0)</f>
        <v>8870.25</v>
      </c>
      <c r="L169" s="81">
        <f>VLOOKUP($C169,[1]Sheet1!$B$1:$Z$65536,10,0)</f>
        <v>0</v>
      </c>
      <c r="M169" s="81">
        <f>VLOOKUP($C169,[1]Sheet1!$B$1:$Z$65536,11,0)</f>
        <v>0</v>
      </c>
      <c r="N169" s="81">
        <f>VLOOKUP($C169,[1]Sheet1!$B$1:$Z$65536,12,0)</f>
        <v>0</v>
      </c>
      <c r="O169" s="81">
        <f>VLOOKUP($C169,[1]Sheet1!$B$1:$Z$65536,13,0)</f>
        <v>0</v>
      </c>
      <c r="P169" s="81">
        <f>VLOOKUP($C169,[1]Sheet1!$B$1:$Z$65536,14,0)</f>
        <v>0</v>
      </c>
      <c r="Q169" s="81">
        <f>VLOOKUP($C169,[1]Sheet1!$B$1:$Z$65536,15,0)</f>
        <v>0</v>
      </c>
      <c r="R169" s="81">
        <f>VLOOKUP($C169,[1]Sheet1!$B$1:$Z$65536,16,0)</f>
        <v>0</v>
      </c>
      <c r="S169" s="81">
        <f>VLOOKUP($C169,[1]Sheet1!$B$1:$Z$65536,17,0)</f>
        <v>0</v>
      </c>
      <c r="T169" s="81">
        <f>VLOOKUP($C169,[1]Sheet1!$B$1:$Z$65536,18,0)</f>
        <v>22490</v>
      </c>
      <c r="U169" s="81">
        <f>VLOOKUP($C169,[1]Sheet1!$B$1:$Z$65536,19,0)</f>
        <v>0</v>
      </c>
      <c r="V169" s="81">
        <f>VLOOKUP($C169,[1]Sheet1!$B$1:$Z$65536,20,0)</f>
        <v>0</v>
      </c>
      <c r="W169" s="81">
        <f>VLOOKUP($C169,[1]Sheet1!$B$1:$Z$65536,21,0)</f>
        <v>0</v>
      </c>
      <c r="X169" s="81">
        <f>VLOOKUP($C169,[1]Sheet1!$B$1:$Z$65536,22,0)</f>
        <v>0</v>
      </c>
      <c r="Y169" s="81">
        <f>VLOOKUP($C169,[1]Sheet1!$B$1:$Z$65536,23,0)</f>
        <v>0</v>
      </c>
      <c r="Z169" s="81">
        <f>VLOOKUP($C169,[1]Sheet1!$B$1:$Z$65536,24,0)</f>
        <v>0</v>
      </c>
      <c r="AA169" s="81">
        <f>VLOOKUP($C169,[1]Sheet1!$B$1:$Z$65536,25,0)</f>
        <v>23355</v>
      </c>
      <c r="AB169" s="81">
        <f>VLOOKUP($C169,[1]Sheet1!$B$1:$AA$65536,26,0)</f>
        <v>0</v>
      </c>
      <c r="AC169" s="112">
        <f t="shared" si="26"/>
        <v>54715.25</v>
      </c>
      <c r="AD169" s="114">
        <f t="shared" si="30"/>
        <v>31360.25</v>
      </c>
      <c r="AE169" s="115">
        <f t="shared" si="27"/>
        <v>3748.3333333333335</v>
      </c>
      <c r="AF169" s="115">
        <f t="shared" si="28"/>
        <v>0</v>
      </c>
      <c r="AG169" s="130">
        <v>20000</v>
      </c>
      <c r="AH169" s="132"/>
      <c r="AI169" s="132"/>
      <c r="AJ169" s="132" t="s">
        <v>46</v>
      </c>
      <c r="AK169" s="132"/>
      <c r="AL169" s="132"/>
      <c r="AM169" s="133"/>
      <c r="AN169" s="150"/>
    </row>
    <row r="170" spans="1:40" s="61" customFormat="1" ht="28.05" hidden="1" customHeight="1">
      <c r="A170" s="58"/>
      <c r="B170" s="396"/>
      <c r="C170" s="82" t="s">
        <v>369</v>
      </c>
      <c r="D170" s="83" t="s">
        <v>370</v>
      </c>
      <c r="E170" s="84">
        <v>120</v>
      </c>
      <c r="F170" s="81">
        <f>VLOOKUP(C170,[1]Sheet1!B$1:E$65536,4,0)</f>
        <v>60833.38</v>
      </c>
      <c r="G170" s="81">
        <f>VLOOKUP(C170,[1]Sheet1!B$1:F$65536,5,0)</f>
        <v>0</v>
      </c>
      <c r="H170" s="81">
        <f>VLOOKUP($C170,[1]Sheet1!$B$1:$Z$65536,6,0)</f>
        <v>0</v>
      </c>
      <c r="I170" s="81">
        <f>VLOOKUP($C170,[1]Sheet1!$B$1:$Z$65536,7,0)</f>
        <v>0</v>
      </c>
      <c r="J170" s="81">
        <f>VLOOKUP($C170,[1]Sheet1!$B$1:$Z$65536,8,0)</f>
        <v>0</v>
      </c>
      <c r="K170" s="81">
        <f>VLOOKUP($C170,[1]Sheet1!$B$1:$Z$65536,9,0)</f>
        <v>0</v>
      </c>
      <c r="L170" s="81">
        <f>VLOOKUP($C170,[1]Sheet1!$B$1:$Z$65536,10,0)</f>
        <v>0</v>
      </c>
      <c r="M170" s="81">
        <f>VLOOKUP($C170,[1]Sheet1!$B$1:$Z$65536,11,0)</f>
        <v>0</v>
      </c>
      <c r="N170" s="81">
        <f>VLOOKUP($C170,[1]Sheet1!$B$1:$Z$65536,12,0)</f>
        <v>0</v>
      </c>
      <c r="O170" s="81">
        <f>VLOOKUP($C170,[1]Sheet1!$B$1:$Z$65536,13,0)</f>
        <v>0</v>
      </c>
      <c r="P170" s="81">
        <f>VLOOKUP($C170,[1]Sheet1!$B$1:$Z$65536,14,0)</f>
        <v>0</v>
      </c>
      <c r="Q170" s="81">
        <f>VLOOKUP($C170,[1]Sheet1!$B$1:$Z$65536,15,0)</f>
        <v>0</v>
      </c>
      <c r="R170" s="81">
        <f>VLOOKUP($C170,[1]Sheet1!$B$1:$Z$65536,16,0)</f>
        <v>0</v>
      </c>
      <c r="S170" s="81">
        <f>VLOOKUP($C170,[1]Sheet1!$B$1:$Z$65536,17,0)</f>
        <v>0</v>
      </c>
      <c r="T170" s="81">
        <f>VLOOKUP($C170,[1]Sheet1!$B$1:$Z$65536,18,0)</f>
        <v>0</v>
      </c>
      <c r="U170" s="81">
        <f>VLOOKUP($C170,[1]Sheet1!$B$1:$Z$65536,19,0)</f>
        <v>0</v>
      </c>
      <c r="V170" s="81">
        <f>VLOOKUP($C170,[1]Sheet1!$B$1:$Z$65536,20,0)</f>
        <v>0</v>
      </c>
      <c r="W170" s="81">
        <f>VLOOKUP($C170,[1]Sheet1!$B$1:$Z$65536,21,0)</f>
        <v>0</v>
      </c>
      <c r="X170" s="81">
        <f>VLOOKUP($C170,[1]Sheet1!$B$1:$Z$65536,22,0)</f>
        <v>0</v>
      </c>
      <c r="Y170" s="81">
        <f>VLOOKUP($C170,[1]Sheet1!$B$1:$Z$65536,23,0)</f>
        <v>0</v>
      </c>
      <c r="Z170" s="81">
        <f>VLOOKUP($C170,[1]Sheet1!$B$1:$Z$65536,24,0)</f>
        <v>0</v>
      </c>
      <c r="AA170" s="81">
        <f>VLOOKUP($C170,[1]Sheet1!$B$1:$Z$65536,25,0)</f>
        <v>0</v>
      </c>
      <c r="AB170" s="81">
        <f>VLOOKUP($C170,[1]Sheet1!$B$1:$AA$65536,26,0)</f>
        <v>0</v>
      </c>
      <c r="AC170" s="112">
        <f t="shared" si="26"/>
        <v>60833.38</v>
      </c>
      <c r="AD170" s="114">
        <f t="shared" si="30"/>
        <v>60833.38</v>
      </c>
      <c r="AE170" s="115">
        <f t="shared" si="27"/>
        <v>0</v>
      </c>
      <c r="AF170" s="115">
        <f t="shared" si="28"/>
        <v>0</v>
      </c>
      <c r="AG170" s="130"/>
      <c r="AH170" s="132"/>
      <c r="AI170" s="132"/>
      <c r="AJ170" s="132"/>
      <c r="AK170" s="132"/>
      <c r="AL170" s="132"/>
      <c r="AM170" s="133"/>
      <c r="AN170" s="150"/>
    </row>
    <row r="171" spans="1:40" s="61" customFormat="1" ht="28.05" hidden="1" customHeight="1">
      <c r="A171" s="58"/>
      <c r="B171" s="396"/>
      <c r="C171" s="82" t="s">
        <v>371</v>
      </c>
      <c r="D171" s="83" t="s">
        <v>372</v>
      </c>
      <c r="E171" s="84">
        <v>120</v>
      </c>
      <c r="F171" s="81">
        <f>VLOOKUP(C171,[1]Sheet1!B$1:E$65536,4,0)</f>
        <v>0</v>
      </c>
      <c r="G171" s="81">
        <f>VLOOKUP(C171,[1]Sheet1!B$1:F$65536,5,0)</f>
        <v>0</v>
      </c>
      <c r="H171" s="81">
        <f>VLOOKUP($C171,[1]Sheet1!$B$1:$Z$65536,6,0)</f>
        <v>0</v>
      </c>
      <c r="I171" s="81">
        <f>VLOOKUP($C171,[1]Sheet1!$B$1:$Z$65536,7,0)</f>
        <v>0</v>
      </c>
      <c r="J171" s="81">
        <f>VLOOKUP($C171,[1]Sheet1!$B$1:$Z$65536,8,0)</f>
        <v>0</v>
      </c>
      <c r="K171" s="81">
        <f>VLOOKUP($C171,[1]Sheet1!$B$1:$Z$65536,9,0)</f>
        <v>0</v>
      </c>
      <c r="L171" s="81">
        <f>VLOOKUP($C171,[1]Sheet1!$B$1:$Z$65536,10,0)</f>
        <v>0</v>
      </c>
      <c r="M171" s="81">
        <f>VLOOKUP($C171,[1]Sheet1!$B$1:$Z$65536,11,0)</f>
        <v>0</v>
      </c>
      <c r="N171" s="81">
        <f>VLOOKUP($C171,[1]Sheet1!$B$1:$Z$65536,12,0)</f>
        <v>0</v>
      </c>
      <c r="O171" s="81">
        <f>VLOOKUP($C171,[1]Sheet1!$B$1:$Z$65536,13,0)</f>
        <v>0</v>
      </c>
      <c r="P171" s="81">
        <f>VLOOKUP($C171,[1]Sheet1!$B$1:$Z$65536,14,0)</f>
        <v>0</v>
      </c>
      <c r="Q171" s="81">
        <f>VLOOKUP($C171,[1]Sheet1!$B$1:$Z$65536,15,0)</f>
        <v>0</v>
      </c>
      <c r="R171" s="81">
        <f>VLOOKUP($C171,[1]Sheet1!$B$1:$Z$65536,16,0)</f>
        <v>0</v>
      </c>
      <c r="S171" s="81">
        <f>VLOOKUP($C171,[1]Sheet1!$B$1:$Z$65536,17,0)</f>
        <v>0</v>
      </c>
      <c r="T171" s="81">
        <f>VLOOKUP($C171,[1]Sheet1!$B$1:$Z$65536,18,0)</f>
        <v>0</v>
      </c>
      <c r="U171" s="81">
        <f>VLOOKUP($C171,[1]Sheet1!$B$1:$Z$65536,19,0)</f>
        <v>0</v>
      </c>
      <c r="V171" s="81">
        <f>VLOOKUP($C171,[1]Sheet1!$B$1:$Z$65536,20,0)</f>
        <v>0</v>
      </c>
      <c r="W171" s="81">
        <f>VLOOKUP($C171,[1]Sheet1!$B$1:$Z$65536,21,0)</f>
        <v>0</v>
      </c>
      <c r="X171" s="81">
        <f>VLOOKUP($C171,[1]Sheet1!$B$1:$Z$65536,22,0)</f>
        <v>0</v>
      </c>
      <c r="Y171" s="81">
        <f>VLOOKUP($C171,[1]Sheet1!$B$1:$Z$65536,23,0)</f>
        <v>119443.5</v>
      </c>
      <c r="Z171" s="81">
        <f>VLOOKUP($C171,[1]Sheet1!$B$1:$Z$65536,24,0)</f>
        <v>0</v>
      </c>
      <c r="AA171" s="81">
        <f>VLOOKUP($C171,[1]Sheet1!$B$1:$Z$65536,25,0)</f>
        <v>0</v>
      </c>
      <c r="AB171" s="81">
        <f>VLOOKUP($C171,[1]Sheet1!$B$1:$AA$65536,26,0)</f>
        <v>0</v>
      </c>
      <c r="AC171" s="112">
        <f t="shared" si="26"/>
        <v>119443.5</v>
      </c>
      <c r="AD171" s="114">
        <f t="shared" si="30"/>
        <v>0</v>
      </c>
      <c r="AE171" s="115">
        <f t="shared" si="27"/>
        <v>0</v>
      </c>
      <c r="AF171" s="115">
        <f t="shared" si="28"/>
        <v>0</v>
      </c>
      <c r="AG171" s="130"/>
      <c r="AH171" s="132"/>
      <c r="AI171" s="132"/>
      <c r="AJ171" s="132"/>
      <c r="AK171" s="132"/>
      <c r="AL171" s="132" t="s">
        <v>46</v>
      </c>
      <c r="AM171" s="133"/>
      <c r="AN171" s="150"/>
    </row>
    <row r="172" spans="1:40" s="61" customFormat="1" ht="28.05" hidden="1" customHeight="1">
      <c r="A172" s="58"/>
      <c r="B172" s="396"/>
      <c r="C172" s="82" t="s">
        <v>373</v>
      </c>
      <c r="D172" s="83" t="s">
        <v>374</v>
      </c>
      <c r="E172" s="84">
        <v>120</v>
      </c>
      <c r="F172" s="81">
        <f>VLOOKUP(C172,[1]Sheet1!B$1:E$65536,4,0)</f>
        <v>0</v>
      </c>
      <c r="G172" s="81">
        <f>VLOOKUP(C172,[1]Sheet1!B$1:F$65536,5,0)</f>
        <v>0</v>
      </c>
      <c r="H172" s="81">
        <f>VLOOKUP($C172,[1]Sheet1!$B$1:$Z$65536,6,0)</f>
        <v>0</v>
      </c>
      <c r="I172" s="81">
        <f>VLOOKUP($C172,[1]Sheet1!$B$1:$Z$65536,7,0)</f>
        <v>0</v>
      </c>
      <c r="J172" s="81">
        <f>VLOOKUP($C172,[1]Sheet1!$B$1:$Z$65536,8,0)</f>
        <v>28205.9</v>
      </c>
      <c r="K172" s="81">
        <f>VLOOKUP($C172,[1]Sheet1!$B$1:$Z$65536,9,0)</f>
        <v>11652.919999999998</v>
      </c>
      <c r="L172" s="81">
        <f>VLOOKUP($C172,[1]Sheet1!$B$1:$Z$65536,10,0)</f>
        <v>8207.3700000000026</v>
      </c>
      <c r="M172" s="81">
        <f>VLOOKUP($C172,[1]Sheet1!$B$1:$Z$65536,11,0)</f>
        <v>0</v>
      </c>
      <c r="N172" s="81">
        <f>VLOOKUP($C172,[1]Sheet1!$B$1:$Z$65536,12,0)</f>
        <v>0</v>
      </c>
      <c r="O172" s="81">
        <f>VLOOKUP($C172,[1]Sheet1!$B$1:$Z$65536,13,0)</f>
        <v>0</v>
      </c>
      <c r="P172" s="81">
        <f>VLOOKUP($C172,[1]Sheet1!$B$1:$Z$65536,14,0)</f>
        <v>0</v>
      </c>
      <c r="Q172" s="81">
        <f>VLOOKUP($C172,[1]Sheet1!$B$1:$Z$65536,15,0)</f>
        <v>0</v>
      </c>
      <c r="R172" s="81">
        <f>VLOOKUP($C172,[1]Sheet1!$B$1:$Z$65536,16,0)</f>
        <v>0</v>
      </c>
      <c r="S172" s="81">
        <f>VLOOKUP($C172,[1]Sheet1!$B$1:$Z$65536,17,0)</f>
        <v>0</v>
      </c>
      <c r="T172" s="81">
        <f>VLOOKUP($C172,[1]Sheet1!$B$1:$Z$65536,18,0)</f>
        <v>0</v>
      </c>
      <c r="U172" s="81">
        <f>VLOOKUP($C172,[1]Sheet1!$B$1:$Z$65536,19,0)</f>
        <v>0</v>
      </c>
      <c r="V172" s="81">
        <f>VLOOKUP($C172,[1]Sheet1!$B$1:$Z$65536,20,0)</f>
        <v>0</v>
      </c>
      <c r="W172" s="81">
        <f>VLOOKUP($C172,[1]Sheet1!$B$1:$Z$65536,21,0)</f>
        <v>0</v>
      </c>
      <c r="X172" s="81">
        <f>VLOOKUP($C172,[1]Sheet1!$B$1:$Z$65536,22,0)</f>
        <v>0</v>
      </c>
      <c r="Y172" s="81">
        <f>VLOOKUP($C172,[1]Sheet1!$B$1:$Z$65536,23,0)</f>
        <v>0</v>
      </c>
      <c r="Z172" s="81">
        <f>VLOOKUP($C172,[1]Sheet1!$B$1:$Z$65536,24,0)</f>
        <v>0</v>
      </c>
      <c r="AA172" s="81">
        <f>VLOOKUP($C172,[1]Sheet1!$B$1:$Z$65536,25,0)</f>
        <v>0</v>
      </c>
      <c r="AB172" s="81">
        <f>VLOOKUP($C172,[1]Sheet1!$B$1:$AA$65536,26,0)</f>
        <v>0</v>
      </c>
      <c r="AC172" s="112">
        <f t="shared" si="26"/>
        <v>48066.19</v>
      </c>
      <c r="AD172" s="114">
        <f t="shared" si="30"/>
        <v>48066.19</v>
      </c>
      <c r="AE172" s="115">
        <f t="shared" si="27"/>
        <v>0</v>
      </c>
      <c r="AF172" s="115">
        <f t="shared" si="28"/>
        <v>0</v>
      </c>
      <c r="AG172" s="130">
        <v>20000</v>
      </c>
      <c r="AH172" s="132"/>
      <c r="AI172" s="132"/>
      <c r="AJ172" s="132" t="s">
        <v>46</v>
      </c>
      <c r="AK172" s="132"/>
      <c r="AL172" s="132"/>
      <c r="AM172" s="133"/>
      <c r="AN172" s="150"/>
    </row>
    <row r="173" spans="1:40" s="61" customFormat="1" ht="28.05" hidden="1" customHeight="1">
      <c r="A173" s="58"/>
      <c r="B173" s="396"/>
      <c r="C173" s="82" t="s">
        <v>375</v>
      </c>
      <c r="D173" s="83" t="s">
        <v>376</v>
      </c>
      <c r="E173" s="84">
        <v>120</v>
      </c>
      <c r="F173" s="81">
        <f>VLOOKUP(C173,[1]Sheet1!B$1:E$65536,4,0)</f>
        <v>58519.74</v>
      </c>
      <c r="G173" s="81">
        <f>VLOOKUP(C173,[1]Sheet1!B$1:F$65536,5,0)</f>
        <v>0</v>
      </c>
      <c r="H173" s="81">
        <f>VLOOKUP($C173,[1]Sheet1!$B$1:$Z$65536,6,0)</f>
        <v>0</v>
      </c>
      <c r="I173" s="81">
        <f>VLOOKUP($C173,[1]Sheet1!$B$1:$Z$65536,7,0)</f>
        <v>0</v>
      </c>
      <c r="J173" s="81">
        <f>VLOOKUP($C173,[1]Sheet1!$B$1:$Z$65536,8,0)</f>
        <v>0</v>
      </c>
      <c r="K173" s="81">
        <f>VLOOKUP($C173,[1]Sheet1!$B$1:$Z$65536,9,0)</f>
        <v>0</v>
      </c>
      <c r="L173" s="81">
        <f>VLOOKUP($C173,[1]Sheet1!$B$1:$Z$65536,10,0)</f>
        <v>0</v>
      </c>
      <c r="M173" s="81">
        <f>VLOOKUP($C173,[1]Sheet1!$B$1:$Z$65536,11,0)</f>
        <v>0</v>
      </c>
      <c r="N173" s="81">
        <f>VLOOKUP($C173,[1]Sheet1!$B$1:$Z$65536,12,0)</f>
        <v>0</v>
      </c>
      <c r="O173" s="81">
        <f>VLOOKUP($C173,[1]Sheet1!$B$1:$Z$65536,13,0)</f>
        <v>0</v>
      </c>
      <c r="P173" s="81">
        <f>VLOOKUP($C173,[1]Sheet1!$B$1:$Z$65536,14,0)</f>
        <v>0</v>
      </c>
      <c r="Q173" s="81">
        <f>VLOOKUP($C173,[1]Sheet1!$B$1:$Z$65536,15,0)</f>
        <v>0</v>
      </c>
      <c r="R173" s="81">
        <f>VLOOKUP($C173,[1]Sheet1!$B$1:$Z$65536,16,0)</f>
        <v>0</v>
      </c>
      <c r="S173" s="81">
        <f>VLOOKUP($C173,[1]Sheet1!$B$1:$Z$65536,17,0)</f>
        <v>0</v>
      </c>
      <c r="T173" s="81">
        <f>VLOOKUP($C173,[1]Sheet1!$B$1:$Z$65536,18,0)</f>
        <v>0</v>
      </c>
      <c r="U173" s="81">
        <f>VLOOKUP($C173,[1]Sheet1!$B$1:$Z$65536,19,0)</f>
        <v>0</v>
      </c>
      <c r="V173" s="81">
        <f>VLOOKUP($C173,[1]Sheet1!$B$1:$Z$65536,20,0)</f>
        <v>0</v>
      </c>
      <c r="W173" s="81">
        <f>VLOOKUP($C173,[1]Sheet1!$B$1:$Z$65536,21,0)</f>
        <v>0</v>
      </c>
      <c r="X173" s="81">
        <f>VLOOKUP($C173,[1]Sheet1!$B$1:$Z$65536,22,0)</f>
        <v>0</v>
      </c>
      <c r="Y173" s="81">
        <f>VLOOKUP($C173,[1]Sheet1!$B$1:$Z$65536,23,0)</f>
        <v>0</v>
      </c>
      <c r="Z173" s="81">
        <f>VLOOKUP($C173,[1]Sheet1!$B$1:$Z$65536,24,0)</f>
        <v>0</v>
      </c>
      <c r="AA173" s="81">
        <f>VLOOKUP($C173,[1]Sheet1!$B$1:$Z$65536,25,0)</f>
        <v>0</v>
      </c>
      <c r="AB173" s="81">
        <f>VLOOKUP($C173,[1]Sheet1!$B$1:$AA$65536,26,0)</f>
        <v>0</v>
      </c>
      <c r="AC173" s="112">
        <f t="shared" si="26"/>
        <v>58519.74</v>
      </c>
      <c r="AD173" s="114">
        <f t="shared" si="30"/>
        <v>58519.74</v>
      </c>
      <c r="AE173" s="115">
        <f t="shared" si="27"/>
        <v>0</v>
      </c>
      <c r="AF173" s="115">
        <f t="shared" si="28"/>
        <v>0</v>
      </c>
      <c r="AG173" s="130"/>
      <c r="AH173" s="132"/>
      <c r="AI173" s="132"/>
      <c r="AJ173" s="132"/>
      <c r="AK173" s="132"/>
      <c r="AL173" s="132"/>
      <c r="AM173" s="133"/>
      <c r="AN173" s="150"/>
    </row>
    <row r="174" spans="1:40" s="61" customFormat="1" ht="28.05" hidden="1" customHeight="1">
      <c r="A174" s="58"/>
      <c r="B174" s="396"/>
      <c r="C174" s="82" t="s">
        <v>377</v>
      </c>
      <c r="D174" s="83" t="s">
        <v>378</v>
      </c>
      <c r="E174" s="84">
        <v>120</v>
      </c>
      <c r="F174" s="81">
        <f>VLOOKUP(C174,[1]Sheet1!B$1:E$65536,4,0)</f>
        <v>0</v>
      </c>
      <c r="G174" s="81">
        <f>VLOOKUP(C174,[1]Sheet1!B$1:F$65536,5,0)</f>
        <v>0</v>
      </c>
      <c r="H174" s="81">
        <f>VLOOKUP($C174,[1]Sheet1!$B$1:$Z$65536,6,0)</f>
        <v>0</v>
      </c>
      <c r="I174" s="81">
        <f>VLOOKUP($C174,[1]Sheet1!$B$1:$Z$65536,7,0)</f>
        <v>0</v>
      </c>
      <c r="J174" s="81">
        <f>VLOOKUP($C174,[1]Sheet1!$B$1:$Z$65536,8,0)</f>
        <v>0</v>
      </c>
      <c r="K174" s="81">
        <f>VLOOKUP($C174,[1]Sheet1!$B$1:$Z$65536,9,0)</f>
        <v>0</v>
      </c>
      <c r="L174" s="81">
        <f>VLOOKUP($C174,[1]Sheet1!$B$1:$Z$65536,10,0)</f>
        <v>51725.38</v>
      </c>
      <c r="M174" s="81">
        <f>VLOOKUP($C174,[1]Sheet1!$B$1:$Z$65536,11,0)</f>
        <v>0</v>
      </c>
      <c r="N174" s="81">
        <f>VLOOKUP($C174,[1]Sheet1!$B$1:$Z$65536,12,0)</f>
        <v>0</v>
      </c>
      <c r="O174" s="81">
        <f>VLOOKUP($C174,[1]Sheet1!$B$1:$Z$65536,13,0)</f>
        <v>0</v>
      </c>
      <c r="P174" s="81">
        <f>VLOOKUP($C174,[1]Sheet1!$B$1:$Z$65536,14,0)</f>
        <v>0</v>
      </c>
      <c r="Q174" s="81">
        <f>VLOOKUP($C174,[1]Sheet1!$B$1:$Z$65536,15,0)</f>
        <v>0</v>
      </c>
      <c r="R174" s="81">
        <f>VLOOKUP($C174,[1]Sheet1!$B$1:$Z$65536,16,0)</f>
        <v>0</v>
      </c>
      <c r="S174" s="81">
        <f>VLOOKUP($C174,[1]Sheet1!$B$1:$Z$65536,17,0)</f>
        <v>0</v>
      </c>
      <c r="T174" s="81">
        <f>VLOOKUP($C174,[1]Sheet1!$B$1:$Z$65536,18,0)</f>
        <v>0</v>
      </c>
      <c r="U174" s="81">
        <f>VLOOKUP($C174,[1]Sheet1!$B$1:$Z$65536,19,0)</f>
        <v>0</v>
      </c>
      <c r="V174" s="81">
        <f>VLOOKUP($C174,[1]Sheet1!$B$1:$Z$65536,20,0)</f>
        <v>0</v>
      </c>
      <c r="W174" s="81">
        <f>VLOOKUP($C174,[1]Sheet1!$B$1:$Z$65536,21,0)</f>
        <v>0</v>
      </c>
      <c r="X174" s="81">
        <f>VLOOKUP($C174,[1]Sheet1!$B$1:$Z$65536,22,0)</f>
        <v>0</v>
      </c>
      <c r="Y174" s="81">
        <f>VLOOKUP($C174,[1]Sheet1!$B$1:$Z$65536,23,0)</f>
        <v>0</v>
      </c>
      <c r="Z174" s="81">
        <f>VLOOKUP($C174,[1]Sheet1!$B$1:$Z$65536,24,0)</f>
        <v>0</v>
      </c>
      <c r="AA174" s="81">
        <f>VLOOKUP($C174,[1]Sheet1!$B$1:$Z$65536,25,0)</f>
        <v>0</v>
      </c>
      <c r="AB174" s="81">
        <f>VLOOKUP($C174,[1]Sheet1!$B$1:$AA$65536,26,0)</f>
        <v>0</v>
      </c>
      <c r="AC174" s="112">
        <f t="shared" si="26"/>
        <v>51725.38</v>
      </c>
      <c r="AD174" s="114">
        <f t="shared" si="30"/>
        <v>51725.38</v>
      </c>
      <c r="AE174" s="115">
        <f t="shared" si="27"/>
        <v>0</v>
      </c>
      <c r="AF174" s="115">
        <f t="shared" si="28"/>
        <v>0</v>
      </c>
      <c r="AG174" s="139">
        <f>AD174</f>
        <v>51725.38</v>
      </c>
      <c r="AH174" s="132"/>
      <c r="AI174" s="132"/>
      <c r="AJ174" s="132"/>
      <c r="AK174" s="132" t="s">
        <v>46</v>
      </c>
      <c r="AL174" s="132"/>
      <c r="AM174" s="133"/>
      <c r="AN174" s="150"/>
    </row>
    <row r="175" spans="1:40" s="61" customFormat="1" ht="28.05" hidden="1" customHeight="1">
      <c r="A175" s="58"/>
      <c r="B175" s="396"/>
      <c r="C175" s="82" t="s">
        <v>379</v>
      </c>
      <c r="D175" s="83" t="s">
        <v>380</v>
      </c>
      <c r="E175" s="84">
        <v>120</v>
      </c>
      <c r="F175" s="81">
        <f>VLOOKUP(C175,[1]Sheet1!B$1:E$65536,4,0)</f>
        <v>0</v>
      </c>
      <c r="G175" s="81">
        <f>VLOOKUP(C175,[1]Sheet1!B$1:F$65536,5,0)</f>
        <v>0</v>
      </c>
      <c r="H175" s="81">
        <f>VLOOKUP($C175,[1]Sheet1!$B$1:$Z$65536,6,0)</f>
        <v>0</v>
      </c>
      <c r="I175" s="81">
        <f>VLOOKUP($C175,[1]Sheet1!$B$1:$Z$65536,7,0)</f>
        <v>43423.23</v>
      </c>
      <c r="J175" s="81">
        <f>VLOOKUP($C175,[1]Sheet1!$B$1:$Z$65536,8,0)</f>
        <v>0</v>
      </c>
      <c r="K175" s="81">
        <f>VLOOKUP($C175,[1]Sheet1!$B$1:$Z$65536,9,0)</f>
        <v>0</v>
      </c>
      <c r="L175" s="81">
        <f>VLOOKUP($C175,[1]Sheet1!$B$1:$Z$65536,10,0)</f>
        <v>0</v>
      </c>
      <c r="M175" s="81">
        <f>VLOOKUP($C175,[1]Sheet1!$B$1:$Z$65536,11,0)</f>
        <v>0</v>
      </c>
      <c r="N175" s="81">
        <f>VLOOKUP($C175,[1]Sheet1!$B$1:$Z$65536,12,0)</f>
        <v>3471.82</v>
      </c>
      <c r="O175" s="81">
        <f>VLOOKUP($C175,[1]Sheet1!$B$1:$Z$65536,13,0)</f>
        <v>0</v>
      </c>
      <c r="P175" s="81">
        <f>VLOOKUP($C175,[1]Sheet1!$B$1:$Z$65536,14,0)</f>
        <v>0</v>
      </c>
      <c r="Q175" s="81">
        <f>VLOOKUP($C175,[1]Sheet1!$B$1:$Z$65536,15,0)</f>
        <v>0</v>
      </c>
      <c r="R175" s="81">
        <f>VLOOKUP($C175,[1]Sheet1!$B$1:$Z$65536,16,0)</f>
        <v>0</v>
      </c>
      <c r="S175" s="81">
        <f>VLOOKUP($C175,[1]Sheet1!$B$1:$Z$65536,17,0)</f>
        <v>0</v>
      </c>
      <c r="T175" s="81">
        <f>VLOOKUP($C175,[1]Sheet1!$B$1:$Z$65536,18,0)</f>
        <v>0</v>
      </c>
      <c r="U175" s="81">
        <f>VLOOKUP($C175,[1]Sheet1!$B$1:$Z$65536,19,0)</f>
        <v>0</v>
      </c>
      <c r="V175" s="81">
        <f>VLOOKUP($C175,[1]Sheet1!$B$1:$Z$65536,20,0)</f>
        <v>0</v>
      </c>
      <c r="W175" s="81">
        <f>VLOOKUP($C175,[1]Sheet1!$B$1:$Z$65536,21,0)</f>
        <v>0</v>
      </c>
      <c r="X175" s="81">
        <f>VLOOKUP($C175,[1]Sheet1!$B$1:$Z$65536,22,0)</f>
        <v>0</v>
      </c>
      <c r="Y175" s="81">
        <f>VLOOKUP($C175,[1]Sheet1!$B$1:$Z$65536,23,0)</f>
        <v>0</v>
      </c>
      <c r="Z175" s="81">
        <f>VLOOKUP($C175,[1]Sheet1!$B$1:$Z$65536,24,0)</f>
        <v>0</v>
      </c>
      <c r="AA175" s="81">
        <f>VLOOKUP($C175,[1]Sheet1!$B$1:$Z$65536,25,0)</f>
        <v>0</v>
      </c>
      <c r="AB175" s="81">
        <f>VLOOKUP($C175,[1]Sheet1!$B$1:$AA$65536,26,0)</f>
        <v>0</v>
      </c>
      <c r="AC175" s="112">
        <f t="shared" si="26"/>
        <v>46895.05</v>
      </c>
      <c r="AD175" s="114">
        <f t="shared" si="30"/>
        <v>46895.05</v>
      </c>
      <c r="AE175" s="115">
        <f t="shared" si="27"/>
        <v>0</v>
      </c>
      <c r="AF175" s="115">
        <f t="shared" si="28"/>
        <v>0</v>
      </c>
      <c r="AG175" s="130"/>
      <c r="AH175" s="132"/>
      <c r="AI175" s="132"/>
      <c r="AJ175" s="132"/>
      <c r="AK175" s="132"/>
      <c r="AL175" s="132"/>
      <c r="AM175" s="133"/>
      <c r="AN175" s="150"/>
    </row>
    <row r="176" spans="1:40" s="61" customFormat="1" ht="28.05" hidden="1" customHeight="1">
      <c r="A176" s="58"/>
      <c r="B176" s="397"/>
      <c r="C176" s="104" t="s">
        <v>381</v>
      </c>
      <c r="D176" s="105" t="s">
        <v>382</v>
      </c>
      <c r="E176" s="106">
        <v>120</v>
      </c>
      <c r="F176" s="81">
        <f>VLOOKUP(C176,[1]Sheet1!B$1:E$65536,4,0)</f>
        <v>0</v>
      </c>
      <c r="G176" s="81">
        <f>VLOOKUP(C176,[1]Sheet1!B$1:F$65536,5,0)</f>
        <v>0</v>
      </c>
      <c r="H176" s="81">
        <f>VLOOKUP($C176,[1]Sheet1!$B$1:$Z$65536,6,0)</f>
        <v>0</v>
      </c>
      <c r="I176" s="81">
        <f>VLOOKUP($C176,[1]Sheet1!$B$1:$Z$65536,7,0)</f>
        <v>0</v>
      </c>
      <c r="J176" s="81">
        <f>VLOOKUP($C176,[1]Sheet1!$B$1:$Z$65536,8,0)</f>
        <v>0</v>
      </c>
      <c r="K176" s="81">
        <f>VLOOKUP($C176,[1]Sheet1!$B$1:$Z$65536,9,0)</f>
        <v>0</v>
      </c>
      <c r="L176" s="81">
        <f>VLOOKUP($C176,[1]Sheet1!$B$1:$Z$65536,10,0)</f>
        <v>0</v>
      </c>
      <c r="M176" s="81">
        <f>VLOOKUP($C176,[1]Sheet1!$B$1:$Z$65536,11,0)</f>
        <v>0</v>
      </c>
      <c r="N176" s="81">
        <f>VLOOKUP($C176,[1]Sheet1!$B$1:$Z$65536,12,0)</f>
        <v>0</v>
      </c>
      <c r="O176" s="81">
        <f>VLOOKUP($C176,[1]Sheet1!$B$1:$Z$65536,13,0)</f>
        <v>0</v>
      </c>
      <c r="P176" s="81">
        <f>VLOOKUP($C176,[1]Sheet1!$B$1:$Z$65536,14,0)</f>
        <v>0</v>
      </c>
      <c r="Q176" s="81">
        <f>VLOOKUP($C176,[1]Sheet1!$B$1:$Z$65536,15,0)</f>
        <v>0</v>
      </c>
      <c r="R176" s="81">
        <f>VLOOKUP($C176,[1]Sheet1!$B$1:$Z$65536,16,0)</f>
        <v>0</v>
      </c>
      <c r="S176" s="81">
        <f>VLOOKUP($C176,[1]Sheet1!$B$1:$Z$65536,17,0)</f>
        <v>0</v>
      </c>
      <c r="T176" s="81">
        <f>VLOOKUP($C176,[1]Sheet1!$B$1:$Z$65536,18,0)</f>
        <v>0</v>
      </c>
      <c r="U176" s="81">
        <f>VLOOKUP($C176,[1]Sheet1!$B$1:$Z$65536,19,0)</f>
        <v>0</v>
      </c>
      <c r="V176" s="81">
        <f>VLOOKUP($C176,[1]Sheet1!$B$1:$Z$65536,20,0)</f>
        <v>17.11</v>
      </c>
      <c r="W176" s="81">
        <f>VLOOKUP($C176,[1]Sheet1!$B$1:$Z$65536,21,0)</f>
        <v>0</v>
      </c>
      <c r="X176" s="81">
        <f>VLOOKUP($C176,[1]Sheet1!$B$1:$Z$65536,22,0)</f>
        <v>0</v>
      </c>
      <c r="Y176" s="81">
        <f>VLOOKUP($C176,[1]Sheet1!$B$1:$Z$65536,23,0)</f>
        <v>0</v>
      </c>
      <c r="Z176" s="81">
        <f>VLOOKUP($C176,[1]Sheet1!$B$1:$Z$65536,24,0)</f>
        <v>0</v>
      </c>
      <c r="AA176" s="81">
        <f>VLOOKUP($C176,[1]Sheet1!$B$1:$Z$65536,25,0)</f>
        <v>0</v>
      </c>
      <c r="AB176" s="81">
        <f>VLOOKUP($C176,[1]Sheet1!$B$1:$AA$65536,26,0)</f>
        <v>0</v>
      </c>
      <c r="AC176" s="112">
        <f t="shared" si="26"/>
        <v>17.11</v>
      </c>
      <c r="AD176" s="114">
        <f t="shared" si="30"/>
        <v>17.11</v>
      </c>
      <c r="AE176" s="121">
        <f t="shared" si="27"/>
        <v>2.8516666666666666</v>
      </c>
      <c r="AF176" s="121">
        <f t="shared" si="28"/>
        <v>17.11</v>
      </c>
      <c r="AG176" s="180"/>
      <c r="AH176" s="148"/>
      <c r="AI176" s="148"/>
      <c r="AJ176" s="148"/>
      <c r="AK176" s="148"/>
      <c r="AL176" s="148"/>
      <c r="AM176" s="158"/>
      <c r="AN176" s="150"/>
    </row>
    <row r="177" spans="1:52" s="59" customFormat="1" ht="31.95" hidden="1" customHeight="1">
      <c r="C177" s="99" t="s">
        <v>95</v>
      </c>
      <c r="D177" s="100"/>
      <c r="E177" s="187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  <c r="R177" s="100"/>
      <c r="S177" s="100"/>
      <c r="T177" s="100"/>
      <c r="U177" s="100"/>
      <c r="V177" s="100"/>
      <c r="W177" s="100"/>
      <c r="X177" s="100"/>
      <c r="Y177" s="100"/>
      <c r="Z177" s="100"/>
      <c r="AA177" s="100"/>
      <c r="AB177" s="100"/>
      <c r="AC177" s="100"/>
      <c r="AD177" s="118"/>
      <c r="AE177" s="119" t="s">
        <v>96</v>
      </c>
      <c r="AF177" s="120"/>
      <c r="AG177" s="120"/>
      <c r="AH177" s="151"/>
      <c r="AI177" s="152"/>
      <c r="AJ177" s="152"/>
      <c r="AK177" s="152"/>
      <c r="AL177" s="152"/>
      <c r="AM177" s="153"/>
      <c r="AN177" s="154"/>
      <c r="AO177" s="153"/>
      <c r="AP177" s="153"/>
      <c r="AQ177" s="153"/>
      <c r="AR177" s="153"/>
      <c r="AS177" s="153"/>
      <c r="AT177" s="153"/>
      <c r="AU177" s="153"/>
      <c r="AV177" s="153"/>
      <c r="AW177" s="153"/>
      <c r="AX177" s="153"/>
      <c r="AY177" s="153"/>
      <c r="AZ177" s="153"/>
    </row>
    <row r="178" spans="1:52" s="61" customFormat="1" ht="25.95" hidden="1" customHeight="1">
      <c r="A178" s="58"/>
      <c r="B178" s="387" t="s">
        <v>314</v>
      </c>
      <c r="C178" s="78" t="s">
        <v>383</v>
      </c>
      <c r="D178" s="79" t="s">
        <v>384</v>
      </c>
      <c r="E178" s="80">
        <v>120</v>
      </c>
      <c r="F178" s="81">
        <f>VLOOKUP(C178,[1]Sheet1!B$1:E$65536,4,0)</f>
        <v>0</v>
      </c>
      <c r="G178" s="81">
        <f>VLOOKUP(C178,[1]Sheet1!B$1:F$65536,5,0)</f>
        <v>0</v>
      </c>
      <c r="H178" s="81">
        <f>VLOOKUP($C178,[1]Sheet1!$B$1:$Z$65536,6,0)</f>
        <v>0</v>
      </c>
      <c r="I178" s="81">
        <f>VLOOKUP($C178,[1]Sheet1!$B$1:$Z$65536,7,0)</f>
        <v>0</v>
      </c>
      <c r="J178" s="81">
        <f>VLOOKUP($C178,[1]Sheet1!$B$1:$Z$65536,8,0)</f>
        <v>0</v>
      </c>
      <c r="K178" s="81">
        <f>VLOOKUP($C178,[1]Sheet1!$B$1:$Z$65536,9,0)</f>
        <v>0</v>
      </c>
      <c r="L178" s="81">
        <f>VLOOKUP($C178,[1]Sheet1!$B$1:$Z$65536,10,0)</f>
        <v>0</v>
      </c>
      <c r="M178" s="81">
        <f>VLOOKUP($C178,[1]Sheet1!$B$1:$Z$65536,11,0)</f>
        <v>0</v>
      </c>
      <c r="N178" s="81">
        <f>VLOOKUP($C178,[1]Sheet1!$B$1:$Z$65536,12,0)</f>
        <v>0</v>
      </c>
      <c r="O178" s="81">
        <f>VLOOKUP($C178,[1]Sheet1!$B$1:$Z$65536,13,0)</f>
        <v>0</v>
      </c>
      <c r="P178" s="81">
        <f>VLOOKUP($C178,[1]Sheet1!$B$1:$Z$65536,14,0)</f>
        <v>0</v>
      </c>
      <c r="Q178" s="81">
        <f>VLOOKUP($C178,[1]Sheet1!$B$1:$Z$65536,15,0)</f>
        <v>0</v>
      </c>
      <c r="R178" s="81">
        <f>VLOOKUP($C178,[1]Sheet1!$B$1:$Z$65536,16,0)</f>
        <v>0</v>
      </c>
      <c r="S178" s="81">
        <f>VLOOKUP($C178,[1]Sheet1!$B$1:$Z$65536,17,0)</f>
        <v>0</v>
      </c>
      <c r="T178" s="81">
        <f>VLOOKUP($C178,[1]Sheet1!$B$1:$Z$65536,18,0)</f>
        <v>0</v>
      </c>
      <c r="U178" s="81">
        <f>VLOOKUP($C178,[1]Sheet1!$B$1:$Z$65536,19,0)</f>
        <v>16711.88</v>
      </c>
      <c r="V178" s="81">
        <f>VLOOKUP($C178,[1]Sheet1!$B$1:$Z$65536,20,0)</f>
        <v>0</v>
      </c>
      <c r="W178" s="81">
        <f>VLOOKUP($C178,[1]Sheet1!$B$1:$Z$65536,21,0)</f>
        <v>0</v>
      </c>
      <c r="X178" s="81">
        <f>VLOOKUP($C178,[1]Sheet1!$B$1:$Z$65536,22,0)</f>
        <v>63900</v>
      </c>
      <c r="Y178" s="81">
        <f>VLOOKUP($C178,[1]Sheet1!$B$1:$Z$65536,23,0)</f>
        <v>182286</v>
      </c>
      <c r="Z178" s="81">
        <f>VLOOKUP($C178,[1]Sheet1!$B$1:$Z$65536,24,0)</f>
        <v>31950</v>
      </c>
      <c r="AA178" s="81">
        <f>VLOOKUP($C178,[1]Sheet1!$B$1:$Z$65536,25,0)</f>
        <v>11630</v>
      </c>
      <c r="AB178" s="81">
        <f>VLOOKUP($C178,[1]Sheet1!$B$1:$AA$65536,26,0)</f>
        <v>0</v>
      </c>
      <c r="AC178" s="112">
        <f t="shared" ref="AC178:AC215" si="31">SUM(F178:AB178)</f>
        <v>306477.88</v>
      </c>
      <c r="AD178" s="114">
        <f t="shared" ref="AD178:AD215" si="32">AC178-AB178-AA178-Z178-Y178</f>
        <v>80611.88</v>
      </c>
      <c r="AE178" s="112">
        <f t="shared" ref="AE178:AE215" si="33">(V178+U178+T178+S178+R178+Q178)/6</f>
        <v>2785.3133333333335</v>
      </c>
      <c r="AF178" s="112">
        <f t="shared" ref="AF178:AF215" si="34">V178</f>
        <v>0</v>
      </c>
      <c r="AG178" s="126">
        <v>70000</v>
      </c>
      <c r="AH178" s="128"/>
      <c r="AI178" s="128"/>
      <c r="AJ178" s="128"/>
      <c r="AK178" s="128"/>
      <c r="AL178" s="128" t="s">
        <v>46</v>
      </c>
      <c r="AM178" s="129"/>
      <c r="AN178" s="150"/>
    </row>
    <row r="179" spans="1:52" s="61" customFormat="1" ht="25.95" hidden="1" customHeight="1">
      <c r="A179" s="58"/>
      <c r="B179" s="388"/>
      <c r="C179" s="82" t="s">
        <v>385</v>
      </c>
      <c r="D179" s="83" t="s">
        <v>386</v>
      </c>
      <c r="E179" s="84">
        <v>120</v>
      </c>
      <c r="F179" s="81">
        <f>VLOOKUP(C179,[1]Sheet1!B$1:E$65536,4,0)</f>
        <v>6813.98</v>
      </c>
      <c r="G179" s="81">
        <f>VLOOKUP(C179,[1]Sheet1!B$1:F$65536,5,0)</f>
        <v>0</v>
      </c>
      <c r="H179" s="81">
        <f>VLOOKUP($C179,[1]Sheet1!$B$1:$Z$65536,6,0)</f>
        <v>0</v>
      </c>
      <c r="I179" s="81">
        <f>VLOOKUP($C179,[1]Sheet1!$B$1:$Z$65536,7,0)</f>
        <v>0</v>
      </c>
      <c r="J179" s="81">
        <f>VLOOKUP($C179,[1]Sheet1!$B$1:$Z$65536,8,0)</f>
        <v>0</v>
      </c>
      <c r="K179" s="81">
        <f>VLOOKUP($C179,[1]Sheet1!$B$1:$Z$65536,9,0)</f>
        <v>0</v>
      </c>
      <c r="L179" s="81">
        <f>VLOOKUP($C179,[1]Sheet1!$B$1:$Z$65536,10,0)</f>
        <v>0</v>
      </c>
      <c r="M179" s="81">
        <f>VLOOKUP($C179,[1]Sheet1!$B$1:$Z$65536,11,0)</f>
        <v>0</v>
      </c>
      <c r="N179" s="81">
        <f>VLOOKUP($C179,[1]Sheet1!$B$1:$Z$65536,12,0)</f>
        <v>0</v>
      </c>
      <c r="O179" s="81">
        <f>VLOOKUP($C179,[1]Sheet1!$B$1:$Z$65536,13,0)</f>
        <v>0</v>
      </c>
      <c r="P179" s="81">
        <f>VLOOKUP($C179,[1]Sheet1!$B$1:$Z$65536,14,0)</f>
        <v>0</v>
      </c>
      <c r="Q179" s="81">
        <f>VLOOKUP($C179,[1]Sheet1!$B$1:$Z$65536,15,0)</f>
        <v>0</v>
      </c>
      <c r="R179" s="81">
        <f>VLOOKUP($C179,[1]Sheet1!$B$1:$Z$65536,16,0)</f>
        <v>0</v>
      </c>
      <c r="S179" s="81">
        <f>VLOOKUP($C179,[1]Sheet1!$B$1:$Z$65536,17,0)</f>
        <v>0</v>
      </c>
      <c r="T179" s="81">
        <f>VLOOKUP($C179,[1]Sheet1!$B$1:$Z$65536,18,0)</f>
        <v>0</v>
      </c>
      <c r="U179" s="81">
        <f>VLOOKUP($C179,[1]Sheet1!$B$1:$Z$65536,19,0)</f>
        <v>0</v>
      </c>
      <c r="V179" s="81">
        <f>VLOOKUP($C179,[1]Sheet1!$B$1:$Z$65536,20,0)</f>
        <v>0</v>
      </c>
      <c r="W179" s="81">
        <f>VLOOKUP($C179,[1]Sheet1!$B$1:$Z$65536,21,0)</f>
        <v>0</v>
      </c>
      <c r="X179" s="81">
        <f>VLOOKUP($C179,[1]Sheet1!$B$1:$Z$65536,22,0)</f>
        <v>0</v>
      </c>
      <c r="Y179" s="81">
        <f>VLOOKUP($C179,[1]Sheet1!$B$1:$Z$65536,23,0)</f>
        <v>0</v>
      </c>
      <c r="Z179" s="81">
        <f>VLOOKUP($C179,[1]Sheet1!$B$1:$Z$65536,24,0)</f>
        <v>0</v>
      </c>
      <c r="AA179" s="81">
        <f>VLOOKUP($C179,[1]Sheet1!$B$1:$Z$65536,25,0)</f>
        <v>0</v>
      </c>
      <c r="AB179" s="81">
        <f>VLOOKUP($C179,[1]Sheet1!$B$1:$AA$65536,26,0)</f>
        <v>0</v>
      </c>
      <c r="AC179" s="112">
        <f t="shared" si="31"/>
        <v>6813.98</v>
      </c>
      <c r="AD179" s="114">
        <f t="shared" si="32"/>
        <v>6813.98</v>
      </c>
      <c r="AE179" s="115">
        <f t="shared" si="33"/>
        <v>0</v>
      </c>
      <c r="AF179" s="115">
        <f t="shared" si="34"/>
        <v>0</v>
      </c>
      <c r="AG179" s="130"/>
      <c r="AH179" s="132"/>
      <c r="AI179" s="132"/>
      <c r="AJ179" s="132"/>
      <c r="AK179" s="132"/>
      <c r="AL179" s="132"/>
      <c r="AM179" s="133"/>
      <c r="AN179" s="150"/>
    </row>
    <row r="180" spans="1:52" s="61" customFormat="1" ht="25.95" hidden="1" customHeight="1">
      <c r="A180" s="58"/>
      <c r="B180" s="388"/>
      <c r="C180" s="82" t="s">
        <v>387</v>
      </c>
      <c r="D180" s="83" t="s">
        <v>388</v>
      </c>
      <c r="E180" s="84">
        <v>120</v>
      </c>
      <c r="F180" s="81">
        <f>VLOOKUP(C180,[1]Sheet1!B$1:E$65536,4,0)</f>
        <v>5600</v>
      </c>
      <c r="G180" s="81">
        <f>VLOOKUP(C180,[1]Sheet1!B$1:F$65536,5,0)</f>
        <v>0</v>
      </c>
      <c r="H180" s="81">
        <f>VLOOKUP($C180,[1]Sheet1!$B$1:$Z$65536,6,0)</f>
        <v>0</v>
      </c>
      <c r="I180" s="81">
        <f>VLOOKUP($C180,[1]Sheet1!$B$1:$Z$65536,7,0)</f>
        <v>0</v>
      </c>
      <c r="J180" s="81">
        <f>VLOOKUP($C180,[1]Sheet1!$B$1:$Z$65536,8,0)</f>
        <v>0</v>
      </c>
      <c r="K180" s="81">
        <f>VLOOKUP($C180,[1]Sheet1!$B$1:$Z$65536,9,0)</f>
        <v>0</v>
      </c>
      <c r="L180" s="81">
        <f>VLOOKUP($C180,[1]Sheet1!$B$1:$Z$65536,10,0)</f>
        <v>0</v>
      </c>
      <c r="M180" s="81">
        <f>VLOOKUP($C180,[1]Sheet1!$B$1:$Z$65536,11,0)</f>
        <v>0</v>
      </c>
      <c r="N180" s="81">
        <f>VLOOKUP($C180,[1]Sheet1!$B$1:$Z$65536,12,0)</f>
        <v>0</v>
      </c>
      <c r="O180" s="81">
        <f>VLOOKUP($C180,[1]Sheet1!$B$1:$Z$65536,13,0)</f>
        <v>0</v>
      </c>
      <c r="P180" s="81">
        <f>VLOOKUP($C180,[1]Sheet1!$B$1:$Z$65536,14,0)</f>
        <v>0</v>
      </c>
      <c r="Q180" s="81">
        <f>VLOOKUP($C180,[1]Sheet1!$B$1:$Z$65536,15,0)</f>
        <v>0</v>
      </c>
      <c r="R180" s="81">
        <f>VLOOKUP($C180,[1]Sheet1!$B$1:$Z$65536,16,0)</f>
        <v>0</v>
      </c>
      <c r="S180" s="81">
        <f>VLOOKUP($C180,[1]Sheet1!$B$1:$Z$65536,17,0)</f>
        <v>0</v>
      </c>
      <c r="T180" s="81">
        <f>VLOOKUP($C180,[1]Sheet1!$B$1:$Z$65536,18,0)</f>
        <v>0</v>
      </c>
      <c r="U180" s="81">
        <f>VLOOKUP($C180,[1]Sheet1!$B$1:$Z$65536,19,0)</f>
        <v>0</v>
      </c>
      <c r="V180" s="81">
        <f>VLOOKUP($C180,[1]Sheet1!$B$1:$Z$65536,20,0)</f>
        <v>0</v>
      </c>
      <c r="W180" s="81">
        <f>VLOOKUP($C180,[1]Sheet1!$B$1:$Z$65536,21,0)</f>
        <v>0</v>
      </c>
      <c r="X180" s="81">
        <f>VLOOKUP($C180,[1]Sheet1!$B$1:$Z$65536,22,0)</f>
        <v>0</v>
      </c>
      <c r="Y180" s="81">
        <f>VLOOKUP($C180,[1]Sheet1!$B$1:$Z$65536,23,0)</f>
        <v>0</v>
      </c>
      <c r="Z180" s="81">
        <f>VLOOKUP($C180,[1]Sheet1!$B$1:$Z$65536,24,0)</f>
        <v>0</v>
      </c>
      <c r="AA180" s="81">
        <f>VLOOKUP($C180,[1]Sheet1!$B$1:$Z$65536,25,0)</f>
        <v>0</v>
      </c>
      <c r="AB180" s="81">
        <f>VLOOKUP($C180,[1]Sheet1!$B$1:$AA$65536,26,0)</f>
        <v>0</v>
      </c>
      <c r="AC180" s="112">
        <f t="shared" si="31"/>
        <v>5600</v>
      </c>
      <c r="AD180" s="114">
        <f t="shared" si="32"/>
        <v>5600</v>
      </c>
      <c r="AE180" s="115">
        <f t="shared" si="33"/>
        <v>0</v>
      </c>
      <c r="AF180" s="115">
        <f t="shared" si="34"/>
        <v>0</v>
      </c>
      <c r="AG180" s="130"/>
      <c r="AH180" s="132"/>
      <c r="AI180" s="132"/>
      <c r="AJ180" s="132"/>
      <c r="AK180" s="132"/>
      <c r="AL180" s="132"/>
      <c r="AM180" s="133"/>
      <c r="AN180" s="150"/>
    </row>
    <row r="181" spans="1:52" s="61" customFormat="1" ht="25.95" hidden="1" customHeight="1">
      <c r="A181" s="58"/>
      <c r="B181" s="388"/>
      <c r="C181" s="82" t="s">
        <v>389</v>
      </c>
      <c r="D181" s="83" t="s">
        <v>390</v>
      </c>
      <c r="E181" s="84">
        <v>120</v>
      </c>
      <c r="F181" s="81">
        <f>VLOOKUP(C181,[1]Sheet1!B$1:E$65536,4,0)</f>
        <v>5579.03</v>
      </c>
      <c r="G181" s="81">
        <f>VLOOKUP(C181,[1]Sheet1!B$1:F$65536,5,0)</f>
        <v>0</v>
      </c>
      <c r="H181" s="81">
        <f>VLOOKUP($C181,[1]Sheet1!$B$1:$Z$65536,6,0)</f>
        <v>0</v>
      </c>
      <c r="I181" s="81">
        <f>VLOOKUP($C181,[1]Sheet1!$B$1:$Z$65536,7,0)</f>
        <v>0</v>
      </c>
      <c r="J181" s="81">
        <f>VLOOKUP($C181,[1]Sheet1!$B$1:$Z$65536,8,0)</f>
        <v>0</v>
      </c>
      <c r="K181" s="81">
        <f>VLOOKUP($C181,[1]Sheet1!$B$1:$Z$65536,9,0)</f>
        <v>0</v>
      </c>
      <c r="L181" s="81">
        <f>VLOOKUP($C181,[1]Sheet1!$B$1:$Z$65536,10,0)</f>
        <v>0</v>
      </c>
      <c r="M181" s="81">
        <f>VLOOKUP($C181,[1]Sheet1!$B$1:$Z$65536,11,0)</f>
        <v>0</v>
      </c>
      <c r="N181" s="81">
        <f>VLOOKUP($C181,[1]Sheet1!$B$1:$Z$65536,12,0)</f>
        <v>0</v>
      </c>
      <c r="O181" s="81">
        <f>VLOOKUP($C181,[1]Sheet1!$B$1:$Z$65536,13,0)</f>
        <v>0</v>
      </c>
      <c r="P181" s="81">
        <f>VLOOKUP($C181,[1]Sheet1!$B$1:$Z$65536,14,0)</f>
        <v>0</v>
      </c>
      <c r="Q181" s="81">
        <f>VLOOKUP($C181,[1]Sheet1!$B$1:$Z$65536,15,0)</f>
        <v>0</v>
      </c>
      <c r="R181" s="81">
        <f>VLOOKUP($C181,[1]Sheet1!$B$1:$Z$65536,16,0)</f>
        <v>0</v>
      </c>
      <c r="S181" s="81">
        <f>VLOOKUP($C181,[1]Sheet1!$B$1:$Z$65536,17,0)</f>
        <v>0</v>
      </c>
      <c r="T181" s="81">
        <f>VLOOKUP($C181,[1]Sheet1!$B$1:$Z$65536,18,0)</f>
        <v>0</v>
      </c>
      <c r="U181" s="81">
        <f>VLOOKUP($C181,[1]Sheet1!$B$1:$Z$65536,19,0)</f>
        <v>0</v>
      </c>
      <c r="V181" s="81">
        <f>VLOOKUP($C181,[1]Sheet1!$B$1:$Z$65536,20,0)</f>
        <v>0</v>
      </c>
      <c r="W181" s="81">
        <f>VLOOKUP($C181,[1]Sheet1!$B$1:$Z$65536,21,0)</f>
        <v>0</v>
      </c>
      <c r="X181" s="81">
        <f>VLOOKUP($C181,[1]Sheet1!$B$1:$Z$65536,22,0)</f>
        <v>0</v>
      </c>
      <c r="Y181" s="81">
        <f>VLOOKUP($C181,[1]Sheet1!$B$1:$Z$65536,23,0)</f>
        <v>0</v>
      </c>
      <c r="Z181" s="81">
        <f>VLOOKUP($C181,[1]Sheet1!$B$1:$Z$65536,24,0)</f>
        <v>0</v>
      </c>
      <c r="AA181" s="81">
        <f>VLOOKUP($C181,[1]Sheet1!$B$1:$Z$65536,25,0)</f>
        <v>0</v>
      </c>
      <c r="AB181" s="81">
        <f>VLOOKUP($C181,[1]Sheet1!$B$1:$AA$65536,26,0)</f>
        <v>0</v>
      </c>
      <c r="AC181" s="112">
        <f t="shared" si="31"/>
        <v>5579.03</v>
      </c>
      <c r="AD181" s="114">
        <f t="shared" si="32"/>
        <v>5579.03</v>
      </c>
      <c r="AE181" s="115">
        <f t="shared" si="33"/>
        <v>0</v>
      </c>
      <c r="AF181" s="115">
        <f t="shared" si="34"/>
        <v>0</v>
      </c>
      <c r="AG181" s="130"/>
      <c r="AH181" s="132"/>
      <c r="AI181" s="132"/>
      <c r="AJ181" s="132"/>
      <c r="AK181" s="132"/>
      <c r="AL181" s="132"/>
      <c r="AM181" s="133"/>
      <c r="AN181" s="150"/>
    </row>
    <row r="182" spans="1:52" s="61" customFormat="1" ht="25.95" hidden="1" customHeight="1">
      <c r="A182" s="58"/>
      <c r="B182" s="388"/>
      <c r="C182" s="82" t="s">
        <v>391</v>
      </c>
      <c r="D182" s="83" t="s">
        <v>392</v>
      </c>
      <c r="E182" s="84">
        <v>120</v>
      </c>
      <c r="F182" s="81">
        <f>VLOOKUP(C182,[1]Sheet1!B$1:E$65536,4,0)</f>
        <v>5100</v>
      </c>
      <c r="G182" s="81">
        <f>VLOOKUP(C182,[1]Sheet1!B$1:F$65536,5,0)</f>
        <v>0</v>
      </c>
      <c r="H182" s="81">
        <f>VLOOKUP($C182,[1]Sheet1!$B$1:$Z$65536,6,0)</f>
        <v>0</v>
      </c>
      <c r="I182" s="81">
        <f>VLOOKUP($C182,[1]Sheet1!$B$1:$Z$65536,7,0)</f>
        <v>0</v>
      </c>
      <c r="J182" s="81">
        <f>VLOOKUP($C182,[1]Sheet1!$B$1:$Z$65536,8,0)</f>
        <v>0</v>
      </c>
      <c r="K182" s="81">
        <f>VLOOKUP($C182,[1]Sheet1!$B$1:$Z$65536,9,0)</f>
        <v>0</v>
      </c>
      <c r="L182" s="81">
        <f>VLOOKUP($C182,[1]Sheet1!$B$1:$Z$65536,10,0)</f>
        <v>0</v>
      </c>
      <c r="M182" s="81">
        <f>VLOOKUP($C182,[1]Sheet1!$B$1:$Z$65536,11,0)</f>
        <v>0</v>
      </c>
      <c r="N182" s="81">
        <f>VLOOKUP($C182,[1]Sheet1!$B$1:$Z$65536,12,0)</f>
        <v>0</v>
      </c>
      <c r="O182" s="81">
        <f>VLOOKUP($C182,[1]Sheet1!$B$1:$Z$65536,13,0)</f>
        <v>0</v>
      </c>
      <c r="P182" s="81">
        <f>VLOOKUP($C182,[1]Sheet1!$B$1:$Z$65536,14,0)</f>
        <v>0</v>
      </c>
      <c r="Q182" s="81">
        <f>VLOOKUP($C182,[1]Sheet1!$B$1:$Z$65536,15,0)</f>
        <v>0</v>
      </c>
      <c r="R182" s="81">
        <f>VLOOKUP($C182,[1]Sheet1!$B$1:$Z$65536,16,0)</f>
        <v>0</v>
      </c>
      <c r="S182" s="81">
        <f>VLOOKUP($C182,[1]Sheet1!$B$1:$Z$65536,17,0)</f>
        <v>0</v>
      </c>
      <c r="T182" s="81">
        <f>VLOOKUP($C182,[1]Sheet1!$B$1:$Z$65536,18,0)</f>
        <v>0</v>
      </c>
      <c r="U182" s="81">
        <f>VLOOKUP($C182,[1]Sheet1!$B$1:$Z$65536,19,0)</f>
        <v>0</v>
      </c>
      <c r="V182" s="81">
        <f>VLOOKUP($C182,[1]Sheet1!$B$1:$Z$65536,20,0)</f>
        <v>0</v>
      </c>
      <c r="W182" s="81">
        <f>VLOOKUP($C182,[1]Sheet1!$B$1:$Z$65536,21,0)</f>
        <v>0</v>
      </c>
      <c r="X182" s="81">
        <f>VLOOKUP($C182,[1]Sheet1!$B$1:$Z$65536,22,0)</f>
        <v>0</v>
      </c>
      <c r="Y182" s="81">
        <f>VLOOKUP($C182,[1]Sheet1!$B$1:$Z$65536,23,0)</f>
        <v>0</v>
      </c>
      <c r="Z182" s="81">
        <f>VLOOKUP($C182,[1]Sheet1!$B$1:$Z$65536,24,0)</f>
        <v>0</v>
      </c>
      <c r="AA182" s="81">
        <f>VLOOKUP($C182,[1]Sheet1!$B$1:$Z$65536,25,0)</f>
        <v>0</v>
      </c>
      <c r="AB182" s="81">
        <f>VLOOKUP($C182,[1]Sheet1!$B$1:$AA$65536,26,0)</f>
        <v>0</v>
      </c>
      <c r="AC182" s="112">
        <f t="shared" si="31"/>
        <v>5100</v>
      </c>
      <c r="AD182" s="114">
        <f t="shared" si="32"/>
        <v>5100</v>
      </c>
      <c r="AE182" s="115">
        <f t="shared" si="33"/>
        <v>0</v>
      </c>
      <c r="AF182" s="115">
        <f t="shared" si="34"/>
        <v>0</v>
      </c>
      <c r="AG182" s="130"/>
      <c r="AH182" s="132"/>
      <c r="AI182" s="132"/>
      <c r="AJ182" s="132"/>
      <c r="AK182" s="132"/>
      <c r="AL182" s="132"/>
      <c r="AM182" s="133"/>
      <c r="AN182" s="150"/>
    </row>
    <row r="183" spans="1:52" s="61" customFormat="1" ht="25.95" hidden="1" customHeight="1">
      <c r="A183" s="58"/>
      <c r="B183" s="388"/>
      <c r="C183" s="82" t="s">
        <v>393</v>
      </c>
      <c r="D183" s="83" t="s">
        <v>394</v>
      </c>
      <c r="E183" s="84">
        <v>120</v>
      </c>
      <c r="F183" s="81">
        <f>VLOOKUP(C183,[1]Sheet1!B$1:E$65536,4,0)</f>
        <v>4053.14</v>
      </c>
      <c r="G183" s="81">
        <f>VLOOKUP(C183,[1]Sheet1!B$1:F$65536,5,0)</f>
        <v>0</v>
      </c>
      <c r="H183" s="81">
        <f>VLOOKUP($C183,[1]Sheet1!$B$1:$Z$65536,6,0)</f>
        <v>0</v>
      </c>
      <c r="I183" s="81">
        <f>VLOOKUP($C183,[1]Sheet1!$B$1:$Z$65536,7,0)</f>
        <v>0</v>
      </c>
      <c r="J183" s="81">
        <f>VLOOKUP($C183,[1]Sheet1!$B$1:$Z$65536,8,0)</f>
        <v>0</v>
      </c>
      <c r="K183" s="81">
        <f>VLOOKUP($C183,[1]Sheet1!$B$1:$Z$65536,9,0)</f>
        <v>0</v>
      </c>
      <c r="L183" s="81">
        <f>VLOOKUP($C183,[1]Sheet1!$B$1:$Z$65536,10,0)</f>
        <v>0</v>
      </c>
      <c r="M183" s="81">
        <f>VLOOKUP($C183,[1]Sheet1!$B$1:$Z$65536,11,0)</f>
        <v>0</v>
      </c>
      <c r="N183" s="81">
        <f>VLOOKUP($C183,[1]Sheet1!$B$1:$Z$65536,12,0)</f>
        <v>0</v>
      </c>
      <c r="O183" s="81">
        <f>VLOOKUP($C183,[1]Sheet1!$B$1:$Z$65536,13,0)</f>
        <v>0</v>
      </c>
      <c r="P183" s="81">
        <f>VLOOKUP($C183,[1]Sheet1!$B$1:$Z$65536,14,0)</f>
        <v>0</v>
      </c>
      <c r="Q183" s="81">
        <f>VLOOKUP($C183,[1]Sheet1!$B$1:$Z$65536,15,0)</f>
        <v>0</v>
      </c>
      <c r="R183" s="81">
        <f>VLOOKUP($C183,[1]Sheet1!$B$1:$Z$65536,16,0)</f>
        <v>0</v>
      </c>
      <c r="S183" s="81">
        <f>VLOOKUP($C183,[1]Sheet1!$B$1:$Z$65536,17,0)</f>
        <v>0</v>
      </c>
      <c r="T183" s="81">
        <f>VLOOKUP($C183,[1]Sheet1!$B$1:$Z$65536,18,0)</f>
        <v>0</v>
      </c>
      <c r="U183" s="81">
        <f>VLOOKUP($C183,[1]Sheet1!$B$1:$Z$65536,19,0)</f>
        <v>0</v>
      </c>
      <c r="V183" s="81">
        <f>VLOOKUP($C183,[1]Sheet1!$B$1:$Z$65536,20,0)</f>
        <v>0</v>
      </c>
      <c r="W183" s="81">
        <f>VLOOKUP($C183,[1]Sheet1!$B$1:$Z$65536,21,0)</f>
        <v>0</v>
      </c>
      <c r="X183" s="81">
        <f>VLOOKUP($C183,[1]Sheet1!$B$1:$Z$65536,22,0)</f>
        <v>0</v>
      </c>
      <c r="Y183" s="81">
        <f>VLOOKUP($C183,[1]Sheet1!$B$1:$Z$65536,23,0)</f>
        <v>0</v>
      </c>
      <c r="Z183" s="81">
        <f>VLOOKUP($C183,[1]Sheet1!$B$1:$Z$65536,24,0)</f>
        <v>0</v>
      </c>
      <c r="AA183" s="81">
        <f>VLOOKUP($C183,[1]Sheet1!$B$1:$Z$65536,25,0)</f>
        <v>0</v>
      </c>
      <c r="AB183" s="81">
        <f>VLOOKUP($C183,[1]Sheet1!$B$1:$AA$65536,26,0)</f>
        <v>0</v>
      </c>
      <c r="AC183" s="112">
        <f t="shared" si="31"/>
        <v>4053.14</v>
      </c>
      <c r="AD183" s="114">
        <f t="shared" si="32"/>
        <v>4053.14</v>
      </c>
      <c r="AE183" s="115">
        <f t="shared" si="33"/>
        <v>0</v>
      </c>
      <c r="AF183" s="115">
        <f t="shared" si="34"/>
        <v>0</v>
      </c>
      <c r="AG183" s="130"/>
      <c r="AH183" s="132"/>
      <c r="AI183" s="132"/>
      <c r="AJ183" s="132"/>
      <c r="AK183" s="132"/>
      <c r="AL183" s="132"/>
      <c r="AM183" s="133"/>
      <c r="AN183" s="150"/>
    </row>
    <row r="184" spans="1:52" s="61" customFormat="1" ht="25.95" hidden="1" customHeight="1">
      <c r="A184" s="58"/>
      <c r="B184" s="388"/>
      <c r="C184" s="82" t="s">
        <v>395</v>
      </c>
      <c r="D184" s="83" t="s">
        <v>396</v>
      </c>
      <c r="E184" s="84">
        <v>120</v>
      </c>
      <c r="F184" s="81">
        <f>VLOOKUP(C184,[1]Sheet1!B$1:E$65536,4,0)</f>
        <v>3646.55</v>
      </c>
      <c r="G184" s="81">
        <f>VLOOKUP(C184,[1]Sheet1!B$1:F$65536,5,0)</f>
        <v>0</v>
      </c>
      <c r="H184" s="81">
        <f>VLOOKUP($C184,[1]Sheet1!$B$1:$Z$65536,6,0)</f>
        <v>0</v>
      </c>
      <c r="I184" s="81">
        <f>VLOOKUP($C184,[1]Sheet1!$B$1:$Z$65536,7,0)</f>
        <v>0</v>
      </c>
      <c r="J184" s="81">
        <f>VLOOKUP($C184,[1]Sheet1!$B$1:$Z$65536,8,0)</f>
        <v>0</v>
      </c>
      <c r="K184" s="81">
        <f>VLOOKUP($C184,[1]Sheet1!$B$1:$Z$65536,9,0)</f>
        <v>0</v>
      </c>
      <c r="L184" s="81">
        <f>VLOOKUP($C184,[1]Sheet1!$B$1:$Z$65536,10,0)</f>
        <v>0</v>
      </c>
      <c r="M184" s="81">
        <f>VLOOKUP($C184,[1]Sheet1!$B$1:$Z$65536,11,0)</f>
        <v>0</v>
      </c>
      <c r="N184" s="81">
        <f>VLOOKUP($C184,[1]Sheet1!$B$1:$Z$65536,12,0)</f>
        <v>0</v>
      </c>
      <c r="O184" s="81">
        <f>VLOOKUP($C184,[1]Sheet1!$B$1:$Z$65536,13,0)</f>
        <v>0</v>
      </c>
      <c r="P184" s="81">
        <f>VLOOKUP($C184,[1]Sheet1!$B$1:$Z$65536,14,0)</f>
        <v>0</v>
      </c>
      <c r="Q184" s="81">
        <f>VLOOKUP($C184,[1]Sheet1!$B$1:$Z$65536,15,0)</f>
        <v>0</v>
      </c>
      <c r="R184" s="81">
        <f>VLOOKUP($C184,[1]Sheet1!$B$1:$Z$65536,16,0)</f>
        <v>0</v>
      </c>
      <c r="S184" s="81">
        <f>VLOOKUP($C184,[1]Sheet1!$B$1:$Z$65536,17,0)</f>
        <v>0</v>
      </c>
      <c r="T184" s="81">
        <f>VLOOKUP($C184,[1]Sheet1!$B$1:$Z$65536,18,0)</f>
        <v>0</v>
      </c>
      <c r="U184" s="81">
        <f>VLOOKUP($C184,[1]Sheet1!$B$1:$Z$65536,19,0)</f>
        <v>0</v>
      </c>
      <c r="V184" s="81">
        <f>VLOOKUP($C184,[1]Sheet1!$B$1:$Z$65536,20,0)</f>
        <v>0</v>
      </c>
      <c r="W184" s="81">
        <f>VLOOKUP($C184,[1]Sheet1!$B$1:$Z$65536,21,0)</f>
        <v>0</v>
      </c>
      <c r="X184" s="81">
        <f>VLOOKUP($C184,[1]Sheet1!$B$1:$Z$65536,22,0)</f>
        <v>0</v>
      </c>
      <c r="Y184" s="81">
        <f>VLOOKUP($C184,[1]Sheet1!$B$1:$Z$65536,23,0)</f>
        <v>0</v>
      </c>
      <c r="Z184" s="81">
        <f>VLOOKUP($C184,[1]Sheet1!$B$1:$Z$65536,24,0)</f>
        <v>0</v>
      </c>
      <c r="AA184" s="81">
        <f>VLOOKUP($C184,[1]Sheet1!$B$1:$Z$65536,25,0)</f>
        <v>0</v>
      </c>
      <c r="AB184" s="81">
        <f>VLOOKUP($C184,[1]Sheet1!$B$1:$AA$65536,26,0)</f>
        <v>0</v>
      </c>
      <c r="AC184" s="112">
        <f t="shared" si="31"/>
        <v>3646.55</v>
      </c>
      <c r="AD184" s="114">
        <f t="shared" si="32"/>
        <v>3646.55</v>
      </c>
      <c r="AE184" s="115">
        <f t="shared" si="33"/>
        <v>0</v>
      </c>
      <c r="AF184" s="115">
        <f t="shared" si="34"/>
        <v>0</v>
      </c>
      <c r="AG184" s="130"/>
      <c r="AH184" s="132"/>
      <c r="AI184" s="132"/>
      <c r="AJ184" s="132"/>
      <c r="AK184" s="132"/>
      <c r="AL184" s="132"/>
      <c r="AM184" s="133"/>
      <c r="AN184" s="150"/>
    </row>
    <row r="185" spans="1:52" s="61" customFormat="1" ht="25.95" hidden="1" customHeight="1">
      <c r="A185" s="58"/>
      <c r="B185" s="388"/>
      <c r="C185" s="82" t="s">
        <v>397</v>
      </c>
      <c r="D185" s="83" t="s">
        <v>398</v>
      </c>
      <c r="E185" s="84">
        <v>120</v>
      </c>
      <c r="F185" s="81">
        <f>VLOOKUP(C185,[1]Sheet1!B$1:E$65536,4,0)</f>
        <v>3200</v>
      </c>
      <c r="G185" s="81">
        <f>VLOOKUP(C185,[1]Sheet1!B$1:F$65536,5,0)</f>
        <v>0</v>
      </c>
      <c r="H185" s="81">
        <f>VLOOKUP($C185,[1]Sheet1!$B$1:$Z$65536,6,0)</f>
        <v>0</v>
      </c>
      <c r="I185" s="81">
        <f>VLOOKUP($C185,[1]Sheet1!$B$1:$Z$65536,7,0)</f>
        <v>0</v>
      </c>
      <c r="J185" s="81">
        <f>VLOOKUP($C185,[1]Sheet1!$B$1:$Z$65536,8,0)</f>
        <v>0</v>
      </c>
      <c r="K185" s="81">
        <f>VLOOKUP($C185,[1]Sheet1!$B$1:$Z$65536,9,0)</f>
        <v>0</v>
      </c>
      <c r="L185" s="81">
        <f>VLOOKUP($C185,[1]Sheet1!$B$1:$Z$65536,10,0)</f>
        <v>0</v>
      </c>
      <c r="M185" s="81">
        <f>VLOOKUP($C185,[1]Sheet1!$B$1:$Z$65536,11,0)</f>
        <v>0</v>
      </c>
      <c r="N185" s="81">
        <f>VLOOKUP($C185,[1]Sheet1!$B$1:$Z$65536,12,0)</f>
        <v>0</v>
      </c>
      <c r="O185" s="81">
        <f>VLOOKUP($C185,[1]Sheet1!$B$1:$Z$65536,13,0)</f>
        <v>0</v>
      </c>
      <c r="P185" s="81">
        <f>VLOOKUP($C185,[1]Sheet1!$B$1:$Z$65536,14,0)</f>
        <v>0</v>
      </c>
      <c r="Q185" s="81">
        <f>VLOOKUP($C185,[1]Sheet1!$B$1:$Z$65536,15,0)</f>
        <v>0</v>
      </c>
      <c r="R185" s="81">
        <f>VLOOKUP($C185,[1]Sheet1!$B$1:$Z$65536,16,0)</f>
        <v>0</v>
      </c>
      <c r="S185" s="81">
        <f>VLOOKUP($C185,[1]Sheet1!$B$1:$Z$65536,17,0)</f>
        <v>0</v>
      </c>
      <c r="T185" s="81">
        <f>VLOOKUP($C185,[1]Sheet1!$B$1:$Z$65536,18,0)</f>
        <v>0</v>
      </c>
      <c r="U185" s="81">
        <f>VLOOKUP($C185,[1]Sheet1!$B$1:$Z$65536,19,0)</f>
        <v>0</v>
      </c>
      <c r="V185" s="81">
        <f>VLOOKUP($C185,[1]Sheet1!$B$1:$Z$65536,20,0)</f>
        <v>0</v>
      </c>
      <c r="W185" s="81">
        <f>VLOOKUP($C185,[1]Sheet1!$B$1:$Z$65536,21,0)</f>
        <v>0</v>
      </c>
      <c r="X185" s="81">
        <f>VLOOKUP($C185,[1]Sheet1!$B$1:$Z$65536,22,0)</f>
        <v>0</v>
      </c>
      <c r="Y185" s="81">
        <f>VLOOKUP($C185,[1]Sheet1!$B$1:$Z$65536,23,0)</f>
        <v>0</v>
      </c>
      <c r="Z185" s="81">
        <f>VLOOKUP($C185,[1]Sheet1!$B$1:$Z$65536,24,0)</f>
        <v>0</v>
      </c>
      <c r="AA185" s="81">
        <f>VLOOKUP($C185,[1]Sheet1!$B$1:$Z$65536,25,0)</f>
        <v>0</v>
      </c>
      <c r="AB185" s="81">
        <f>VLOOKUP($C185,[1]Sheet1!$B$1:$AA$65536,26,0)</f>
        <v>0</v>
      </c>
      <c r="AC185" s="112">
        <f t="shared" si="31"/>
        <v>3200</v>
      </c>
      <c r="AD185" s="114">
        <f t="shared" si="32"/>
        <v>3200</v>
      </c>
      <c r="AE185" s="115">
        <f t="shared" si="33"/>
        <v>0</v>
      </c>
      <c r="AF185" s="115">
        <f t="shared" si="34"/>
        <v>0</v>
      </c>
      <c r="AG185" s="130"/>
      <c r="AH185" s="132"/>
      <c r="AI185" s="132"/>
      <c r="AJ185" s="132"/>
      <c r="AK185" s="132"/>
      <c r="AL185" s="132"/>
      <c r="AM185" s="133"/>
      <c r="AN185" s="150"/>
    </row>
    <row r="186" spans="1:52" s="61" customFormat="1" ht="25.95" hidden="1" customHeight="1">
      <c r="A186" s="58"/>
      <c r="B186" s="388"/>
      <c r="C186" s="82" t="s">
        <v>399</v>
      </c>
      <c r="D186" s="83" t="s">
        <v>400</v>
      </c>
      <c r="E186" s="84">
        <v>120</v>
      </c>
      <c r="F186" s="81">
        <f>VLOOKUP(C186,[1]Sheet1!B$1:E$65536,4,0)</f>
        <v>2369.86</v>
      </c>
      <c r="G186" s="81">
        <f>VLOOKUP(C186,[1]Sheet1!B$1:F$65536,5,0)</f>
        <v>0</v>
      </c>
      <c r="H186" s="81">
        <f>VLOOKUP($C186,[1]Sheet1!$B$1:$Z$65536,6,0)</f>
        <v>0</v>
      </c>
      <c r="I186" s="81">
        <f>VLOOKUP($C186,[1]Sheet1!$B$1:$Z$65536,7,0)</f>
        <v>0</v>
      </c>
      <c r="J186" s="81">
        <f>VLOOKUP($C186,[1]Sheet1!$B$1:$Z$65536,8,0)</f>
        <v>0</v>
      </c>
      <c r="K186" s="81">
        <f>VLOOKUP($C186,[1]Sheet1!$B$1:$Z$65536,9,0)</f>
        <v>0</v>
      </c>
      <c r="L186" s="81">
        <f>VLOOKUP($C186,[1]Sheet1!$B$1:$Z$65536,10,0)</f>
        <v>0</v>
      </c>
      <c r="M186" s="81">
        <f>VLOOKUP($C186,[1]Sheet1!$B$1:$Z$65536,11,0)</f>
        <v>0</v>
      </c>
      <c r="N186" s="81">
        <f>VLOOKUP($C186,[1]Sheet1!$B$1:$Z$65536,12,0)</f>
        <v>0</v>
      </c>
      <c r="O186" s="81">
        <f>VLOOKUP($C186,[1]Sheet1!$B$1:$Z$65536,13,0)</f>
        <v>0</v>
      </c>
      <c r="P186" s="81">
        <f>VLOOKUP($C186,[1]Sheet1!$B$1:$Z$65536,14,0)</f>
        <v>0</v>
      </c>
      <c r="Q186" s="81">
        <f>VLOOKUP($C186,[1]Sheet1!$B$1:$Z$65536,15,0)</f>
        <v>0</v>
      </c>
      <c r="R186" s="81">
        <f>VLOOKUP($C186,[1]Sheet1!$B$1:$Z$65536,16,0)</f>
        <v>0</v>
      </c>
      <c r="S186" s="81">
        <f>VLOOKUP($C186,[1]Sheet1!$B$1:$Z$65536,17,0)</f>
        <v>0</v>
      </c>
      <c r="T186" s="81">
        <f>VLOOKUP($C186,[1]Sheet1!$B$1:$Z$65536,18,0)</f>
        <v>0</v>
      </c>
      <c r="U186" s="81">
        <f>VLOOKUP($C186,[1]Sheet1!$B$1:$Z$65536,19,0)</f>
        <v>0</v>
      </c>
      <c r="V186" s="81">
        <f>VLOOKUP($C186,[1]Sheet1!$B$1:$Z$65536,20,0)</f>
        <v>0</v>
      </c>
      <c r="W186" s="81">
        <f>VLOOKUP($C186,[1]Sheet1!$B$1:$Z$65536,21,0)</f>
        <v>0</v>
      </c>
      <c r="X186" s="81">
        <f>VLOOKUP($C186,[1]Sheet1!$B$1:$Z$65536,22,0)</f>
        <v>0</v>
      </c>
      <c r="Y186" s="81">
        <f>VLOOKUP($C186,[1]Sheet1!$B$1:$Z$65536,23,0)</f>
        <v>0</v>
      </c>
      <c r="Z186" s="81">
        <f>VLOOKUP($C186,[1]Sheet1!$B$1:$Z$65536,24,0)</f>
        <v>0</v>
      </c>
      <c r="AA186" s="81">
        <f>VLOOKUP($C186,[1]Sheet1!$B$1:$Z$65536,25,0)</f>
        <v>0</v>
      </c>
      <c r="AB186" s="81">
        <f>VLOOKUP($C186,[1]Sheet1!$B$1:$AA$65536,26,0)</f>
        <v>0</v>
      </c>
      <c r="AC186" s="112">
        <f t="shared" si="31"/>
        <v>2369.86</v>
      </c>
      <c r="AD186" s="114">
        <f t="shared" si="32"/>
        <v>2369.86</v>
      </c>
      <c r="AE186" s="115">
        <f t="shared" si="33"/>
        <v>0</v>
      </c>
      <c r="AF186" s="115">
        <f t="shared" si="34"/>
        <v>0</v>
      </c>
      <c r="AG186" s="130"/>
      <c r="AH186" s="132"/>
      <c r="AI186" s="132"/>
      <c r="AJ186" s="132"/>
      <c r="AK186" s="132"/>
      <c r="AL186" s="132"/>
      <c r="AM186" s="133"/>
      <c r="AN186" s="150"/>
    </row>
    <row r="187" spans="1:52" s="61" customFormat="1" ht="25.95" hidden="1" customHeight="1">
      <c r="A187" s="58"/>
      <c r="B187" s="388"/>
      <c r="C187" s="82" t="s">
        <v>401</v>
      </c>
      <c r="D187" s="83" t="s">
        <v>402</v>
      </c>
      <c r="E187" s="84">
        <v>120</v>
      </c>
      <c r="F187" s="81">
        <f>VLOOKUP(C187,[1]Sheet1!B$1:E$65536,4,0)</f>
        <v>562</v>
      </c>
      <c r="G187" s="81">
        <f>VLOOKUP(C187,[1]Sheet1!B$1:F$65536,5,0)</f>
        <v>0</v>
      </c>
      <c r="H187" s="81">
        <f>VLOOKUP($C187,[1]Sheet1!$B$1:$Z$65536,6,0)</f>
        <v>0</v>
      </c>
      <c r="I187" s="81">
        <f>VLOOKUP($C187,[1]Sheet1!$B$1:$Z$65536,7,0)</f>
        <v>0</v>
      </c>
      <c r="J187" s="81">
        <f>VLOOKUP($C187,[1]Sheet1!$B$1:$Z$65536,8,0)</f>
        <v>0</v>
      </c>
      <c r="K187" s="81">
        <f>VLOOKUP($C187,[1]Sheet1!$B$1:$Z$65536,9,0)</f>
        <v>0</v>
      </c>
      <c r="L187" s="81">
        <f>VLOOKUP($C187,[1]Sheet1!$B$1:$Z$65536,10,0)</f>
        <v>0</v>
      </c>
      <c r="M187" s="81">
        <f>VLOOKUP($C187,[1]Sheet1!$B$1:$Z$65536,11,0)</f>
        <v>0</v>
      </c>
      <c r="N187" s="81">
        <f>VLOOKUP($C187,[1]Sheet1!$B$1:$Z$65536,12,0)</f>
        <v>0</v>
      </c>
      <c r="O187" s="81">
        <f>VLOOKUP($C187,[1]Sheet1!$B$1:$Z$65536,13,0)</f>
        <v>0</v>
      </c>
      <c r="P187" s="81">
        <f>VLOOKUP($C187,[1]Sheet1!$B$1:$Z$65536,14,0)</f>
        <v>0</v>
      </c>
      <c r="Q187" s="81">
        <f>VLOOKUP($C187,[1]Sheet1!$B$1:$Z$65536,15,0)</f>
        <v>0</v>
      </c>
      <c r="R187" s="81">
        <f>VLOOKUP($C187,[1]Sheet1!$B$1:$Z$65536,16,0)</f>
        <v>0</v>
      </c>
      <c r="S187" s="81">
        <f>VLOOKUP($C187,[1]Sheet1!$B$1:$Z$65536,17,0)</f>
        <v>0</v>
      </c>
      <c r="T187" s="81">
        <f>VLOOKUP($C187,[1]Sheet1!$B$1:$Z$65536,18,0)</f>
        <v>0</v>
      </c>
      <c r="U187" s="81">
        <f>VLOOKUP($C187,[1]Sheet1!$B$1:$Z$65536,19,0)</f>
        <v>0</v>
      </c>
      <c r="V187" s="81">
        <f>VLOOKUP($C187,[1]Sheet1!$B$1:$Z$65536,20,0)</f>
        <v>0</v>
      </c>
      <c r="W187" s="81">
        <f>VLOOKUP($C187,[1]Sheet1!$B$1:$Z$65536,21,0)</f>
        <v>0</v>
      </c>
      <c r="X187" s="81">
        <f>VLOOKUP($C187,[1]Sheet1!$B$1:$Z$65536,22,0)</f>
        <v>0</v>
      </c>
      <c r="Y187" s="81">
        <f>VLOOKUP($C187,[1]Sheet1!$B$1:$Z$65536,23,0)</f>
        <v>1638</v>
      </c>
      <c r="Z187" s="81">
        <f>VLOOKUP($C187,[1]Sheet1!$B$1:$Z$65536,24,0)</f>
        <v>0</v>
      </c>
      <c r="AA187" s="81">
        <f>VLOOKUP($C187,[1]Sheet1!$B$1:$Z$65536,25,0)</f>
        <v>0</v>
      </c>
      <c r="AB187" s="81">
        <f>VLOOKUP($C187,[1]Sheet1!$B$1:$AA$65536,26,0)</f>
        <v>0</v>
      </c>
      <c r="AC187" s="112">
        <f t="shared" si="31"/>
        <v>2200</v>
      </c>
      <c r="AD187" s="114">
        <f t="shared" si="32"/>
        <v>562</v>
      </c>
      <c r="AE187" s="115">
        <f t="shared" si="33"/>
        <v>0</v>
      </c>
      <c r="AF187" s="115">
        <f t="shared" si="34"/>
        <v>0</v>
      </c>
      <c r="AG187" s="130"/>
      <c r="AH187" s="132"/>
      <c r="AI187" s="132"/>
      <c r="AJ187" s="132"/>
      <c r="AK187" s="132"/>
      <c r="AL187" s="132"/>
      <c r="AM187" s="133"/>
      <c r="AN187" s="150"/>
    </row>
    <row r="188" spans="1:52" s="61" customFormat="1" ht="25.95" hidden="1" customHeight="1">
      <c r="A188" s="58"/>
      <c r="B188" s="388"/>
      <c r="C188" s="82" t="s">
        <v>403</v>
      </c>
      <c r="D188" s="83" t="s">
        <v>404</v>
      </c>
      <c r="E188" s="84">
        <v>120</v>
      </c>
      <c r="F188" s="81">
        <f>VLOOKUP(C188,[1]Sheet1!B$1:E$65536,4,0)</f>
        <v>1497.75</v>
      </c>
      <c r="G188" s="81">
        <f>VLOOKUP(C188,[1]Sheet1!B$1:F$65536,5,0)</f>
        <v>0</v>
      </c>
      <c r="H188" s="81">
        <f>VLOOKUP($C188,[1]Sheet1!$B$1:$Z$65536,6,0)</f>
        <v>0</v>
      </c>
      <c r="I188" s="81">
        <f>VLOOKUP($C188,[1]Sheet1!$B$1:$Z$65536,7,0)</f>
        <v>0</v>
      </c>
      <c r="J188" s="81">
        <f>VLOOKUP($C188,[1]Sheet1!$B$1:$Z$65536,8,0)</f>
        <v>0</v>
      </c>
      <c r="K188" s="81">
        <f>VLOOKUP($C188,[1]Sheet1!$B$1:$Z$65536,9,0)</f>
        <v>0</v>
      </c>
      <c r="L188" s="81">
        <f>VLOOKUP($C188,[1]Sheet1!$B$1:$Z$65536,10,0)</f>
        <v>0</v>
      </c>
      <c r="M188" s="81">
        <f>VLOOKUP($C188,[1]Sheet1!$B$1:$Z$65536,11,0)</f>
        <v>0</v>
      </c>
      <c r="N188" s="81">
        <f>VLOOKUP($C188,[1]Sheet1!$B$1:$Z$65536,12,0)</f>
        <v>0</v>
      </c>
      <c r="O188" s="81">
        <f>VLOOKUP($C188,[1]Sheet1!$B$1:$Z$65536,13,0)</f>
        <v>0</v>
      </c>
      <c r="P188" s="81">
        <f>VLOOKUP($C188,[1]Sheet1!$B$1:$Z$65536,14,0)</f>
        <v>0</v>
      </c>
      <c r="Q188" s="81">
        <f>VLOOKUP($C188,[1]Sheet1!$B$1:$Z$65536,15,0)</f>
        <v>0</v>
      </c>
      <c r="R188" s="81">
        <f>VLOOKUP($C188,[1]Sheet1!$B$1:$Z$65536,16,0)</f>
        <v>0</v>
      </c>
      <c r="S188" s="81">
        <f>VLOOKUP($C188,[1]Sheet1!$B$1:$Z$65536,17,0)</f>
        <v>0</v>
      </c>
      <c r="T188" s="81">
        <f>VLOOKUP($C188,[1]Sheet1!$B$1:$Z$65536,18,0)</f>
        <v>0</v>
      </c>
      <c r="U188" s="81">
        <f>VLOOKUP($C188,[1]Sheet1!$B$1:$Z$65536,19,0)</f>
        <v>0</v>
      </c>
      <c r="V188" s="81">
        <f>VLOOKUP($C188,[1]Sheet1!$B$1:$Z$65536,20,0)</f>
        <v>0</v>
      </c>
      <c r="W188" s="81">
        <f>VLOOKUP($C188,[1]Sheet1!$B$1:$Z$65536,21,0)</f>
        <v>0</v>
      </c>
      <c r="X188" s="81">
        <f>VLOOKUP($C188,[1]Sheet1!$B$1:$Z$65536,22,0)</f>
        <v>0</v>
      </c>
      <c r="Y188" s="81">
        <f>VLOOKUP($C188,[1]Sheet1!$B$1:$Z$65536,23,0)</f>
        <v>0</v>
      </c>
      <c r="Z188" s="81">
        <f>VLOOKUP($C188,[1]Sheet1!$B$1:$Z$65536,24,0)</f>
        <v>0</v>
      </c>
      <c r="AA188" s="81">
        <f>VLOOKUP($C188,[1]Sheet1!$B$1:$Z$65536,25,0)</f>
        <v>0</v>
      </c>
      <c r="AB188" s="81">
        <f>VLOOKUP($C188,[1]Sheet1!$B$1:$AA$65536,26,0)</f>
        <v>0</v>
      </c>
      <c r="AC188" s="112">
        <f t="shared" si="31"/>
        <v>1497.75</v>
      </c>
      <c r="AD188" s="114">
        <f t="shared" si="32"/>
        <v>1497.75</v>
      </c>
      <c r="AE188" s="115">
        <f t="shared" si="33"/>
        <v>0</v>
      </c>
      <c r="AF188" s="115">
        <f t="shared" si="34"/>
        <v>0</v>
      </c>
      <c r="AG188" s="130"/>
      <c r="AH188" s="132"/>
      <c r="AI188" s="132"/>
      <c r="AJ188" s="132"/>
      <c r="AK188" s="132"/>
      <c r="AL188" s="132"/>
      <c r="AM188" s="133"/>
      <c r="AN188" s="150"/>
    </row>
    <row r="189" spans="1:52" s="61" customFormat="1" ht="25.95" hidden="1" customHeight="1">
      <c r="A189" s="58"/>
      <c r="B189" s="388"/>
      <c r="C189" s="82" t="s">
        <v>405</v>
      </c>
      <c r="D189" s="83" t="s">
        <v>406</v>
      </c>
      <c r="E189" s="84">
        <v>120</v>
      </c>
      <c r="F189" s="81">
        <f>VLOOKUP(C189,[1]Sheet1!B$1:E$65536,4,0)</f>
        <v>900</v>
      </c>
      <c r="G189" s="81">
        <f>VLOOKUP(C189,[1]Sheet1!B$1:F$65536,5,0)</f>
        <v>0</v>
      </c>
      <c r="H189" s="81">
        <f>VLOOKUP($C189,[1]Sheet1!$B$1:$Z$65536,6,0)</f>
        <v>0</v>
      </c>
      <c r="I189" s="81">
        <f>VLOOKUP($C189,[1]Sheet1!$B$1:$Z$65536,7,0)</f>
        <v>0</v>
      </c>
      <c r="J189" s="81">
        <f>VLOOKUP($C189,[1]Sheet1!$B$1:$Z$65536,8,0)</f>
        <v>0</v>
      </c>
      <c r="K189" s="81">
        <f>VLOOKUP($C189,[1]Sheet1!$B$1:$Z$65536,9,0)</f>
        <v>0</v>
      </c>
      <c r="L189" s="81">
        <f>VLOOKUP($C189,[1]Sheet1!$B$1:$Z$65536,10,0)</f>
        <v>0</v>
      </c>
      <c r="M189" s="81">
        <f>VLOOKUP($C189,[1]Sheet1!$B$1:$Z$65536,11,0)</f>
        <v>0</v>
      </c>
      <c r="N189" s="81">
        <f>VLOOKUP($C189,[1]Sheet1!$B$1:$Z$65536,12,0)</f>
        <v>0</v>
      </c>
      <c r="O189" s="81">
        <f>VLOOKUP($C189,[1]Sheet1!$B$1:$Z$65536,13,0)</f>
        <v>0</v>
      </c>
      <c r="P189" s="81">
        <f>VLOOKUP($C189,[1]Sheet1!$B$1:$Z$65536,14,0)</f>
        <v>0</v>
      </c>
      <c r="Q189" s="81">
        <f>VLOOKUP($C189,[1]Sheet1!$B$1:$Z$65536,15,0)</f>
        <v>0</v>
      </c>
      <c r="R189" s="81">
        <f>VLOOKUP($C189,[1]Sheet1!$B$1:$Z$65536,16,0)</f>
        <v>0</v>
      </c>
      <c r="S189" s="81">
        <f>VLOOKUP($C189,[1]Sheet1!$B$1:$Z$65536,17,0)</f>
        <v>0</v>
      </c>
      <c r="T189" s="81">
        <f>VLOOKUP($C189,[1]Sheet1!$B$1:$Z$65536,18,0)</f>
        <v>0</v>
      </c>
      <c r="U189" s="81">
        <f>VLOOKUP($C189,[1]Sheet1!$B$1:$Z$65536,19,0)</f>
        <v>0</v>
      </c>
      <c r="V189" s="81">
        <f>VLOOKUP($C189,[1]Sheet1!$B$1:$Z$65536,20,0)</f>
        <v>0</v>
      </c>
      <c r="W189" s="81">
        <f>VLOOKUP($C189,[1]Sheet1!$B$1:$Z$65536,21,0)</f>
        <v>0</v>
      </c>
      <c r="X189" s="81">
        <f>VLOOKUP($C189,[1]Sheet1!$B$1:$Z$65536,22,0)</f>
        <v>0</v>
      </c>
      <c r="Y189" s="81">
        <f>VLOOKUP($C189,[1]Sheet1!$B$1:$Z$65536,23,0)</f>
        <v>0</v>
      </c>
      <c r="Z189" s="81">
        <f>VLOOKUP($C189,[1]Sheet1!$B$1:$Z$65536,24,0)</f>
        <v>0</v>
      </c>
      <c r="AA189" s="81">
        <f>VLOOKUP($C189,[1]Sheet1!$B$1:$Z$65536,25,0)</f>
        <v>0</v>
      </c>
      <c r="AB189" s="81">
        <f>VLOOKUP($C189,[1]Sheet1!$B$1:$AA$65536,26,0)</f>
        <v>0</v>
      </c>
      <c r="AC189" s="112">
        <f t="shared" si="31"/>
        <v>900</v>
      </c>
      <c r="AD189" s="114">
        <f t="shared" si="32"/>
        <v>900</v>
      </c>
      <c r="AE189" s="115">
        <f t="shared" si="33"/>
        <v>0</v>
      </c>
      <c r="AF189" s="115">
        <f t="shared" si="34"/>
        <v>0</v>
      </c>
      <c r="AG189" s="130"/>
      <c r="AH189" s="132"/>
      <c r="AI189" s="132"/>
      <c r="AJ189" s="132"/>
      <c r="AK189" s="132"/>
      <c r="AL189" s="132"/>
      <c r="AM189" s="133"/>
      <c r="AN189" s="150"/>
    </row>
    <row r="190" spans="1:52" s="61" customFormat="1" ht="25.95" hidden="1" customHeight="1">
      <c r="A190" s="58"/>
      <c r="B190" s="388"/>
      <c r="C190" s="82" t="s">
        <v>407</v>
      </c>
      <c r="D190" s="83" t="s">
        <v>408</v>
      </c>
      <c r="E190" s="84">
        <v>120</v>
      </c>
      <c r="F190" s="81">
        <f>VLOOKUP(C190,[1]Sheet1!B$1:E$65536,4,0)</f>
        <v>900</v>
      </c>
      <c r="G190" s="81">
        <f>VLOOKUP(C190,[1]Sheet1!B$1:F$65536,5,0)</f>
        <v>0</v>
      </c>
      <c r="H190" s="81">
        <f>VLOOKUP($C190,[1]Sheet1!$B$1:$Z$65536,6,0)</f>
        <v>0</v>
      </c>
      <c r="I190" s="81">
        <f>VLOOKUP($C190,[1]Sheet1!$B$1:$Z$65536,7,0)</f>
        <v>0</v>
      </c>
      <c r="J190" s="81">
        <f>VLOOKUP($C190,[1]Sheet1!$B$1:$Z$65536,8,0)</f>
        <v>0</v>
      </c>
      <c r="K190" s="81">
        <f>VLOOKUP($C190,[1]Sheet1!$B$1:$Z$65536,9,0)</f>
        <v>0</v>
      </c>
      <c r="L190" s="81">
        <f>VLOOKUP($C190,[1]Sheet1!$B$1:$Z$65536,10,0)</f>
        <v>0</v>
      </c>
      <c r="M190" s="81">
        <f>VLOOKUP($C190,[1]Sheet1!$B$1:$Z$65536,11,0)</f>
        <v>0</v>
      </c>
      <c r="N190" s="81">
        <f>VLOOKUP($C190,[1]Sheet1!$B$1:$Z$65536,12,0)</f>
        <v>0</v>
      </c>
      <c r="O190" s="81">
        <f>VLOOKUP($C190,[1]Sheet1!$B$1:$Z$65536,13,0)</f>
        <v>0</v>
      </c>
      <c r="P190" s="81">
        <f>VLOOKUP($C190,[1]Sheet1!$B$1:$Z$65536,14,0)</f>
        <v>0</v>
      </c>
      <c r="Q190" s="81">
        <f>VLOOKUP($C190,[1]Sheet1!$B$1:$Z$65536,15,0)</f>
        <v>0</v>
      </c>
      <c r="R190" s="81">
        <f>VLOOKUP($C190,[1]Sheet1!$B$1:$Z$65536,16,0)</f>
        <v>0</v>
      </c>
      <c r="S190" s="81">
        <f>VLOOKUP($C190,[1]Sheet1!$B$1:$Z$65536,17,0)</f>
        <v>0</v>
      </c>
      <c r="T190" s="81">
        <f>VLOOKUP($C190,[1]Sheet1!$B$1:$Z$65536,18,0)</f>
        <v>0</v>
      </c>
      <c r="U190" s="81">
        <f>VLOOKUP($C190,[1]Sheet1!$B$1:$Z$65536,19,0)</f>
        <v>0</v>
      </c>
      <c r="V190" s="81">
        <f>VLOOKUP($C190,[1]Sheet1!$B$1:$Z$65536,20,0)</f>
        <v>0</v>
      </c>
      <c r="W190" s="81">
        <f>VLOOKUP($C190,[1]Sheet1!$B$1:$Z$65536,21,0)</f>
        <v>0</v>
      </c>
      <c r="X190" s="81">
        <f>VLOOKUP($C190,[1]Sheet1!$B$1:$Z$65536,22,0)</f>
        <v>0</v>
      </c>
      <c r="Y190" s="81">
        <f>VLOOKUP($C190,[1]Sheet1!$B$1:$Z$65536,23,0)</f>
        <v>0</v>
      </c>
      <c r="Z190" s="81">
        <f>VLOOKUP($C190,[1]Sheet1!$B$1:$Z$65536,24,0)</f>
        <v>0</v>
      </c>
      <c r="AA190" s="81">
        <f>VLOOKUP($C190,[1]Sheet1!$B$1:$Z$65536,25,0)</f>
        <v>0</v>
      </c>
      <c r="AB190" s="81">
        <f>VLOOKUP($C190,[1]Sheet1!$B$1:$AA$65536,26,0)</f>
        <v>0</v>
      </c>
      <c r="AC190" s="112">
        <f t="shared" si="31"/>
        <v>900</v>
      </c>
      <c r="AD190" s="114">
        <f t="shared" si="32"/>
        <v>900</v>
      </c>
      <c r="AE190" s="115">
        <f t="shared" si="33"/>
        <v>0</v>
      </c>
      <c r="AF190" s="115">
        <f t="shared" si="34"/>
        <v>0</v>
      </c>
      <c r="AG190" s="130"/>
      <c r="AH190" s="132"/>
      <c r="AI190" s="132"/>
      <c r="AJ190" s="132"/>
      <c r="AK190" s="132"/>
      <c r="AL190" s="132"/>
      <c r="AM190" s="133"/>
      <c r="AN190" s="150"/>
    </row>
    <row r="191" spans="1:52" s="61" customFormat="1" ht="25.95" hidden="1" customHeight="1">
      <c r="A191" s="58"/>
      <c r="B191" s="388"/>
      <c r="C191" s="82" t="s">
        <v>409</v>
      </c>
      <c r="D191" s="83" t="s">
        <v>410</v>
      </c>
      <c r="E191" s="84">
        <v>120</v>
      </c>
      <c r="F191" s="81">
        <f>VLOOKUP(C191,[1]Sheet1!B$1:E$65536,4,0)</f>
        <v>0</v>
      </c>
      <c r="G191" s="81">
        <f>VLOOKUP(C191,[1]Sheet1!B$1:F$65536,5,0)</f>
        <v>0</v>
      </c>
      <c r="H191" s="81">
        <f>VLOOKUP($C191,[1]Sheet1!$B$1:$Z$65536,6,0)</f>
        <v>0</v>
      </c>
      <c r="I191" s="81">
        <f>VLOOKUP($C191,[1]Sheet1!$B$1:$Z$65536,7,0)</f>
        <v>0</v>
      </c>
      <c r="J191" s="81">
        <f>VLOOKUP($C191,[1]Sheet1!$B$1:$Z$65536,8,0)</f>
        <v>0</v>
      </c>
      <c r="K191" s="81">
        <f>VLOOKUP($C191,[1]Sheet1!$B$1:$Z$65536,9,0)</f>
        <v>0</v>
      </c>
      <c r="L191" s="81">
        <f>VLOOKUP($C191,[1]Sheet1!$B$1:$Z$65536,10,0)</f>
        <v>0</v>
      </c>
      <c r="M191" s="81">
        <f>VLOOKUP($C191,[1]Sheet1!$B$1:$Z$65536,11,0)</f>
        <v>0</v>
      </c>
      <c r="N191" s="81">
        <f>VLOOKUP($C191,[1]Sheet1!$B$1:$Z$65536,12,0)</f>
        <v>0</v>
      </c>
      <c r="O191" s="81">
        <f>VLOOKUP($C191,[1]Sheet1!$B$1:$Z$65536,13,0)</f>
        <v>0</v>
      </c>
      <c r="P191" s="81">
        <f>VLOOKUP($C191,[1]Sheet1!$B$1:$Z$65536,14,0)</f>
        <v>0</v>
      </c>
      <c r="Q191" s="81">
        <f>VLOOKUP($C191,[1]Sheet1!$B$1:$Z$65536,15,0)</f>
        <v>0</v>
      </c>
      <c r="R191" s="81">
        <f>VLOOKUP($C191,[1]Sheet1!$B$1:$Z$65536,16,0)</f>
        <v>0</v>
      </c>
      <c r="S191" s="81">
        <f>VLOOKUP($C191,[1]Sheet1!$B$1:$Z$65536,17,0)</f>
        <v>0</v>
      </c>
      <c r="T191" s="81">
        <f>VLOOKUP($C191,[1]Sheet1!$B$1:$Z$65536,18,0)</f>
        <v>60</v>
      </c>
      <c r="U191" s="81">
        <f>VLOOKUP($C191,[1]Sheet1!$B$1:$Z$65536,19,0)</f>
        <v>0</v>
      </c>
      <c r="V191" s="81">
        <f>VLOOKUP($C191,[1]Sheet1!$B$1:$Z$65536,20,0)</f>
        <v>0</v>
      </c>
      <c r="W191" s="81">
        <f>VLOOKUP($C191,[1]Sheet1!$B$1:$Z$65536,21,0)</f>
        <v>0</v>
      </c>
      <c r="X191" s="81">
        <f>VLOOKUP($C191,[1]Sheet1!$B$1:$Z$65536,22,0)</f>
        <v>0</v>
      </c>
      <c r="Y191" s="81">
        <f>VLOOKUP($C191,[1]Sheet1!$B$1:$Z$65536,23,0)</f>
        <v>0</v>
      </c>
      <c r="Z191" s="81">
        <f>VLOOKUP($C191,[1]Sheet1!$B$1:$Z$65536,24,0)</f>
        <v>660</v>
      </c>
      <c r="AA191" s="81">
        <f>VLOOKUP($C191,[1]Sheet1!$B$1:$Z$65536,25,0)</f>
        <v>0</v>
      </c>
      <c r="AB191" s="81">
        <f>VLOOKUP($C191,[1]Sheet1!$B$1:$AA$65536,26,0)</f>
        <v>0</v>
      </c>
      <c r="AC191" s="112">
        <f t="shared" si="31"/>
        <v>720</v>
      </c>
      <c r="AD191" s="114">
        <f t="shared" si="32"/>
        <v>60</v>
      </c>
      <c r="AE191" s="115">
        <f t="shared" si="33"/>
        <v>10</v>
      </c>
      <c r="AF191" s="115">
        <f t="shared" si="34"/>
        <v>0</v>
      </c>
      <c r="AG191" s="130"/>
      <c r="AH191" s="132"/>
      <c r="AI191" s="132"/>
      <c r="AJ191" s="132"/>
      <c r="AK191" s="132"/>
      <c r="AL191" s="132"/>
      <c r="AM191" s="133"/>
      <c r="AN191" s="150"/>
    </row>
    <row r="192" spans="1:52" s="61" customFormat="1" ht="25.95" hidden="1" customHeight="1">
      <c r="A192" s="58"/>
      <c r="B192" s="388"/>
      <c r="C192" s="82" t="s">
        <v>411</v>
      </c>
      <c r="D192" s="83" t="s">
        <v>412</v>
      </c>
      <c r="E192" s="84">
        <v>120</v>
      </c>
      <c r="F192" s="81">
        <f>VLOOKUP(C192,[1]Sheet1!B$1:E$65536,4,0)</f>
        <v>0</v>
      </c>
      <c r="G192" s="81">
        <f>VLOOKUP(C192,[1]Sheet1!B$1:F$65536,5,0)</f>
        <v>0</v>
      </c>
      <c r="H192" s="81">
        <f>VLOOKUP($C192,[1]Sheet1!$B$1:$Z$65536,6,0)</f>
        <v>0</v>
      </c>
      <c r="I192" s="81">
        <f>VLOOKUP($C192,[1]Sheet1!$B$1:$Z$65536,7,0)</f>
        <v>0</v>
      </c>
      <c r="J192" s="81">
        <f>VLOOKUP($C192,[1]Sheet1!$B$1:$Z$65536,8,0)</f>
        <v>0</v>
      </c>
      <c r="K192" s="81">
        <f>VLOOKUP($C192,[1]Sheet1!$B$1:$Z$65536,9,0)</f>
        <v>426</v>
      </c>
      <c r="L192" s="81">
        <f>VLOOKUP($C192,[1]Sheet1!$B$1:$Z$65536,10,0)</f>
        <v>0</v>
      </c>
      <c r="M192" s="81">
        <f>VLOOKUP($C192,[1]Sheet1!$B$1:$Z$65536,11,0)</f>
        <v>0</v>
      </c>
      <c r="N192" s="81">
        <f>VLOOKUP($C192,[1]Sheet1!$B$1:$Z$65536,12,0)</f>
        <v>0</v>
      </c>
      <c r="O192" s="81">
        <f>VLOOKUP($C192,[1]Sheet1!$B$1:$Z$65536,13,0)</f>
        <v>0</v>
      </c>
      <c r="P192" s="81">
        <f>VLOOKUP($C192,[1]Sheet1!$B$1:$Z$65536,14,0)</f>
        <v>0</v>
      </c>
      <c r="Q192" s="81">
        <f>VLOOKUP($C192,[1]Sheet1!$B$1:$Z$65536,15,0)</f>
        <v>0</v>
      </c>
      <c r="R192" s="81">
        <f>VLOOKUP($C192,[1]Sheet1!$B$1:$Z$65536,16,0)</f>
        <v>0</v>
      </c>
      <c r="S192" s="81">
        <f>VLOOKUP($C192,[1]Sheet1!$B$1:$Z$65536,17,0)</f>
        <v>0</v>
      </c>
      <c r="T192" s="81">
        <f>VLOOKUP($C192,[1]Sheet1!$B$1:$Z$65536,18,0)</f>
        <v>0</v>
      </c>
      <c r="U192" s="81">
        <f>VLOOKUP($C192,[1]Sheet1!$B$1:$Z$65536,19,0)</f>
        <v>0</v>
      </c>
      <c r="V192" s="81">
        <f>VLOOKUP($C192,[1]Sheet1!$B$1:$Z$65536,20,0)</f>
        <v>0</v>
      </c>
      <c r="W192" s="81">
        <f>VLOOKUP($C192,[1]Sheet1!$B$1:$Z$65536,21,0)</f>
        <v>0</v>
      </c>
      <c r="X192" s="81">
        <f>VLOOKUP($C192,[1]Sheet1!$B$1:$Z$65536,22,0)</f>
        <v>0</v>
      </c>
      <c r="Y192" s="81">
        <f>VLOOKUP($C192,[1]Sheet1!$B$1:$Z$65536,23,0)</f>
        <v>0</v>
      </c>
      <c r="Z192" s="81">
        <f>VLOOKUP($C192,[1]Sheet1!$B$1:$Z$65536,24,0)</f>
        <v>0</v>
      </c>
      <c r="AA192" s="81">
        <f>VLOOKUP($C192,[1]Sheet1!$B$1:$Z$65536,25,0)</f>
        <v>0</v>
      </c>
      <c r="AB192" s="81">
        <f>VLOOKUP($C192,[1]Sheet1!$B$1:$AA$65536,26,0)</f>
        <v>0</v>
      </c>
      <c r="AC192" s="112">
        <f t="shared" si="31"/>
        <v>426</v>
      </c>
      <c r="AD192" s="114">
        <f t="shared" si="32"/>
        <v>426</v>
      </c>
      <c r="AE192" s="115">
        <f t="shared" si="33"/>
        <v>0</v>
      </c>
      <c r="AF192" s="115">
        <f t="shared" si="34"/>
        <v>0</v>
      </c>
      <c r="AG192" s="130"/>
      <c r="AH192" s="132"/>
      <c r="AI192" s="132"/>
      <c r="AJ192" s="132"/>
      <c r="AK192" s="132"/>
      <c r="AL192" s="132"/>
      <c r="AM192" s="133"/>
      <c r="AN192" s="150"/>
    </row>
    <row r="193" spans="1:40" s="61" customFormat="1" ht="25.95" hidden="1" customHeight="1">
      <c r="A193" s="58"/>
      <c r="B193" s="388"/>
      <c r="C193" s="82" t="s">
        <v>413</v>
      </c>
      <c r="D193" s="83" t="s">
        <v>414</v>
      </c>
      <c r="E193" s="84">
        <v>120</v>
      </c>
      <c r="F193" s="81">
        <f>VLOOKUP(C193,[1]Sheet1!B$1:E$65536,4,0)</f>
        <v>214</v>
      </c>
      <c r="G193" s="81">
        <f>VLOOKUP(C193,[1]Sheet1!B$1:F$65536,5,0)</f>
        <v>0</v>
      </c>
      <c r="H193" s="81">
        <f>VLOOKUP($C193,[1]Sheet1!$B$1:$Z$65536,6,0)</f>
        <v>0</v>
      </c>
      <c r="I193" s="81">
        <f>VLOOKUP($C193,[1]Sheet1!$B$1:$Z$65536,7,0)</f>
        <v>0</v>
      </c>
      <c r="J193" s="81">
        <f>VLOOKUP($C193,[1]Sheet1!$B$1:$Z$65536,8,0)</f>
        <v>0</v>
      </c>
      <c r="K193" s="81">
        <f>VLOOKUP($C193,[1]Sheet1!$B$1:$Z$65536,9,0)</f>
        <v>0</v>
      </c>
      <c r="L193" s="81">
        <f>VLOOKUP($C193,[1]Sheet1!$B$1:$Z$65536,10,0)</f>
        <v>0</v>
      </c>
      <c r="M193" s="81">
        <f>VLOOKUP($C193,[1]Sheet1!$B$1:$Z$65536,11,0)</f>
        <v>0</v>
      </c>
      <c r="N193" s="81">
        <f>VLOOKUP($C193,[1]Sheet1!$B$1:$Z$65536,12,0)</f>
        <v>0</v>
      </c>
      <c r="O193" s="81">
        <f>VLOOKUP($C193,[1]Sheet1!$B$1:$Z$65536,13,0)</f>
        <v>0</v>
      </c>
      <c r="P193" s="81">
        <f>VLOOKUP($C193,[1]Sheet1!$B$1:$Z$65536,14,0)</f>
        <v>0</v>
      </c>
      <c r="Q193" s="81">
        <f>VLOOKUP($C193,[1]Sheet1!$B$1:$Z$65536,15,0)</f>
        <v>0</v>
      </c>
      <c r="R193" s="81">
        <f>VLOOKUP($C193,[1]Sheet1!$B$1:$Z$65536,16,0)</f>
        <v>0</v>
      </c>
      <c r="S193" s="81">
        <f>VLOOKUP($C193,[1]Sheet1!$B$1:$Z$65536,17,0)</f>
        <v>0</v>
      </c>
      <c r="T193" s="81">
        <f>VLOOKUP($C193,[1]Sheet1!$B$1:$Z$65536,18,0)</f>
        <v>0</v>
      </c>
      <c r="U193" s="81">
        <f>VLOOKUP($C193,[1]Sheet1!$B$1:$Z$65536,19,0)</f>
        <v>0</v>
      </c>
      <c r="V193" s="81">
        <f>VLOOKUP($C193,[1]Sheet1!$B$1:$Z$65536,20,0)</f>
        <v>0</v>
      </c>
      <c r="W193" s="81">
        <f>VLOOKUP($C193,[1]Sheet1!$B$1:$Z$65536,21,0)</f>
        <v>0</v>
      </c>
      <c r="X193" s="81">
        <f>VLOOKUP($C193,[1]Sheet1!$B$1:$Z$65536,22,0)</f>
        <v>0</v>
      </c>
      <c r="Y193" s="81">
        <f>VLOOKUP($C193,[1]Sheet1!$B$1:$Z$65536,23,0)</f>
        <v>0</v>
      </c>
      <c r="Z193" s="81">
        <f>VLOOKUP($C193,[1]Sheet1!$B$1:$Z$65536,24,0)</f>
        <v>0</v>
      </c>
      <c r="AA193" s="81">
        <f>VLOOKUP($C193,[1]Sheet1!$B$1:$Z$65536,25,0)</f>
        <v>0</v>
      </c>
      <c r="AB193" s="81">
        <f>VLOOKUP($C193,[1]Sheet1!$B$1:$AA$65536,26,0)</f>
        <v>0</v>
      </c>
      <c r="AC193" s="112">
        <f t="shared" si="31"/>
        <v>214</v>
      </c>
      <c r="AD193" s="114">
        <f t="shared" si="32"/>
        <v>214</v>
      </c>
      <c r="AE193" s="115">
        <f t="shared" si="33"/>
        <v>0</v>
      </c>
      <c r="AF193" s="115">
        <f t="shared" si="34"/>
        <v>0</v>
      </c>
      <c r="AG193" s="130"/>
      <c r="AH193" s="132"/>
      <c r="AI193" s="132"/>
      <c r="AJ193" s="132"/>
      <c r="AK193" s="132"/>
      <c r="AL193" s="132"/>
      <c r="AM193" s="133"/>
      <c r="AN193" s="150"/>
    </row>
    <row r="194" spans="1:40" s="61" customFormat="1" ht="25.95" hidden="1" customHeight="1">
      <c r="A194" s="58"/>
      <c r="B194" s="388"/>
      <c r="C194" s="82" t="s">
        <v>415</v>
      </c>
      <c r="D194" s="83" t="s">
        <v>416</v>
      </c>
      <c r="E194" s="84">
        <v>120</v>
      </c>
      <c r="F194" s="81">
        <f>VLOOKUP(C194,[1]Sheet1!B$1:E$65536,4,0)</f>
        <v>0</v>
      </c>
      <c r="G194" s="81">
        <f>VLOOKUP(C194,[1]Sheet1!B$1:F$65536,5,0)</f>
        <v>0</v>
      </c>
      <c r="H194" s="81">
        <f>VLOOKUP($C194,[1]Sheet1!$B$1:$Z$65536,6,0)</f>
        <v>0</v>
      </c>
      <c r="I194" s="81">
        <f>VLOOKUP($C194,[1]Sheet1!$B$1:$Z$65536,7,0)</f>
        <v>0</v>
      </c>
      <c r="J194" s="81">
        <f>VLOOKUP($C194,[1]Sheet1!$B$1:$Z$65536,8,0)</f>
        <v>0</v>
      </c>
      <c r="K194" s="81">
        <f>VLOOKUP($C194,[1]Sheet1!$B$1:$Z$65536,9,0)</f>
        <v>0</v>
      </c>
      <c r="L194" s="81">
        <f>VLOOKUP($C194,[1]Sheet1!$B$1:$Z$65536,10,0)</f>
        <v>0</v>
      </c>
      <c r="M194" s="81">
        <f>VLOOKUP($C194,[1]Sheet1!$B$1:$Z$65536,11,0)</f>
        <v>0</v>
      </c>
      <c r="N194" s="81">
        <f>VLOOKUP($C194,[1]Sheet1!$B$1:$Z$65536,12,0)</f>
        <v>202.36</v>
      </c>
      <c r="O194" s="81">
        <f>VLOOKUP($C194,[1]Sheet1!$B$1:$Z$65536,13,0)</f>
        <v>0</v>
      </c>
      <c r="P194" s="81">
        <f>VLOOKUP($C194,[1]Sheet1!$B$1:$Z$65536,14,0)</f>
        <v>0</v>
      </c>
      <c r="Q194" s="81">
        <f>VLOOKUP($C194,[1]Sheet1!$B$1:$Z$65536,15,0)</f>
        <v>0</v>
      </c>
      <c r="R194" s="81">
        <f>VLOOKUP($C194,[1]Sheet1!$B$1:$Z$65536,16,0)</f>
        <v>0</v>
      </c>
      <c r="S194" s="81">
        <f>VLOOKUP($C194,[1]Sheet1!$B$1:$Z$65536,17,0)</f>
        <v>0</v>
      </c>
      <c r="T194" s="81">
        <f>VLOOKUP($C194,[1]Sheet1!$B$1:$Z$65536,18,0)</f>
        <v>0</v>
      </c>
      <c r="U194" s="81">
        <f>VLOOKUP($C194,[1]Sheet1!$B$1:$Z$65536,19,0)</f>
        <v>0</v>
      </c>
      <c r="V194" s="81">
        <f>VLOOKUP($C194,[1]Sheet1!$B$1:$Z$65536,20,0)</f>
        <v>0</v>
      </c>
      <c r="W194" s="81">
        <f>VLOOKUP($C194,[1]Sheet1!$B$1:$Z$65536,21,0)</f>
        <v>0</v>
      </c>
      <c r="X194" s="81">
        <f>VLOOKUP($C194,[1]Sheet1!$B$1:$Z$65536,22,0)</f>
        <v>0</v>
      </c>
      <c r="Y194" s="81">
        <f>VLOOKUP($C194,[1]Sheet1!$B$1:$Z$65536,23,0)</f>
        <v>0</v>
      </c>
      <c r="Z194" s="81">
        <f>VLOOKUP($C194,[1]Sheet1!$B$1:$Z$65536,24,0)</f>
        <v>0</v>
      </c>
      <c r="AA194" s="81">
        <f>VLOOKUP($C194,[1]Sheet1!$B$1:$Z$65536,25,0)</f>
        <v>0</v>
      </c>
      <c r="AB194" s="81">
        <f>VLOOKUP($C194,[1]Sheet1!$B$1:$AA$65536,26,0)</f>
        <v>0</v>
      </c>
      <c r="AC194" s="112">
        <f t="shared" si="31"/>
        <v>202.36</v>
      </c>
      <c r="AD194" s="114">
        <f t="shared" si="32"/>
        <v>202.36</v>
      </c>
      <c r="AE194" s="115">
        <f t="shared" si="33"/>
        <v>0</v>
      </c>
      <c r="AF194" s="115">
        <f t="shared" si="34"/>
        <v>0</v>
      </c>
      <c r="AG194" s="130"/>
      <c r="AH194" s="132"/>
      <c r="AI194" s="132"/>
      <c r="AJ194" s="132"/>
      <c r="AK194" s="132"/>
      <c r="AL194" s="132"/>
      <c r="AM194" s="133"/>
      <c r="AN194" s="150"/>
    </row>
    <row r="195" spans="1:40" s="61" customFormat="1" ht="25.95" hidden="1" customHeight="1">
      <c r="A195" s="58"/>
      <c r="B195" s="388"/>
      <c r="C195" s="82" t="s">
        <v>417</v>
      </c>
      <c r="D195" s="83" t="s">
        <v>418</v>
      </c>
      <c r="E195" s="84">
        <v>120</v>
      </c>
      <c r="F195" s="81">
        <f>VLOOKUP(C195,[1]Sheet1!B$1:E$65536,4,0)</f>
        <v>0</v>
      </c>
      <c r="G195" s="81">
        <f>VLOOKUP(C195,[1]Sheet1!B$1:F$65536,5,0)</f>
        <v>0</v>
      </c>
      <c r="H195" s="81">
        <f>VLOOKUP($C195,[1]Sheet1!$B$1:$Z$65536,6,0)</f>
        <v>0</v>
      </c>
      <c r="I195" s="81">
        <f>VLOOKUP($C195,[1]Sheet1!$B$1:$Z$65536,7,0)</f>
        <v>0</v>
      </c>
      <c r="J195" s="81">
        <f>VLOOKUP($C195,[1]Sheet1!$B$1:$Z$65536,8,0)</f>
        <v>0</v>
      </c>
      <c r="K195" s="81">
        <f>VLOOKUP($C195,[1]Sheet1!$B$1:$Z$65536,9,0)</f>
        <v>0</v>
      </c>
      <c r="L195" s="81">
        <f>VLOOKUP($C195,[1]Sheet1!$B$1:$Z$65536,10,0)</f>
        <v>0</v>
      </c>
      <c r="M195" s="81">
        <f>VLOOKUP($C195,[1]Sheet1!$B$1:$Z$65536,11,0)</f>
        <v>0</v>
      </c>
      <c r="N195" s="81">
        <f>VLOOKUP($C195,[1]Sheet1!$B$1:$Z$65536,12,0)</f>
        <v>65.09</v>
      </c>
      <c r="O195" s="81">
        <f>VLOOKUP($C195,[1]Sheet1!$B$1:$Z$65536,13,0)</f>
        <v>0</v>
      </c>
      <c r="P195" s="81">
        <f>VLOOKUP($C195,[1]Sheet1!$B$1:$Z$65536,14,0)</f>
        <v>0</v>
      </c>
      <c r="Q195" s="81">
        <f>VLOOKUP($C195,[1]Sheet1!$B$1:$Z$65536,15,0)</f>
        <v>0</v>
      </c>
      <c r="R195" s="81">
        <f>VLOOKUP($C195,[1]Sheet1!$B$1:$Z$65536,16,0)</f>
        <v>0</v>
      </c>
      <c r="S195" s="81">
        <f>VLOOKUP($C195,[1]Sheet1!$B$1:$Z$65536,17,0)</f>
        <v>0</v>
      </c>
      <c r="T195" s="81">
        <f>VLOOKUP($C195,[1]Sheet1!$B$1:$Z$65536,18,0)</f>
        <v>0</v>
      </c>
      <c r="U195" s="81">
        <f>VLOOKUP($C195,[1]Sheet1!$B$1:$Z$65536,19,0)</f>
        <v>0</v>
      </c>
      <c r="V195" s="81">
        <f>VLOOKUP($C195,[1]Sheet1!$B$1:$Z$65536,20,0)</f>
        <v>0</v>
      </c>
      <c r="W195" s="81">
        <f>VLOOKUP($C195,[1]Sheet1!$B$1:$Z$65536,21,0)</f>
        <v>0</v>
      </c>
      <c r="X195" s="81">
        <f>VLOOKUP($C195,[1]Sheet1!$B$1:$Z$65536,22,0)</f>
        <v>0</v>
      </c>
      <c r="Y195" s="81">
        <f>VLOOKUP($C195,[1]Sheet1!$B$1:$Z$65536,23,0)</f>
        <v>0</v>
      </c>
      <c r="Z195" s="81">
        <f>VLOOKUP($C195,[1]Sheet1!$B$1:$Z$65536,24,0)</f>
        <v>0</v>
      </c>
      <c r="AA195" s="81">
        <f>VLOOKUP($C195,[1]Sheet1!$B$1:$Z$65536,25,0)</f>
        <v>0</v>
      </c>
      <c r="AB195" s="81">
        <f>VLOOKUP($C195,[1]Sheet1!$B$1:$AA$65536,26,0)</f>
        <v>0</v>
      </c>
      <c r="AC195" s="112">
        <f t="shared" si="31"/>
        <v>65.09</v>
      </c>
      <c r="AD195" s="114">
        <f t="shared" si="32"/>
        <v>65.09</v>
      </c>
      <c r="AE195" s="115">
        <f t="shared" si="33"/>
        <v>0</v>
      </c>
      <c r="AF195" s="115">
        <f t="shared" si="34"/>
        <v>0</v>
      </c>
      <c r="AG195" s="130"/>
      <c r="AH195" s="132"/>
      <c r="AI195" s="132"/>
      <c r="AJ195" s="132"/>
      <c r="AK195" s="132"/>
      <c r="AL195" s="132"/>
      <c r="AM195" s="133"/>
      <c r="AN195" s="150"/>
    </row>
    <row r="196" spans="1:40" s="61" customFormat="1" ht="25.95" hidden="1" customHeight="1">
      <c r="A196" s="58"/>
      <c r="B196" s="388"/>
      <c r="C196" s="82" t="s">
        <v>419</v>
      </c>
      <c r="D196" s="83" t="s">
        <v>420</v>
      </c>
      <c r="E196" s="84">
        <v>120</v>
      </c>
      <c r="F196" s="81">
        <f>VLOOKUP(C196,[1]Sheet1!B$1:E$65536,4,0)</f>
        <v>0</v>
      </c>
      <c r="G196" s="81">
        <f>VLOOKUP(C196,[1]Sheet1!B$1:F$65536,5,0)</f>
        <v>0</v>
      </c>
      <c r="H196" s="81">
        <f>VLOOKUP($C196,[1]Sheet1!$B$1:$Z$65536,6,0)</f>
        <v>0</v>
      </c>
      <c r="I196" s="81">
        <f>VLOOKUP($C196,[1]Sheet1!$B$1:$Z$65536,7,0)</f>
        <v>0</v>
      </c>
      <c r="J196" s="81">
        <f>VLOOKUP($C196,[1]Sheet1!$B$1:$Z$65536,8,0)</f>
        <v>0</v>
      </c>
      <c r="K196" s="81">
        <f>VLOOKUP($C196,[1]Sheet1!$B$1:$Z$65536,9,0)</f>
        <v>0</v>
      </c>
      <c r="L196" s="81">
        <f>VLOOKUP($C196,[1]Sheet1!$B$1:$Z$65536,10,0)</f>
        <v>0</v>
      </c>
      <c r="M196" s="81">
        <f>VLOOKUP($C196,[1]Sheet1!$B$1:$Z$65536,11,0)</f>
        <v>0</v>
      </c>
      <c r="N196" s="81">
        <f>VLOOKUP($C196,[1]Sheet1!$B$1:$Z$65536,12,0)</f>
        <v>0</v>
      </c>
      <c r="O196" s="81">
        <f>VLOOKUP($C196,[1]Sheet1!$B$1:$Z$65536,13,0)</f>
        <v>0</v>
      </c>
      <c r="P196" s="81">
        <f>VLOOKUP($C196,[1]Sheet1!$B$1:$Z$65536,14,0)</f>
        <v>0</v>
      </c>
      <c r="Q196" s="81">
        <f>VLOOKUP($C196,[1]Sheet1!$B$1:$Z$65536,15,0)</f>
        <v>0</v>
      </c>
      <c r="R196" s="81">
        <f>VLOOKUP($C196,[1]Sheet1!$B$1:$Z$65536,16,0)</f>
        <v>0</v>
      </c>
      <c r="S196" s="81">
        <f>VLOOKUP($C196,[1]Sheet1!$B$1:$Z$65536,17,0)</f>
        <v>0</v>
      </c>
      <c r="T196" s="81">
        <f>VLOOKUP($C196,[1]Sheet1!$B$1:$Z$65536,18,0)</f>
        <v>0</v>
      </c>
      <c r="U196" s="81">
        <f>VLOOKUP($C196,[1]Sheet1!$B$1:$Z$65536,19,0)</f>
        <v>0</v>
      </c>
      <c r="V196" s="81">
        <f>VLOOKUP($C196,[1]Sheet1!$B$1:$Z$65536,20,0)</f>
        <v>0</v>
      </c>
      <c r="W196" s="81">
        <f>VLOOKUP($C196,[1]Sheet1!$B$1:$Z$65536,21,0)</f>
        <v>0</v>
      </c>
      <c r="X196" s="81">
        <f>VLOOKUP($C196,[1]Sheet1!$B$1:$Z$65536,22,0)</f>
        <v>0</v>
      </c>
      <c r="Y196" s="81">
        <f>VLOOKUP($C196,[1]Sheet1!$B$1:$Z$65536,23,0)</f>
        <v>0</v>
      </c>
      <c r="Z196" s="81">
        <f>VLOOKUP($C196,[1]Sheet1!$B$1:$Z$65536,24,0)</f>
        <v>0</v>
      </c>
      <c r="AA196" s="81">
        <f>VLOOKUP($C196,[1]Sheet1!$B$1:$Z$65536,25,0)</f>
        <v>0</v>
      </c>
      <c r="AB196" s="81">
        <f>VLOOKUP($C196,[1]Sheet1!$B$1:$AA$65536,26,0)</f>
        <v>0</v>
      </c>
      <c r="AC196" s="112">
        <f t="shared" si="31"/>
        <v>0</v>
      </c>
      <c r="AD196" s="114">
        <f t="shared" si="32"/>
        <v>0</v>
      </c>
      <c r="AE196" s="115">
        <f t="shared" si="33"/>
        <v>0</v>
      </c>
      <c r="AF196" s="115">
        <f t="shared" si="34"/>
        <v>0</v>
      </c>
      <c r="AG196" s="130"/>
      <c r="AH196" s="132"/>
      <c r="AI196" s="132"/>
      <c r="AJ196" s="132"/>
      <c r="AK196" s="132"/>
      <c r="AL196" s="132"/>
      <c r="AM196" s="133"/>
      <c r="AN196" s="150"/>
    </row>
    <row r="197" spans="1:40" s="61" customFormat="1" ht="25.95" hidden="1" customHeight="1">
      <c r="A197" s="58"/>
      <c r="B197" s="388"/>
      <c r="C197" s="82" t="s">
        <v>421</v>
      </c>
      <c r="D197" s="83" t="s">
        <v>422</v>
      </c>
      <c r="E197" s="84">
        <v>120</v>
      </c>
      <c r="F197" s="81">
        <f>VLOOKUP(C197,[1]Sheet1!B$1:E$65536,4,0)</f>
        <v>0.01</v>
      </c>
      <c r="G197" s="81">
        <f>VLOOKUP(C197,[1]Sheet1!B$1:F$65536,5,0)</f>
        <v>0</v>
      </c>
      <c r="H197" s="81">
        <f>VLOOKUP($C197,[1]Sheet1!$B$1:$Z$65536,6,0)</f>
        <v>0</v>
      </c>
      <c r="I197" s="81">
        <f>VLOOKUP($C197,[1]Sheet1!$B$1:$Z$65536,7,0)</f>
        <v>0</v>
      </c>
      <c r="J197" s="81">
        <f>VLOOKUP($C197,[1]Sheet1!$B$1:$Z$65536,8,0)</f>
        <v>0</v>
      </c>
      <c r="K197" s="81">
        <f>VLOOKUP($C197,[1]Sheet1!$B$1:$Z$65536,9,0)</f>
        <v>0.01</v>
      </c>
      <c r="L197" s="81">
        <f>VLOOKUP($C197,[1]Sheet1!$B$1:$Z$65536,10,0)</f>
        <v>0</v>
      </c>
      <c r="M197" s="81">
        <f>VLOOKUP($C197,[1]Sheet1!$B$1:$Z$65536,11,0)</f>
        <v>0</v>
      </c>
      <c r="N197" s="81">
        <f>VLOOKUP($C197,[1]Sheet1!$B$1:$Z$65536,12,0)</f>
        <v>0</v>
      </c>
      <c r="O197" s="81">
        <f>VLOOKUP($C197,[1]Sheet1!$B$1:$Z$65536,13,0)</f>
        <v>0</v>
      </c>
      <c r="P197" s="81">
        <f>VLOOKUP($C197,[1]Sheet1!$B$1:$Z$65536,14,0)</f>
        <v>0</v>
      </c>
      <c r="Q197" s="81">
        <f>VLOOKUP($C197,[1]Sheet1!$B$1:$Z$65536,15,0)</f>
        <v>0</v>
      </c>
      <c r="R197" s="81">
        <f>VLOOKUP($C197,[1]Sheet1!$B$1:$Z$65536,16,0)</f>
        <v>0</v>
      </c>
      <c r="S197" s="81">
        <f>VLOOKUP($C197,[1]Sheet1!$B$1:$Z$65536,17,0)</f>
        <v>0</v>
      </c>
      <c r="T197" s="81">
        <f>VLOOKUP($C197,[1]Sheet1!$B$1:$Z$65536,18,0)</f>
        <v>0</v>
      </c>
      <c r="U197" s="81">
        <f>VLOOKUP($C197,[1]Sheet1!$B$1:$Z$65536,19,0)</f>
        <v>0</v>
      </c>
      <c r="V197" s="81">
        <f>VLOOKUP($C197,[1]Sheet1!$B$1:$Z$65536,20,0)</f>
        <v>0</v>
      </c>
      <c r="W197" s="81">
        <f>VLOOKUP($C197,[1]Sheet1!$B$1:$Z$65536,21,0)</f>
        <v>0</v>
      </c>
      <c r="X197" s="81">
        <f>VLOOKUP($C197,[1]Sheet1!$B$1:$Z$65536,22,0)</f>
        <v>0</v>
      </c>
      <c r="Y197" s="81">
        <f>VLOOKUP($C197,[1]Sheet1!$B$1:$Z$65536,23,0)</f>
        <v>0</v>
      </c>
      <c r="Z197" s="81">
        <f>VLOOKUP($C197,[1]Sheet1!$B$1:$Z$65536,24,0)</f>
        <v>0</v>
      </c>
      <c r="AA197" s="81">
        <f>VLOOKUP($C197,[1]Sheet1!$B$1:$Z$65536,25,0)</f>
        <v>0</v>
      </c>
      <c r="AB197" s="81">
        <f>VLOOKUP($C197,[1]Sheet1!$B$1:$AA$65536,26,0)</f>
        <v>0</v>
      </c>
      <c r="AC197" s="112">
        <f t="shared" si="31"/>
        <v>0.02</v>
      </c>
      <c r="AD197" s="114">
        <f t="shared" si="32"/>
        <v>0.02</v>
      </c>
      <c r="AE197" s="115">
        <f t="shared" si="33"/>
        <v>0</v>
      </c>
      <c r="AF197" s="115">
        <f t="shared" si="34"/>
        <v>0</v>
      </c>
      <c r="AG197" s="130"/>
      <c r="AH197" s="132"/>
      <c r="AI197" s="132"/>
      <c r="AJ197" s="132"/>
      <c r="AK197" s="132"/>
      <c r="AL197" s="132"/>
      <c r="AM197" s="133"/>
      <c r="AN197" s="150"/>
    </row>
    <row r="198" spans="1:40" s="61" customFormat="1" ht="25.95" hidden="1" customHeight="1">
      <c r="A198" s="58"/>
      <c r="B198" s="388"/>
      <c r="C198" s="82" t="s">
        <v>423</v>
      </c>
      <c r="D198" s="83" t="s">
        <v>424</v>
      </c>
      <c r="E198" s="84">
        <v>120</v>
      </c>
      <c r="F198" s="81">
        <f>VLOOKUP(C198,[1]Sheet1!B$1:E$65536,4,0)</f>
        <v>0</v>
      </c>
      <c r="G198" s="81">
        <f>VLOOKUP(C198,[1]Sheet1!B$1:F$65536,5,0)</f>
        <v>0</v>
      </c>
      <c r="H198" s="81">
        <f>VLOOKUP($C198,[1]Sheet1!$B$1:$Z$65536,6,0)</f>
        <v>0</v>
      </c>
      <c r="I198" s="81">
        <f>VLOOKUP($C198,[1]Sheet1!$B$1:$Z$65536,7,0)</f>
        <v>0</v>
      </c>
      <c r="J198" s="81">
        <f>VLOOKUP($C198,[1]Sheet1!$B$1:$Z$65536,8,0)</f>
        <v>0</v>
      </c>
      <c r="K198" s="81">
        <f>VLOOKUP($C198,[1]Sheet1!$B$1:$Z$65536,9,0)</f>
        <v>0</v>
      </c>
      <c r="L198" s="81">
        <f>VLOOKUP($C198,[1]Sheet1!$B$1:$Z$65536,10,0)</f>
        <v>0</v>
      </c>
      <c r="M198" s="81">
        <f>VLOOKUP($C198,[1]Sheet1!$B$1:$Z$65536,11,0)</f>
        <v>0</v>
      </c>
      <c r="N198" s="81">
        <f>VLOOKUP($C198,[1]Sheet1!$B$1:$Z$65536,12,0)</f>
        <v>0</v>
      </c>
      <c r="O198" s="81">
        <f>VLOOKUP($C198,[1]Sheet1!$B$1:$Z$65536,13,0)</f>
        <v>0</v>
      </c>
      <c r="P198" s="81">
        <f>VLOOKUP($C198,[1]Sheet1!$B$1:$Z$65536,14,0)</f>
        <v>0</v>
      </c>
      <c r="Q198" s="81">
        <f>VLOOKUP($C198,[1]Sheet1!$B$1:$Z$65536,15,0)</f>
        <v>0</v>
      </c>
      <c r="R198" s="81">
        <f>VLOOKUP($C198,[1]Sheet1!$B$1:$Z$65536,16,0)</f>
        <v>0</v>
      </c>
      <c r="S198" s="81">
        <f>VLOOKUP($C198,[1]Sheet1!$B$1:$Z$65536,17,0)</f>
        <v>0</v>
      </c>
      <c r="T198" s="81">
        <f>VLOOKUP($C198,[1]Sheet1!$B$1:$Z$65536,18,0)</f>
        <v>15642.190000000002</v>
      </c>
      <c r="U198" s="81">
        <f>VLOOKUP($C198,[1]Sheet1!$B$1:$Z$65536,19,0)</f>
        <v>0</v>
      </c>
      <c r="V198" s="81">
        <f>VLOOKUP($C198,[1]Sheet1!$B$1:$Z$65536,20,0)</f>
        <v>0</v>
      </c>
      <c r="W198" s="81">
        <f>VLOOKUP($C198,[1]Sheet1!$B$1:$Z$65536,21,0)</f>
        <v>0</v>
      </c>
      <c r="X198" s="81">
        <f>VLOOKUP($C198,[1]Sheet1!$B$1:$Z$65536,22,0)</f>
        <v>0</v>
      </c>
      <c r="Y198" s="81">
        <f>VLOOKUP($C198,[1]Sheet1!$B$1:$Z$65536,23,0)</f>
        <v>0</v>
      </c>
      <c r="Z198" s="81">
        <f>VLOOKUP($C198,[1]Sheet1!$B$1:$Z$65536,24,0)</f>
        <v>15593.43</v>
      </c>
      <c r="AA198" s="81">
        <f>VLOOKUP($C198,[1]Sheet1!$B$1:$Z$65536,25,0)</f>
        <v>0</v>
      </c>
      <c r="AB198" s="81">
        <f>VLOOKUP($C198,[1]Sheet1!$B$1:$AA$65536,26,0)</f>
        <v>0</v>
      </c>
      <c r="AC198" s="112">
        <f t="shared" si="31"/>
        <v>31235.620000000003</v>
      </c>
      <c r="AD198" s="114">
        <f t="shared" si="32"/>
        <v>15642.190000000002</v>
      </c>
      <c r="AE198" s="115">
        <f t="shared" si="33"/>
        <v>2607.0316666666672</v>
      </c>
      <c r="AF198" s="115">
        <f t="shared" si="34"/>
        <v>0</v>
      </c>
      <c r="AG198" s="130"/>
      <c r="AH198" s="132"/>
      <c r="AI198" s="132"/>
      <c r="AJ198" s="132" t="s">
        <v>46</v>
      </c>
      <c r="AK198" s="132"/>
      <c r="AL198" s="132"/>
      <c r="AM198" s="133"/>
      <c r="AN198" s="150"/>
    </row>
    <row r="199" spans="1:40" s="61" customFormat="1" ht="25.95" hidden="1" customHeight="1">
      <c r="A199" s="58"/>
      <c r="B199" s="388"/>
      <c r="C199" s="82" t="s">
        <v>425</v>
      </c>
      <c r="D199" s="83" t="s">
        <v>426</v>
      </c>
      <c r="E199" s="84">
        <v>120</v>
      </c>
      <c r="F199" s="81">
        <f>VLOOKUP(C199,[1]Sheet1!B$1:E$65536,4,0)</f>
        <v>29924.39</v>
      </c>
      <c r="G199" s="81">
        <f>VLOOKUP(C199,[1]Sheet1!B$1:F$65536,5,0)</f>
        <v>0</v>
      </c>
      <c r="H199" s="81">
        <f>VLOOKUP($C199,[1]Sheet1!$B$1:$Z$65536,6,0)</f>
        <v>0</v>
      </c>
      <c r="I199" s="81">
        <f>VLOOKUP($C199,[1]Sheet1!$B$1:$Z$65536,7,0)</f>
        <v>0</v>
      </c>
      <c r="J199" s="81">
        <f>VLOOKUP($C199,[1]Sheet1!$B$1:$Z$65536,8,0)</f>
        <v>0</v>
      </c>
      <c r="K199" s="81">
        <f>VLOOKUP($C199,[1]Sheet1!$B$1:$Z$65536,9,0)</f>
        <v>0</v>
      </c>
      <c r="L199" s="81">
        <f>VLOOKUP($C199,[1]Sheet1!$B$1:$Z$65536,10,0)</f>
        <v>0</v>
      </c>
      <c r="M199" s="81">
        <f>VLOOKUP($C199,[1]Sheet1!$B$1:$Z$65536,11,0)</f>
        <v>0</v>
      </c>
      <c r="N199" s="81">
        <f>VLOOKUP($C199,[1]Sheet1!$B$1:$Z$65536,12,0)</f>
        <v>0</v>
      </c>
      <c r="O199" s="81">
        <f>VLOOKUP($C199,[1]Sheet1!$B$1:$Z$65536,13,0)</f>
        <v>0</v>
      </c>
      <c r="P199" s="81">
        <f>VLOOKUP($C199,[1]Sheet1!$B$1:$Z$65536,14,0)</f>
        <v>0</v>
      </c>
      <c r="Q199" s="81">
        <f>VLOOKUP($C199,[1]Sheet1!$B$1:$Z$65536,15,0)</f>
        <v>0</v>
      </c>
      <c r="R199" s="81">
        <f>VLOOKUP($C199,[1]Sheet1!$B$1:$Z$65536,16,0)</f>
        <v>0</v>
      </c>
      <c r="S199" s="81">
        <f>VLOOKUP($C199,[1]Sheet1!$B$1:$Z$65536,17,0)</f>
        <v>0</v>
      </c>
      <c r="T199" s="81">
        <f>VLOOKUP($C199,[1]Sheet1!$B$1:$Z$65536,18,0)</f>
        <v>0</v>
      </c>
      <c r="U199" s="81">
        <f>VLOOKUP($C199,[1]Sheet1!$B$1:$Z$65536,19,0)</f>
        <v>0</v>
      </c>
      <c r="V199" s="81">
        <f>VLOOKUP($C199,[1]Sheet1!$B$1:$Z$65536,20,0)</f>
        <v>0</v>
      </c>
      <c r="W199" s="81">
        <f>VLOOKUP($C199,[1]Sheet1!$B$1:$Z$65536,21,0)</f>
        <v>0</v>
      </c>
      <c r="X199" s="81">
        <f>VLOOKUP($C199,[1]Sheet1!$B$1:$Z$65536,22,0)</f>
        <v>0</v>
      </c>
      <c r="Y199" s="81">
        <f>VLOOKUP($C199,[1]Sheet1!$B$1:$Z$65536,23,0)</f>
        <v>0</v>
      </c>
      <c r="Z199" s="81">
        <f>VLOOKUP($C199,[1]Sheet1!$B$1:$Z$65536,24,0)</f>
        <v>0</v>
      </c>
      <c r="AA199" s="81">
        <f>VLOOKUP($C199,[1]Sheet1!$B$1:$Z$65536,25,0)</f>
        <v>0</v>
      </c>
      <c r="AB199" s="81">
        <f>VLOOKUP($C199,[1]Sheet1!$B$1:$AA$65536,26,0)</f>
        <v>0</v>
      </c>
      <c r="AC199" s="112">
        <f t="shared" si="31"/>
        <v>29924.39</v>
      </c>
      <c r="AD199" s="114">
        <f t="shared" si="32"/>
        <v>29924.39</v>
      </c>
      <c r="AE199" s="115">
        <f t="shared" si="33"/>
        <v>0</v>
      </c>
      <c r="AF199" s="115">
        <f t="shared" si="34"/>
        <v>0</v>
      </c>
      <c r="AG199" s="130"/>
      <c r="AH199" s="132"/>
      <c r="AI199" s="132"/>
      <c r="AJ199" s="132"/>
      <c r="AK199" s="132"/>
      <c r="AL199" s="132" t="s">
        <v>46</v>
      </c>
      <c r="AM199" s="133"/>
      <c r="AN199" s="150"/>
    </row>
    <row r="200" spans="1:40" s="61" customFormat="1" ht="25.95" hidden="1" customHeight="1">
      <c r="A200" s="58"/>
      <c r="B200" s="388"/>
      <c r="C200" s="82" t="s">
        <v>427</v>
      </c>
      <c r="D200" s="83" t="s">
        <v>428</v>
      </c>
      <c r="E200" s="84">
        <v>120</v>
      </c>
      <c r="F200" s="81">
        <f>VLOOKUP(C200,[1]Sheet1!B$1:E$65536,4,0)</f>
        <v>0</v>
      </c>
      <c r="G200" s="81">
        <f>VLOOKUP(C200,[1]Sheet1!B$1:F$65536,5,0)</f>
        <v>0</v>
      </c>
      <c r="H200" s="81">
        <f>VLOOKUP($C200,[1]Sheet1!$B$1:$Z$65536,6,0)</f>
        <v>0</v>
      </c>
      <c r="I200" s="81">
        <f>VLOOKUP($C200,[1]Sheet1!$B$1:$Z$65536,7,0)</f>
        <v>0</v>
      </c>
      <c r="J200" s="81">
        <f>VLOOKUP($C200,[1]Sheet1!$B$1:$Z$65536,8,0)</f>
        <v>0</v>
      </c>
      <c r="K200" s="81">
        <f>VLOOKUP($C200,[1]Sheet1!$B$1:$Z$65536,9,0)</f>
        <v>0</v>
      </c>
      <c r="L200" s="81">
        <f>VLOOKUP($C200,[1]Sheet1!$B$1:$Z$65536,10,0)</f>
        <v>0</v>
      </c>
      <c r="M200" s="81">
        <f>VLOOKUP($C200,[1]Sheet1!$B$1:$Z$65536,11,0)</f>
        <v>0</v>
      </c>
      <c r="N200" s="81">
        <f>VLOOKUP($C200,[1]Sheet1!$B$1:$Z$65536,12,0)</f>
        <v>0</v>
      </c>
      <c r="O200" s="81">
        <f>VLOOKUP($C200,[1]Sheet1!$B$1:$Z$65536,13,0)</f>
        <v>0</v>
      </c>
      <c r="P200" s="81">
        <f>VLOOKUP($C200,[1]Sheet1!$B$1:$Z$65536,14,0)</f>
        <v>0</v>
      </c>
      <c r="Q200" s="81">
        <f>VLOOKUP($C200,[1]Sheet1!$B$1:$Z$65536,15,0)</f>
        <v>0</v>
      </c>
      <c r="R200" s="81">
        <f>VLOOKUP($C200,[1]Sheet1!$B$1:$Z$65536,16,0)</f>
        <v>1295.3299999999945</v>
      </c>
      <c r="S200" s="81">
        <f>VLOOKUP($C200,[1]Sheet1!$B$1:$Z$65536,17,0)</f>
        <v>0</v>
      </c>
      <c r="T200" s="81">
        <f>VLOOKUP($C200,[1]Sheet1!$B$1:$Z$65536,18,0)</f>
        <v>3013.3499999999985</v>
      </c>
      <c r="U200" s="81">
        <f>VLOOKUP($C200,[1]Sheet1!$B$1:$Z$65536,19,0)</f>
        <v>0</v>
      </c>
      <c r="V200" s="81">
        <f>VLOOKUP($C200,[1]Sheet1!$B$1:$Z$65536,20,0)</f>
        <v>15716.370000000003</v>
      </c>
      <c r="W200" s="81">
        <f>VLOOKUP($C200,[1]Sheet1!$B$1:$Z$65536,21,0)</f>
        <v>2237.75</v>
      </c>
      <c r="X200" s="81">
        <f>VLOOKUP($C200,[1]Sheet1!$B$1:$Z$65536,22,0)</f>
        <v>7272.0500000000029</v>
      </c>
      <c r="Y200" s="81">
        <f>VLOOKUP($C200,[1]Sheet1!$B$1:$Z$65536,23,0)</f>
        <v>10942.24</v>
      </c>
      <c r="Z200" s="81">
        <f>VLOOKUP($C200,[1]Sheet1!$B$1:$Z$65536,24,0)</f>
        <v>18784.61</v>
      </c>
      <c r="AA200" s="81">
        <f>VLOOKUP($C200,[1]Sheet1!$B$1:$Z$65536,25,0)</f>
        <v>11612.45</v>
      </c>
      <c r="AB200" s="81">
        <f>VLOOKUP($C200,[1]Sheet1!$B$1:$AA$65536,26,0)</f>
        <v>9750.7800000000007</v>
      </c>
      <c r="AC200" s="112">
        <f t="shared" si="31"/>
        <v>80624.929999999993</v>
      </c>
      <c r="AD200" s="114">
        <f t="shared" si="32"/>
        <v>29534.85</v>
      </c>
      <c r="AE200" s="115">
        <f t="shared" si="33"/>
        <v>3337.5083333333328</v>
      </c>
      <c r="AF200" s="115">
        <f t="shared" si="34"/>
        <v>15716.370000000003</v>
      </c>
      <c r="AG200" s="130">
        <v>20000</v>
      </c>
      <c r="AH200" s="132"/>
      <c r="AI200" s="132"/>
      <c r="AJ200" s="132"/>
      <c r="AK200" s="132"/>
      <c r="AL200" s="132"/>
      <c r="AM200" s="133"/>
      <c r="AN200" s="150"/>
    </row>
    <row r="201" spans="1:40" s="61" customFormat="1" ht="25.95" hidden="1" customHeight="1">
      <c r="A201" s="58"/>
      <c r="B201" s="388"/>
      <c r="C201" s="82" t="s">
        <v>429</v>
      </c>
      <c r="D201" s="83" t="s">
        <v>430</v>
      </c>
      <c r="E201" s="84">
        <v>120</v>
      </c>
      <c r="F201" s="81">
        <f>VLOOKUP(C201,[1]Sheet1!B$1:E$65536,4,0)</f>
        <v>28888.81</v>
      </c>
      <c r="G201" s="81">
        <f>VLOOKUP(C201,[1]Sheet1!B$1:F$65536,5,0)</f>
        <v>0</v>
      </c>
      <c r="H201" s="81">
        <f>VLOOKUP($C201,[1]Sheet1!$B$1:$Z$65536,6,0)</f>
        <v>0</v>
      </c>
      <c r="I201" s="81">
        <f>VLOOKUP($C201,[1]Sheet1!$B$1:$Z$65536,7,0)</f>
        <v>0</v>
      </c>
      <c r="J201" s="81">
        <f>VLOOKUP($C201,[1]Sheet1!$B$1:$Z$65536,8,0)</f>
        <v>0</v>
      </c>
      <c r="K201" s="81">
        <f>VLOOKUP($C201,[1]Sheet1!$B$1:$Z$65536,9,0)</f>
        <v>0</v>
      </c>
      <c r="L201" s="81">
        <f>VLOOKUP($C201,[1]Sheet1!$B$1:$Z$65536,10,0)</f>
        <v>0</v>
      </c>
      <c r="M201" s="81">
        <f>VLOOKUP($C201,[1]Sheet1!$B$1:$Z$65536,11,0)</f>
        <v>0</v>
      </c>
      <c r="N201" s="81">
        <f>VLOOKUP($C201,[1]Sheet1!$B$1:$Z$65536,12,0)</f>
        <v>0</v>
      </c>
      <c r="O201" s="81">
        <f>VLOOKUP($C201,[1]Sheet1!$B$1:$Z$65536,13,0)</f>
        <v>0</v>
      </c>
      <c r="P201" s="81">
        <f>VLOOKUP($C201,[1]Sheet1!$B$1:$Z$65536,14,0)</f>
        <v>0</v>
      </c>
      <c r="Q201" s="81">
        <f>VLOOKUP($C201,[1]Sheet1!$B$1:$Z$65536,15,0)</f>
        <v>0</v>
      </c>
      <c r="R201" s="81">
        <f>VLOOKUP($C201,[1]Sheet1!$B$1:$Z$65536,16,0)</f>
        <v>0</v>
      </c>
      <c r="S201" s="81">
        <f>VLOOKUP($C201,[1]Sheet1!$B$1:$Z$65536,17,0)</f>
        <v>0</v>
      </c>
      <c r="T201" s="81">
        <f>VLOOKUP($C201,[1]Sheet1!$B$1:$Z$65536,18,0)</f>
        <v>0</v>
      </c>
      <c r="U201" s="81">
        <f>VLOOKUP($C201,[1]Sheet1!$B$1:$Z$65536,19,0)</f>
        <v>0</v>
      </c>
      <c r="V201" s="81">
        <f>VLOOKUP($C201,[1]Sheet1!$B$1:$Z$65536,20,0)</f>
        <v>0</v>
      </c>
      <c r="W201" s="81">
        <f>VLOOKUP($C201,[1]Sheet1!$B$1:$Z$65536,21,0)</f>
        <v>0</v>
      </c>
      <c r="X201" s="81">
        <f>VLOOKUP($C201,[1]Sheet1!$B$1:$Z$65536,22,0)</f>
        <v>0</v>
      </c>
      <c r="Y201" s="81">
        <f>VLOOKUP($C201,[1]Sheet1!$B$1:$Z$65536,23,0)</f>
        <v>0</v>
      </c>
      <c r="Z201" s="81">
        <f>VLOOKUP($C201,[1]Sheet1!$B$1:$Z$65536,24,0)</f>
        <v>0</v>
      </c>
      <c r="AA201" s="81">
        <f>VLOOKUP($C201,[1]Sheet1!$B$1:$Z$65536,25,0)</f>
        <v>0</v>
      </c>
      <c r="AB201" s="81">
        <f>VLOOKUP($C201,[1]Sheet1!$B$1:$AA$65536,26,0)</f>
        <v>0</v>
      </c>
      <c r="AC201" s="112">
        <f t="shared" si="31"/>
        <v>28888.81</v>
      </c>
      <c r="AD201" s="114">
        <f t="shared" si="32"/>
        <v>28888.81</v>
      </c>
      <c r="AE201" s="115">
        <f t="shared" si="33"/>
        <v>0</v>
      </c>
      <c r="AF201" s="115">
        <f t="shared" si="34"/>
        <v>0</v>
      </c>
      <c r="AG201" s="130"/>
      <c r="AH201" s="132"/>
      <c r="AI201" s="132"/>
      <c r="AJ201" s="132"/>
      <c r="AK201" s="132"/>
      <c r="AL201" s="132"/>
      <c r="AM201" s="133"/>
      <c r="AN201" s="150"/>
    </row>
    <row r="202" spans="1:40" s="61" customFormat="1" ht="25.95" hidden="1" customHeight="1">
      <c r="A202" s="58"/>
      <c r="B202" s="388"/>
      <c r="C202" s="82" t="s">
        <v>431</v>
      </c>
      <c r="D202" s="83" t="s">
        <v>432</v>
      </c>
      <c r="E202" s="84">
        <v>120</v>
      </c>
      <c r="F202" s="81">
        <f>VLOOKUP(C202,[1]Sheet1!B$1:E$65536,4,0)</f>
        <v>19045</v>
      </c>
      <c r="G202" s="81">
        <f>VLOOKUP(C202,[1]Sheet1!B$1:F$65536,5,0)</f>
        <v>0</v>
      </c>
      <c r="H202" s="81">
        <f>VLOOKUP($C202,[1]Sheet1!$B$1:$Z$65536,6,0)</f>
        <v>0</v>
      </c>
      <c r="I202" s="81">
        <f>VLOOKUP($C202,[1]Sheet1!$B$1:$Z$65536,7,0)</f>
        <v>0</v>
      </c>
      <c r="J202" s="81">
        <f>VLOOKUP($C202,[1]Sheet1!$B$1:$Z$65536,8,0)</f>
        <v>0</v>
      </c>
      <c r="K202" s="81">
        <f>VLOOKUP($C202,[1]Sheet1!$B$1:$Z$65536,9,0)</f>
        <v>0</v>
      </c>
      <c r="L202" s="81">
        <f>VLOOKUP($C202,[1]Sheet1!$B$1:$Z$65536,10,0)</f>
        <v>0</v>
      </c>
      <c r="M202" s="81">
        <f>VLOOKUP($C202,[1]Sheet1!$B$1:$Z$65536,11,0)</f>
        <v>0</v>
      </c>
      <c r="N202" s="81">
        <f>VLOOKUP($C202,[1]Sheet1!$B$1:$Z$65536,12,0)</f>
        <v>0</v>
      </c>
      <c r="O202" s="81">
        <f>VLOOKUP($C202,[1]Sheet1!$B$1:$Z$65536,13,0)</f>
        <v>0</v>
      </c>
      <c r="P202" s="81">
        <f>VLOOKUP($C202,[1]Sheet1!$B$1:$Z$65536,14,0)</f>
        <v>0</v>
      </c>
      <c r="Q202" s="81">
        <f>VLOOKUP($C202,[1]Sheet1!$B$1:$Z$65536,15,0)</f>
        <v>0</v>
      </c>
      <c r="R202" s="81">
        <f>VLOOKUP($C202,[1]Sheet1!$B$1:$Z$65536,16,0)</f>
        <v>0</v>
      </c>
      <c r="S202" s="81">
        <f>VLOOKUP($C202,[1]Sheet1!$B$1:$Z$65536,17,0)</f>
        <v>0</v>
      </c>
      <c r="T202" s="81">
        <f>VLOOKUP($C202,[1]Sheet1!$B$1:$Z$65536,18,0)</f>
        <v>0</v>
      </c>
      <c r="U202" s="81">
        <f>VLOOKUP($C202,[1]Sheet1!$B$1:$Z$65536,19,0)</f>
        <v>0</v>
      </c>
      <c r="V202" s="81">
        <f>VLOOKUP($C202,[1]Sheet1!$B$1:$Z$65536,20,0)</f>
        <v>0</v>
      </c>
      <c r="W202" s="81">
        <f>VLOOKUP($C202,[1]Sheet1!$B$1:$Z$65536,21,0)</f>
        <v>0</v>
      </c>
      <c r="X202" s="81">
        <f>VLOOKUP($C202,[1]Sheet1!$B$1:$Z$65536,22,0)</f>
        <v>0</v>
      </c>
      <c r="Y202" s="81">
        <f>VLOOKUP($C202,[1]Sheet1!$B$1:$Z$65536,23,0)</f>
        <v>0</v>
      </c>
      <c r="Z202" s="81">
        <f>VLOOKUP($C202,[1]Sheet1!$B$1:$Z$65536,24,0)</f>
        <v>0</v>
      </c>
      <c r="AA202" s="81">
        <f>VLOOKUP($C202,[1]Sheet1!$B$1:$Z$65536,25,0)</f>
        <v>0</v>
      </c>
      <c r="AB202" s="81">
        <f>VLOOKUP($C202,[1]Sheet1!$B$1:$AA$65536,26,0)</f>
        <v>0</v>
      </c>
      <c r="AC202" s="112">
        <f t="shared" si="31"/>
        <v>19045</v>
      </c>
      <c r="AD202" s="114">
        <f t="shared" si="32"/>
        <v>19045</v>
      </c>
      <c r="AE202" s="115">
        <f t="shared" si="33"/>
        <v>0</v>
      </c>
      <c r="AF202" s="115">
        <f t="shared" si="34"/>
        <v>0</v>
      </c>
      <c r="AG202" s="130"/>
      <c r="AH202" s="132"/>
      <c r="AI202" s="132"/>
      <c r="AJ202" s="132"/>
      <c r="AK202" s="132"/>
      <c r="AL202" s="132"/>
      <c r="AM202" s="133"/>
      <c r="AN202" s="150"/>
    </row>
    <row r="203" spans="1:40" s="61" customFormat="1" ht="25.95" hidden="1" customHeight="1">
      <c r="A203" s="58"/>
      <c r="B203" s="388"/>
      <c r="C203" s="82" t="s">
        <v>433</v>
      </c>
      <c r="D203" s="83" t="s">
        <v>434</v>
      </c>
      <c r="E203" s="84">
        <v>120</v>
      </c>
      <c r="F203" s="81">
        <f>VLOOKUP(C203,[1]Sheet1!B$1:E$65536,4,0)</f>
        <v>18714.75</v>
      </c>
      <c r="G203" s="81">
        <f>VLOOKUP(C203,[1]Sheet1!B$1:F$65536,5,0)</f>
        <v>0</v>
      </c>
      <c r="H203" s="81">
        <f>VLOOKUP($C203,[1]Sheet1!$B$1:$Z$65536,6,0)</f>
        <v>0</v>
      </c>
      <c r="I203" s="81">
        <f>VLOOKUP($C203,[1]Sheet1!$B$1:$Z$65536,7,0)</f>
        <v>0</v>
      </c>
      <c r="J203" s="81">
        <f>VLOOKUP($C203,[1]Sheet1!$B$1:$Z$65536,8,0)</f>
        <v>0</v>
      </c>
      <c r="K203" s="81">
        <f>VLOOKUP($C203,[1]Sheet1!$B$1:$Z$65536,9,0)</f>
        <v>0</v>
      </c>
      <c r="L203" s="81">
        <f>VLOOKUP($C203,[1]Sheet1!$B$1:$Z$65536,10,0)</f>
        <v>0</v>
      </c>
      <c r="M203" s="81">
        <f>VLOOKUP($C203,[1]Sheet1!$B$1:$Z$65536,11,0)</f>
        <v>0</v>
      </c>
      <c r="N203" s="81">
        <f>VLOOKUP($C203,[1]Sheet1!$B$1:$Z$65536,12,0)</f>
        <v>0</v>
      </c>
      <c r="O203" s="81">
        <f>VLOOKUP($C203,[1]Sheet1!$B$1:$Z$65536,13,0)</f>
        <v>0</v>
      </c>
      <c r="P203" s="81">
        <f>VLOOKUP($C203,[1]Sheet1!$B$1:$Z$65536,14,0)</f>
        <v>0</v>
      </c>
      <c r="Q203" s="81">
        <f>VLOOKUP($C203,[1]Sheet1!$B$1:$Z$65536,15,0)</f>
        <v>0</v>
      </c>
      <c r="R203" s="81">
        <f>VLOOKUP($C203,[1]Sheet1!$B$1:$Z$65536,16,0)</f>
        <v>0</v>
      </c>
      <c r="S203" s="81">
        <f>VLOOKUP($C203,[1]Sheet1!$B$1:$Z$65536,17,0)</f>
        <v>0</v>
      </c>
      <c r="T203" s="81">
        <f>VLOOKUP($C203,[1]Sheet1!$B$1:$Z$65536,18,0)</f>
        <v>0</v>
      </c>
      <c r="U203" s="81">
        <f>VLOOKUP($C203,[1]Sheet1!$B$1:$Z$65536,19,0)</f>
        <v>0</v>
      </c>
      <c r="V203" s="81">
        <f>VLOOKUP($C203,[1]Sheet1!$B$1:$Z$65536,20,0)</f>
        <v>0</v>
      </c>
      <c r="W203" s="81">
        <f>VLOOKUP($C203,[1]Sheet1!$B$1:$Z$65536,21,0)</f>
        <v>0</v>
      </c>
      <c r="X203" s="81">
        <f>VLOOKUP($C203,[1]Sheet1!$B$1:$Z$65536,22,0)</f>
        <v>0</v>
      </c>
      <c r="Y203" s="81">
        <f>VLOOKUP($C203,[1]Sheet1!$B$1:$Z$65536,23,0)</f>
        <v>0</v>
      </c>
      <c r="Z203" s="81">
        <f>VLOOKUP($C203,[1]Sheet1!$B$1:$Z$65536,24,0)</f>
        <v>0</v>
      </c>
      <c r="AA203" s="81">
        <f>VLOOKUP($C203,[1]Sheet1!$B$1:$Z$65536,25,0)</f>
        <v>0</v>
      </c>
      <c r="AB203" s="81">
        <f>VLOOKUP($C203,[1]Sheet1!$B$1:$AA$65536,26,0)</f>
        <v>0</v>
      </c>
      <c r="AC203" s="112">
        <f t="shared" si="31"/>
        <v>18714.75</v>
      </c>
      <c r="AD203" s="114">
        <f t="shared" si="32"/>
        <v>18714.75</v>
      </c>
      <c r="AE203" s="115">
        <f t="shared" si="33"/>
        <v>0</v>
      </c>
      <c r="AF203" s="115">
        <f t="shared" si="34"/>
        <v>0</v>
      </c>
      <c r="AG203" s="130"/>
      <c r="AH203" s="132"/>
      <c r="AI203" s="132"/>
      <c r="AJ203" s="132"/>
      <c r="AK203" s="132"/>
      <c r="AL203" s="132"/>
      <c r="AM203" s="133"/>
      <c r="AN203" s="150"/>
    </row>
    <row r="204" spans="1:40" s="61" customFormat="1" ht="25.95" hidden="1" customHeight="1">
      <c r="A204" s="58"/>
      <c r="B204" s="388"/>
      <c r="C204" s="82" t="s">
        <v>435</v>
      </c>
      <c r="D204" s="83" t="s">
        <v>436</v>
      </c>
      <c r="E204" s="84">
        <v>120</v>
      </c>
      <c r="F204" s="81">
        <f>VLOOKUP(C204,[1]Sheet1!B$1:E$65536,4,0)</f>
        <v>17243.919999999998</v>
      </c>
      <c r="G204" s="81">
        <f>VLOOKUP(C204,[1]Sheet1!B$1:F$65536,5,0)</f>
        <v>0</v>
      </c>
      <c r="H204" s="81">
        <f>VLOOKUP($C204,[1]Sheet1!$B$1:$Z$65536,6,0)</f>
        <v>0</v>
      </c>
      <c r="I204" s="81">
        <f>VLOOKUP($C204,[1]Sheet1!$B$1:$Z$65536,7,0)</f>
        <v>0</v>
      </c>
      <c r="J204" s="81">
        <f>VLOOKUP($C204,[1]Sheet1!$B$1:$Z$65536,8,0)</f>
        <v>0</v>
      </c>
      <c r="K204" s="81">
        <f>VLOOKUP($C204,[1]Sheet1!$B$1:$Z$65536,9,0)</f>
        <v>0</v>
      </c>
      <c r="L204" s="81">
        <f>VLOOKUP($C204,[1]Sheet1!$B$1:$Z$65536,10,0)</f>
        <v>0</v>
      </c>
      <c r="M204" s="81">
        <f>VLOOKUP($C204,[1]Sheet1!$B$1:$Z$65536,11,0)</f>
        <v>0</v>
      </c>
      <c r="N204" s="81">
        <f>VLOOKUP($C204,[1]Sheet1!$B$1:$Z$65536,12,0)</f>
        <v>0</v>
      </c>
      <c r="O204" s="81">
        <f>VLOOKUP($C204,[1]Sheet1!$B$1:$Z$65536,13,0)</f>
        <v>0</v>
      </c>
      <c r="P204" s="81">
        <f>VLOOKUP($C204,[1]Sheet1!$B$1:$Z$65536,14,0)</f>
        <v>0</v>
      </c>
      <c r="Q204" s="81">
        <f>VLOOKUP($C204,[1]Sheet1!$B$1:$Z$65536,15,0)</f>
        <v>0</v>
      </c>
      <c r="R204" s="81">
        <f>VLOOKUP($C204,[1]Sheet1!$B$1:$Z$65536,16,0)</f>
        <v>0</v>
      </c>
      <c r="S204" s="81">
        <f>VLOOKUP($C204,[1]Sheet1!$B$1:$Z$65536,17,0)</f>
        <v>0</v>
      </c>
      <c r="T204" s="81">
        <f>VLOOKUP($C204,[1]Sheet1!$B$1:$Z$65536,18,0)</f>
        <v>0</v>
      </c>
      <c r="U204" s="81">
        <f>VLOOKUP($C204,[1]Sheet1!$B$1:$Z$65536,19,0)</f>
        <v>0</v>
      </c>
      <c r="V204" s="81">
        <f>VLOOKUP($C204,[1]Sheet1!$B$1:$Z$65536,20,0)</f>
        <v>0</v>
      </c>
      <c r="W204" s="81">
        <f>VLOOKUP($C204,[1]Sheet1!$B$1:$Z$65536,21,0)</f>
        <v>0</v>
      </c>
      <c r="X204" s="81">
        <f>VLOOKUP($C204,[1]Sheet1!$B$1:$Z$65536,22,0)</f>
        <v>0</v>
      </c>
      <c r="Y204" s="81">
        <f>VLOOKUP($C204,[1]Sheet1!$B$1:$Z$65536,23,0)</f>
        <v>0</v>
      </c>
      <c r="Z204" s="81">
        <f>VLOOKUP($C204,[1]Sheet1!$B$1:$Z$65536,24,0)</f>
        <v>0</v>
      </c>
      <c r="AA204" s="81">
        <f>VLOOKUP($C204,[1]Sheet1!$B$1:$Z$65536,25,0)</f>
        <v>0</v>
      </c>
      <c r="AB204" s="81">
        <f>VLOOKUP($C204,[1]Sheet1!$B$1:$AA$65536,26,0)</f>
        <v>0</v>
      </c>
      <c r="AC204" s="112">
        <f t="shared" si="31"/>
        <v>17243.919999999998</v>
      </c>
      <c r="AD204" s="114">
        <f t="shared" si="32"/>
        <v>17243.919999999998</v>
      </c>
      <c r="AE204" s="115">
        <f t="shared" si="33"/>
        <v>0</v>
      </c>
      <c r="AF204" s="115">
        <f t="shared" si="34"/>
        <v>0</v>
      </c>
      <c r="AG204" s="130"/>
      <c r="AH204" s="132"/>
      <c r="AI204" s="132"/>
      <c r="AJ204" s="132"/>
      <c r="AK204" s="132"/>
      <c r="AL204" s="132"/>
      <c r="AM204" s="133"/>
      <c r="AN204" s="150"/>
    </row>
    <row r="205" spans="1:40" s="61" customFormat="1" ht="25.95" hidden="1" customHeight="1">
      <c r="A205" s="58"/>
      <c r="B205" s="388"/>
      <c r="C205" s="82" t="s">
        <v>437</v>
      </c>
      <c r="D205" s="83" t="s">
        <v>438</v>
      </c>
      <c r="E205" s="84">
        <v>120</v>
      </c>
      <c r="F205" s="81">
        <f>VLOOKUP(C205,[1]Sheet1!B$1:E$65536,4,0)</f>
        <v>16470.66</v>
      </c>
      <c r="G205" s="81">
        <f>VLOOKUP(C205,[1]Sheet1!B$1:F$65536,5,0)</f>
        <v>0</v>
      </c>
      <c r="H205" s="81">
        <f>VLOOKUP($C205,[1]Sheet1!$B$1:$Z$65536,6,0)</f>
        <v>0</v>
      </c>
      <c r="I205" s="81">
        <f>VLOOKUP($C205,[1]Sheet1!$B$1:$Z$65536,7,0)</f>
        <v>0</v>
      </c>
      <c r="J205" s="81">
        <f>VLOOKUP($C205,[1]Sheet1!$B$1:$Z$65536,8,0)</f>
        <v>0</v>
      </c>
      <c r="K205" s="81">
        <f>VLOOKUP($C205,[1]Sheet1!$B$1:$Z$65536,9,0)</f>
        <v>0</v>
      </c>
      <c r="L205" s="81">
        <f>VLOOKUP($C205,[1]Sheet1!$B$1:$Z$65536,10,0)</f>
        <v>0</v>
      </c>
      <c r="M205" s="81">
        <f>VLOOKUP($C205,[1]Sheet1!$B$1:$Z$65536,11,0)</f>
        <v>0</v>
      </c>
      <c r="N205" s="81">
        <f>VLOOKUP($C205,[1]Sheet1!$B$1:$Z$65536,12,0)</f>
        <v>0</v>
      </c>
      <c r="O205" s="81">
        <f>VLOOKUP($C205,[1]Sheet1!$B$1:$Z$65536,13,0)</f>
        <v>0</v>
      </c>
      <c r="P205" s="81">
        <f>VLOOKUP($C205,[1]Sheet1!$B$1:$Z$65536,14,0)</f>
        <v>0</v>
      </c>
      <c r="Q205" s="81">
        <f>VLOOKUP($C205,[1]Sheet1!$B$1:$Z$65536,15,0)</f>
        <v>0</v>
      </c>
      <c r="R205" s="81">
        <f>VLOOKUP($C205,[1]Sheet1!$B$1:$Z$65536,16,0)</f>
        <v>0</v>
      </c>
      <c r="S205" s="81">
        <f>VLOOKUP($C205,[1]Sheet1!$B$1:$Z$65536,17,0)</f>
        <v>0</v>
      </c>
      <c r="T205" s="81">
        <f>VLOOKUP($C205,[1]Sheet1!$B$1:$Z$65536,18,0)</f>
        <v>0</v>
      </c>
      <c r="U205" s="81">
        <f>VLOOKUP($C205,[1]Sheet1!$B$1:$Z$65536,19,0)</f>
        <v>0</v>
      </c>
      <c r="V205" s="81">
        <f>VLOOKUP($C205,[1]Sheet1!$B$1:$Z$65536,20,0)</f>
        <v>0</v>
      </c>
      <c r="W205" s="81">
        <f>VLOOKUP($C205,[1]Sheet1!$B$1:$Z$65536,21,0)</f>
        <v>0</v>
      </c>
      <c r="X205" s="81">
        <f>VLOOKUP($C205,[1]Sheet1!$B$1:$Z$65536,22,0)</f>
        <v>0</v>
      </c>
      <c r="Y205" s="81">
        <f>VLOOKUP($C205,[1]Sheet1!$B$1:$Z$65536,23,0)</f>
        <v>0</v>
      </c>
      <c r="Z205" s="81">
        <f>VLOOKUP($C205,[1]Sheet1!$B$1:$Z$65536,24,0)</f>
        <v>0</v>
      </c>
      <c r="AA205" s="81">
        <f>VLOOKUP($C205,[1]Sheet1!$B$1:$Z$65536,25,0)</f>
        <v>0</v>
      </c>
      <c r="AB205" s="81">
        <f>VLOOKUP($C205,[1]Sheet1!$B$1:$AA$65536,26,0)</f>
        <v>0</v>
      </c>
      <c r="AC205" s="112">
        <f t="shared" si="31"/>
        <v>16470.66</v>
      </c>
      <c r="AD205" s="114">
        <f t="shared" si="32"/>
        <v>16470.66</v>
      </c>
      <c r="AE205" s="115">
        <f t="shared" si="33"/>
        <v>0</v>
      </c>
      <c r="AF205" s="115">
        <f t="shared" si="34"/>
        <v>0</v>
      </c>
      <c r="AG205" s="130"/>
      <c r="AH205" s="132"/>
      <c r="AI205" s="132"/>
      <c r="AJ205" s="132"/>
      <c r="AK205" s="132"/>
      <c r="AL205" s="132"/>
      <c r="AM205" s="133"/>
      <c r="AN205" s="150"/>
    </row>
    <row r="206" spans="1:40" s="61" customFormat="1" ht="25.95" hidden="1" customHeight="1">
      <c r="A206" s="58"/>
      <c r="B206" s="388"/>
      <c r="C206" s="82" t="s">
        <v>439</v>
      </c>
      <c r="D206" s="83" t="s">
        <v>440</v>
      </c>
      <c r="E206" s="84">
        <v>120</v>
      </c>
      <c r="F206" s="81">
        <f>VLOOKUP(C206,[1]Sheet1!B$1:E$65536,4,0)</f>
        <v>0</v>
      </c>
      <c r="G206" s="81">
        <f>VLOOKUP(C206,[1]Sheet1!B$1:F$65536,5,0)</f>
        <v>0</v>
      </c>
      <c r="H206" s="81">
        <f>VLOOKUP($C206,[1]Sheet1!$B$1:$Z$65536,6,0)</f>
        <v>0</v>
      </c>
      <c r="I206" s="81">
        <f>VLOOKUP($C206,[1]Sheet1!$B$1:$Z$65536,7,0)</f>
        <v>0</v>
      </c>
      <c r="J206" s="81">
        <f>VLOOKUP($C206,[1]Sheet1!$B$1:$Z$65536,8,0)</f>
        <v>0</v>
      </c>
      <c r="K206" s="81">
        <f>VLOOKUP($C206,[1]Sheet1!$B$1:$Z$65536,9,0)</f>
        <v>0</v>
      </c>
      <c r="L206" s="81">
        <f>VLOOKUP($C206,[1]Sheet1!$B$1:$Z$65536,10,0)</f>
        <v>0</v>
      </c>
      <c r="M206" s="81">
        <f>VLOOKUP($C206,[1]Sheet1!$B$1:$Z$65536,11,0)</f>
        <v>0</v>
      </c>
      <c r="N206" s="81">
        <f>VLOOKUP($C206,[1]Sheet1!$B$1:$Z$65536,12,0)</f>
        <v>0</v>
      </c>
      <c r="O206" s="81">
        <f>VLOOKUP($C206,[1]Sheet1!$B$1:$Z$65536,13,0)</f>
        <v>0</v>
      </c>
      <c r="P206" s="81">
        <f>VLOOKUP($C206,[1]Sheet1!$B$1:$Z$65536,14,0)</f>
        <v>12646.54</v>
      </c>
      <c r="Q206" s="81">
        <f>VLOOKUP($C206,[1]Sheet1!$B$1:$Z$65536,15,0)</f>
        <v>0</v>
      </c>
      <c r="R206" s="81">
        <f>VLOOKUP($C206,[1]Sheet1!$B$1:$Z$65536,16,0)</f>
        <v>0</v>
      </c>
      <c r="S206" s="81">
        <f>VLOOKUP($C206,[1]Sheet1!$B$1:$Z$65536,17,0)</f>
        <v>0</v>
      </c>
      <c r="T206" s="81">
        <f>VLOOKUP($C206,[1]Sheet1!$B$1:$Z$65536,18,0)</f>
        <v>0</v>
      </c>
      <c r="U206" s="81">
        <f>VLOOKUP($C206,[1]Sheet1!$B$1:$Z$65536,19,0)</f>
        <v>0</v>
      </c>
      <c r="V206" s="81">
        <f>VLOOKUP($C206,[1]Sheet1!$B$1:$Z$65536,20,0)</f>
        <v>0</v>
      </c>
      <c r="W206" s="81">
        <f>VLOOKUP($C206,[1]Sheet1!$B$1:$Z$65536,21,0)</f>
        <v>0</v>
      </c>
      <c r="X206" s="81">
        <f>VLOOKUP($C206,[1]Sheet1!$B$1:$Z$65536,22,0)</f>
        <v>0</v>
      </c>
      <c r="Y206" s="81">
        <f>VLOOKUP($C206,[1]Sheet1!$B$1:$Z$65536,23,0)</f>
        <v>0</v>
      </c>
      <c r="Z206" s="81">
        <f>VLOOKUP($C206,[1]Sheet1!$B$1:$Z$65536,24,0)</f>
        <v>0</v>
      </c>
      <c r="AA206" s="81">
        <f>VLOOKUP($C206,[1]Sheet1!$B$1:$Z$65536,25,0)</f>
        <v>0</v>
      </c>
      <c r="AB206" s="81">
        <f>VLOOKUP($C206,[1]Sheet1!$B$1:$AA$65536,26,0)</f>
        <v>0</v>
      </c>
      <c r="AC206" s="112">
        <f t="shared" si="31"/>
        <v>12646.54</v>
      </c>
      <c r="AD206" s="114">
        <f t="shared" si="32"/>
        <v>12646.54</v>
      </c>
      <c r="AE206" s="115">
        <f t="shared" si="33"/>
        <v>0</v>
      </c>
      <c r="AF206" s="115">
        <f t="shared" si="34"/>
        <v>0</v>
      </c>
      <c r="AG206" s="130"/>
      <c r="AH206" s="132"/>
      <c r="AI206" s="132"/>
      <c r="AJ206" s="132"/>
      <c r="AK206" s="132"/>
      <c r="AL206" s="132"/>
      <c r="AM206" s="133"/>
      <c r="AN206" s="150"/>
    </row>
    <row r="207" spans="1:40" s="61" customFormat="1" ht="25.95" hidden="1" customHeight="1">
      <c r="A207" s="58"/>
      <c r="B207" s="388"/>
      <c r="C207" s="82" t="s">
        <v>441</v>
      </c>
      <c r="D207" s="83" t="s">
        <v>442</v>
      </c>
      <c r="E207" s="84">
        <v>120</v>
      </c>
      <c r="F207" s="81">
        <f>VLOOKUP(C207,[1]Sheet1!B$1:E$65536,4,0)</f>
        <v>11220.07</v>
      </c>
      <c r="G207" s="81">
        <f>VLOOKUP(C207,[1]Sheet1!B$1:F$65536,5,0)</f>
        <v>0</v>
      </c>
      <c r="H207" s="81">
        <f>VLOOKUP($C207,[1]Sheet1!$B$1:$Z$65536,6,0)</f>
        <v>0</v>
      </c>
      <c r="I207" s="81">
        <f>VLOOKUP($C207,[1]Sheet1!$B$1:$Z$65536,7,0)</f>
        <v>0</v>
      </c>
      <c r="J207" s="81">
        <f>VLOOKUP($C207,[1]Sheet1!$B$1:$Z$65536,8,0)</f>
        <v>0</v>
      </c>
      <c r="K207" s="81">
        <f>VLOOKUP($C207,[1]Sheet1!$B$1:$Z$65536,9,0)</f>
        <v>0</v>
      </c>
      <c r="L207" s="81">
        <f>VLOOKUP($C207,[1]Sheet1!$B$1:$Z$65536,10,0)</f>
        <v>0</v>
      </c>
      <c r="M207" s="81">
        <f>VLOOKUP($C207,[1]Sheet1!$B$1:$Z$65536,11,0)</f>
        <v>0</v>
      </c>
      <c r="N207" s="81">
        <f>VLOOKUP($C207,[1]Sheet1!$B$1:$Z$65536,12,0)</f>
        <v>0</v>
      </c>
      <c r="O207" s="81">
        <f>VLOOKUP($C207,[1]Sheet1!$B$1:$Z$65536,13,0)</f>
        <v>0</v>
      </c>
      <c r="P207" s="81">
        <f>VLOOKUP($C207,[1]Sheet1!$B$1:$Z$65536,14,0)</f>
        <v>0</v>
      </c>
      <c r="Q207" s="81">
        <f>VLOOKUP($C207,[1]Sheet1!$B$1:$Z$65536,15,0)</f>
        <v>0</v>
      </c>
      <c r="R207" s="81">
        <f>VLOOKUP($C207,[1]Sheet1!$B$1:$Z$65536,16,0)</f>
        <v>0</v>
      </c>
      <c r="S207" s="81">
        <f>VLOOKUP($C207,[1]Sheet1!$B$1:$Z$65536,17,0)</f>
        <v>0</v>
      </c>
      <c r="T207" s="81">
        <f>VLOOKUP($C207,[1]Sheet1!$B$1:$Z$65536,18,0)</f>
        <v>0</v>
      </c>
      <c r="U207" s="81">
        <f>VLOOKUP($C207,[1]Sheet1!$B$1:$Z$65536,19,0)</f>
        <v>0</v>
      </c>
      <c r="V207" s="81">
        <f>VLOOKUP($C207,[1]Sheet1!$B$1:$Z$65536,20,0)</f>
        <v>0</v>
      </c>
      <c r="W207" s="81">
        <f>VLOOKUP($C207,[1]Sheet1!$B$1:$Z$65536,21,0)</f>
        <v>0</v>
      </c>
      <c r="X207" s="81">
        <f>VLOOKUP($C207,[1]Sheet1!$B$1:$Z$65536,22,0)</f>
        <v>0</v>
      </c>
      <c r="Y207" s="81">
        <f>VLOOKUP($C207,[1]Sheet1!$B$1:$Z$65536,23,0)</f>
        <v>0</v>
      </c>
      <c r="Z207" s="81">
        <f>VLOOKUP($C207,[1]Sheet1!$B$1:$Z$65536,24,0)</f>
        <v>0</v>
      </c>
      <c r="AA207" s="81">
        <f>VLOOKUP($C207,[1]Sheet1!$B$1:$Z$65536,25,0)</f>
        <v>0</v>
      </c>
      <c r="AB207" s="81">
        <f>VLOOKUP($C207,[1]Sheet1!$B$1:$AA$65536,26,0)</f>
        <v>0</v>
      </c>
      <c r="AC207" s="112">
        <f t="shared" si="31"/>
        <v>11220.07</v>
      </c>
      <c r="AD207" s="114">
        <f t="shared" si="32"/>
        <v>11220.07</v>
      </c>
      <c r="AE207" s="115">
        <f t="shared" si="33"/>
        <v>0</v>
      </c>
      <c r="AF207" s="115">
        <f t="shared" si="34"/>
        <v>0</v>
      </c>
      <c r="AG207" s="130"/>
      <c r="AH207" s="132"/>
      <c r="AI207" s="132"/>
      <c r="AJ207" s="132"/>
      <c r="AK207" s="132"/>
      <c r="AL207" s="132"/>
      <c r="AM207" s="133"/>
      <c r="AN207" s="150"/>
    </row>
    <row r="208" spans="1:40" s="61" customFormat="1" ht="25.95" hidden="1" customHeight="1">
      <c r="A208" s="58"/>
      <c r="B208" s="388"/>
      <c r="C208" s="82" t="s">
        <v>443</v>
      </c>
      <c r="D208" s="83" t="s">
        <v>444</v>
      </c>
      <c r="E208" s="84">
        <v>120</v>
      </c>
      <c r="F208" s="81">
        <f>VLOOKUP(C208,[1]Sheet1!B$1:E$65536,4,0)</f>
        <v>0</v>
      </c>
      <c r="G208" s="81">
        <f>VLOOKUP(C208,[1]Sheet1!B$1:F$65536,5,0)</f>
        <v>0</v>
      </c>
      <c r="H208" s="81">
        <f>VLOOKUP($C208,[1]Sheet1!$B$1:$Z$65536,6,0)</f>
        <v>0</v>
      </c>
      <c r="I208" s="81">
        <f>VLOOKUP($C208,[1]Sheet1!$B$1:$Z$65536,7,0)</f>
        <v>0</v>
      </c>
      <c r="J208" s="81">
        <f>VLOOKUP($C208,[1]Sheet1!$B$1:$Z$65536,8,0)</f>
        <v>0</v>
      </c>
      <c r="K208" s="81">
        <f>VLOOKUP($C208,[1]Sheet1!$B$1:$Z$65536,9,0)</f>
        <v>0</v>
      </c>
      <c r="L208" s="81">
        <f>VLOOKUP($C208,[1]Sheet1!$B$1:$Z$65536,10,0)</f>
        <v>0</v>
      </c>
      <c r="M208" s="81">
        <f>VLOOKUP($C208,[1]Sheet1!$B$1:$Z$65536,11,0)</f>
        <v>0</v>
      </c>
      <c r="N208" s="81">
        <f>VLOOKUP($C208,[1]Sheet1!$B$1:$Z$65536,12,0)</f>
        <v>0</v>
      </c>
      <c r="O208" s="81">
        <f>VLOOKUP($C208,[1]Sheet1!$B$1:$Z$65536,13,0)</f>
        <v>0</v>
      </c>
      <c r="P208" s="81">
        <f>VLOOKUP($C208,[1]Sheet1!$B$1:$Z$65536,14,0)</f>
        <v>0</v>
      </c>
      <c r="Q208" s="81">
        <f>VLOOKUP($C208,[1]Sheet1!$B$1:$Z$65536,15,0)</f>
        <v>0</v>
      </c>
      <c r="R208" s="81">
        <f>VLOOKUP($C208,[1]Sheet1!$B$1:$Z$65536,16,0)</f>
        <v>0</v>
      </c>
      <c r="S208" s="81">
        <f>VLOOKUP($C208,[1]Sheet1!$B$1:$Z$65536,17,0)</f>
        <v>0</v>
      </c>
      <c r="T208" s="81">
        <f>VLOOKUP($C208,[1]Sheet1!$B$1:$Z$65536,18,0)</f>
        <v>0</v>
      </c>
      <c r="U208" s="81">
        <f>VLOOKUP($C208,[1]Sheet1!$B$1:$Z$65536,19,0)</f>
        <v>1050.1600000000008</v>
      </c>
      <c r="V208" s="81">
        <f>VLOOKUP($C208,[1]Sheet1!$B$1:$Z$65536,20,0)</f>
        <v>1820.42</v>
      </c>
      <c r="W208" s="81">
        <f>VLOOKUP($C208,[1]Sheet1!$B$1:$Z$65536,21,0)</f>
        <v>1284.1199999999999</v>
      </c>
      <c r="X208" s="81">
        <f>VLOOKUP($C208,[1]Sheet1!$B$1:$Z$65536,22,0)</f>
        <v>0</v>
      </c>
      <c r="Y208" s="81">
        <f>VLOOKUP($C208,[1]Sheet1!$B$1:$Z$65536,23,0)</f>
        <v>2757.05</v>
      </c>
      <c r="Z208" s="81">
        <f>VLOOKUP($C208,[1]Sheet1!$B$1:$Z$65536,24,0)</f>
        <v>271.93</v>
      </c>
      <c r="AA208" s="81">
        <f>VLOOKUP($C208,[1]Sheet1!$B$1:$Z$65536,25,0)</f>
        <v>0</v>
      </c>
      <c r="AB208" s="81">
        <f>VLOOKUP($C208,[1]Sheet1!$B$1:$AA$65536,26,0)</f>
        <v>271.93</v>
      </c>
      <c r="AC208" s="112">
        <f t="shared" si="31"/>
        <v>7455.6100000000015</v>
      </c>
      <c r="AD208" s="114">
        <f t="shared" si="32"/>
        <v>4154.7000000000007</v>
      </c>
      <c r="AE208" s="115">
        <f t="shared" si="33"/>
        <v>478.43000000000012</v>
      </c>
      <c r="AF208" s="115">
        <f t="shared" si="34"/>
        <v>1820.42</v>
      </c>
      <c r="AG208" s="130"/>
      <c r="AH208" s="132">
        <v>10000</v>
      </c>
      <c r="AI208" s="132"/>
      <c r="AJ208" s="132"/>
      <c r="AK208" s="132"/>
      <c r="AL208" s="132"/>
      <c r="AM208" s="133"/>
      <c r="AN208" s="150"/>
    </row>
    <row r="209" spans="1:52" s="61" customFormat="1" ht="25.95" hidden="1" customHeight="1">
      <c r="A209" s="58"/>
      <c r="B209" s="388"/>
      <c r="C209" s="82" t="s">
        <v>445</v>
      </c>
      <c r="D209" s="83" t="s">
        <v>446</v>
      </c>
      <c r="E209" s="84">
        <v>120</v>
      </c>
      <c r="F209" s="81">
        <f>VLOOKUP(C209,[1]Sheet1!B$1:E$65536,4,0)</f>
        <v>0</v>
      </c>
      <c r="G209" s="81">
        <f>VLOOKUP(C209,[1]Sheet1!B$1:F$65536,5,0)</f>
        <v>0</v>
      </c>
      <c r="H209" s="81">
        <f>VLOOKUP($C209,[1]Sheet1!$B$1:$Z$65536,6,0)</f>
        <v>0</v>
      </c>
      <c r="I209" s="81">
        <f>VLOOKUP($C209,[1]Sheet1!$B$1:$Z$65536,7,0)</f>
        <v>0</v>
      </c>
      <c r="J209" s="81">
        <f>VLOOKUP($C209,[1]Sheet1!$B$1:$Z$65536,8,0)</f>
        <v>0</v>
      </c>
      <c r="K209" s="81">
        <f>VLOOKUP($C209,[1]Sheet1!$B$1:$Z$65536,9,0)</f>
        <v>0</v>
      </c>
      <c r="L209" s="81">
        <f>VLOOKUP($C209,[1]Sheet1!$B$1:$Z$65536,10,0)</f>
        <v>0</v>
      </c>
      <c r="M209" s="81">
        <f>VLOOKUP($C209,[1]Sheet1!$B$1:$Z$65536,11,0)</f>
        <v>0</v>
      </c>
      <c r="N209" s="81">
        <f>VLOOKUP($C209,[1]Sheet1!$B$1:$Z$65536,12,0)</f>
        <v>0</v>
      </c>
      <c r="O209" s="81">
        <f>VLOOKUP($C209,[1]Sheet1!$B$1:$Z$65536,13,0)</f>
        <v>10180.450000000001</v>
      </c>
      <c r="P209" s="81">
        <f>VLOOKUP($C209,[1]Sheet1!$B$1:$Z$65536,14,0)</f>
        <v>0</v>
      </c>
      <c r="Q209" s="81">
        <f>VLOOKUP($C209,[1]Sheet1!$B$1:$Z$65536,15,0)</f>
        <v>0</v>
      </c>
      <c r="R209" s="81">
        <f>VLOOKUP($C209,[1]Sheet1!$B$1:$Z$65536,16,0)</f>
        <v>0</v>
      </c>
      <c r="S209" s="81">
        <f>VLOOKUP($C209,[1]Sheet1!$B$1:$Z$65536,17,0)</f>
        <v>0</v>
      </c>
      <c r="T209" s="81">
        <f>VLOOKUP($C209,[1]Sheet1!$B$1:$Z$65536,18,0)</f>
        <v>0</v>
      </c>
      <c r="U209" s="81">
        <f>VLOOKUP($C209,[1]Sheet1!$B$1:$Z$65536,19,0)</f>
        <v>0</v>
      </c>
      <c r="V209" s="81">
        <f>VLOOKUP($C209,[1]Sheet1!$B$1:$Z$65536,20,0)</f>
        <v>0</v>
      </c>
      <c r="W209" s="81">
        <f>VLOOKUP($C209,[1]Sheet1!$B$1:$Z$65536,21,0)</f>
        <v>0</v>
      </c>
      <c r="X209" s="81">
        <f>VLOOKUP($C209,[1]Sheet1!$B$1:$Z$65536,22,0)</f>
        <v>0</v>
      </c>
      <c r="Y209" s="81">
        <f>VLOOKUP($C209,[1]Sheet1!$B$1:$Z$65536,23,0)</f>
        <v>0</v>
      </c>
      <c r="Z209" s="81">
        <f>VLOOKUP($C209,[1]Sheet1!$B$1:$Z$65536,24,0)</f>
        <v>0</v>
      </c>
      <c r="AA209" s="81">
        <f>VLOOKUP($C209,[1]Sheet1!$B$1:$Z$65536,25,0)</f>
        <v>0</v>
      </c>
      <c r="AB209" s="81">
        <f>VLOOKUP($C209,[1]Sheet1!$B$1:$AA$65536,26,0)</f>
        <v>0</v>
      </c>
      <c r="AC209" s="112">
        <f t="shared" si="31"/>
        <v>10180.450000000001</v>
      </c>
      <c r="AD209" s="114">
        <f t="shared" si="32"/>
        <v>10180.450000000001</v>
      </c>
      <c r="AE209" s="115">
        <f t="shared" si="33"/>
        <v>0</v>
      </c>
      <c r="AF209" s="115">
        <f t="shared" si="34"/>
        <v>0</v>
      </c>
      <c r="AG209" s="130"/>
      <c r="AH209" s="132"/>
      <c r="AI209" s="132"/>
      <c r="AJ209" s="132"/>
      <c r="AK209" s="132"/>
      <c r="AL209" s="132"/>
      <c r="AM209" s="133"/>
      <c r="AN209" s="150"/>
    </row>
    <row r="210" spans="1:52" s="61" customFormat="1" ht="25.95" hidden="1" customHeight="1">
      <c r="A210" s="58"/>
      <c r="B210" s="388"/>
      <c r="C210" s="82" t="s">
        <v>447</v>
      </c>
      <c r="D210" s="83" t="s">
        <v>448</v>
      </c>
      <c r="E210" s="84">
        <v>120</v>
      </c>
      <c r="F210" s="81">
        <f>VLOOKUP(C210,[1]Sheet1!B$1:E$65536,4,0)</f>
        <v>9435.25</v>
      </c>
      <c r="G210" s="81">
        <f>VLOOKUP(C210,[1]Sheet1!B$1:F$65536,5,0)</f>
        <v>0</v>
      </c>
      <c r="H210" s="81">
        <f>VLOOKUP($C210,[1]Sheet1!$B$1:$Z$65536,6,0)</f>
        <v>0</v>
      </c>
      <c r="I210" s="81">
        <f>VLOOKUP($C210,[1]Sheet1!$B$1:$Z$65536,7,0)</f>
        <v>0</v>
      </c>
      <c r="J210" s="81">
        <f>VLOOKUP($C210,[1]Sheet1!$B$1:$Z$65536,8,0)</f>
        <v>0</v>
      </c>
      <c r="K210" s="81">
        <f>VLOOKUP($C210,[1]Sheet1!$B$1:$Z$65536,9,0)</f>
        <v>0</v>
      </c>
      <c r="L210" s="81">
        <f>VLOOKUP($C210,[1]Sheet1!$B$1:$Z$65536,10,0)</f>
        <v>0</v>
      </c>
      <c r="M210" s="81">
        <f>VLOOKUP($C210,[1]Sheet1!$B$1:$Z$65536,11,0)</f>
        <v>0</v>
      </c>
      <c r="N210" s="81">
        <f>VLOOKUP($C210,[1]Sheet1!$B$1:$Z$65536,12,0)</f>
        <v>0</v>
      </c>
      <c r="O210" s="81">
        <f>VLOOKUP($C210,[1]Sheet1!$B$1:$Z$65536,13,0)</f>
        <v>0</v>
      </c>
      <c r="P210" s="81">
        <f>VLOOKUP($C210,[1]Sheet1!$B$1:$Z$65536,14,0)</f>
        <v>0</v>
      </c>
      <c r="Q210" s="81">
        <f>VLOOKUP($C210,[1]Sheet1!$B$1:$Z$65536,15,0)</f>
        <v>0</v>
      </c>
      <c r="R210" s="81">
        <f>VLOOKUP($C210,[1]Sheet1!$B$1:$Z$65536,16,0)</f>
        <v>0</v>
      </c>
      <c r="S210" s="81">
        <f>VLOOKUP($C210,[1]Sheet1!$B$1:$Z$65536,17,0)</f>
        <v>0</v>
      </c>
      <c r="T210" s="81">
        <f>VLOOKUP($C210,[1]Sheet1!$B$1:$Z$65536,18,0)</f>
        <v>0</v>
      </c>
      <c r="U210" s="81">
        <f>VLOOKUP($C210,[1]Sheet1!$B$1:$Z$65536,19,0)</f>
        <v>0</v>
      </c>
      <c r="V210" s="81">
        <f>VLOOKUP($C210,[1]Sheet1!$B$1:$Z$65536,20,0)</f>
        <v>0</v>
      </c>
      <c r="W210" s="81">
        <f>VLOOKUP($C210,[1]Sheet1!$B$1:$Z$65536,21,0)</f>
        <v>0</v>
      </c>
      <c r="X210" s="81">
        <f>VLOOKUP($C210,[1]Sheet1!$B$1:$Z$65536,22,0)</f>
        <v>0</v>
      </c>
      <c r="Y210" s="81">
        <f>VLOOKUP($C210,[1]Sheet1!$B$1:$Z$65536,23,0)</f>
        <v>0</v>
      </c>
      <c r="Z210" s="81">
        <f>VLOOKUP($C210,[1]Sheet1!$B$1:$Z$65536,24,0)</f>
        <v>0</v>
      </c>
      <c r="AA210" s="81">
        <f>VLOOKUP($C210,[1]Sheet1!$B$1:$Z$65536,25,0)</f>
        <v>0</v>
      </c>
      <c r="AB210" s="81">
        <f>VLOOKUP($C210,[1]Sheet1!$B$1:$AA$65536,26,0)</f>
        <v>0</v>
      </c>
      <c r="AC210" s="112">
        <f t="shared" si="31"/>
        <v>9435.25</v>
      </c>
      <c r="AD210" s="114">
        <f t="shared" si="32"/>
        <v>9435.25</v>
      </c>
      <c r="AE210" s="115">
        <f t="shared" si="33"/>
        <v>0</v>
      </c>
      <c r="AF210" s="115">
        <f t="shared" si="34"/>
        <v>0</v>
      </c>
      <c r="AG210" s="130"/>
      <c r="AH210" s="132"/>
      <c r="AI210" s="132"/>
      <c r="AJ210" s="132"/>
      <c r="AK210" s="132"/>
      <c r="AL210" s="132"/>
      <c r="AM210" s="133"/>
      <c r="AN210" s="150"/>
    </row>
    <row r="211" spans="1:52" s="61" customFormat="1" ht="25.95" hidden="1" customHeight="1">
      <c r="A211" s="58"/>
      <c r="B211" s="388"/>
      <c r="C211" s="82" t="s">
        <v>449</v>
      </c>
      <c r="D211" s="83" t="s">
        <v>450</v>
      </c>
      <c r="E211" s="84">
        <v>120</v>
      </c>
      <c r="F211" s="81">
        <f>VLOOKUP(C211,[1]Sheet1!B$1:E$65536,4,0)</f>
        <v>9178.84</v>
      </c>
      <c r="G211" s="81">
        <f>VLOOKUP(C211,[1]Sheet1!B$1:F$65536,5,0)</f>
        <v>0</v>
      </c>
      <c r="H211" s="81">
        <f>VLOOKUP($C211,[1]Sheet1!$B$1:$Z$65536,6,0)</f>
        <v>0</v>
      </c>
      <c r="I211" s="81">
        <f>VLOOKUP($C211,[1]Sheet1!$B$1:$Z$65536,7,0)</f>
        <v>0</v>
      </c>
      <c r="J211" s="81">
        <f>VLOOKUP($C211,[1]Sheet1!$B$1:$Z$65536,8,0)</f>
        <v>0</v>
      </c>
      <c r="K211" s="81">
        <f>VLOOKUP($C211,[1]Sheet1!$B$1:$Z$65536,9,0)</f>
        <v>0</v>
      </c>
      <c r="L211" s="81">
        <f>VLOOKUP($C211,[1]Sheet1!$B$1:$Z$65536,10,0)</f>
        <v>0</v>
      </c>
      <c r="M211" s="81">
        <f>VLOOKUP($C211,[1]Sheet1!$B$1:$Z$65536,11,0)</f>
        <v>0</v>
      </c>
      <c r="N211" s="81">
        <f>VLOOKUP($C211,[1]Sheet1!$B$1:$Z$65536,12,0)</f>
        <v>0</v>
      </c>
      <c r="O211" s="81">
        <f>VLOOKUP($C211,[1]Sheet1!$B$1:$Z$65536,13,0)</f>
        <v>0</v>
      </c>
      <c r="P211" s="81">
        <f>VLOOKUP($C211,[1]Sheet1!$B$1:$Z$65536,14,0)</f>
        <v>0</v>
      </c>
      <c r="Q211" s="81">
        <f>VLOOKUP($C211,[1]Sheet1!$B$1:$Z$65536,15,0)</f>
        <v>0</v>
      </c>
      <c r="R211" s="81">
        <f>VLOOKUP($C211,[1]Sheet1!$B$1:$Z$65536,16,0)</f>
        <v>0</v>
      </c>
      <c r="S211" s="81">
        <f>VLOOKUP($C211,[1]Sheet1!$B$1:$Z$65536,17,0)</f>
        <v>0</v>
      </c>
      <c r="T211" s="81">
        <f>VLOOKUP($C211,[1]Sheet1!$B$1:$Z$65536,18,0)</f>
        <v>0</v>
      </c>
      <c r="U211" s="81">
        <f>VLOOKUP($C211,[1]Sheet1!$B$1:$Z$65536,19,0)</f>
        <v>0</v>
      </c>
      <c r="V211" s="81">
        <f>VLOOKUP($C211,[1]Sheet1!$B$1:$Z$65536,20,0)</f>
        <v>0</v>
      </c>
      <c r="W211" s="81">
        <f>VLOOKUP($C211,[1]Sheet1!$B$1:$Z$65536,21,0)</f>
        <v>0</v>
      </c>
      <c r="X211" s="81">
        <f>VLOOKUP($C211,[1]Sheet1!$B$1:$Z$65536,22,0)</f>
        <v>0</v>
      </c>
      <c r="Y211" s="81">
        <f>VLOOKUP($C211,[1]Sheet1!$B$1:$Z$65536,23,0)</f>
        <v>0</v>
      </c>
      <c r="Z211" s="81">
        <f>VLOOKUP($C211,[1]Sheet1!$B$1:$Z$65536,24,0)</f>
        <v>0</v>
      </c>
      <c r="AA211" s="81">
        <f>VLOOKUP($C211,[1]Sheet1!$B$1:$Z$65536,25,0)</f>
        <v>0</v>
      </c>
      <c r="AB211" s="81">
        <f>VLOOKUP($C211,[1]Sheet1!$B$1:$AA$65536,26,0)</f>
        <v>0</v>
      </c>
      <c r="AC211" s="112">
        <f t="shared" si="31"/>
        <v>9178.84</v>
      </c>
      <c r="AD211" s="114">
        <f t="shared" si="32"/>
        <v>9178.84</v>
      </c>
      <c r="AE211" s="115">
        <f t="shared" si="33"/>
        <v>0</v>
      </c>
      <c r="AF211" s="115">
        <f t="shared" si="34"/>
        <v>0</v>
      </c>
      <c r="AG211" s="130"/>
      <c r="AH211" s="132"/>
      <c r="AI211" s="132"/>
      <c r="AJ211" s="132"/>
      <c r="AK211" s="132"/>
      <c r="AL211" s="132"/>
      <c r="AM211" s="133"/>
      <c r="AN211" s="150"/>
    </row>
    <row r="212" spans="1:52" s="61" customFormat="1" ht="25.95" hidden="1" customHeight="1">
      <c r="A212" s="58"/>
      <c r="B212" s="388"/>
      <c r="C212" s="82" t="s">
        <v>451</v>
      </c>
      <c r="D212" s="83" t="s">
        <v>452</v>
      </c>
      <c r="E212" s="84">
        <v>120</v>
      </c>
      <c r="F212" s="81">
        <f>VLOOKUP(C212,[1]Sheet1!B$1:E$65536,4,0)</f>
        <v>0</v>
      </c>
      <c r="G212" s="81">
        <f>VLOOKUP(C212,[1]Sheet1!B$1:F$65536,5,0)</f>
        <v>0</v>
      </c>
      <c r="H212" s="81">
        <f>VLOOKUP($C212,[1]Sheet1!$B$1:$Z$65536,6,0)</f>
        <v>0</v>
      </c>
      <c r="I212" s="81">
        <f>VLOOKUP($C212,[1]Sheet1!$B$1:$Z$65536,7,0)</f>
        <v>0</v>
      </c>
      <c r="J212" s="81">
        <f>VLOOKUP($C212,[1]Sheet1!$B$1:$Z$65536,8,0)</f>
        <v>0</v>
      </c>
      <c r="K212" s="81">
        <f>VLOOKUP($C212,[1]Sheet1!$B$1:$Z$65536,9,0)</f>
        <v>0</v>
      </c>
      <c r="L212" s="81">
        <f>VLOOKUP($C212,[1]Sheet1!$B$1:$Z$65536,10,0)</f>
        <v>0</v>
      </c>
      <c r="M212" s="81">
        <f>VLOOKUP($C212,[1]Sheet1!$B$1:$Z$65536,11,0)</f>
        <v>0</v>
      </c>
      <c r="N212" s="81">
        <f>VLOOKUP($C212,[1]Sheet1!$B$1:$Z$65536,12,0)</f>
        <v>0</v>
      </c>
      <c r="O212" s="81">
        <f>VLOOKUP($C212,[1]Sheet1!$B$1:$Z$65536,13,0)</f>
        <v>0</v>
      </c>
      <c r="P212" s="81">
        <f>VLOOKUP($C212,[1]Sheet1!$B$1:$Z$65536,14,0)</f>
        <v>0</v>
      </c>
      <c r="Q212" s="81">
        <f>VLOOKUP($C212,[1]Sheet1!$B$1:$Z$65536,15,0)</f>
        <v>0</v>
      </c>
      <c r="R212" s="81">
        <f>VLOOKUP($C212,[1]Sheet1!$B$1:$Z$65536,16,0)</f>
        <v>0</v>
      </c>
      <c r="S212" s="81">
        <f>VLOOKUP($C212,[1]Sheet1!$B$1:$Z$65536,17,0)</f>
        <v>0</v>
      </c>
      <c r="T212" s="81">
        <f>VLOOKUP($C212,[1]Sheet1!$B$1:$Z$65536,18,0)</f>
        <v>0</v>
      </c>
      <c r="U212" s="81">
        <f>VLOOKUP($C212,[1]Sheet1!$B$1:$Z$65536,19,0)</f>
        <v>0</v>
      </c>
      <c r="V212" s="81">
        <f>VLOOKUP($C212,[1]Sheet1!$B$1:$Z$65536,20,0)</f>
        <v>0</v>
      </c>
      <c r="W212" s="81">
        <f>VLOOKUP($C212,[1]Sheet1!$B$1:$Z$65536,21,0)</f>
        <v>0</v>
      </c>
      <c r="X212" s="81">
        <f>VLOOKUP($C212,[1]Sheet1!$B$1:$Z$65536,22,0)</f>
        <v>0</v>
      </c>
      <c r="Y212" s="81">
        <f>VLOOKUP($C212,[1]Sheet1!$B$1:$Z$65536,23,0)</f>
        <v>0</v>
      </c>
      <c r="Z212" s="81">
        <f>VLOOKUP($C212,[1]Sheet1!$B$1:$Z$65536,24,0)</f>
        <v>0</v>
      </c>
      <c r="AA212" s="81">
        <f>VLOOKUP($C212,[1]Sheet1!$B$1:$Z$65536,25,0)</f>
        <v>0</v>
      </c>
      <c r="AB212" s="81">
        <f>VLOOKUP($C212,[1]Sheet1!$B$1:$AA$65536,26,0)</f>
        <v>0</v>
      </c>
      <c r="AC212" s="112">
        <f t="shared" si="31"/>
        <v>0</v>
      </c>
      <c r="AD212" s="114">
        <f t="shared" si="32"/>
        <v>0</v>
      </c>
      <c r="AE212" s="115">
        <f t="shared" si="33"/>
        <v>0</v>
      </c>
      <c r="AF212" s="115">
        <f t="shared" si="34"/>
        <v>0</v>
      </c>
      <c r="AG212" s="130"/>
      <c r="AH212" s="132"/>
      <c r="AI212" s="132"/>
      <c r="AJ212" s="132"/>
      <c r="AK212" s="132"/>
      <c r="AL212" s="132"/>
      <c r="AM212" s="133"/>
      <c r="AN212" s="150"/>
    </row>
    <row r="213" spans="1:52" s="61" customFormat="1" ht="25.95" hidden="1" customHeight="1">
      <c r="A213" s="58"/>
      <c r="B213" s="388"/>
      <c r="C213" s="82" t="s">
        <v>453</v>
      </c>
      <c r="D213" s="83" t="s">
        <v>454</v>
      </c>
      <c r="E213" s="84">
        <v>120</v>
      </c>
      <c r="F213" s="81">
        <f>VLOOKUP(C213,[1]Sheet1!B$1:E$65536,4,0)</f>
        <v>0</v>
      </c>
      <c r="G213" s="81">
        <f>VLOOKUP(C213,[1]Sheet1!B$1:F$65536,5,0)</f>
        <v>0</v>
      </c>
      <c r="H213" s="81">
        <f>VLOOKUP($C213,[1]Sheet1!$B$1:$Z$65536,6,0)</f>
        <v>0</v>
      </c>
      <c r="I213" s="81">
        <f>VLOOKUP($C213,[1]Sheet1!$B$1:$Z$65536,7,0)</f>
        <v>0</v>
      </c>
      <c r="J213" s="81">
        <f>VLOOKUP($C213,[1]Sheet1!$B$1:$Z$65536,8,0)</f>
        <v>0</v>
      </c>
      <c r="K213" s="81">
        <f>VLOOKUP($C213,[1]Sheet1!$B$1:$Z$65536,9,0)</f>
        <v>0</v>
      </c>
      <c r="L213" s="81">
        <f>VLOOKUP($C213,[1]Sheet1!$B$1:$Z$65536,10,0)</f>
        <v>0</v>
      </c>
      <c r="M213" s="81">
        <f>VLOOKUP($C213,[1]Sheet1!$B$1:$Z$65536,11,0)</f>
        <v>0</v>
      </c>
      <c r="N213" s="81">
        <f>VLOOKUP($C213,[1]Sheet1!$B$1:$Z$65536,12,0)</f>
        <v>0</v>
      </c>
      <c r="O213" s="81">
        <f>VLOOKUP($C213,[1]Sheet1!$B$1:$Z$65536,13,0)</f>
        <v>0</v>
      </c>
      <c r="P213" s="81">
        <f>VLOOKUP($C213,[1]Sheet1!$B$1:$Z$65536,14,0)</f>
        <v>8606.64</v>
      </c>
      <c r="Q213" s="81">
        <f>VLOOKUP($C213,[1]Sheet1!$B$1:$Z$65536,15,0)</f>
        <v>0</v>
      </c>
      <c r="R213" s="81">
        <f>VLOOKUP($C213,[1]Sheet1!$B$1:$Z$65536,16,0)</f>
        <v>0</v>
      </c>
      <c r="S213" s="81">
        <f>VLOOKUP($C213,[1]Sheet1!$B$1:$Z$65536,17,0)</f>
        <v>0</v>
      </c>
      <c r="T213" s="81">
        <f>VLOOKUP($C213,[1]Sheet1!$B$1:$Z$65536,18,0)</f>
        <v>0</v>
      </c>
      <c r="U213" s="81">
        <f>VLOOKUP($C213,[1]Sheet1!$B$1:$Z$65536,19,0)</f>
        <v>0</v>
      </c>
      <c r="V213" s="81">
        <f>VLOOKUP($C213,[1]Sheet1!$B$1:$Z$65536,20,0)</f>
        <v>0</v>
      </c>
      <c r="W213" s="81">
        <f>VLOOKUP($C213,[1]Sheet1!$B$1:$Z$65536,21,0)</f>
        <v>0</v>
      </c>
      <c r="X213" s="81">
        <f>VLOOKUP($C213,[1]Sheet1!$B$1:$Z$65536,22,0)</f>
        <v>0</v>
      </c>
      <c r="Y213" s="81">
        <f>VLOOKUP($C213,[1]Sheet1!$B$1:$Z$65536,23,0)</f>
        <v>0</v>
      </c>
      <c r="Z213" s="81">
        <f>VLOOKUP($C213,[1]Sheet1!$B$1:$Z$65536,24,0)</f>
        <v>0</v>
      </c>
      <c r="AA213" s="81">
        <f>VLOOKUP($C213,[1]Sheet1!$B$1:$Z$65536,25,0)</f>
        <v>0</v>
      </c>
      <c r="AB213" s="81">
        <f>VLOOKUP($C213,[1]Sheet1!$B$1:$AA$65536,26,0)</f>
        <v>0</v>
      </c>
      <c r="AC213" s="112">
        <f t="shared" si="31"/>
        <v>8606.64</v>
      </c>
      <c r="AD213" s="114">
        <f t="shared" si="32"/>
        <v>8606.64</v>
      </c>
      <c r="AE213" s="115">
        <f t="shared" si="33"/>
        <v>0</v>
      </c>
      <c r="AF213" s="115">
        <f t="shared" si="34"/>
        <v>0</v>
      </c>
      <c r="AG213" s="130"/>
      <c r="AH213" s="132"/>
      <c r="AI213" s="132"/>
      <c r="AJ213" s="132" t="s">
        <v>46</v>
      </c>
      <c r="AK213" s="132"/>
      <c r="AL213" s="132"/>
      <c r="AM213" s="133"/>
      <c r="AN213" s="150"/>
    </row>
    <row r="214" spans="1:52" s="61" customFormat="1" ht="25.95" hidden="1" customHeight="1">
      <c r="A214" s="58"/>
      <c r="B214" s="388"/>
      <c r="C214" s="82" t="s">
        <v>455</v>
      </c>
      <c r="D214" s="83" t="s">
        <v>456</v>
      </c>
      <c r="E214" s="84">
        <v>120</v>
      </c>
      <c r="F214" s="81">
        <f>VLOOKUP(C214,[1]Sheet1!B$1:E$65536,4,0)</f>
        <v>736.40999999999985</v>
      </c>
      <c r="G214" s="81">
        <f>VLOOKUP(C214,[1]Sheet1!B$1:F$65536,5,0)</f>
        <v>0</v>
      </c>
      <c r="H214" s="81">
        <f>VLOOKUP($C214,[1]Sheet1!$B$1:$Z$65536,6,0)</f>
        <v>0</v>
      </c>
      <c r="I214" s="81">
        <f>VLOOKUP($C214,[1]Sheet1!$B$1:$Z$65536,7,0)</f>
        <v>0</v>
      </c>
      <c r="J214" s="81">
        <f>VLOOKUP($C214,[1]Sheet1!$B$1:$Z$65536,8,0)</f>
        <v>0</v>
      </c>
      <c r="K214" s="81">
        <f>VLOOKUP($C214,[1]Sheet1!$B$1:$Z$65536,9,0)</f>
        <v>0</v>
      </c>
      <c r="L214" s="81">
        <f>VLOOKUP($C214,[1]Sheet1!$B$1:$Z$65536,10,0)</f>
        <v>0</v>
      </c>
      <c r="M214" s="81">
        <f>VLOOKUP($C214,[1]Sheet1!$B$1:$Z$65536,11,0)</f>
        <v>0</v>
      </c>
      <c r="N214" s="81">
        <f>VLOOKUP($C214,[1]Sheet1!$B$1:$Z$65536,12,0)</f>
        <v>0</v>
      </c>
      <c r="O214" s="81">
        <f>VLOOKUP($C214,[1]Sheet1!$B$1:$Z$65536,13,0)</f>
        <v>0</v>
      </c>
      <c r="P214" s="81">
        <f>VLOOKUP($C214,[1]Sheet1!$B$1:$Z$65536,14,0)</f>
        <v>7800</v>
      </c>
      <c r="Q214" s="81">
        <f>VLOOKUP($C214,[1]Sheet1!$B$1:$Z$65536,15,0)</f>
        <v>0</v>
      </c>
      <c r="R214" s="81">
        <f>VLOOKUP($C214,[1]Sheet1!$B$1:$Z$65536,16,0)</f>
        <v>0</v>
      </c>
      <c r="S214" s="81">
        <f>VLOOKUP($C214,[1]Sheet1!$B$1:$Z$65536,17,0)</f>
        <v>0</v>
      </c>
      <c r="T214" s="81">
        <f>VLOOKUP($C214,[1]Sheet1!$B$1:$Z$65536,18,0)</f>
        <v>0</v>
      </c>
      <c r="U214" s="81">
        <f>VLOOKUP($C214,[1]Sheet1!$B$1:$Z$65536,19,0)</f>
        <v>0</v>
      </c>
      <c r="V214" s="81">
        <f>VLOOKUP($C214,[1]Sheet1!$B$1:$Z$65536,20,0)</f>
        <v>0</v>
      </c>
      <c r="W214" s="81">
        <f>VLOOKUP($C214,[1]Sheet1!$B$1:$Z$65536,21,0)</f>
        <v>0</v>
      </c>
      <c r="X214" s="81">
        <f>VLOOKUP($C214,[1]Sheet1!$B$1:$Z$65536,22,0)</f>
        <v>0</v>
      </c>
      <c r="Y214" s="81">
        <f>VLOOKUP($C214,[1]Sheet1!$B$1:$Z$65536,23,0)</f>
        <v>0</v>
      </c>
      <c r="Z214" s="81">
        <f>VLOOKUP($C214,[1]Sheet1!$B$1:$Z$65536,24,0)</f>
        <v>0</v>
      </c>
      <c r="AA214" s="81">
        <f>VLOOKUP($C214,[1]Sheet1!$B$1:$Z$65536,25,0)</f>
        <v>0</v>
      </c>
      <c r="AB214" s="81">
        <f>VLOOKUP($C214,[1]Sheet1!$B$1:$AA$65536,26,0)</f>
        <v>0</v>
      </c>
      <c r="AC214" s="112">
        <f t="shared" si="31"/>
        <v>8536.41</v>
      </c>
      <c r="AD214" s="114">
        <f t="shared" si="32"/>
        <v>8536.41</v>
      </c>
      <c r="AE214" s="115">
        <f t="shared" si="33"/>
        <v>0</v>
      </c>
      <c r="AF214" s="115">
        <f t="shared" si="34"/>
        <v>0</v>
      </c>
      <c r="AG214" s="130"/>
      <c r="AH214" s="132"/>
      <c r="AI214" s="132"/>
      <c r="AJ214" s="132"/>
      <c r="AK214" s="132"/>
      <c r="AL214" s="132"/>
      <c r="AM214" s="133"/>
      <c r="AN214" s="150"/>
    </row>
    <row r="215" spans="1:52" s="61" customFormat="1" ht="25.95" hidden="1" customHeight="1">
      <c r="A215" s="58"/>
      <c r="B215" s="388"/>
      <c r="C215" s="82" t="s">
        <v>457</v>
      </c>
      <c r="D215" s="83" t="s">
        <v>458</v>
      </c>
      <c r="E215" s="84">
        <v>120</v>
      </c>
      <c r="F215" s="81">
        <f>VLOOKUP(C215,[1]Sheet1!B$1:E$65536,4,0)</f>
        <v>0</v>
      </c>
      <c r="G215" s="81">
        <f>VLOOKUP(C215,[1]Sheet1!B$1:F$65536,5,0)</f>
        <v>0</v>
      </c>
      <c r="H215" s="81">
        <f>VLOOKUP($C215,[1]Sheet1!$B$1:$Z$65536,6,0)</f>
        <v>0</v>
      </c>
      <c r="I215" s="81">
        <f>VLOOKUP($C215,[1]Sheet1!$B$1:$Z$65536,7,0)</f>
        <v>0</v>
      </c>
      <c r="J215" s="81">
        <f>VLOOKUP($C215,[1]Sheet1!$B$1:$Z$65536,8,0)</f>
        <v>0</v>
      </c>
      <c r="K215" s="81">
        <f>VLOOKUP($C215,[1]Sheet1!$B$1:$Z$65536,9,0)</f>
        <v>0</v>
      </c>
      <c r="L215" s="81">
        <f>VLOOKUP($C215,[1]Sheet1!$B$1:$Z$65536,10,0)</f>
        <v>0</v>
      </c>
      <c r="M215" s="81">
        <f>VLOOKUP($C215,[1]Sheet1!$B$1:$Z$65536,11,0)</f>
        <v>0</v>
      </c>
      <c r="N215" s="81">
        <f>VLOOKUP($C215,[1]Sheet1!$B$1:$Z$65536,12,0)</f>
        <v>0</v>
      </c>
      <c r="O215" s="81">
        <f>VLOOKUP($C215,[1]Sheet1!$B$1:$Z$65536,13,0)</f>
        <v>0</v>
      </c>
      <c r="P215" s="81">
        <f>VLOOKUP($C215,[1]Sheet1!$B$1:$Z$65536,14,0)</f>
        <v>0</v>
      </c>
      <c r="Q215" s="81">
        <f>VLOOKUP($C215,[1]Sheet1!$B$1:$Z$65536,15,0)</f>
        <v>0</v>
      </c>
      <c r="R215" s="81">
        <f>VLOOKUP($C215,[1]Sheet1!$B$1:$Z$65536,16,0)</f>
        <v>0</v>
      </c>
      <c r="S215" s="81">
        <f>VLOOKUP($C215,[1]Sheet1!$B$1:$Z$65536,17,0)</f>
        <v>0</v>
      </c>
      <c r="T215" s="81">
        <f>VLOOKUP($C215,[1]Sheet1!$B$1:$Z$65536,18,0)</f>
        <v>0</v>
      </c>
      <c r="U215" s="81">
        <f>VLOOKUP($C215,[1]Sheet1!$B$1:$Z$65536,19,0)</f>
        <v>0</v>
      </c>
      <c r="V215" s="81">
        <f>VLOOKUP($C215,[1]Sheet1!$B$1:$Z$65536,20,0)</f>
        <v>0</v>
      </c>
      <c r="W215" s="81">
        <f>VLOOKUP($C215,[1]Sheet1!$B$1:$Z$65536,21,0)</f>
        <v>0</v>
      </c>
      <c r="X215" s="81">
        <f>VLOOKUP($C215,[1]Sheet1!$B$1:$Z$65536,22,0)</f>
        <v>0</v>
      </c>
      <c r="Y215" s="81">
        <f>VLOOKUP($C215,[1]Sheet1!$B$1:$Z$65536,23,0)</f>
        <v>0</v>
      </c>
      <c r="Z215" s="81">
        <f>VLOOKUP($C215,[1]Sheet1!$B$1:$Z$65536,24,0)</f>
        <v>0</v>
      </c>
      <c r="AA215" s="81">
        <f>VLOOKUP($C215,[1]Sheet1!$B$1:$Z$65536,25,0)</f>
        <v>0</v>
      </c>
      <c r="AB215" s="81">
        <f>VLOOKUP($C215,[1]Sheet1!$B$1:$AA$65536,26,0)</f>
        <v>0</v>
      </c>
      <c r="AC215" s="112">
        <f t="shared" si="31"/>
        <v>0</v>
      </c>
      <c r="AD215" s="114">
        <f t="shared" si="32"/>
        <v>0</v>
      </c>
      <c r="AE215" s="115">
        <f t="shared" si="33"/>
        <v>0</v>
      </c>
      <c r="AF215" s="115">
        <f t="shared" si="34"/>
        <v>0</v>
      </c>
      <c r="AG215" s="130"/>
      <c r="AH215" s="132">
        <v>10000</v>
      </c>
      <c r="AI215" s="132"/>
      <c r="AJ215" s="132" t="s">
        <v>46</v>
      </c>
      <c r="AK215" s="132"/>
      <c r="AL215" s="132"/>
      <c r="AM215" s="133"/>
      <c r="AN215" s="150"/>
    </row>
    <row r="216" spans="1:52" s="61" customFormat="1" ht="25.95" hidden="1" customHeight="1">
      <c r="A216" s="58"/>
      <c r="B216" s="389"/>
      <c r="C216" s="95" t="s">
        <v>94</v>
      </c>
      <c r="D216" s="96"/>
      <c r="E216" s="97"/>
      <c r="F216" s="98">
        <f>SUM(F143:F215)</f>
        <v>895578.20000000019</v>
      </c>
      <c r="G216" s="98">
        <f t="shared" ref="G216:AI216" si="35">SUM(G143:G215)</f>
        <v>0</v>
      </c>
      <c r="H216" s="98">
        <f t="shared" si="35"/>
        <v>147426.87</v>
      </c>
      <c r="I216" s="98">
        <f t="shared" si="35"/>
        <v>44994.87</v>
      </c>
      <c r="J216" s="98">
        <f t="shared" si="35"/>
        <v>272147.45</v>
      </c>
      <c r="K216" s="98">
        <f t="shared" si="35"/>
        <v>102783.63999999998</v>
      </c>
      <c r="L216" s="98">
        <f t="shared" si="35"/>
        <v>129820.68</v>
      </c>
      <c r="M216" s="98">
        <f t="shared" si="35"/>
        <v>0</v>
      </c>
      <c r="N216" s="98">
        <f t="shared" si="35"/>
        <v>3739.2700000000004</v>
      </c>
      <c r="O216" s="98">
        <f t="shared" si="35"/>
        <v>50590.740000000005</v>
      </c>
      <c r="P216" s="98">
        <f t="shared" si="35"/>
        <v>33799.170000000013</v>
      </c>
      <c r="Q216" s="98">
        <f t="shared" si="35"/>
        <v>0</v>
      </c>
      <c r="R216" s="98">
        <f t="shared" si="35"/>
        <v>8207.0999999999949</v>
      </c>
      <c r="S216" s="98">
        <f t="shared" si="35"/>
        <v>0</v>
      </c>
      <c r="T216" s="98">
        <f t="shared" si="35"/>
        <v>42592.02</v>
      </c>
      <c r="U216" s="98">
        <f t="shared" si="35"/>
        <v>17762.04</v>
      </c>
      <c r="V216" s="98">
        <f t="shared" si="35"/>
        <v>20888.900000000001</v>
      </c>
      <c r="W216" s="98">
        <f t="shared" si="35"/>
        <v>3521.87</v>
      </c>
      <c r="X216" s="98">
        <f t="shared" si="35"/>
        <v>71172.05</v>
      </c>
      <c r="Y216" s="98">
        <f t="shared" si="35"/>
        <v>345784.35</v>
      </c>
      <c r="Z216" s="98">
        <f t="shared" si="35"/>
        <v>67259.97</v>
      </c>
      <c r="AA216" s="98">
        <f t="shared" si="35"/>
        <v>56603.14</v>
      </c>
      <c r="AB216" s="98">
        <f t="shared" si="35"/>
        <v>33789.050000000003</v>
      </c>
      <c r="AC216" s="98">
        <f t="shared" si="35"/>
        <v>2348461.3800000004</v>
      </c>
      <c r="AD216" s="117">
        <f t="shared" si="35"/>
        <v>1883748.08</v>
      </c>
      <c r="AE216" s="81">
        <f t="shared" si="35"/>
        <v>14908.343333333334</v>
      </c>
      <c r="AF216" s="147">
        <f t="shared" si="35"/>
        <v>20888.900000000001</v>
      </c>
      <c r="AG216" s="147">
        <f t="shared" si="35"/>
        <v>208065.77</v>
      </c>
      <c r="AH216" s="213">
        <f t="shared" si="35"/>
        <v>135566.12</v>
      </c>
      <c r="AI216" s="147">
        <f t="shared" si="35"/>
        <v>10000</v>
      </c>
      <c r="AJ216" s="147"/>
      <c r="AK216" s="148"/>
      <c r="AL216" s="148"/>
      <c r="AM216" s="214">
        <v>0</v>
      </c>
      <c r="AN216" s="150"/>
    </row>
    <row r="217" spans="1:52" s="59" customFormat="1" ht="31.95" hidden="1" customHeight="1">
      <c r="C217" s="99" t="s">
        <v>95</v>
      </c>
      <c r="D217" s="100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  <c r="P217" s="100"/>
      <c r="Q217" s="100"/>
      <c r="R217" s="100"/>
      <c r="S217" s="100"/>
      <c r="T217" s="100"/>
      <c r="U217" s="100"/>
      <c r="V217" s="100"/>
      <c r="W217" s="100"/>
      <c r="X217" s="100"/>
      <c r="Y217" s="100"/>
      <c r="Z217" s="100"/>
      <c r="AA217" s="100"/>
      <c r="AB217" s="100"/>
      <c r="AC217" s="100"/>
      <c r="AD217" s="118"/>
      <c r="AE217" s="119" t="s">
        <v>96</v>
      </c>
      <c r="AF217" s="120"/>
      <c r="AG217" s="120"/>
      <c r="AH217" s="151"/>
      <c r="AI217" s="152"/>
      <c r="AJ217" s="152"/>
      <c r="AK217" s="152"/>
      <c r="AL217" s="152"/>
      <c r="AM217" s="153"/>
      <c r="AN217" s="154"/>
      <c r="AO217" s="153"/>
      <c r="AP217" s="153"/>
      <c r="AQ217" s="153"/>
      <c r="AR217" s="153"/>
      <c r="AS217" s="153"/>
      <c r="AT217" s="153"/>
      <c r="AU217" s="153"/>
      <c r="AV217" s="153"/>
      <c r="AW217" s="153"/>
      <c r="AX217" s="153"/>
      <c r="AY217" s="153"/>
      <c r="AZ217" s="153"/>
    </row>
    <row r="218" spans="1:52" s="62" customFormat="1" ht="34.950000000000003" hidden="1" customHeight="1">
      <c r="A218" s="100"/>
      <c r="B218" s="390" t="s">
        <v>459</v>
      </c>
      <c r="C218" s="188" t="s">
        <v>460</v>
      </c>
      <c r="D218" s="189" t="s">
        <v>461</v>
      </c>
      <c r="E218" s="190">
        <v>60</v>
      </c>
      <c r="F218" s="81">
        <f>VLOOKUP(C218,[1]Sheet1!B$1:E$65536,4,0)</f>
        <v>0</v>
      </c>
      <c r="G218" s="81">
        <f>VLOOKUP(C218,[1]Sheet1!B$1:F$65536,5,0)</f>
        <v>0</v>
      </c>
      <c r="H218" s="81">
        <f>VLOOKUP($C218,[1]Sheet1!$B$1:$Z$65536,6,0)</f>
        <v>0</v>
      </c>
      <c r="I218" s="81">
        <f>VLOOKUP($C218,[1]Sheet1!$B$1:$Z$65536,7,0)</f>
        <v>0</v>
      </c>
      <c r="J218" s="81">
        <f>VLOOKUP($C218,[1]Sheet1!$B$1:$Z$65536,8,0)</f>
        <v>0</v>
      </c>
      <c r="K218" s="81">
        <f>VLOOKUP($C218,[1]Sheet1!$B$1:$Z$65536,9,0)</f>
        <v>0</v>
      </c>
      <c r="L218" s="81">
        <f>VLOOKUP($C218,[1]Sheet1!$B$1:$Z$65536,10,0)</f>
        <v>0</v>
      </c>
      <c r="M218" s="81">
        <f>VLOOKUP($C218,[1]Sheet1!$B$1:$Z$65536,11,0)</f>
        <v>0</v>
      </c>
      <c r="N218" s="81">
        <f>VLOOKUP($C218,[1]Sheet1!$B$1:$Z$65536,12,0)</f>
        <v>0</v>
      </c>
      <c r="O218" s="81">
        <f>VLOOKUP($C218,[1]Sheet1!$B$1:$Z$65536,13,0)</f>
        <v>0</v>
      </c>
      <c r="P218" s="81">
        <f>VLOOKUP($C218,[1]Sheet1!$B$1:$Z$65536,14,0)</f>
        <v>0</v>
      </c>
      <c r="Q218" s="81">
        <f>VLOOKUP($C218,[1]Sheet1!$B$1:$Z$65536,15,0)</f>
        <v>0</v>
      </c>
      <c r="R218" s="81">
        <f>VLOOKUP($C218,[1]Sheet1!$B$1:$Z$65536,16,0)</f>
        <v>0</v>
      </c>
      <c r="S218" s="81">
        <f>VLOOKUP($C218,[1]Sheet1!$B$1:$Z$65536,17,0)</f>
        <v>0</v>
      </c>
      <c r="T218" s="81">
        <f>VLOOKUP($C218,[1]Sheet1!$B$1:$Z$65536,18,0)</f>
        <v>0</v>
      </c>
      <c r="U218" s="81">
        <f>VLOOKUP($C218,[1]Sheet1!$B$1:$Z$65536,19,0)</f>
        <v>0</v>
      </c>
      <c r="V218" s="81">
        <f>VLOOKUP($C218,[1]Sheet1!$B$1:$Z$65536,20,0)</f>
        <v>0</v>
      </c>
      <c r="W218" s="81">
        <f>VLOOKUP($C218,[1]Sheet1!$B$1:$Z$65536,21,0)</f>
        <v>0</v>
      </c>
      <c r="X218" s="81">
        <f>VLOOKUP($C218,[1]Sheet1!$B$1:$Z$65536,22,0)</f>
        <v>454559.42</v>
      </c>
      <c r="Y218" s="81">
        <f>VLOOKUP($C218,[1]Sheet1!$B$1:$Z$65536,23,0)</f>
        <v>564656.64000000001</v>
      </c>
      <c r="Z218" s="81">
        <f>VLOOKUP($C218,[1]Sheet1!$B$1:$Z$65536,24,0)</f>
        <v>452211.36</v>
      </c>
      <c r="AA218" s="81">
        <f>VLOOKUP($C218,[1]Sheet1!$B$1:$Z$65536,25,0)</f>
        <v>667543.19999999995</v>
      </c>
      <c r="AB218" s="81">
        <f>VLOOKUP($C218,[1]Sheet1!$B$1:$AA$65536,26,0)</f>
        <v>312912</v>
      </c>
      <c r="AC218" s="112">
        <f t="shared" ref="AC218:AC238" si="36">SUM(F218:AB218)</f>
        <v>2451882.62</v>
      </c>
      <c r="AD218" s="113">
        <f>AC218-AB218-AA218</f>
        <v>1471427.4200000002</v>
      </c>
      <c r="AE218" s="205"/>
      <c r="AF218" s="206">
        <v>277440</v>
      </c>
      <c r="AG218" s="215"/>
      <c r="AH218" s="216"/>
      <c r="AI218" s="216"/>
      <c r="AJ218" s="210"/>
      <c r="AK218" s="216" t="s">
        <v>46</v>
      </c>
      <c r="AL218" s="216"/>
      <c r="AM218" s="217"/>
      <c r="AN218" s="218"/>
    </row>
    <row r="219" spans="1:52" s="62" customFormat="1" ht="34.950000000000003" hidden="1" customHeight="1">
      <c r="A219" s="100"/>
      <c r="B219" s="391"/>
      <c r="C219" s="191" t="s">
        <v>462</v>
      </c>
      <c r="D219" s="192" t="s">
        <v>463</v>
      </c>
      <c r="E219" s="193">
        <v>30</v>
      </c>
      <c r="F219" s="81">
        <f>VLOOKUP(C219,[1]Sheet1!B$1:E$65536,4,0)</f>
        <v>0</v>
      </c>
      <c r="G219" s="81">
        <f>VLOOKUP(C219,[1]Sheet1!B$1:F$65536,5,0)</f>
        <v>0</v>
      </c>
      <c r="H219" s="81">
        <f>VLOOKUP($C219,[1]Sheet1!$B$1:$Z$65536,6,0)</f>
        <v>0</v>
      </c>
      <c r="I219" s="81">
        <f>VLOOKUP($C219,[1]Sheet1!$B$1:$Z$65536,7,0)</f>
        <v>0</v>
      </c>
      <c r="J219" s="81">
        <f>VLOOKUP($C219,[1]Sheet1!$B$1:$Z$65536,8,0)</f>
        <v>0</v>
      </c>
      <c r="K219" s="81">
        <f>VLOOKUP($C219,[1]Sheet1!$B$1:$Z$65536,9,0)</f>
        <v>0</v>
      </c>
      <c r="L219" s="81">
        <f>VLOOKUP($C219,[1]Sheet1!$B$1:$Z$65536,10,0)</f>
        <v>0</v>
      </c>
      <c r="M219" s="81">
        <f>VLOOKUP($C219,[1]Sheet1!$B$1:$Z$65536,11,0)</f>
        <v>0</v>
      </c>
      <c r="N219" s="81">
        <f>VLOOKUP($C219,[1]Sheet1!$B$1:$Z$65536,12,0)</f>
        <v>0</v>
      </c>
      <c r="O219" s="81">
        <f>VLOOKUP($C219,[1]Sheet1!$B$1:$Z$65536,13,0)</f>
        <v>0</v>
      </c>
      <c r="P219" s="81">
        <f>VLOOKUP($C219,[1]Sheet1!$B$1:$Z$65536,14,0)</f>
        <v>0</v>
      </c>
      <c r="Q219" s="81">
        <f>VLOOKUP($C219,[1]Sheet1!$B$1:$Z$65536,15,0)</f>
        <v>0</v>
      </c>
      <c r="R219" s="81">
        <f>VLOOKUP($C219,[1]Sheet1!$B$1:$Z$65536,16,0)</f>
        <v>0</v>
      </c>
      <c r="S219" s="81">
        <f>VLOOKUP($C219,[1]Sheet1!$B$1:$Z$65536,17,0)</f>
        <v>0</v>
      </c>
      <c r="T219" s="81">
        <f>VLOOKUP($C219,[1]Sheet1!$B$1:$Z$65536,18,0)</f>
        <v>0</v>
      </c>
      <c r="U219" s="81">
        <f>VLOOKUP($C219,[1]Sheet1!$B$1:$Z$65536,19,0)</f>
        <v>0</v>
      </c>
      <c r="V219" s="81">
        <f>VLOOKUP($C219,[1]Sheet1!$B$1:$Z$65536,20,0)</f>
        <v>0</v>
      </c>
      <c r="W219" s="81">
        <f>VLOOKUP($C219,[1]Sheet1!$B$1:$Z$65536,21,0)</f>
        <v>66017.550000000047</v>
      </c>
      <c r="X219" s="81">
        <f>VLOOKUP($C219,[1]Sheet1!$B$1:$Z$65536,22,0)</f>
        <v>634200.69999999995</v>
      </c>
      <c r="Y219" s="81">
        <f>VLOOKUP($C219,[1]Sheet1!$B$1:$Z$65536,23,0)</f>
        <v>312480</v>
      </c>
      <c r="Z219" s="81">
        <f>VLOOKUP($C219,[1]Sheet1!$B$1:$Z$65536,24,0)</f>
        <v>0</v>
      </c>
      <c r="AA219" s="81">
        <f>VLOOKUP($C219,[1]Sheet1!$B$1:$Z$65536,25,0)</f>
        <v>0</v>
      </c>
      <c r="AB219" s="81">
        <f>VLOOKUP($C219,[1]Sheet1!$B$1:$AA$65536,26,0)</f>
        <v>0</v>
      </c>
      <c r="AC219" s="112">
        <f t="shared" si="36"/>
        <v>1012698.25</v>
      </c>
      <c r="AD219" s="114">
        <f>AC219-AB219</f>
        <v>1012698.25</v>
      </c>
      <c r="AE219" s="55"/>
      <c r="AF219" s="46">
        <v>366017.55</v>
      </c>
      <c r="AG219" s="219"/>
      <c r="AH219" s="220"/>
      <c r="AI219" s="183"/>
      <c r="AJ219" s="208"/>
      <c r="AK219" s="183" t="s">
        <v>46</v>
      </c>
      <c r="AL219" s="183"/>
      <c r="AM219" s="221"/>
      <c r="AN219" s="218"/>
    </row>
    <row r="220" spans="1:52" s="62" customFormat="1" ht="34.950000000000003" hidden="1" customHeight="1">
      <c r="A220" s="100"/>
      <c r="B220" s="391"/>
      <c r="C220" s="191" t="s">
        <v>464</v>
      </c>
      <c r="D220" s="192" t="s">
        <v>465</v>
      </c>
      <c r="E220" s="193" t="s">
        <v>466</v>
      </c>
      <c r="F220" s="81">
        <f>VLOOKUP(C220,[1]Sheet1!B$1:E$65536,4,0)</f>
        <v>0</v>
      </c>
      <c r="G220" s="81">
        <f>VLOOKUP(C220,[1]Sheet1!B$1:F$65536,5,0)</f>
        <v>0</v>
      </c>
      <c r="H220" s="81">
        <f>VLOOKUP($C220,[1]Sheet1!$B$1:$Z$65536,6,0)</f>
        <v>0</v>
      </c>
      <c r="I220" s="81">
        <f>VLOOKUP($C220,[1]Sheet1!$B$1:$Z$65536,7,0)</f>
        <v>0</v>
      </c>
      <c r="J220" s="81">
        <f>VLOOKUP($C220,[1]Sheet1!$B$1:$Z$65536,8,0)</f>
        <v>0</v>
      </c>
      <c r="K220" s="81">
        <f>VLOOKUP($C220,[1]Sheet1!$B$1:$Z$65536,9,0)</f>
        <v>0</v>
      </c>
      <c r="L220" s="81">
        <f>VLOOKUP($C220,[1]Sheet1!$B$1:$Z$65536,10,0)</f>
        <v>0</v>
      </c>
      <c r="M220" s="81">
        <f>VLOOKUP($C220,[1]Sheet1!$B$1:$Z$65536,11,0)</f>
        <v>0</v>
      </c>
      <c r="N220" s="81">
        <f>VLOOKUP($C220,[1]Sheet1!$B$1:$Z$65536,12,0)</f>
        <v>0</v>
      </c>
      <c r="O220" s="81">
        <f>VLOOKUP($C220,[1]Sheet1!$B$1:$Z$65536,13,0)</f>
        <v>0</v>
      </c>
      <c r="P220" s="81">
        <f>VLOOKUP($C220,[1]Sheet1!$B$1:$Z$65536,14,0)</f>
        <v>0</v>
      </c>
      <c r="Q220" s="81">
        <f>VLOOKUP($C220,[1]Sheet1!$B$1:$Z$65536,15,0)</f>
        <v>0</v>
      </c>
      <c r="R220" s="81">
        <f>VLOOKUP($C220,[1]Sheet1!$B$1:$Z$65536,16,0)</f>
        <v>0</v>
      </c>
      <c r="S220" s="81">
        <f>VLOOKUP($C220,[1]Sheet1!$B$1:$Z$65536,17,0)</f>
        <v>0</v>
      </c>
      <c r="T220" s="81">
        <f>VLOOKUP($C220,[1]Sheet1!$B$1:$Z$65536,18,0)</f>
        <v>0</v>
      </c>
      <c r="U220" s="81">
        <f>VLOOKUP($C220,[1]Sheet1!$B$1:$Z$65536,19,0)</f>
        <v>0</v>
      </c>
      <c r="V220" s="81">
        <f>VLOOKUP($C220,[1]Sheet1!$B$1:$Z$65536,20,0)</f>
        <v>0</v>
      </c>
      <c r="W220" s="81">
        <f>VLOOKUP($C220,[1]Sheet1!$B$1:$Z$65536,21,0)</f>
        <v>0</v>
      </c>
      <c r="X220" s="81">
        <f>VLOOKUP($C220,[1]Sheet1!$B$1:$Z$65536,22,0)</f>
        <v>0</v>
      </c>
      <c r="Y220" s="81">
        <f>VLOOKUP($C220,[1]Sheet1!$B$1:$Z$65536,23,0)</f>
        <v>0</v>
      </c>
      <c r="Z220" s="81">
        <f>VLOOKUP($C220,[1]Sheet1!$B$1:$Z$65536,24,0)</f>
        <v>0</v>
      </c>
      <c r="AA220" s="81">
        <f>VLOOKUP($C220,[1]Sheet1!$B$1:$Z$65536,25,0)</f>
        <v>0</v>
      </c>
      <c r="AB220" s="81">
        <f>VLOOKUP($C220,[1]Sheet1!$B$1:$AA$65536,26,0)</f>
        <v>0</v>
      </c>
      <c r="AC220" s="112">
        <f t="shared" si="36"/>
        <v>0</v>
      </c>
      <c r="AD220" s="207">
        <f>AC220</f>
        <v>0</v>
      </c>
      <c r="AE220" s="55"/>
      <c r="AF220" s="46">
        <v>142321</v>
      </c>
      <c r="AG220" s="220"/>
      <c r="AH220" s="48"/>
      <c r="AI220" s="183"/>
      <c r="AJ220" s="208"/>
      <c r="AK220" s="183"/>
      <c r="AL220" s="183" t="s">
        <v>46</v>
      </c>
      <c r="AM220" s="221"/>
      <c r="AN220" s="218"/>
    </row>
    <row r="221" spans="1:52" s="62" customFormat="1" ht="34.950000000000003" hidden="1" customHeight="1">
      <c r="A221" s="100"/>
      <c r="B221" s="391"/>
      <c r="C221" s="191" t="s">
        <v>467</v>
      </c>
      <c r="D221" s="192" t="s">
        <v>468</v>
      </c>
      <c r="E221" s="193" t="s">
        <v>469</v>
      </c>
      <c r="F221" s="81">
        <f>VLOOKUP(C221,[1]Sheet1!B$1:E$65536,4,0)</f>
        <v>0</v>
      </c>
      <c r="G221" s="81">
        <f>VLOOKUP(C221,[1]Sheet1!B$1:F$65536,5,0)</f>
        <v>0</v>
      </c>
      <c r="H221" s="81">
        <f>VLOOKUP($C221,[1]Sheet1!$B$1:$Z$65536,6,0)</f>
        <v>0</v>
      </c>
      <c r="I221" s="81">
        <f>VLOOKUP($C221,[1]Sheet1!$B$1:$Z$65536,7,0)</f>
        <v>0</v>
      </c>
      <c r="J221" s="81">
        <f>VLOOKUP($C221,[1]Sheet1!$B$1:$Z$65536,8,0)</f>
        <v>0</v>
      </c>
      <c r="K221" s="81">
        <f>VLOOKUP($C221,[1]Sheet1!$B$1:$Z$65536,9,0)</f>
        <v>0</v>
      </c>
      <c r="L221" s="81">
        <f>VLOOKUP($C221,[1]Sheet1!$B$1:$Z$65536,10,0)</f>
        <v>0</v>
      </c>
      <c r="M221" s="81">
        <f>VLOOKUP($C221,[1]Sheet1!$B$1:$Z$65536,11,0)</f>
        <v>0</v>
      </c>
      <c r="N221" s="81">
        <f>VLOOKUP($C221,[1]Sheet1!$B$1:$Z$65536,12,0)</f>
        <v>0</v>
      </c>
      <c r="O221" s="81">
        <f>VLOOKUP($C221,[1]Sheet1!$B$1:$Z$65536,13,0)</f>
        <v>0</v>
      </c>
      <c r="P221" s="81">
        <f>VLOOKUP($C221,[1]Sheet1!$B$1:$Z$65536,14,0)</f>
        <v>0</v>
      </c>
      <c r="Q221" s="81">
        <f>VLOOKUP($C221,[1]Sheet1!$B$1:$Z$65536,15,0)</f>
        <v>0</v>
      </c>
      <c r="R221" s="81">
        <f>VLOOKUP($C221,[1]Sheet1!$B$1:$Z$65536,16,0)</f>
        <v>0</v>
      </c>
      <c r="S221" s="81">
        <f>VLOOKUP($C221,[1]Sheet1!$B$1:$Z$65536,17,0)</f>
        <v>0</v>
      </c>
      <c r="T221" s="81">
        <f>VLOOKUP($C221,[1]Sheet1!$B$1:$Z$65536,18,0)</f>
        <v>0</v>
      </c>
      <c r="U221" s="81">
        <f>VLOOKUP($C221,[1]Sheet1!$B$1:$Z$65536,19,0)</f>
        <v>0</v>
      </c>
      <c r="V221" s="81">
        <f>VLOOKUP($C221,[1]Sheet1!$B$1:$Z$65536,20,0)</f>
        <v>0</v>
      </c>
      <c r="W221" s="81">
        <f>VLOOKUP($C221,[1]Sheet1!$B$1:$Z$65536,21,0)</f>
        <v>0</v>
      </c>
      <c r="X221" s="81">
        <f>VLOOKUP($C221,[1]Sheet1!$B$1:$Z$65536,22,0)</f>
        <v>0</v>
      </c>
      <c r="Y221" s="81">
        <f>VLOOKUP($C221,[1]Sheet1!$B$1:$Z$65536,23,0)</f>
        <v>0</v>
      </c>
      <c r="Z221" s="81">
        <f>VLOOKUP($C221,[1]Sheet1!$B$1:$Z$65536,24,0)</f>
        <v>22233.19</v>
      </c>
      <c r="AA221" s="81">
        <f>VLOOKUP($C221,[1]Sheet1!$B$1:$Z$65536,25,0)</f>
        <v>90683.199999999997</v>
      </c>
      <c r="AB221" s="81">
        <f>VLOOKUP($C221,[1]Sheet1!$B$1:$AA$65536,26,0)</f>
        <v>160686.71</v>
      </c>
      <c r="AC221" s="112">
        <f t="shared" si="36"/>
        <v>273603.09999999998</v>
      </c>
      <c r="AD221" s="207">
        <f t="shared" ref="AD221:AD225" si="37">AC221</f>
        <v>273603.09999999998</v>
      </c>
      <c r="AE221" s="55"/>
      <c r="AF221" s="46">
        <v>0</v>
      </c>
      <c r="AG221" s="220"/>
      <c r="AH221" s="48"/>
      <c r="AI221" s="183"/>
      <c r="AJ221" s="208"/>
      <c r="AK221" s="183"/>
      <c r="AL221" s="183" t="s">
        <v>46</v>
      </c>
      <c r="AM221" s="221"/>
      <c r="AN221" s="218"/>
    </row>
    <row r="222" spans="1:52" s="62" customFormat="1" ht="34.950000000000003" hidden="1" customHeight="1">
      <c r="A222" s="100"/>
      <c r="B222" s="391"/>
      <c r="C222" s="191" t="s">
        <v>470</v>
      </c>
      <c r="D222" s="192" t="s">
        <v>471</v>
      </c>
      <c r="E222" s="193">
        <v>60</v>
      </c>
      <c r="F222" s="81">
        <f>VLOOKUP(C222,[1]Sheet1!B$1:E$65536,4,0)</f>
        <v>0</v>
      </c>
      <c r="G222" s="81">
        <f>VLOOKUP(C222,[1]Sheet1!B$1:F$65536,5,0)</f>
        <v>0</v>
      </c>
      <c r="H222" s="81">
        <f>VLOOKUP($C222,[1]Sheet1!$B$1:$Z$65536,6,0)</f>
        <v>0</v>
      </c>
      <c r="I222" s="81">
        <f>VLOOKUP($C222,[1]Sheet1!$B$1:$Z$65536,7,0)</f>
        <v>0</v>
      </c>
      <c r="J222" s="81">
        <f>VLOOKUP($C222,[1]Sheet1!$B$1:$Z$65536,8,0)</f>
        <v>0</v>
      </c>
      <c r="K222" s="81">
        <f>VLOOKUP($C222,[1]Sheet1!$B$1:$Z$65536,9,0)</f>
        <v>0</v>
      </c>
      <c r="L222" s="81">
        <f>VLOOKUP($C222,[1]Sheet1!$B$1:$Z$65536,10,0)</f>
        <v>0</v>
      </c>
      <c r="M222" s="81">
        <f>VLOOKUP($C222,[1]Sheet1!$B$1:$Z$65536,11,0)</f>
        <v>0</v>
      </c>
      <c r="N222" s="81">
        <f>VLOOKUP($C222,[1]Sheet1!$B$1:$Z$65536,12,0)</f>
        <v>0</v>
      </c>
      <c r="O222" s="81">
        <f>VLOOKUP($C222,[1]Sheet1!$B$1:$Z$65536,13,0)</f>
        <v>0</v>
      </c>
      <c r="P222" s="81">
        <f>VLOOKUP($C222,[1]Sheet1!$B$1:$Z$65536,14,0)</f>
        <v>0</v>
      </c>
      <c r="Q222" s="81">
        <f>VLOOKUP($C222,[1]Sheet1!$B$1:$Z$65536,15,0)</f>
        <v>0</v>
      </c>
      <c r="R222" s="81">
        <f>VLOOKUP($C222,[1]Sheet1!$B$1:$Z$65536,16,0)</f>
        <v>0</v>
      </c>
      <c r="S222" s="81">
        <f>VLOOKUP($C222,[1]Sheet1!$B$1:$Z$65536,17,0)</f>
        <v>0</v>
      </c>
      <c r="T222" s="81">
        <f>VLOOKUP($C222,[1]Sheet1!$B$1:$Z$65536,18,0)</f>
        <v>0</v>
      </c>
      <c r="U222" s="81">
        <f>VLOOKUP($C222,[1]Sheet1!$B$1:$Z$65536,19,0)</f>
        <v>0</v>
      </c>
      <c r="V222" s="81">
        <f>VLOOKUP($C222,[1]Sheet1!$B$1:$Z$65536,20,0)</f>
        <v>0</v>
      </c>
      <c r="W222" s="81">
        <f>VLOOKUP($C222,[1]Sheet1!$B$1:$Z$65536,21,0)</f>
        <v>0</v>
      </c>
      <c r="X222" s="81">
        <f>VLOOKUP($C222,[1]Sheet1!$B$1:$Z$65536,22,0)</f>
        <v>0</v>
      </c>
      <c r="Y222" s="81">
        <f>VLOOKUP($C222,[1]Sheet1!$B$1:$Z$65536,23,0)</f>
        <v>0</v>
      </c>
      <c r="Z222" s="81">
        <f>VLOOKUP($C222,[1]Sheet1!$B$1:$Z$65536,24,0)</f>
        <v>0</v>
      </c>
      <c r="AA222" s="81">
        <f>VLOOKUP($C222,[1]Sheet1!$B$1:$Z$65536,25,0)</f>
        <v>60423.6</v>
      </c>
      <c r="AB222" s="81">
        <f>VLOOKUP($C222,[1]Sheet1!$B$1:$AA$65536,26,0)</f>
        <v>12972.4</v>
      </c>
      <c r="AC222" s="112">
        <f t="shared" si="36"/>
        <v>73396</v>
      </c>
      <c r="AD222" s="113">
        <f>AC222-AB222-AA222</f>
        <v>0</v>
      </c>
      <c r="AE222" s="55"/>
      <c r="AF222" s="46">
        <v>0</v>
      </c>
      <c r="AG222" s="220"/>
      <c r="AH222" s="48"/>
      <c r="AI222" s="183"/>
      <c r="AJ222" s="208"/>
      <c r="AK222" s="183" t="s">
        <v>46</v>
      </c>
      <c r="AL222" s="183" t="s">
        <v>46</v>
      </c>
      <c r="AM222" s="221"/>
      <c r="AN222" s="218"/>
    </row>
    <row r="223" spans="1:52" s="62" customFormat="1" ht="34.950000000000003" hidden="1" customHeight="1">
      <c r="A223" s="100"/>
      <c r="B223" s="391"/>
      <c r="C223" s="191" t="s">
        <v>472</v>
      </c>
      <c r="D223" s="192" t="s">
        <v>473</v>
      </c>
      <c r="E223" s="193" t="s">
        <v>469</v>
      </c>
      <c r="F223" s="81">
        <f>VLOOKUP(C223,[1]Sheet1!B$1:E$65536,4,0)</f>
        <v>0</v>
      </c>
      <c r="G223" s="81">
        <f>VLOOKUP(C223,[1]Sheet1!B$1:F$65536,5,0)</f>
        <v>0</v>
      </c>
      <c r="H223" s="81">
        <f>VLOOKUP($C223,[1]Sheet1!$B$1:$Z$65536,6,0)</f>
        <v>0</v>
      </c>
      <c r="I223" s="81">
        <f>VLOOKUP($C223,[1]Sheet1!$B$1:$Z$65536,7,0)</f>
        <v>0</v>
      </c>
      <c r="J223" s="81">
        <f>VLOOKUP($C223,[1]Sheet1!$B$1:$Z$65536,8,0)</f>
        <v>0</v>
      </c>
      <c r="K223" s="81">
        <f>VLOOKUP($C223,[1]Sheet1!$B$1:$Z$65536,9,0)</f>
        <v>0</v>
      </c>
      <c r="L223" s="81">
        <f>VLOOKUP($C223,[1]Sheet1!$B$1:$Z$65536,10,0)</f>
        <v>0</v>
      </c>
      <c r="M223" s="81">
        <f>VLOOKUP($C223,[1]Sheet1!$B$1:$Z$65536,11,0)</f>
        <v>0</v>
      </c>
      <c r="N223" s="81">
        <f>VLOOKUP($C223,[1]Sheet1!$B$1:$Z$65536,12,0)</f>
        <v>0</v>
      </c>
      <c r="O223" s="81">
        <f>VLOOKUP($C223,[1]Sheet1!$B$1:$Z$65536,13,0)</f>
        <v>0</v>
      </c>
      <c r="P223" s="81">
        <f>VLOOKUP($C223,[1]Sheet1!$B$1:$Z$65536,14,0)</f>
        <v>0</v>
      </c>
      <c r="Q223" s="81">
        <f>VLOOKUP($C223,[1]Sheet1!$B$1:$Z$65536,15,0)</f>
        <v>0</v>
      </c>
      <c r="R223" s="81">
        <f>VLOOKUP($C223,[1]Sheet1!$B$1:$Z$65536,16,0)</f>
        <v>0</v>
      </c>
      <c r="S223" s="81">
        <f>VLOOKUP($C223,[1]Sheet1!$B$1:$Z$65536,17,0)</f>
        <v>0</v>
      </c>
      <c r="T223" s="81">
        <f>VLOOKUP($C223,[1]Sheet1!$B$1:$Z$65536,18,0)</f>
        <v>0</v>
      </c>
      <c r="U223" s="81">
        <f>VLOOKUP($C223,[1]Sheet1!$B$1:$Z$65536,19,0)</f>
        <v>0</v>
      </c>
      <c r="V223" s="81">
        <f>VLOOKUP($C223,[1]Sheet1!$B$1:$Z$65536,20,0)</f>
        <v>118864.9</v>
      </c>
      <c r="W223" s="81">
        <f>VLOOKUP($C223,[1]Sheet1!$B$1:$Z$65536,21,0)</f>
        <v>0</v>
      </c>
      <c r="X223" s="81">
        <f>VLOOKUP($C223,[1]Sheet1!$B$1:$Z$65536,22,0)</f>
        <v>0</v>
      </c>
      <c r="Y223" s="81">
        <f>VLOOKUP($C223,[1]Sheet1!$B$1:$Z$65536,23,0)</f>
        <v>187572</v>
      </c>
      <c r="Z223" s="81">
        <f>VLOOKUP($C223,[1]Sheet1!$B$1:$Z$65536,24,0)</f>
        <v>332860</v>
      </c>
      <c r="AA223" s="81">
        <f>VLOOKUP($C223,[1]Sheet1!$B$1:$Z$65536,25,0)</f>
        <v>362640</v>
      </c>
      <c r="AB223" s="81">
        <f>VLOOKUP($C223,[1]Sheet1!$B$1:$AA$65536,26,0)</f>
        <v>0</v>
      </c>
      <c r="AC223" s="112">
        <f t="shared" si="36"/>
        <v>1001936.9</v>
      </c>
      <c r="AD223" s="207">
        <f t="shared" si="37"/>
        <v>1001936.9</v>
      </c>
      <c r="AE223" s="208"/>
      <c r="AF223" s="46">
        <v>568864.9</v>
      </c>
      <c r="AG223" s="222"/>
      <c r="AH223" s="48"/>
      <c r="AI223" s="183"/>
      <c r="AJ223" s="208"/>
      <c r="AK223" s="183"/>
      <c r="AL223" s="183" t="s">
        <v>46</v>
      </c>
      <c r="AM223" s="221"/>
      <c r="AN223" s="218"/>
    </row>
    <row r="224" spans="1:52" s="62" customFormat="1" ht="34.950000000000003" hidden="1" customHeight="1">
      <c r="A224" s="100"/>
      <c r="B224" s="391"/>
      <c r="C224" s="191" t="s">
        <v>474</v>
      </c>
      <c r="D224" s="192" t="s">
        <v>475</v>
      </c>
      <c r="E224" s="193" t="s">
        <v>469</v>
      </c>
      <c r="F224" s="81">
        <f>VLOOKUP(C224,[1]Sheet1!B$1:E$65536,4,0)</f>
        <v>0</v>
      </c>
      <c r="G224" s="81">
        <f>VLOOKUP(C224,[1]Sheet1!B$1:F$65536,5,0)</f>
        <v>0</v>
      </c>
      <c r="H224" s="81">
        <f>VLOOKUP($C224,[1]Sheet1!$B$1:$Z$65536,6,0)</f>
        <v>0</v>
      </c>
      <c r="I224" s="81">
        <f>VLOOKUP($C224,[1]Sheet1!$B$1:$Z$65536,7,0)</f>
        <v>0</v>
      </c>
      <c r="J224" s="81">
        <f>VLOOKUP($C224,[1]Sheet1!$B$1:$Z$65536,8,0)</f>
        <v>0</v>
      </c>
      <c r="K224" s="81">
        <f>VLOOKUP($C224,[1]Sheet1!$B$1:$Z$65536,9,0)</f>
        <v>0</v>
      </c>
      <c r="L224" s="81">
        <f>VLOOKUP($C224,[1]Sheet1!$B$1:$Z$65536,10,0)</f>
        <v>0</v>
      </c>
      <c r="M224" s="81">
        <f>VLOOKUP($C224,[1]Sheet1!$B$1:$Z$65536,11,0)</f>
        <v>0</v>
      </c>
      <c r="N224" s="81">
        <f>VLOOKUP($C224,[1]Sheet1!$B$1:$Z$65536,12,0)</f>
        <v>0</v>
      </c>
      <c r="O224" s="81">
        <f>VLOOKUP($C224,[1]Sheet1!$B$1:$Z$65536,13,0)</f>
        <v>0</v>
      </c>
      <c r="P224" s="81">
        <f>VLOOKUP($C224,[1]Sheet1!$B$1:$Z$65536,14,0)</f>
        <v>0</v>
      </c>
      <c r="Q224" s="81">
        <f>VLOOKUP($C224,[1]Sheet1!$B$1:$Z$65536,15,0)</f>
        <v>0</v>
      </c>
      <c r="R224" s="81">
        <f>VLOOKUP($C224,[1]Sheet1!$B$1:$Z$65536,16,0)</f>
        <v>0</v>
      </c>
      <c r="S224" s="81">
        <f>VLOOKUP($C224,[1]Sheet1!$B$1:$Z$65536,17,0)</f>
        <v>0</v>
      </c>
      <c r="T224" s="81">
        <f>VLOOKUP($C224,[1]Sheet1!$B$1:$Z$65536,18,0)</f>
        <v>0</v>
      </c>
      <c r="U224" s="81">
        <f>VLOOKUP($C224,[1]Sheet1!$B$1:$Z$65536,19,0)</f>
        <v>0</v>
      </c>
      <c r="V224" s="81">
        <f>VLOOKUP($C224,[1]Sheet1!$B$1:$Z$65536,20,0)</f>
        <v>0</v>
      </c>
      <c r="W224" s="81">
        <f>VLOOKUP($C224,[1]Sheet1!$B$1:$Z$65536,21,0)</f>
        <v>0</v>
      </c>
      <c r="X224" s="81">
        <f>VLOOKUP($C224,[1]Sheet1!$B$1:$Z$65536,22,0)</f>
        <v>37700</v>
      </c>
      <c r="Y224" s="81">
        <f>VLOOKUP($C224,[1]Sheet1!$B$1:$Z$65536,23,0)</f>
        <v>0</v>
      </c>
      <c r="Z224" s="81">
        <f>VLOOKUP($C224,[1]Sheet1!$B$1:$Z$65536,24,0)</f>
        <v>0</v>
      </c>
      <c r="AA224" s="81">
        <f>VLOOKUP($C224,[1]Sheet1!$B$1:$Z$65536,25,0)</f>
        <v>0</v>
      </c>
      <c r="AB224" s="81">
        <f>VLOOKUP($C224,[1]Sheet1!$B$1:$AA$65536,26,0)</f>
        <v>0</v>
      </c>
      <c r="AC224" s="112">
        <f t="shared" si="36"/>
        <v>37700</v>
      </c>
      <c r="AD224" s="207">
        <f t="shared" si="37"/>
        <v>37700</v>
      </c>
      <c r="AE224" s="208"/>
      <c r="AF224" s="46"/>
      <c r="AG224" s="222"/>
      <c r="AH224" s="48"/>
      <c r="AI224" s="183"/>
      <c r="AJ224" s="208"/>
      <c r="AK224" s="183"/>
      <c r="AL224" s="183" t="s">
        <v>46</v>
      </c>
      <c r="AM224" s="221"/>
      <c r="AN224" s="218"/>
    </row>
    <row r="225" spans="1:52" s="62" customFormat="1" ht="34.950000000000003" hidden="1" customHeight="1">
      <c r="A225" s="100"/>
      <c r="B225" s="391"/>
      <c r="C225" s="191" t="s">
        <v>476</v>
      </c>
      <c r="D225" s="192" t="s">
        <v>477</v>
      </c>
      <c r="E225" s="193" t="s">
        <v>469</v>
      </c>
      <c r="F225" s="81">
        <f>VLOOKUP(C225,[1]Sheet1!B$1:E$65536,4,0)</f>
        <v>0</v>
      </c>
      <c r="G225" s="81">
        <f>VLOOKUP(C225,[1]Sheet1!B$1:F$65536,5,0)</f>
        <v>0</v>
      </c>
      <c r="H225" s="81">
        <f>VLOOKUP($C225,[1]Sheet1!$B$1:$Z$65536,6,0)</f>
        <v>0</v>
      </c>
      <c r="I225" s="81">
        <f>VLOOKUP($C225,[1]Sheet1!$B$1:$Z$65536,7,0)</f>
        <v>0</v>
      </c>
      <c r="J225" s="81">
        <f>VLOOKUP($C225,[1]Sheet1!$B$1:$Z$65536,8,0)</f>
        <v>0</v>
      </c>
      <c r="K225" s="81">
        <f>VLOOKUP($C225,[1]Sheet1!$B$1:$Z$65536,9,0)</f>
        <v>0</v>
      </c>
      <c r="L225" s="81">
        <f>VLOOKUP($C225,[1]Sheet1!$B$1:$Z$65536,10,0)</f>
        <v>0</v>
      </c>
      <c r="M225" s="81">
        <f>VLOOKUP($C225,[1]Sheet1!$B$1:$Z$65536,11,0)</f>
        <v>0</v>
      </c>
      <c r="N225" s="81">
        <f>VLOOKUP($C225,[1]Sheet1!$B$1:$Z$65536,12,0)</f>
        <v>0</v>
      </c>
      <c r="O225" s="81">
        <f>VLOOKUP($C225,[1]Sheet1!$B$1:$Z$65536,13,0)</f>
        <v>0</v>
      </c>
      <c r="P225" s="81">
        <f>VLOOKUP($C225,[1]Sheet1!$B$1:$Z$65536,14,0)</f>
        <v>0</v>
      </c>
      <c r="Q225" s="81">
        <f>VLOOKUP($C225,[1]Sheet1!$B$1:$Z$65536,15,0)</f>
        <v>0</v>
      </c>
      <c r="R225" s="81">
        <f>VLOOKUP($C225,[1]Sheet1!$B$1:$Z$65536,16,0)</f>
        <v>0</v>
      </c>
      <c r="S225" s="81">
        <f>VLOOKUP($C225,[1]Sheet1!$B$1:$Z$65536,17,0)</f>
        <v>0</v>
      </c>
      <c r="T225" s="81">
        <f>VLOOKUP($C225,[1]Sheet1!$B$1:$Z$65536,18,0)</f>
        <v>0</v>
      </c>
      <c r="U225" s="81">
        <f>VLOOKUP($C225,[1]Sheet1!$B$1:$Z$65536,19,0)</f>
        <v>0</v>
      </c>
      <c r="V225" s="81">
        <f>VLOOKUP($C225,[1]Sheet1!$B$1:$Z$65536,20,0)</f>
        <v>0</v>
      </c>
      <c r="W225" s="81">
        <f>VLOOKUP($C225,[1]Sheet1!$B$1:$Z$65536,21,0)</f>
        <v>0</v>
      </c>
      <c r="X225" s="81">
        <f>VLOOKUP($C225,[1]Sheet1!$B$1:$Z$65536,22,0)</f>
        <v>0</v>
      </c>
      <c r="Y225" s="81">
        <f>VLOOKUP($C225,[1]Sheet1!$B$1:$Z$65536,23,0)</f>
        <v>0</v>
      </c>
      <c r="Z225" s="81">
        <f>VLOOKUP($C225,[1]Sheet1!$B$1:$Z$65536,24,0)</f>
        <v>0</v>
      </c>
      <c r="AA225" s="81">
        <f>VLOOKUP($C225,[1]Sheet1!$B$1:$Z$65536,25,0)</f>
        <v>0</v>
      </c>
      <c r="AB225" s="81">
        <f>VLOOKUP($C225,[1]Sheet1!$B$1:$AA$65536,26,0)</f>
        <v>28425</v>
      </c>
      <c r="AC225" s="112">
        <f t="shared" si="36"/>
        <v>28425</v>
      </c>
      <c r="AD225" s="207">
        <f t="shared" si="37"/>
        <v>28425</v>
      </c>
      <c r="AE225" s="208"/>
      <c r="AF225" s="46">
        <v>0</v>
      </c>
      <c r="AG225" s="222"/>
      <c r="AH225" s="48"/>
      <c r="AI225" s="183"/>
      <c r="AJ225" s="208"/>
      <c r="AK225" s="183"/>
      <c r="AL225" s="183" t="s">
        <v>46</v>
      </c>
      <c r="AM225" s="221"/>
      <c r="AN225" s="218"/>
    </row>
    <row r="226" spans="1:52" s="62" customFormat="1" ht="34.950000000000003" hidden="1" customHeight="1">
      <c r="A226" s="100"/>
      <c r="B226" s="391"/>
      <c r="C226" s="191" t="s">
        <v>478</v>
      </c>
      <c r="D226" s="192" t="s">
        <v>479</v>
      </c>
      <c r="E226" s="193">
        <v>30</v>
      </c>
      <c r="F226" s="81">
        <f>VLOOKUP(C226,[1]Sheet1!B$1:E$65536,4,0)</f>
        <v>0</v>
      </c>
      <c r="G226" s="81">
        <f>VLOOKUP(C226,[1]Sheet1!B$1:F$65536,5,0)</f>
        <v>0</v>
      </c>
      <c r="H226" s="81">
        <f>VLOOKUP($C226,[1]Sheet1!$B$1:$Z$65536,6,0)</f>
        <v>0</v>
      </c>
      <c r="I226" s="81">
        <f>VLOOKUP($C226,[1]Sheet1!$B$1:$Z$65536,7,0)</f>
        <v>0</v>
      </c>
      <c r="J226" s="81">
        <f>VLOOKUP($C226,[1]Sheet1!$B$1:$Z$65536,8,0)</f>
        <v>0</v>
      </c>
      <c r="K226" s="81">
        <f>VLOOKUP($C226,[1]Sheet1!$B$1:$Z$65536,9,0)</f>
        <v>0</v>
      </c>
      <c r="L226" s="81">
        <f>VLOOKUP($C226,[1]Sheet1!$B$1:$Z$65536,10,0)</f>
        <v>0</v>
      </c>
      <c r="M226" s="81">
        <f>VLOOKUP($C226,[1]Sheet1!$B$1:$Z$65536,11,0)</f>
        <v>0</v>
      </c>
      <c r="N226" s="81">
        <f>VLOOKUP($C226,[1]Sheet1!$B$1:$Z$65536,12,0)</f>
        <v>0</v>
      </c>
      <c r="O226" s="81">
        <f>VLOOKUP($C226,[1]Sheet1!$B$1:$Z$65536,13,0)</f>
        <v>0</v>
      </c>
      <c r="P226" s="81">
        <f>VLOOKUP($C226,[1]Sheet1!$B$1:$Z$65536,14,0)</f>
        <v>0</v>
      </c>
      <c r="Q226" s="81">
        <f>VLOOKUP($C226,[1]Sheet1!$B$1:$Z$65536,15,0)</f>
        <v>0</v>
      </c>
      <c r="R226" s="81">
        <f>VLOOKUP($C226,[1]Sheet1!$B$1:$Z$65536,16,0)</f>
        <v>0</v>
      </c>
      <c r="S226" s="81">
        <f>VLOOKUP($C226,[1]Sheet1!$B$1:$Z$65536,17,0)</f>
        <v>0</v>
      </c>
      <c r="T226" s="81">
        <f>VLOOKUP($C226,[1]Sheet1!$B$1:$Z$65536,18,0)</f>
        <v>0</v>
      </c>
      <c r="U226" s="81">
        <f>VLOOKUP($C226,[1]Sheet1!$B$1:$Z$65536,19,0)</f>
        <v>0</v>
      </c>
      <c r="V226" s="81">
        <f>VLOOKUP($C226,[1]Sheet1!$B$1:$Z$65536,20,0)</f>
        <v>0</v>
      </c>
      <c r="W226" s="81">
        <f>VLOOKUP($C226,[1]Sheet1!$B$1:$Z$65536,21,0)</f>
        <v>0</v>
      </c>
      <c r="X226" s="81">
        <f>VLOOKUP($C226,[1]Sheet1!$B$1:$Z$65536,22,0)</f>
        <v>79250.25</v>
      </c>
      <c r="Y226" s="81">
        <f>VLOOKUP($C226,[1]Sheet1!$B$1:$Z$65536,23,0)</f>
        <v>25043.96</v>
      </c>
      <c r="Z226" s="81">
        <f>VLOOKUP($C226,[1]Sheet1!$B$1:$Z$65536,24,0)</f>
        <v>25043.96</v>
      </c>
      <c r="AA226" s="81">
        <f>VLOOKUP($C226,[1]Sheet1!$B$1:$Z$65536,25,0)</f>
        <v>0</v>
      </c>
      <c r="AB226" s="81">
        <f>VLOOKUP($C226,[1]Sheet1!$B$1:$AA$65536,26,0)</f>
        <v>84566.36</v>
      </c>
      <c r="AC226" s="112">
        <f t="shared" si="36"/>
        <v>213904.52999999997</v>
      </c>
      <c r="AD226" s="114">
        <f t="shared" ref="AD226:AD231" si="38">AC226-AB226</f>
        <v>129338.16999999997</v>
      </c>
      <c r="AE226" s="208"/>
      <c r="AF226" s="46">
        <v>177484</v>
      </c>
      <c r="AG226" s="222"/>
      <c r="AH226" s="48"/>
      <c r="AI226" s="183"/>
      <c r="AJ226" s="208"/>
      <c r="AK226" s="183"/>
      <c r="AL226" s="183" t="s">
        <v>46</v>
      </c>
      <c r="AM226" s="221"/>
      <c r="AN226" s="218"/>
    </row>
    <row r="227" spans="1:52" s="62" customFormat="1" ht="34.950000000000003" hidden="1" customHeight="1">
      <c r="A227" s="100"/>
      <c r="B227" s="391"/>
      <c r="C227" s="191" t="s">
        <v>480</v>
      </c>
      <c r="D227" s="192" t="s">
        <v>481</v>
      </c>
      <c r="E227" s="193">
        <v>30</v>
      </c>
      <c r="F227" s="81">
        <f>VLOOKUP(C227,[1]Sheet1!B$1:E$65536,4,0)</f>
        <v>0</v>
      </c>
      <c r="G227" s="81">
        <f>VLOOKUP(C227,[1]Sheet1!B$1:F$65536,5,0)</f>
        <v>0</v>
      </c>
      <c r="H227" s="81">
        <f>VLOOKUP($C227,[1]Sheet1!$B$1:$Z$65536,6,0)</f>
        <v>0</v>
      </c>
      <c r="I227" s="81">
        <f>VLOOKUP($C227,[1]Sheet1!$B$1:$Z$65536,7,0)</f>
        <v>0</v>
      </c>
      <c r="J227" s="81">
        <f>VLOOKUP($C227,[1]Sheet1!$B$1:$Z$65536,8,0)</f>
        <v>0</v>
      </c>
      <c r="K227" s="81">
        <f>VLOOKUP($C227,[1]Sheet1!$B$1:$Z$65536,9,0)</f>
        <v>0</v>
      </c>
      <c r="L227" s="81">
        <f>VLOOKUP($C227,[1]Sheet1!$B$1:$Z$65536,10,0)</f>
        <v>0</v>
      </c>
      <c r="M227" s="81">
        <f>VLOOKUP($C227,[1]Sheet1!$B$1:$Z$65536,11,0)</f>
        <v>0</v>
      </c>
      <c r="N227" s="81">
        <f>VLOOKUP($C227,[1]Sheet1!$B$1:$Z$65536,12,0)</f>
        <v>0</v>
      </c>
      <c r="O227" s="81">
        <f>VLOOKUP($C227,[1]Sheet1!$B$1:$Z$65536,13,0)</f>
        <v>0</v>
      </c>
      <c r="P227" s="81">
        <f>VLOOKUP($C227,[1]Sheet1!$B$1:$Z$65536,14,0)</f>
        <v>0</v>
      </c>
      <c r="Q227" s="81">
        <f>VLOOKUP($C227,[1]Sheet1!$B$1:$Z$65536,15,0)</f>
        <v>90153.649999999907</v>
      </c>
      <c r="R227" s="81">
        <f>VLOOKUP($C227,[1]Sheet1!$B$1:$Z$65536,16,0)</f>
        <v>281829.59999999998</v>
      </c>
      <c r="S227" s="81">
        <f>VLOOKUP($C227,[1]Sheet1!$B$1:$Z$65536,17,0)</f>
        <v>0</v>
      </c>
      <c r="T227" s="81">
        <f>VLOOKUP($C227,[1]Sheet1!$B$1:$Z$65536,18,0)</f>
        <v>134111.40000000002</v>
      </c>
      <c r="U227" s="81">
        <f>VLOOKUP($C227,[1]Sheet1!$B$1:$Z$65536,19,0)</f>
        <v>0</v>
      </c>
      <c r="V227" s="81">
        <f>VLOOKUP($C227,[1]Sheet1!$B$1:$Z$65536,20,0)</f>
        <v>0</v>
      </c>
      <c r="W227" s="81">
        <f>VLOOKUP($C227,[1]Sheet1!$B$1:$Z$65536,21,0)</f>
        <v>0</v>
      </c>
      <c r="X227" s="81">
        <f>VLOOKUP($C227,[1]Sheet1!$B$1:$Z$65536,22,0)</f>
        <v>74592</v>
      </c>
      <c r="Y227" s="81">
        <f>VLOOKUP($C227,[1]Sheet1!$B$1:$Z$65536,23,0)</f>
        <v>0</v>
      </c>
      <c r="Z227" s="81">
        <f>VLOOKUP($C227,[1]Sheet1!$B$1:$Z$65536,24,0)</f>
        <v>0</v>
      </c>
      <c r="AA227" s="81">
        <f>VLOOKUP($C227,[1]Sheet1!$B$1:$Z$65536,25,0)</f>
        <v>0</v>
      </c>
      <c r="AB227" s="81">
        <f>VLOOKUP($C227,[1]Sheet1!$B$1:$AA$65536,26,0)</f>
        <v>0</v>
      </c>
      <c r="AC227" s="112">
        <f t="shared" si="36"/>
        <v>580686.64999999991</v>
      </c>
      <c r="AD227" s="114">
        <f t="shared" si="38"/>
        <v>580686.64999999991</v>
      </c>
      <c r="AE227" s="208"/>
      <c r="AF227" s="46">
        <v>0</v>
      </c>
      <c r="AG227" s="222"/>
      <c r="AH227" s="48"/>
      <c r="AI227" s="183"/>
      <c r="AJ227" s="208"/>
      <c r="AK227" s="183"/>
      <c r="AL227" s="183" t="s">
        <v>46</v>
      </c>
      <c r="AM227" s="221"/>
      <c r="AN227" s="218"/>
    </row>
    <row r="228" spans="1:52" s="62" customFormat="1" ht="34.950000000000003" hidden="1" customHeight="1">
      <c r="A228" s="100"/>
      <c r="B228" s="391"/>
      <c r="C228" s="191" t="s">
        <v>482</v>
      </c>
      <c r="D228" s="192" t="s">
        <v>483</v>
      </c>
      <c r="E228" s="193">
        <v>30</v>
      </c>
      <c r="F228" s="81">
        <f>VLOOKUP(C228,[1]Sheet1!B$1:E$65536,4,0)</f>
        <v>0</v>
      </c>
      <c r="G228" s="81">
        <f>VLOOKUP(C228,[1]Sheet1!B$1:F$65536,5,0)</f>
        <v>0</v>
      </c>
      <c r="H228" s="81">
        <f>VLOOKUP($C228,[1]Sheet1!$B$1:$Z$65536,6,0)</f>
        <v>0</v>
      </c>
      <c r="I228" s="81">
        <f>VLOOKUP($C228,[1]Sheet1!$B$1:$Z$65536,7,0)</f>
        <v>0</v>
      </c>
      <c r="J228" s="81">
        <f>VLOOKUP($C228,[1]Sheet1!$B$1:$Z$65536,8,0)</f>
        <v>0</v>
      </c>
      <c r="K228" s="81">
        <f>VLOOKUP($C228,[1]Sheet1!$B$1:$Z$65536,9,0)</f>
        <v>0</v>
      </c>
      <c r="L228" s="81">
        <f>VLOOKUP($C228,[1]Sheet1!$B$1:$Z$65536,10,0)</f>
        <v>0</v>
      </c>
      <c r="M228" s="81">
        <f>VLOOKUP($C228,[1]Sheet1!$B$1:$Z$65536,11,0)</f>
        <v>0</v>
      </c>
      <c r="N228" s="81">
        <f>VLOOKUP($C228,[1]Sheet1!$B$1:$Z$65536,12,0)</f>
        <v>0</v>
      </c>
      <c r="O228" s="81">
        <f>VLOOKUP($C228,[1]Sheet1!$B$1:$Z$65536,13,0)</f>
        <v>0</v>
      </c>
      <c r="P228" s="81">
        <f>VLOOKUP($C228,[1]Sheet1!$B$1:$Z$65536,14,0)</f>
        <v>0</v>
      </c>
      <c r="Q228" s="81">
        <f>VLOOKUP($C228,[1]Sheet1!$B$1:$Z$65536,15,0)</f>
        <v>0</v>
      </c>
      <c r="R228" s="81">
        <f>VLOOKUP($C228,[1]Sheet1!$B$1:$Z$65536,16,0)</f>
        <v>0</v>
      </c>
      <c r="S228" s="81">
        <f>VLOOKUP($C228,[1]Sheet1!$B$1:$Z$65536,17,0)</f>
        <v>0</v>
      </c>
      <c r="T228" s="81">
        <f>VLOOKUP($C228,[1]Sheet1!$B$1:$Z$65536,18,0)</f>
        <v>0</v>
      </c>
      <c r="U228" s="81">
        <f>VLOOKUP($C228,[1]Sheet1!$B$1:$Z$65536,19,0)</f>
        <v>0</v>
      </c>
      <c r="V228" s="81">
        <f>VLOOKUP($C228,[1]Sheet1!$B$1:$Z$65536,20,0)</f>
        <v>0</v>
      </c>
      <c r="W228" s="81">
        <f>VLOOKUP($C228,[1]Sheet1!$B$1:$Z$65536,21,0)</f>
        <v>41356.25</v>
      </c>
      <c r="X228" s="81">
        <f>VLOOKUP($C228,[1]Sheet1!$B$1:$Z$65536,22,0)</f>
        <v>192760</v>
      </c>
      <c r="Y228" s="81">
        <f>VLOOKUP($C228,[1]Sheet1!$B$1:$Z$65536,23,0)</f>
        <v>94470</v>
      </c>
      <c r="Z228" s="81">
        <f>VLOOKUP($C228,[1]Sheet1!$B$1:$Z$65536,24,0)</f>
        <v>324200</v>
      </c>
      <c r="AA228" s="81">
        <f>VLOOKUP($C228,[1]Sheet1!$B$1:$Z$65536,25,0)</f>
        <v>0</v>
      </c>
      <c r="AB228" s="81">
        <f>VLOOKUP($C228,[1]Sheet1!$B$1:$AA$65536,26,0)</f>
        <v>0</v>
      </c>
      <c r="AC228" s="112">
        <f t="shared" si="36"/>
        <v>652786.25</v>
      </c>
      <c r="AD228" s="114">
        <f t="shared" si="38"/>
        <v>652786.25</v>
      </c>
      <c r="AE228" s="208"/>
      <c r="AF228" s="46">
        <v>176307.5</v>
      </c>
      <c r="AG228" s="222"/>
      <c r="AH228" s="48"/>
      <c r="AI228" s="183"/>
      <c r="AJ228" s="208"/>
      <c r="AK228" s="183" t="s">
        <v>46</v>
      </c>
      <c r="AL228" s="183" t="s">
        <v>46</v>
      </c>
      <c r="AM228" s="221"/>
      <c r="AN228" s="218"/>
    </row>
    <row r="229" spans="1:52" s="62" customFormat="1" ht="34.950000000000003" hidden="1" customHeight="1">
      <c r="A229" s="100"/>
      <c r="B229" s="391"/>
      <c r="C229" s="191" t="s">
        <v>484</v>
      </c>
      <c r="D229" s="192" t="s">
        <v>485</v>
      </c>
      <c r="E229" s="193">
        <v>30</v>
      </c>
      <c r="F229" s="81">
        <f>VLOOKUP(C229,[1]Sheet1!B$1:E$65536,4,0)</f>
        <v>0</v>
      </c>
      <c r="G229" s="81">
        <f>VLOOKUP(C229,[1]Sheet1!B$1:F$65536,5,0)</f>
        <v>0</v>
      </c>
      <c r="H229" s="81">
        <f>VLOOKUP($C229,[1]Sheet1!$B$1:$Z$65536,6,0)</f>
        <v>0</v>
      </c>
      <c r="I229" s="81">
        <f>VLOOKUP($C229,[1]Sheet1!$B$1:$Z$65536,7,0)</f>
        <v>0</v>
      </c>
      <c r="J229" s="81">
        <f>VLOOKUP($C229,[1]Sheet1!$B$1:$Z$65536,8,0)</f>
        <v>0</v>
      </c>
      <c r="K229" s="81">
        <f>VLOOKUP($C229,[1]Sheet1!$B$1:$Z$65536,9,0)</f>
        <v>0</v>
      </c>
      <c r="L229" s="81">
        <f>VLOOKUP($C229,[1]Sheet1!$B$1:$Z$65536,10,0)</f>
        <v>0</v>
      </c>
      <c r="M229" s="81">
        <f>VLOOKUP($C229,[1]Sheet1!$B$1:$Z$65536,11,0)</f>
        <v>0</v>
      </c>
      <c r="N229" s="81">
        <f>VLOOKUP($C229,[1]Sheet1!$B$1:$Z$65536,12,0)</f>
        <v>0</v>
      </c>
      <c r="O229" s="81">
        <f>VLOOKUP($C229,[1]Sheet1!$B$1:$Z$65536,13,0)</f>
        <v>0</v>
      </c>
      <c r="P229" s="81">
        <f>VLOOKUP($C229,[1]Sheet1!$B$1:$Z$65536,14,0)</f>
        <v>0</v>
      </c>
      <c r="Q229" s="81">
        <f>VLOOKUP($C229,[1]Sheet1!$B$1:$Z$65536,15,0)</f>
        <v>0</v>
      </c>
      <c r="R229" s="81">
        <f>VLOOKUP($C229,[1]Sheet1!$B$1:$Z$65536,16,0)</f>
        <v>0</v>
      </c>
      <c r="S229" s="81">
        <f>VLOOKUP($C229,[1]Sheet1!$B$1:$Z$65536,17,0)</f>
        <v>0</v>
      </c>
      <c r="T229" s="81">
        <f>VLOOKUP($C229,[1]Sheet1!$B$1:$Z$65536,18,0)</f>
        <v>0</v>
      </c>
      <c r="U229" s="81">
        <f>VLOOKUP($C229,[1]Sheet1!$B$1:$Z$65536,19,0)</f>
        <v>0</v>
      </c>
      <c r="V229" s="81">
        <f>VLOOKUP($C229,[1]Sheet1!$B$1:$Z$65536,20,0)</f>
        <v>0</v>
      </c>
      <c r="W229" s="81">
        <f>VLOOKUP($C229,[1]Sheet1!$B$1:$Z$65536,21,0)</f>
        <v>0</v>
      </c>
      <c r="X229" s="81">
        <f>VLOOKUP($C229,[1]Sheet1!$B$1:$Z$65536,22,0)</f>
        <v>105937.04</v>
      </c>
      <c r="Y229" s="81">
        <f>VLOOKUP($C229,[1]Sheet1!$B$1:$Z$65536,23,0)</f>
        <v>0</v>
      </c>
      <c r="Z229" s="81">
        <f>VLOOKUP($C229,[1]Sheet1!$B$1:$Z$65536,24,0)</f>
        <v>0</v>
      </c>
      <c r="AA229" s="81">
        <f>VLOOKUP($C229,[1]Sheet1!$B$1:$Z$65536,25,0)</f>
        <v>30000</v>
      </c>
      <c r="AB229" s="81">
        <f>VLOOKUP($C229,[1]Sheet1!$B$1:$AA$65536,26,0)</f>
        <v>53200</v>
      </c>
      <c r="AC229" s="112">
        <f t="shared" si="36"/>
        <v>189137.03999999998</v>
      </c>
      <c r="AD229" s="114">
        <f t="shared" si="38"/>
        <v>135937.03999999998</v>
      </c>
      <c r="AE229" s="208"/>
      <c r="AF229" s="46">
        <v>0</v>
      </c>
      <c r="AG229" s="222"/>
      <c r="AH229" s="48"/>
      <c r="AI229" s="183"/>
      <c r="AJ229" s="208"/>
      <c r="AK229" s="183" t="s">
        <v>46</v>
      </c>
      <c r="AL229" s="183" t="s">
        <v>46</v>
      </c>
      <c r="AM229" s="221"/>
      <c r="AN229" s="218"/>
    </row>
    <row r="230" spans="1:52" s="62" customFormat="1" ht="34.950000000000003" hidden="1" customHeight="1">
      <c r="A230" s="100"/>
      <c r="B230" s="391"/>
      <c r="C230" s="191" t="s">
        <v>486</v>
      </c>
      <c r="D230" s="192" t="s">
        <v>487</v>
      </c>
      <c r="E230" s="193">
        <v>30</v>
      </c>
      <c r="F230" s="81">
        <f>VLOOKUP(C230,[1]Sheet1!B$1:E$65536,4,0)</f>
        <v>0</v>
      </c>
      <c r="G230" s="81">
        <f>VLOOKUP(C230,[1]Sheet1!B$1:F$65536,5,0)</f>
        <v>0</v>
      </c>
      <c r="H230" s="81">
        <f>VLOOKUP($C230,[1]Sheet1!$B$1:$Z$65536,6,0)</f>
        <v>0</v>
      </c>
      <c r="I230" s="81">
        <f>VLOOKUP($C230,[1]Sheet1!$B$1:$Z$65536,7,0)</f>
        <v>0</v>
      </c>
      <c r="J230" s="81">
        <f>VLOOKUP($C230,[1]Sheet1!$B$1:$Z$65536,8,0)</f>
        <v>0</v>
      </c>
      <c r="K230" s="81">
        <f>VLOOKUP($C230,[1]Sheet1!$B$1:$Z$65536,9,0)</f>
        <v>0</v>
      </c>
      <c r="L230" s="81">
        <f>VLOOKUP($C230,[1]Sheet1!$B$1:$Z$65536,10,0)</f>
        <v>0</v>
      </c>
      <c r="M230" s="81">
        <f>VLOOKUP($C230,[1]Sheet1!$B$1:$Z$65536,11,0)</f>
        <v>0</v>
      </c>
      <c r="N230" s="81">
        <f>VLOOKUP($C230,[1]Sheet1!$B$1:$Z$65536,12,0)</f>
        <v>0</v>
      </c>
      <c r="O230" s="81">
        <f>VLOOKUP($C230,[1]Sheet1!$B$1:$Z$65536,13,0)</f>
        <v>0</v>
      </c>
      <c r="P230" s="81">
        <f>VLOOKUP($C230,[1]Sheet1!$B$1:$Z$65536,14,0)</f>
        <v>0</v>
      </c>
      <c r="Q230" s="81">
        <f>VLOOKUP($C230,[1]Sheet1!$B$1:$Z$65536,15,0)</f>
        <v>0</v>
      </c>
      <c r="R230" s="81">
        <f>VLOOKUP($C230,[1]Sheet1!$B$1:$Z$65536,16,0)</f>
        <v>6000</v>
      </c>
      <c r="S230" s="81">
        <f>VLOOKUP($C230,[1]Sheet1!$B$1:$Z$65536,17,0)</f>
        <v>0</v>
      </c>
      <c r="T230" s="81">
        <f>VLOOKUP($C230,[1]Sheet1!$B$1:$Z$65536,18,0)</f>
        <v>0</v>
      </c>
      <c r="U230" s="81">
        <f>VLOOKUP($C230,[1]Sheet1!$B$1:$Z$65536,19,0)</f>
        <v>0</v>
      </c>
      <c r="V230" s="81">
        <f>VLOOKUP($C230,[1]Sheet1!$B$1:$Z$65536,20,0)</f>
        <v>0</v>
      </c>
      <c r="W230" s="81">
        <f>VLOOKUP($C230,[1]Sheet1!$B$1:$Z$65536,21,0)</f>
        <v>0</v>
      </c>
      <c r="X230" s="81">
        <f>VLOOKUP($C230,[1]Sheet1!$B$1:$Z$65536,22,0)</f>
        <v>18300</v>
      </c>
      <c r="Y230" s="81">
        <f>VLOOKUP($C230,[1]Sheet1!$B$1:$Z$65536,23,0)</f>
        <v>19000</v>
      </c>
      <c r="Z230" s="81">
        <f>VLOOKUP($C230,[1]Sheet1!$B$1:$Z$65536,24,0)</f>
        <v>36000</v>
      </c>
      <c r="AA230" s="81">
        <f>VLOOKUP($C230,[1]Sheet1!$B$1:$Z$65536,25,0)</f>
        <v>0</v>
      </c>
      <c r="AB230" s="81">
        <f>VLOOKUP($C230,[1]Sheet1!$B$1:$AA$65536,26,0)</f>
        <v>36000</v>
      </c>
      <c r="AC230" s="112">
        <f t="shared" si="36"/>
        <v>115300</v>
      </c>
      <c r="AD230" s="114">
        <f t="shared" si="38"/>
        <v>79300</v>
      </c>
      <c r="AE230" s="208"/>
      <c r="AF230" s="46">
        <v>0</v>
      </c>
      <c r="AG230" s="222"/>
      <c r="AH230" s="48"/>
      <c r="AI230" s="183"/>
      <c r="AJ230" s="208"/>
      <c r="AK230" s="183"/>
      <c r="AL230" s="183" t="s">
        <v>46</v>
      </c>
      <c r="AM230" s="221"/>
      <c r="AN230" s="218"/>
    </row>
    <row r="231" spans="1:52" s="62" customFormat="1" ht="34.950000000000003" hidden="1" customHeight="1">
      <c r="A231" s="100"/>
      <c r="B231" s="391"/>
      <c r="C231" s="191" t="s">
        <v>488</v>
      </c>
      <c r="D231" s="192" t="s">
        <v>489</v>
      </c>
      <c r="E231" s="193">
        <v>30</v>
      </c>
      <c r="F231" s="81">
        <f>VLOOKUP(C231,[1]Sheet1!B$1:E$65536,4,0)</f>
        <v>0</v>
      </c>
      <c r="G231" s="81">
        <f>VLOOKUP(C231,[1]Sheet1!B$1:F$65536,5,0)</f>
        <v>0</v>
      </c>
      <c r="H231" s="81">
        <f>VLOOKUP($C231,[1]Sheet1!$B$1:$Z$65536,6,0)</f>
        <v>0</v>
      </c>
      <c r="I231" s="81">
        <f>VLOOKUP($C231,[1]Sheet1!$B$1:$Z$65536,7,0)</f>
        <v>0</v>
      </c>
      <c r="J231" s="81">
        <f>VLOOKUP($C231,[1]Sheet1!$B$1:$Z$65536,8,0)</f>
        <v>0</v>
      </c>
      <c r="K231" s="81">
        <f>VLOOKUP($C231,[1]Sheet1!$B$1:$Z$65536,9,0)</f>
        <v>0</v>
      </c>
      <c r="L231" s="81">
        <f>VLOOKUP($C231,[1]Sheet1!$B$1:$Z$65536,10,0)</f>
        <v>0</v>
      </c>
      <c r="M231" s="81">
        <f>VLOOKUP($C231,[1]Sheet1!$B$1:$Z$65536,11,0)</f>
        <v>0</v>
      </c>
      <c r="N231" s="81">
        <f>VLOOKUP($C231,[1]Sheet1!$B$1:$Z$65536,12,0)</f>
        <v>0</v>
      </c>
      <c r="O231" s="81">
        <f>VLOOKUP($C231,[1]Sheet1!$B$1:$Z$65536,13,0)</f>
        <v>0</v>
      </c>
      <c r="P231" s="81">
        <f>VLOOKUP($C231,[1]Sheet1!$B$1:$Z$65536,14,0)</f>
        <v>0</v>
      </c>
      <c r="Q231" s="81">
        <f>VLOOKUP($C231,[1]Sheet1!$B$1:$Z$65536,15,0)</f>
        <v>0</v>
      </c>
      <c r="R231" s="81">
        <f>VLOOKUP($C231,[1]Sheet1!$B$1:$Z$65536,16,0)</f>
        <v>0</v>
      </c>
      <c r="S231" s="81">
        <f>VLOOKUP($C231,[1]Sheet1!$B$1:$Z$65536,17,0)</f>
        <v>0</v>
      </c>
      <c r="T231" s="81">
        <f>VLOOKUP($C231,[1]Sheet1!$B$1:$Z$65536,18,0)</f>
        <v>0</v>
      </c>
      <c r="U231" s="81">
        <f>VLOOKUP($C231,[1]Sheet1!$B$1:$Z$65536,19,0)</f>
        <v>0</v>
      </c>
      <c r="V231" s="81">
        <f>VLOOKUP($C231,[1]Sheet1!$B$1:$Z$65536,20,0)</f>
        <v>0</v>
      </c>
      <c r="W231" s="81">
        <f>VLOOKUP($C231,[1]Sheet1!$B$1:$Z$65536,21,0)</f>
        <v>0</v>
      </c>
      <c r="X231" s="81">
        <f>VLOOKUP($C231,[1]Sheet1!$B$1:$Z$65536,22,0)</f>
        <v>0</v>
      </c>
      <c r="Y231" s="81">
        <f>VLOOKUP($C231,[1]Sheet1!$B$1:$Z$65536,23,0)</f>
        <v>0</v>
      </c>
      <c r="Z231" s="81">
        <f>VLOOKUP($C231,[1]Sheet1!$B$1:$Z$65536,24,0)</f>
        <v>0</v>
      </c>
      <c r="AA231" s="81">
        <f>VLOOKUP($C231,[1]Sheet1!$B$1:$Z$65536,25,0)</f>
        <v>0</v>
      </c>
      <c r="AB231" s="81">
        <f>VLOOKUP($C231,[1]Sheet1!$B$1:$AA$65536,26,0)</f>
        <v>0</v>
      </c>
      <c r="AC231" s="112">
        <f t="shared" si="36"/>
        <v>0</v>
      </c>
      <c r="AD231" s="114">
        <f t="shared" si="38"/>
        <v>0</v>
      </c>
      <c r="AE231" s="208"/>
      <c r="AF231" s="46">
        <v>3525</v>
      </c>
      <c r="AG231" s="219"/>
      <c r="AH231" s="208"/>
      <c r="AI231" s="183"/>
      <c r="AJ231" s="208"/>
      <c r="AK231" s="183"/>
      <c r="AL231" s="183" t="s">
        <v>46</v>
      </c>
      <c r="AM231" s="221"/>
      <c r="AN231" s="218"/>
    </row>
    <row r="232" spans="1:52" s="62" customFormat="1" ht="34.950000000000003" hidden="1" customHeight="1">
      <c r="A232" s="100"/>
      <c r="B232" s="391"/>
      <c r="C232" s="191" t="s">
        <v>490</v>
      </c>
      <c r="D232" s="192" t="s">
        <v>491</v>
      </c>
      <c r="E232" s="193">
        <v>60</v>
      </c>
      <c r="F232" s="81">
        <f>VLOOKUP(C232,[1]Sheet1!B$1:E$65536,4,0)</f>
        <v>0</v>
      </c>
      <c r="G232" s="81">
        <f>VLOOKUP(C232,[1]Sheet1!B$1:F$65536,5,0)</f>
        <v>0</v>
      </c>
      <c r="H232" s="81">
        <f>VLOOKUP($C232,[1]Sheet1!$B$1:$Z$65536,6,0)</f>
        <v>0</v>
      </c>
      <c r="I232" s="81">
        <f>VLOOKUP($C232,[1]Sheet1!$B$1:$Z$65536,7,0)</f>
        <v>0</v>
      </c>
      <c r="J232" s="81">
        <f>VLOOKUP($C232,[1]Sheet1!$B$1:$Z$65536,8,0)</f>
        <v>0</v>
      </c>
      <c r="K232" s="81">
        <f>VLOOKUP($C232,[1]Sheet1!$B$1:$Z$65536,9,0)</f>
        <v>0</v>
      </c>
      <c r="L232" s="81">
        <f>VLOOKUP($C232,[1]Sheet1!$B$1:$Z$65536,10,0)</f>
        <v>0</v>
      </c>
      <c r="M232" s="81">
        <f>VLOOKUP($C232,[1]Sheet1!$B$1:$Z$65536,11,0)</f>
        <v>0</v>
      </c>
      <c r="N232" s="81">
        <f>VLOOKUP($C232,[1]Sheet1!$B$1:$Z$65536,12,0)</f>
        <v>0</v>
      </c>
      <c r="O232" s="81">
        <f>VLOOKUP($C232,[1]Sheet1!$B$1:$Z$65536,13,0)</f>
        <v>0</v>
      </c>
      <c r="P232" s="81">
        <f>VLOOKUP($C232,[1]Sheet1!$B$1:$Z$65536,14,0)</f>
        <v>0</v>
      </c>
      <c r="Q232" s="81">
        <f>VLOOKUP($C232,[1]Sheet1!$B$1:$Z$65536,15,0)</f>
        <v>0</v>
      </c>
      <c r="R232" s="81">
        <f>VLOOKUP($C232,[1]Sheet1!$B$1:$Z$65536,16,0)</f>
        <v>0</v>
      </c>
      <c r="S232" s="81">
        <f>VLOOKUP($C232,[1]Sheet1!$B$1:$Z$65536,17,0)</f>
        <v>0</v>
      </c>
      <c r="T232" s="81">
        <f>VLOOKUP($C232,[1]Sheet1!$B$1:$Z$65536,18,0)</f>
        <v>0</v>
      </c>
      <c r="U232" s="81">
        <f>VLOOKUP($C232,[1]Sheet1!$B$1:$Z$65536,19,0)</f>
        <v>0</v>
      </c>
      <c r="V232" s="81">
        <f>VLOOKUP($C232,[1]Sheet1!$B$1:$Z$65536,20,0)</f>
        <v>0</v>
      </c>
      <c r="W232" s="81">
        <f>VLOOKUP($C232,[1]Sheet1!$B$1:$Z$65536,21,0)</f>
        <v>0</v>
      </c>
      <c r="X232" s="81">
        <f>VLOOKUP($C232,[1]Sheet1!$B$1:$Z$65536,22,0)</f>
        <v>0</v>
      </c>
      <c r="Y232" s="81">
        <f>VLOOKUP($C232,[1]Sheet1!$B$1:$Z$65536,23,0)</f>
        <v>212815.77</v>
      </c>
      <c r="Z232" s="81">
        <f>VLOOKUP($C232,[1]Sheet1!$B$1:$Z$65536,24,0)</f>
        <v>116299.72</v>
      </c>
      <c r="AA232" s="81">
        <f>VLOOKUP($C232,[1]Sheet1!$B$1:$Z$65536,25,0)</f>
        <v>0</v>
      </c>
      <c r="AB232" s="81">
        <f>VLOOKUP($C232,[1]Sheet1!$B$1:$AA$65536,26,0)</f>
        <v>117172.07</v>
      </c>
      <c r="AC232" s="112">
        <f t="shared" si="36"/>
        <v>446287.56</v>
      </c>
      <c r="AD232" s="113">
        <f t="shared" ref="AD232:AD235" si="39">AC232-AB232-AA232</f>
        <v>329115.49</v>
      </c>
      <c r="AE232" s="208"/>
      <c r="AF232" s="46">
        <v>0</v>
      </c>
      <c r="AG232" s="222"/>
      <c r="AH232" s="48"/>
      <c r="AI232" s="183"/>
      <c r="AJ232" s="208"/>
      <c r="AK232" s="183" t="s">
        <v>46</v>
      </c>
      <c r="AL232" s="183"/>
      <c r="AM232" s="221"/>
      <c r="AN232" s="218"/>
    </row>
    <row r="233" spans="1:52" s="62" customFormat="1" ht="34.950000000000003" hidden="1" customHeight="1">
      <c r="A233" s="100"/>
      <c r="B233" s="391"/>
      <c r="C233" s="191" t="s">
        <v>492</v>
      </c>
      <c r="D233" s="192" t="s">
        <v>493</v>
      </c>
      <c r="E233" s="193">
        <v>60</v>
      </c>
      <c r="F233" s="81">
        <f>VLOOKUP(C233,[1]Sheet1!B$1:E$65536,4,0)</f>
        <v>361171</v>
      </c>
      <c r="G233" s="81">
        <f>VLOOKUP(C233,[1]Sheet1!B$1:F$65536,5,0)</f>
        <v>0</v>
      </c>
      <c r="H233" s="81">
        <f>VLOOKUP($C233,[1]Sheet1!$B$1:$Z$65536,6,0)</f>
        <v>0</v>
      </c>
      <c r="I233" s="81">
        <f>VLOOKUP($C233,[1]Sheet1!$B$1:$Z$65536,7,0)</f>
        <v>0</v>
      </c>
      <c r="J233" s="81">
        <f>VLOOKUP($C233,[1]Sheet1!$B$1:$Z$65536,8,0)</f>
        <v>0</v>
      </c>
      <c r="K233" s="81">
        <f>VLOOKUP($C233,[1]Sheet1!$B$1:$Z$65536,9,0)</f>
        <v>0</v>
      </c>
      <c r="L233" s="81">
        <f>VLOOKUP($C233,[1]Sheet1!$B$1:$Z$65536,10,0)</f>
        <v>0</v>
      </c>
      <c r="M233" s="81">
        <f>VLOOKUP($C233,[1]Sheet1!$B$1:$Z$65536,11,0)</f>
        <v>0</v>
      </c>
      <c r="N233" s="81">
        <f>VLOOKUP($C233,[1]Sheet1!$B$1:$Z$65536,12,0)</f>
        <v>0</v>
      </c>
      <c r="O233" s="81">
        <f>VLOOKUP($C233,[1]Sheet1!$B$1:$Z$65536,13,0)</f>
        <v>0</v>
      </c>
      <c r="P233" s="81">
        <f>VLOOKUP($C233,[1]Sheet1!$B$1:$Z$65536,14,0)</f>
        <v>0</v>
      </c>
      <c r="Q233" s="81">
        <f>VLOOKUP($C233,[1]Sheet1!$B$1:$Z$65536,15,0)</f>
        <v>0</v>
      </c>
      <c r="R233" s="81">
        <f>VLOOKUP($C233,[1]Sheet1!$B$1:$Z$65536,16,0)</f>
        <v>0</v>
      </c>
      <c r="S233" s="81">
        <f>VLOOKUP($C233,[1]Sheet1!$B$1:$Z$65536,17,0)</f>
        <v>0</v>
      </c>
      <c r="T233" s="81">
        <f>VLOOKUP($C233,[1]Sheet1!$B$1:$Z$65536,18,0)</f>
        <v>0</v>
      </c>
      <c r="U233" s="81">
        <f>VLOOKUP($C233,[1]Sheet1!$B$1:$Z$65536,19,0)</f>
        <v>0</v>
      </c>
      <c r="V233" s="81">
        <f>VLOOKUP($C233,[1]Sheet1!$B$1:$Z$65536,20,0)</f>
        <v>0</v>
      </c>
      <c r="W233" s="81">
        <f>VLOOKUP($C233,[1]Sheet1!$B$1:$Z$65536,21,0)</f>
        <v>0</v>
      </c>
      <c r="X233" s="81">
        <f>VLOOKUP($C233,[1]Sheet1!$B$1:$Z$65536,22,0)</f>
        <v>0</v>
      </c>
      <c r="Y233" s="81">
        <f>VLOOKUP($C233,[1]Sheet1!$B$1:$Z$65536,23,0)</f>
        <v>0</v>
      </c>
      <c r="Z233" s="81">
        <f>VLOOKUP($C233,[1]Sheet1!$B$1:$Z$65536,24,0)</f>
        <v>0</v>
      </c>
      <c r="AA233" s="81">
        <f>VLOOKUP($C233,[1]Sheet1!$B$1:$Z$65536,25,0)</f>
        <v>0</v>
      </c>
      <c r="AB233" s="81">
        <f>VLOOKUP($C233,[1]Sheet1!$B$1:$AA$65536,26,0)</f>
        <v>0</v>
      </c>
      <c r="AC233" s="112">
        <f t="shared" si="36"/>
        <v>361171</v>
      </c>
      <c r="AD233" s="113">
        <f t="shared" si="39"/>
        <v>361171</v>
      </c>
      <c r="AE233" s="208"/>
      <c r="AF233" s="46">
        <v>0</v>
      </c>
      <c r="AG233" s="222"/>
      <c r="AH233" s="48"/>
      <c r="AI233" s="183"/>
      <c r="AJ233" s="208"/>
      <c r="AK233" s="183"/>
      <c r="AL233" s="183" t="s">
        <v>46</v>
      </c>
      <c r="AM233" s="221"/>
      <c r="AN233" s="218"/>
    </row>
    <row r="234" spans="1:52" s="62" customFormat="1" ht="34.950000000000003" hidden="1" customHeight="1">
      <c r="A234" s="100"/>
      <c r="B234" s="391"/>
      <c r="C234" s="191" t="s">
        <v>494</v>
      </c>
      <c r="D234" s="192" t="s">
        <v>495</v>
      </c>
      <c r="E234" s="193">
        <v>60</v>
      </c>
      <c r="F234" s="81">
        <f>VLOOKUP(C234,[1]Sheet1!B$1:E$65536,4,0)</f>
        <v>0</v>
      </c>
      <c r="G234" s="81">
        <f>VLOOKUP(C234,[1]Sheet1!B$1:F$65536,5,0)</f>
        <v>0</v>
      </c>
      <c r="H234" s="81">
        <f>VLOOKUP($C234,[1]Sheet1!$B$1:$Z$65536,6,0)</f>
        <v>0</v>
      </c>
      <c r="I234" s="81">
        <f>VLOOKUP($C234,[1]Sheet1!$B$1:$Z$65536,7,0)</f>
        <v>0</v>
      </c>
      <c r="J234" s="81">
        <f>VLOOKUP($C234,[1]Sheet1!$B$1:$Z$65536,8,0)</f>
        <v>0</v>
      </c>
      <c r="K234" s="81">
        <f>VLOOKUP($C234,[1]Sheet1!$B$1:$Z$65536,9,0)</f>
        <v>0</v>
      </c>
      <c r="L234" s="81">
        <f>VLOOKUP($C234,[1]Sheet1!$B$1:$Z$65536,10,0)</f>
        <v>0</v>
      </c>
      <c r="M234" s="81">
        <f>VLOOKUP($C234,[1]Sheet1!$B$1:$Z$65536,11,0)</f>
        <v>0</v>
      </c>
      <c r="N234" s="81">
        <f>VLOOKUP($C234,[1]Sheet1!$B$1:$Z$65536,12,0)</f>
        <v>0</v>
      </c>
      <c r="O234" s="81">
        <f>VLOOKUP($C234,[1]Sheet1!$B$1:$Z$65536,13,0)</f>
        <v>0</v>
      </c>
      <c r="P234" s="81">
        <f>VLOOKUP($C234,[1]Sheet1!$B$1:$Z$65536,14,0)</f>
        <v>0</v>
      </c>
      <c r="Q234" s="81">
        <f>VLOOKUP($C234,[1]Sheet1!$B$1:$Z$65536,15,0)</f>
        <v>0</v>
      </c>
      <c r="R234" s="81">
        <f>VLOOKUP($C234,[1]Sheet1!$B$1:$Z$65536,16,0)</f>
        <v>0</v>
      </c>
      <c r="S234" s="81">
        <f>VLOOKUP($C234,[1]Sheet1!$B$1:$Z$65536,17,0)</f>
        <v>0</v>
      </c>
      <c r="T234" s="81">
        <f>VLOOKUP($C234,[1]Sheet1!$B$1:$Z$65536,18,0)</f>
        <v>0</v>
      </c>
      <c r="U234" s="81">
        <f>VLOOKUP($C234,[1]Sheet1!$B$1:$Z$65536,19,0)</f>
        <v>0</v>
      </c>
      <c r="V234" s="81">
        <f>VLOOKUP($C234,[1]Sheet1!$B$1:$Z$65536,20,0)</f>
        <v>0</v>
      </c>
      <c r="W234" s="81">
        <f>VLOOKUP($C234,[1]Sheet1!$B$1:$Z$65536,21,0)</f>
        <v>0</v>
      </c>
      <c r="X234" s="81">
        <f>VLOOKUP($C234,[1]Sheet1!$B$1:$Z$65536,22,0)</f>
        <v>0</v>
      </c>
      <c r="Y234" s="81">
        <f>VLOOKUP($C234,[1]Sheet1!$B$1:$Z$65536,23,0)</f>
        <v>40680</v>
      </c>
      <c r="Z234" s="81">
        <f>VLOOKUP($C234,[1]Sheet1!$B$1:$Z$65536,24,0)</f>
        <v>40680</v>
      </c>
      <c r="AA234" s="81">
        <f>VLOOKUP($C234,[1]Sheet1!$B$1:$Z$65536,25,0)</f>
        <v>40680</v>
      </c>
      <c r="AB234" s="81">
        <f>VLOOKUP($C234,[1]Sheet1!$B$1:$AA$65536,26,0)</f>
        <v>101700</v>
      </c>
      <c r="AC234" s="112">
        <f t="shared" si="36"/>
        <v>223740</v>
      </c>
      <c r="AD234" s="113">
        <f t="shared" si="39"/>
        <v>81360</v>
      </c>
      <c r="AE234" s="208"/>
      <c r="AF234" s="46">
        <v>182495</v>
      </c>
      <c r="AG234" s="222"/>
      <c r="AH234" s="48"/>
      <c r="AI234" s="183"/>
      <c r="AJ234" s="208"/>
      <c r="AK234" s="183"/>
      <c r="AL234" s="183" t="s">
        <v>46</v>
      </c>
      <c r="AM234" s="221"/>
      <c r="AN234" s="218"/>
    </row>
    <row r="235" spans="1:52" s="62" customFormat="1" ht="34.950000000000003" hidden="1" customHeight="1">
      <c r="A235" s="100"/>
      <c r="B235" s="391"/>
      <c r="C235" s="194" t="s">
        <v>496</v>
      </c>
      <c r="D235" s="192" t="s">
        <v>497</v>
      </c>
      <c r="E235" s="193">
        <v>60</v>
      </c>
      <c r="F235" s="81">
        <f>VLOOKUP(C235,[1]Sheet1!B$1:E$65536,4,0)</f>
        <v>6192.3999999999942</v>
      </c>
      <c r="G235" s="81">
        <f>VLOOKUP(C235,[1]Sheet1!B$1:F$65536,5,0)</f>
        <v>0</v>
      </c>
      <c r="H235" s="81">
        <f>VLOOKUP($C235,[1]Sheet1!$B$1:$Z$65536,6,0)</f>
        <v>118591.25</v>
      </c>
      <c r="I235" s="81">
        <f>VLOOKUP($C235,[1]Sheet1!$B$1:$Z$65536,7,0)</f>
        <v>0</v>
      </c>
      <c r="J235" s="81">
        <f>VLOOKUP($C235,[1]Sheet1!$B$1:$Z$65536,8,0)</f>
        <v>0</v>
      </c>
      <c r="K235" s="81">
        <f>VLOOKUP($C235,[1]Sheet1!$B$1:$Z$65536,9,0)</f>
        <v>0</v>
      </c>
      <c r="L235" s="81">
        <f>VLOOKUP($C235,[1]Sheet1!$B$1:$Z$65536,10,0)</f>
        <v>0</v>
      </c>
      <c r="M235" s="81">
        <f>VLOOKUP($C235,[1]Sheet1!$B$1:$Z$65536,11,0)</f>
        <v>0</v>
      </c>
      <c r="N235" s="81">
        <f>VLOOKUP($C235,[1]Sheet1!$B$1:$Z$65536,12,0)</f>
        <v>0</v>
      </c>
      <c r="O235" s="81">
        <f>VLOOKUP($C235,[1]Sheet1!$B$1:$Z$65536,13,0)</f>
        <v>0</v>
      </c>
      <c r="P235" s="81">
        <f>VLOOKUP($C235,[1]Sheet1!$B$1:$Z$65536,14,0)</f>
        <v>0</v>
      </c>
      <c r="Q235" s="81">
        <f>VLOOKUP($C235,[1]Sheet1!$B$1:$Z$65536,15,0)</f>
        <v>87300</v>
      </c>
      <c r="R235" s="81">
        <f>VLOOKUP($C235,[1]Sheet1!$B$1:$Z$65536,16,0)</f>
        <v>0</v>
      </c>
      <c r="S235" s="81">
        <f>VLOOKUP($C235,[1]Sheet1!$B$1:$Z$65536,17,0)</f>
        <v>0</v>
      </c>
      <c r="T235" s="81">
        <f>VLOOKUP($C235,[1]Sheet1!$B$1:$Z$65536,18,0)</f>
        <v>0</v>
      </c>
      <c r="U235" s="81">
        <f>VLOOKUP($C235,[1]Sheet1!$B$1:$Z$65536,19,0)</f>
        <v>0</v>
      </c>
      <c r="V235" s="81">
        <f>VLOOKUP($C235,[1]Sheet1!$B$1:$Z$65536,20,0)</f>
        <v>0</v>
      </c>
      <c r="W235" s="81">
        <f>VLOOKUP($C235,[1]Sheet1!$B$1:$Z$65536,21,0)</f>
        <v>0</v>
      </c>
      <c r="X235" s="81">
        <f>VLOOKUP($C235,[1]Sheet1!$B$1:$Z$65536,22,0)</f>
        <v>0</v>
      </c>
      <c r="Y235" s="81">
        <f>VLOOKUP($C235,[1]Sheet1!$B$1:$Z$65536,23,0)</f>
        <v>0</v>
      </c>
      <c r="Z235" s="81">
        <f>VLOOKUP($C235,[1]Sheet1!$B$1:$Z$65536,24,0)</f>
        <v>0</v>
      </c>
      <c r="AA235" s="81">
        <f>VLOOKUP($C235,[1]Sheet1!$B$1:$Z$65536,25,0)</f>
        <v>0</v>
      </c>
      <c r="AB235" s="81">
        <f>VLOOKUP($C235,[1]Sheet1!$B$1:$AA$65536,26,0)</f>
        <v>0</v>
      </c>
      <c r="AC235" s="112">
        <f t="shared" si="36"/>
        <v>212083.65</v>
      </c>
      <c r="AD235" s="113">
        <f t="shared" si="39"/>
        <v>212083.65</v>
      </c>
      <c r="AE235" s="208"/>
      <c r="AF235" s="46">
        <v>0</v>
      </c>
      <c r="AG235" s="222"/>
      <c r="AH235" s="48"/>
      <c r="AI235" s="183"/>
      <c r="AJ235" s="208"/>
      <c r="AK235" s="183"/>
      <c r="AL235" s="183" t="s">
        <v>46</v>
      </c>
      <c r="AM235" s="221"/>
      <c r="AN235" s="218"/>
    </row>
    <row r="236" spans="1:52" s="62" customFormat="1" ht="34.950000000000003" hidden="1" customHeight="1">
      <c r="A236" s="100"/>
      <c r="B236" s="391"/>
      <c r="C236" s="191" t="s">
        <v>498</v>
      </c>
      <c r="D236" s="192" t="s">
        <v>499</v>
      </c>
      <c r="E236" s="193">
        <v>90</v>
      </c>
      <c r="F236" s="81">
        <f>VLOOKUP(C236,[1]Sheet1!B$1:E$65536,4,0)</f>
        <v>0</v>
      </c>
      <c r="G236" s="81">
        <f>VLOOKUP(C236,[1]Sheet1!B$1:F$65536,5,0)</f>
        <v>0</v>
      </c>
      <c r="H236" s="81">
        <f>VLOOKUP($C236,[1]Sheet1!$B$1:$Z$65536,6,0)</f>
        <v>0</v>
      </c>
      <c r="I236" s="81">
        <f>VLOOKUP($C236,[1]Sheet1!$B$1:$Z$65536,7,0)</f>
        <v>0</v>
      </c>
      <c r="J236" s="81">
        <f>VLOOKUP($C236,[1]Sheet1!$B$1:$Z$65536,8,0)</f>
        <v>0</v>
      </c>
      <c r="K236" s="81">
        <f>VLOOKUP($C236,[1]Sheet1!$B$1:$Z$65536,9,0)</f>
        <v>0</v>
      </c>
      <c r="L236" s="81">
        <f>VLOOKUP($C236,[1]Sheet1!$B$1:$Z$65536,10,0)</f>
        <v>0</v>
      </c>
      <c r="M236" s="81">
        <f>VLOOKUP($C236,[1]Sheet1!$B$1:$Z$65536,11,0)</f>
        <v>0</v>
      </c>
      <c r="N236" s="81">
        <f>VLOOKUP($C236,[1]Sheet1!$B$1:$Z$65536,12,0)</f>
        <v>0</v>
      </c>
      <c r="O236" s="81">
        <f>VLOOKUP($C236,[1]Sheet1!$B$1:$Z$65536,13,0)</f>
        <v>0</v>
      </c>
      <c r="P236" s="81">
        <f>VLOOKUP($C236,[1]Sheet1!$B$1:$Z$65536,14,0)</f>
        <v>0</v>
      </c>
      <c r="Q236" s="81">
        <f>VLOOKUP($C236,[1]Sheet1!$B$1:$Z$65536,15,0)</f>
        <v>0</v>
      </c>
      <c r="R236" s="81">
        <f>VLOOKUP($C236,[1]Sheet1!$B$1:$Z$65536,16,0)</f>
        <v>0</v>
      </c>
      <c r="S236" s="81">
        <f>VLOOKUP($C236,[1]Sheet1!$B$1:$Z$65536,17,0)</f>
        <v>0</v>
      </c>
      <c r="T236" s="81">
        <f>VLOOKUP($C236,[1]Sheet1!$B$1:$Z$65536,18,0)</f>
        <v>0</v>
      </c>
      <c r="U236" s="81">
        <f>VLOOKUP($C236,[1]Sheet1!$B$1:$Z$65536,19,0)</f>
        <v>0</v>
      </c>
      <c r="V236" s="81">
        <f>VLOOKUP($C236,[1]Sheet1!$B$1:$Z$65536,20,0)</f>
        <v>0</v>
      </c>
      <c r="W236" s="81">
        <f>VLOOKUP($C236,[1]Sheet1!$B$1:$Z$65536,21,0)</f>
        <v>0</v>
      </c>
      <c r="X236" s="81">
        <f>VLOOKUP($C236,[1]Sheet1!$B$1:$Z$65536,22,0)</f>
        <v>130628</v>
      </c>
      <c r="Y236" s="81">
        <f>VLOOKUP($C236,[1]Sheet1!$B$1:$Z$65536,23,0)</f>
        <v>110740</v>
      </c>
      <c r="Z236" s="81">
        <f>VLOOKUP($C236,[1]Sheet1!$B$1:$Z$65536,24,0)</f>
        <v>0</v>
      </c>
      <c r="AA236" s="81">
        <f>VLOOKUP($C236,[1]Sheet1!$B$1:$Z$65536,25,0)</f>
        <v>0</v>
      </c>
      <c r="AB236" s="81">
        <f>VLOOKUP($C236,[1]Sheet1!$B$1:$AA$65536,26,0)</f>
        <v>85337.600000000006</v>
      </c>
      <c r="AC236" s="112">
        <f t="shared" si="36"/>
        <v>326705.59999999998</v>
      </c>
      <c r="AD236" s="113">
        <f>AC236-AB236-AA236-Z236</f>
        <v>241367.99999999997</v>
      </c>
      <c r="AE236" s="208"/>
      <c r="AF236" s="46">
        <v>0</v>
      </c>
      <c r="AG236" s="222"/>
      <c r="AH236" s="48"/>
      <c r="AI236" s="183"/>
      <c r="AJ236" s="208"/>
      <c r="AK236" s="183"/>
      <c r="AL236" s="183" t="s">
        <v>46</v>
      </c>
      <c r="AM236" s="221"/>
      <c r="AN236" s="218"/>
    </row>
    <row r="237" spans="1:52" s="62" customFormat="1" ht="34.950000000000003" hidden="1" customHeight="1">
      <c r="A237" s="100"/>
      <c r="B237" s="391"/>
      <c r="C237" s="191" t="s">
        <v>500</v>
      </c>
      <c r="D237" s="192" t="s">
        <v>501</v>
      </c>
      <c r="E237" s="193">
        <v>90</v>
      </c>
      <c r="F237" s="81">
        <f>VLOOKUP(C237,[1]Sheet1!B$1:E$65536,4,0)</f>
        <v>0</v>
      </c>
      <c r="G237" s="81">
        <f>VLOOKUP(C237,[1]Sheet1!B$1:F$65536,5,0)</f>
        <v>0</v>
      </c>
      <c r="H237" s="81">
        <f>VLOOKUP($C237,[1]Sheet1!$B$1:$Z$65536,6,0)</f>
        <v>0</v>
      </c>
      <c r="I237" s="81">
        <f>VLOOKUP($C237,[1]Sheet1!$B$1:$Z$65536,7,0)</f>
        <v>0</v>
      </c>
      <c r="J237" s="81">
        <f>VLOOKUP($C237,[1]Sheet1!$B$1:$Z$65536,8,0)</f>
        <v>0</v>
      </c>
      <c r="K237" s="81">
        <f>VLOOKUP($C237,[1]Sheet1!$B$1:$Z$65536,9,0)</f>
        <v>0</v>
      </c>
      <c r="L237" s="81">
        <f>VLOOKUP($C237,[1]Sheet1!$B$1:$Z$65536,10,0)</f>
        <v>0</v>
      </c>
      <c r="M237" s="81">
        <f>VLOOKUP($C237,[1]Sheet1!$B$1:$Z$65536,11,0)</f>
        <v>0</v>
      </c>
      <c r="N237" s="81">
        <f>VLOOKUP($C237,[1]Sheet1!$B$1:$Z$65536,12,0)</f>
        <v>0</v>
      </c>
      <c r="O237" s="81">
        <f>VLOOKUP($C237,[1]Sheet1!$B$1:$Z$65536,13,0)</f>
        <v>0</v>
      </c>
      <c r="P237" s="81">
        <f>VLOOKUP($C237,[1]Sheet1!$B$1:$Z$65536,14,0)</f>
        <v>0</v>
      </c>
      <c r="Q237" s="81">
        <f>VLOOKUP($C237,[1]Sheet1!$B$1:$Z$65536,15,0)</f>
        <v>0</v>
      </c>
      <c r="R237" s="81">
        <f>VLOOKUP($C237,[1]Sheet1!$B$1:$Z$65536,16,0)</f>
        <v>0</v>
      </c>
      <c r="S237" s="81">
        <f>VLOOKUP($C237,[1]Sheet1!$B$1:$Z$65536,17,0)</f>
        <v>0</v>
      </c>
      <c r="T237" s="81">
        <f>VLOOKUP($C237,[1]Sheet1!$B$1:$Z$65536,18,0)</f>
        <v>0</v>
      </c>
      <c r="U237" s="81">
        <f>VLOOKUP($C237,[1]Sheet1!$B$1:$Z$65536,19,0)</f>
        <v>0</v>
      </c>
      <c r="V237" s="81">
        <f>VLOOKUP($C237,[1]Sheet1!$B$1:$Z$65536,20,0)</f>
        <v>0</v>
      </c>
      <c r="W237" s="81">
        <f>VLOOKUP($C237,[1]Sheet1!$B$1:$Z$65536,21,0)</f>
        <v>0</v>
      </c>
      <c r="X237" s="81">
        <f>VLOOKUP($C237,[1]Sheet1!$B$1:$Z$65536,22,0)</f>
        <v>95300</v>
      </c>
      <c r="Y237" s="81">
        <f>VLOOKUP($C237,[1]Sheet1!$B$1:$Z$65536,23,0)</f>
        <v>126560</v>
      </c>
      <c r="Z237" s="81">
        <f>VLOOKUP($C237,[1]Sheet1!$B$1:$Z$65536,24,0)</f>
        <v>79100</v>
      </c>
      <c r="AA237" s="81">
        <f>VLOOKUP($C237,[1]Sheet1!$B$1:$Z$65536,25,0)</f>
        <v>79100</v>
      </c>
      <c r="AB237" s="81">
        <f>VLOOKUP($C237,[1]Sheet1!$B$1:$AA$65536,26,0)</f>
        <v>0</v>
      </c>
      <c r="AC237" s="112">
        <f t="shared" si="36"/>
        <v>380060</v>
      </c>
      <c r="AD237" s="113">
        <f>AC237-AB237-AA237-Z237</f>
        <v>221860</v>
      </c>
      <c r="AE237" s="208"/>
      <c r="AF237" s="46">
        <v>0</v>
      </c>
      <c r="AG237" s="222"/>
      <c r="AH237" s="48"/>
      <c r="AI237" s="183"/>
      <c r="AJ237" s="208"/>
      <c r="AK237" s="183"/>
      <c r="AL237" s="183" t="s">
        <v>46</v>
      </c>
      <c r="AM237" s="221"/>
      <c r="AN237" s="218"/>
    </row>
    <row r="238" spans="1:52" s="62" customFormat="1" ht="34.950000000000003" hidden="1" customHeight="1">
      <c r="A238" s="100"/>
      <c r="B238" s="391"/>
      <c r="C238" s="195" t="s">
        <v>502</v>
      </c>
      <c r="D238" s="192" t="s">
        <v>503</v>
      </c>
      <c r="E238" s="193" t="s">
        <v>504</v>
      </c>
      <c r="F238" s="81">
        <f>VLOOKUP(C238,[1]Sheet1!B$1:E$65536,4,0)</f>
        <v>0</v>
      </c>
      <c r="G238" s="81">
        <f>VLOOKUP(C238,[1]Sheet1!B$1:F$65536,5,0)</f>
        <v>0</v>
      </c>
      <c r="H238" s="81">
        <f>VLOOKUP($C238,[1]Sheet1!$B$1:$Z$65536,6,0)</f>
        <v>0</v>
      </c>
      <c r="I238" s="81">
        <f>VLOOKUP($C238,[1]Sheet1!$B$1:$Z$65536,7,0)</f>
        <v>0</v>
      </c>
      <c r="J238" s="81">
        <f>VLOOKUP($C238,[1]Sheet1!$B$1:$Z$65536,8,0)</f>
        <v>0</v>
      </c>
      <c r="K238" s="81">
        <f>VLOOKUP($C238,[1]Sheet1!$B$1:$Z$65536,9,0)</f>
        <v>0</v>
      </c>
      <c r="L238" s="81">
        <f>VLOOKUP($C238,[1]Sheet1!$B$1:$Z$65536,10,0)</f>
        <v>0</v>
      </c>
      <c r="M238" s="81">
        <f>VLOOKUP($C238,[1]Sheet1!$B$1:$Z$65536,11,0)</f>
        <v>0</v>
      </c>
      <c r="N238" s="81">
        <f>VLOOKUP($C238,[1]Sheet1!$B$1:$Z$65536,12,0)</f>
        <v>0</v>
      </c>
      <c r="O238" s="81">
        <f>VLOOKUP($C238,[1]Sheet1!$B$1:$Z$65536,13,0)</f>
        <v>0</v>
      </c>
      <c r="P238" s="81">
        <f>VLOOKUP($C238,[1]Sheet1!$B$1:$Z$65536,14,0)</f>
        <v>0</v>
      </c>
      <c r="Q238" s="81">
        <f>VLOOKUP($C238,[1]Sheet1!$B$1:$Z$65536,15,0)</f>
        <v>0</v>
      </c>
      <c r="R238" s="81">
        <f>VLOOKUP($C238,[1]Sheet1!$B$1:$Z$65536,16,0)</f>
        <v>0</v>
      </c>
      <c r="S238" s="81">
        <f>VLOOKUP($C238,[1]Sheet1!$B$1:$Z$65536,17,0)</f>
        <v>0</v>
      </c>
      <c r="T238" s="81">
        <f>VLOOKUP($C238,[1]Sheet1!$B$1:$Z$65536,18,0)</f>
        <v>0</v>
      </c>
      <c r="U238" s="81">
        <f>VLOOKUP($C238,[1]Sheet1!$B$1:$Z$65536,19,0)</f>
        <v>0</v>
      </c>
      <c r="V238" s="81">
        <f>VLOOKUP($C238,[1]Sheet1!$B$1:$Z$65536,20,0)</f>
        <v>0</v>
      </c>
      <c r="W238" s="81">
        <f>VLOOKUP($C238,[1]Sheet1!$B$1:$Z$65536,21,0)</f>
        <v>0</v>
      </c>
      <c r="X238" s="81">
        <f>VLOOKUP($C238,[1]Sheet1!$B$1:$Z$65536,22,0)</f>
        <v>0</v>
      </c>
      <c r="Y238" s="81">
        <f>VLOOKUP($C238,[1]Sheet1!$B$1:$Z$65536,23,0)</f>
        <v>0</v>
      </c>
      <c r="Z238" s="81">
        <f>VLOOKUP($C238,[1]Sheet1!$B$1:$Z$65536,24,0)</f>
        <v>0</v>
      </c>
      <c r="AA238" s="81">
        <f>VLOOKUP($C238,[1]Sheet1!$B$1:$Z$65536,25,0)</f>
        <v>0</v>
      </c>
      <c r="AB238" s="81">
        <f>VLOOKUP($C238,[1]Sheet1!$B$1:$AA$65536,26,0)</f>
        <v>11000</v>
      </c>
      <c r="AC238" s="112">
        <f t="shared" si="36"/>
        <v>11000</v>
      </c>
      <c r="AD238" s="207">
        <f t="shared" ref="AD238:AD250" si="40">AC238</f>
        <v>11000</v>
      </c>
      <c r="AE238" s="208"/>
      <c r="AF238" s="46">
        <v>11000</v>
      </c>
      <c r="AG238" s="222"/>
      <c r="AH238" s="48"/>
      <c r="AI238" s="183"/>
      <c r="AJ238" s="208"/>
      <c r="AK238" s="183"/>
      <c r="AL238" s="183" t="s">
        <v>46</v>
      </c>
      <c r="AM238" s="221"/>
      <c r="AN238" s="218"/>
    </row>
    <row r="239" spans="1:52" s="61" customFormat="1" ht="34.950000000000003" hidden="1" customHeight="1">
      <c r="A239" s="58"/>
      <c r="B239" s="392"/>
      <c r="C239" s="362" t="s">
        <v>94</v>
      </c>
      <c r="D239" s="363"/>
      <c r="E239" s="196"/>
      <c r="F239" s="98">
        <f>SUM(F218:F238)</f>
        <v>367363.4</v>
      </c>
      <c r="G239" s="98">
        <f t="shared" ref="G239:AE239" si="41">SUM(G218:G238)</f>
        <v>0</v>
      </c>
      <c r="H239" s="98">
        <f t="shared" si="41"/>
        <v>118591.25</v>
      </c>
      <c r="I239" s="98">
        <f t="shared" si="41"/>
        <v>0</v>
      </c>
      <c r="J239" s="98">
        <f t="shared" si="41"/>
        <v>0</v>
      </c>
      <c r="K239" s="98">
        <f t="shared" si="41"/>
        <v>0</v>
      </c>
      <c r="L239" s="98">
        <f t="shared" si="41"/>
        <v>0</v>
      </c>
      <c r="M239" s="98">
        <f t="shared" si="41"/>
        <v>0</v>
      </c>
      <c r="N239" s="98">
        <f t="shared" si="41"/>
        <v>0</v>
      </c>
      <c r="O239" s="98">
        <f t="shared" si="41"/>
        <v>0</v>
      </c>
      <c r="P239" s="98">
        <f t="shared" si="41"/>
        <v>0</v>
      </c>
      <c r="Q239" s="98">
        <f t="shared" si="41"/>
        <v>177453.64999999991</v>
      </c>
      <c r="R239" s="98">
        <f t="shared" si="41"/>
        <v>287829.59999999998</v>
      </c>
      <c r="S239" s="98">
        <f t="shared" si="41"/>
        <v>0</v>
      </c>
      <c r="T239" s="98">
        <f t="shared" si="41"/>
        <v>134111.40000000002</v>
      </c>
      <c r="U239" s="98">
        <f t="shared" si="41"/>
        <v>0</v>
      </c>
      <c r="V239" s="98">
        <f t="shared" si="41"/>
        <v>118864.9</v>
      </c>
      <c r="W239" s="98">
        <f t="shared" si="41"/>
        <v>107373.80000000005</v>
      </c>
      <c r="X239" s="98">
        <f t="shared" si="41"/>
        <v>1823227.41</v>
      </c>
      <c r="Y239" s="98">
        <f t="shared" si="41"/>
        <v>1694018.37</v>
      </c>
      <c r="Z239" s="98">
        <f t="shared" si="41"/>
        <v>1428628.23</v>
      </c>
      <c r="AA239" s="98">
        <f t="shared" si="41"/>
        <v>1331070</v>
      </c>
      <c r="AB239" s="98">
        <f t="shared" si="41"/>
        <v>1003972.14</v>
      </c>
      <c r="AC239" s="98">
        <f t="shared" si="41"/>
        <v>8592504.1500000004</v>
      </c>
      <c r="AD239" s="117">
        <f t="shared" si="41"/>
        <v>6861796.9200000009</v>
      </c>
      <c r="AE239" s="81">
        <f t="shared" si="41"/>
        <v>0</v>
      </c>
      <c r="AF239" s="112">
        <f>SUM(J239:AE239)</f>
        <v>23560850.57</v>
      </c>
      <c r="AG239" s="112"/>
      <c r="AH239" s="223"/>
      <c r="AI239" s="224"/>
      <c r="AJ239" s="147"/>
      <c r="AK239" s="148"/>
      <c r="AL239" s="148"/>
      <c r="AM239" s="225"/>
      <c r="AN239" s="150"/>
    </row>
    <row r="240" spans="1:52" s="59" customFormat="1" ht="31.95" hidden="1" customHeight="1">
      <c r="C240" s="99" t="s">
        <v>95</v>
      </c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209"/>
      <c r="AE240" s="119" t="s">
        <v>96</v>
      </c>
      <c r="AF240" s="120"/>
      <c r="AG240" s="120"/>
      <c r="AH240" s="151"/>
      <c r="AI240" s="152"/>
      <c r="AJ240" s="152"/>
      <c r="AK240" s="152"/>
      <c r="AL240" s="152"/>
      <c r="AM240" s="153"/>
      <c r="AN240" s="154"/>
      <c r="AO240" s="153"/>
      <c r="AP240" s="153"/>
      <c r="AQ240" s="153"/>
      <c r="AR240" s="153"/>
      <c r="AS240" s="153"/>
      <c r="AT240" s="153"/>
      <c r="AU240" s="153"/>
      <c r="AV240" s="153"/>
      <c r="AW240" s="153"/>
      <c r="AX240" s="153"/>
      <c r="AY240" s="153"/>
      <c r="AZ240" s="153"/>
    </row>
    <row r="241" spans="1:52" s="62" customFormat="1" ht="34.950000000000003" hidden="1" customHeight="1">
      <c r="A241" s="100"/>
      <c r="B241" s="390" t="s">
        <v>505</v>
      </c>
      <c r="C241" s="85" t="s">
        <v>506</v>
      </c>
      <c r="D241" s="197" t="s">
        <v>507</v>
      </c>
      <c r="E241" s="198" t="s">
        <v>508</v>
      </c>
      <c r="F241" s="81">
        <f>VLOOKUP(C241,[1]Sheet1!B$1:E$65536,4,0)</f>
        <v>0</v>
      </c>
      <c r="G241" s="81">
        <f>VLOOKUP(C241,[1]Sheet1!B$1:F$65536,5,0)</f>
        <v>0</v>
      </c>
      <c r="H241" s="81">
        <f>VLOOKUP($C241,[1]Sheet1!$B$1:$Z$65536,6,0)</f>
        <v>0</v>
      </c>
      <c r="I241" s="81">
        <f>VLOOKUP($C241,[1]Sheet1!$B$1:$Z$65536,7,0)</f>
        <v>0</v>
      </c>
      <c r="J241" s="81">
        <f>VLOOKUP($C241,[1]Sheet1!$B$1:$Z$65536,8,0)</f>
        <v>0</v>
      </c>
      <c r="K241" s="81">
        <f>VLOOKUP($C241,[1]Sheet1!$B$1:$Z$65536,9,0)</f>
        <v>0</v>
      </c>
      <c r="L241" s="81">
        <f>VLOOKUP($C241,[1]Sheet1!$B$1:$Z$65536,10,0)</f>
        <v>0</v>
      </c>
      <c r="M241" s="81">
        <f>VLOOKUP($C241,[1]Sheet1!$B$1:$Z$65536,11,0)</f>
        <v>0</v>
      </c>
      <c r="N241" s="81">
        <f>VLOOKUP($C241,[1]Sheet1!$B$1:$Z$65536,12,0)</f>
        <v>0</v>
      </c>
      <c r="O241" s="81">
        <f>VLOOKUP($C241,[1]Sheet1!$B$1:$Z$65536,13,0)</f>
        <v>0</v>
      </c>
      <c r="P241" s="81">
        <f>VLOOKUP($C241,[1]Sheet1!$B$1:$Z$65536,14,0)</f>
        <v>0</v>
      </c>
      <c r="Q241" s="81">
        <f>VLOOKUP($C241,[1]Sheet1!$B$1:$Z$65536,15,0)</f>
        <v>0</v>
      </c>
      <c r="R241" s="81">
        <f>VLOOKUP($C241,[1]Sheet1!$B$1:$Z$65536,16,0)</f>
        <v>0</v>
      </c>
      <c r="S241" s="81">
        <f>VLOOKUP($C241,[1]Sheet1!$B$1:$Z$65536,17,0)</f>
        <v>0</v>
      </c>
      <c r="T241" s="81">
        <f>VLOOKUP($C241,[1]Sheet1!$B$1:$Z$65536,18,0)</f>
        <v>0</v>
      </c>
      <c r="U241" s="81">
        <f>VLOOKUP($C241,[1]Sheet1!$B$1:$Z$65536,19,0)</f>
        <v>0</v>
      </c>
      <c r="V241" s="81">
        <f>VLOOKUP($C241,[1]Sheet1!$B$1:$Z$65536,20,0)</f>
        <v>0</v>
      </c>
      <c r="W241" s="81">
        <f>VLOOKUP($C241,[1]Sheet1!$B$1:$Z$65536,21,0)</f>
        <v>0</v>
      </c>
      <c r="X241" s="81">
        <f>VLOOKUP($C241,[1]Sheet1!$B$1:$Z$65536,22,0)</f>
        <v>0</v>
      </c>
      <c r="Y241" s="81">
        <f>VLOOKUP($C241,[1]Sheet1!$B$1:$Z$65536,23,0)</f>
        <v>0</v>
      </c>
      <c r="Z241" s="81">
        <f>VLOOKUP($C241,[1]Sheet1!$B$1:$Z$65536,24,0)</f>
        <v>0</v>
      </c>
      <c r="AA241" s="81">
        <f>VLOOKUP($C241,[1]Sheet1!$B$1:$Z$65536,25,0)</f>
        <v>0</v>
      </c>
      <c r="AB241" s="81">
        <f>VLOOKUP($C241,[1]Sheet1!$B$1:$AA$65536,26,0)</f>
        <v>0</v>
      </c>
      <c r="AC241" s="112">
        <f t="shared" ref="AC241:AC250" si="42">SUM(F241:AB241)</f>
        <v>0</v>
      </c>
      <c r="AD241" s="113">
        <f t="shared" si="40"/>
        <v>0</v>
      </c>
      <c r="AE241" s="210"/>
      <c r="AF241" s="206"/>
      <c r="AG241" s="226"/>
      <c r="AH241" s="227"/>
      <c r="AI241" s="216"/>
      <c r="AJ241" s="210"/>
      <c r="AK241" s="216"/>
      <c r="AL241" s="216" t="s">
        <v>46</v>
      </c>
      <c r="AM241" s="228" t="s">
        <v>509</v>
      </c>
      <c r="AN241" s="218"/>
    </row>
    <row r="242" spans="1:52" s="62" customFormat="1" ht="34.950000000000003" hidden="1" customHeight="1">
      <c r="A242" s="100"/>
      <c r="B242" s="391"/>
      <c r="C242" s="91" t="s">
        <v>510</v>
      </c>
      <c r="D242" s="29" t="s">
        <v>511</v>
      </c>
      <c r="E242" s="199" t="s">
        <v>508</v>
      </c>
      <c r="F242" s="81">
        <f>VLOOKUP(C242,[1]Sheet1!B$1:E$65536,4,0)</f>
        <v>0</v>
      </c>
      <c r="G242" s="81">
        <f>VLOOKUP(C242,[1]Sheet1!B$1:F$65536,5,0)</f>
        <v>0</v>
      </c>
      <c r="H242" s="81">
        <f>VLOOKUP($C242,[1]Sheet1!$B$1:$Z$65536,6,0)</f>
        <v>0</v>
      </c>
      <c r="I242" s="81">
        <f>VLOOKUP($C242,[1]Sheet1!$B$1:$Z$65536,7,0)</f>
        <v>0</v>
      </c>
      <c r="J242" s="81">
        <f>VLOOKUP($C242,[1]Sheet1!$B$1:$Z$65536,8,0)</f>
        <v>0</v>
      </c>
      <c r="K242" s="81">
        <f>VLOOKUP($C242,[1]Sheet1!$B$1:$Z$65536,9,0)</f>
        <v>0</v>
      </c>
      <c r="L242" s="81">
        <f>VLOOKUP($C242,[1]Sheet1!$B$1:$Z$65536,10,0)</f>
        <v>0</v>
      </c>
      <c r="M242" s="81">
        <f>VLOOKUP($C242,[1]Sheet1!$B$1:$Z$65536,11,0)</f>
        <v>0</v>
      </c>
      <c r="N242" s="81">
        <f>VLOOKUP($C242,[1]Sheet1!$B$1:$Z$65536,12,0)</f>
        <v>0</v>
      </c>
      <c r="O242" s="81">
        <f>VLOOKUP($C242,[1]Sheet1!$B$1:$Z$65536,13,0)</f>
        <v>0</v>
      </c>
      <c r="P242" s="81">
        <f>VLOOKUP($C242,[1]Sheet1!$B$1:$Z$65536,14,0)</f>
        <v>0</v>
      </c>
      <c r="Q242" s="81">
        <f>VLOOKUP($C242,[1]Sheet1!$B$1:$Z$65536,15,0)</f>
        <v>0</v>
      </c>
      <c r="R242" s="81">
        <f>VLOOKUP($C242,[1]Sheet1!$B$1:$Z$65536,16,0)</f>
        <v>0</v>
      </c>
      <c r="S242" s="81">
        <f>VLOOKUP($C242,[1]Sheet1!$B$1:$Z$65536,17,0)</f>
        <v>0</v>
      </c>
      <c r="T242" s="81">
        <f>VLOOKUP($C242,[1]Sheet1!$B$1:$Z$65536,18,0)</f>
        <v>0</v>
      </c>
      <c r="U242" s="81">
        <f>VLOOKUP($C242,[1]Sheet1!$B$1:$Z$65536,19,0)</f>
        <v>0</v>
      </c>
      <c r="V242" s="81">
        <f>VLOOKUP($C242,[1]Sheet1!$B$1:$Z$65536,20,0)</f>
        <v>0</v>
      </c>
      <c r="W242" s="81">
        <f>VLOOKUP($C242,[1]Sheet1!$B$1:$Z$65536,21,0)</f>
        <v>0</v>
      </c>
      <c r="X242" s="81">
        <f>VLOOKUP($C242,[1]Sheet1!$B$1:$Z$65536,22,0)</f>
        <v>0</v>
      </c>
      <c r="Y242" s="81">
        <f>VLOOKUP($C242,[1]Sheet1!$B$1:$Z$65536,23,0)</f>
        <v>0</v>
      </c>
      <c r="Z242" s="81">
        <f>VLOOKUP($C242,[1]Sheet1!$B$1:$Z$65536,24,0)</f>
        <v>0</v>
      </c>
      <c r="AA242" s="81">
        <f>VLOOKUP($C242,[1]Sheet1!$B$1:$Z$65536,25,0)</f>
        <v>0</v>
      </c>
      <c r="AB242" s="81">
        <f>VLOOKUP($C242,[1]Sheet1!$B$1:$AA$65536,26,0)</f>
        <v>0</v>
      </c>
      <c r="AC242" s="112">
        <f t="shared" si="42"/>
        <v>0</v>
      </c>
      <c r="AD242" s="113">
        <f t="shared" si="40"/>
        <v>0</v>
      </c>
      <c r="AE242" s="208"/>
      <c r="AF242" s="46"/>
      <c r="AG242" s="222"/>
      <c r="AH242" s="229"/>
      <c r="AI242" s="183"/>
      <c r="AJ242" s="208"/>
      <c r="AK242" s="183"/>
      <c r="AL242" s="183" t="s">
        <v>46</v>
      </c>
      <c r="AM242" s="230" t="s">
        <v>512</v>
      </c>
      <c r="AN242" s="218"/>
    </row>
    <row r="243" spans="1:52" s="62" customFormat="1" ht="34.950000000000003" hidden="1" customHeight="1">
      <c r="A243" s="100"/>
      <c r="B243" s="391"/>
      <c r="C243" s="200" t="s">
        <v>513</v>
      </c>
      <c r="D243" s="192" t="s">
        <v>514</v>
      </c>
      <c r="E243" s="201" t="s">
        <v>515</v>
      </c>
      <c r="F243" s="81">
        <f>VLOOKUP(C243,[1]Sheet1!B$1:E$65536,4,0)</f>
        <v>0</v>
      </c>
      <c r="G243" s="81">
        <f>VLOOKUP(C243,[1]Sheet1!B$1:F$65536,5,0)</f>
        <v>0</v>
      </c>
      <c r="H243" s="81">
        <f>VLOOKUP($C243,[1]Sheet1!$B$1:$Z$65536,6,0)</f>
        <v>0</v>
      </c>
      <c r="I243" s="81">
        <f>VLOOKUP($C243,[1]Sheet1!$B$1:$Z$65536,7,0)</f>
        <v>0</v>
      </c>
      <c r="J243" s="81">
        <f>VLOOKUP($C243,[1]Sheet1!$B$1:$Z$65536,8,0)</f>
        <v>0</v>
      </c>
      <c r="K243" s="81">
        <f>VLOOKUP($C243,[1]Sheet1!$B$1:$Z$65536,9,0)</f>
        <v>0</v>
      </c>
      <c r="L243" s="81">
        <f>VLOOKUP($C243,[1]Sheet1!$B$1:$Z$65536,10,0)</f>
        <v>0</v>
      </c>
      <c r="M243" s="81">
        <f>VLOOKUP($C243,[1]Sheet1!$B$1:$Z$65536,11,0)</f>
        <v>0</v>
      </c>
      <c r="N243" s="81">
        <f>VLOOKUP($C243,[1]Sheet1!$B$1:$Z$65536,12,0)</f>
        <v>0</v>
      </c>
      <c r="O243" s="81">
        <f>VLOOKUP($C243,[1]Sheet1!$B$1:$Z$65536,13,0)</f>
        <v>0</v>
      </c>
      <c r="P243" s="81">
        <f>VLOOKUP($C243,[1]Sheet1!$B$1:$Z$65536,14,0)</f>
        <v>0</v>
      </c>
      <c r="Q243" s="81">
        <f>VLOOKUP($C243,[1]Sheet1!$B$1:$Z$65536,15,0)</f>
        <v>0</v>
      </c>
      <c r="R243" s="81">
        <f>VLOOKUP($C243,[1]Sheet1!$B$1:$Z$65536,16,0)</f>
        <v>0</v>
      </c>
      <c r="S243" s="81">
        <f>VLOOKUP($C243,[1]Sheet1!$B$1:$Z$65536,17,0)</f>
        <v>0</v>
      </c>
      <c r="T243" s="81">
        <f>VLOOKUP($C243,[1]Sheet1!$B$1:$Z$65536,18,0)</f>
        <v>0</v>
      </c>
      <c r="U243" s="81">
        <f>VLOOKUP($C243,[1]Sheet1!$B$1:$Z$65536,19,0)</f>
        <v>0</v>
      </c>
      <c r="V243" s="81">
        <f>VLOOKUP($C243,[1]Sheet1!$B$1:$Z$65536,20,0)</f>
        <v>0</v>
      </c>
      <c r="W243" s="81">
        <f>VLOOKUP($C243,[1]Sheet1!$B$1:$Z$65536,21,0)</f>
        <v>0</v>
      </c>
      <c r="X243" s="81">
        <f>VLOOKUP($C243,[1]Sheet1!$B$1:$Z$65536,22,0)</f>
        <v>0</v>
      </c>
      <c r="Y243" s="81">
        <f>VLOOKUP($C243,[1]Sheet1!$B$1:$Z$65536,23,0)</f>
        <v>0</v>
      </c>
      <c r="Z243" s="81">
        <f>VLOOKUP($C243,[1]Sheet1!$B$1:$Z$65536,24,0)</f>
        <v>17430.91</v>
      </c>
      <c r="AA243" s="81">
        <f>VLOOKUP($C243,[1]Sheet1!$B$1:$Z$65536,25,0)</f>
        <v>0</v>
      </c>
      <c r="AB243" s="81">
        <f>VLOOKUP($C243,[1]Sheet1!$B$1:$AA$65536,26,0)</f>
        <v>0</v>
      </c>
      <c r="AC243" s="112">
        <f t="shared" si="42"/>
        <v>17430.91</v>
      </c>
      <c r="AD243" s="113">
        <f t="shared" si="40"/>
        <v>17430.91</v>
      </c>
      <c r="AE243" s="208"/>
      <c r="AF243" s="46"/>
      <c r="AG243" s="222"/>
      <c r="AH243" s="183"/>
      <c r="AI243" s="183"/>
      <c r="AJ243" s="208"/>
      <c r="AK243" s="183"/>
      <c r="AL243" s="183" t="s">
        <v>46</v>
      </c>
      <c r="AM243" s="221"/>
      <c r="AN243" s="218"/>
    </row>
    <row r="244" spans="1:52" s="62" customFormat="1" ht="34.950000000000003" hidden="1" customHeight="1">
      <c r="A244" s="100"/>
      <c r="B244" s="391"/>
      <c r="C244" s="200" t="s">
        <v>516</v>
      </c>
      <c r="D244" s="29" t="s">
        <v>517</v>
      </c>
      <c r="E244" s="193"/>
      <c r="F244" s="81">
        <f>VLOOKUP(C244,[1]Sheet1!B$1:E$65536,4,0)</f>
        <v>0</v>
      </c>
      <c r="G244" s="81">
        <f>VLOOKUP(C244,[1]Sheet1!B$1:F$65536,5,0)</f>
        <v>0</v>
      </c>
      <c r="H244" s="81">
        <f>VLOOKUP($C244,[1]Sheet1!$B$1:$Z$65536,6,0)</f>
        <v>0</v>
      </c>
      <c r="I244" s="81">
        <f>VLOOKUP($C244,[1]Sheet1!$B$1:$Z$65536,7,0)</f>
        <v>0</v>
      </c>
      <c r="J244" s="81">
        <f>VLOOKUP($C244,[1]Sheet1!$B$1:$Z$65536,8,0)</f>
        <v>0</v>
      </c>
      <c r="K244" s="81">
        <f>VLOOKUP($C244,[1]Sheet1!$B$1:$Z$65536,9,0)</f>
        <v>0</v>
      </c>
      <c r="L244" s="81">
        <f>VLOOKUP($C244,[1]Sheet1!$B$1:$Z$65536,10,0)</f>
        <v>0</v>
      </c>
      <c r="M244" s="81">
        <f>VLOOKUP($C244,[1]Sheet1!$B$1:$Z$65536,11,0)</f>
        <v>0</v>
      </c>
      <c r="N244" s="81">
        <f>VLOOKUP($C244,[1]Sheet1!$B$1:$Z$65536,12,0)</f>
        <v>0</v>
      </c>
      <c r="O244" s="81">
        <f>VLOOKUP($C244,[1]Sheet1!$B$1:$Z$65536,13,0)</f>
        <v>0</v>
      </c>
      <c r="P244" s="81">
        <f>VLOOKUP($C244,[1]Sheet1!$B$1:$Z$65536,14,0)</f>
        <v>0</v>
      </c>
      <c r="Q244" s="81">
        <f>VLOOKUP($C244,[1]Sheet1!$B$1:$Z$65536,15,0)</f>
        <v>0</v>
      </c>
      <c r="R244" s="81">
        <f>VLOOKUP($C244,[1]Sheet1!$B$1:$Z$65536,16,0)</f>
        <v>0</v>
      </c>
      <c r="S244" s="81">
        <f>VLOOKUP($C244,[1]Sheet1!$B$1:$Z$65536,17,0)</f>
        <v>0</v>
      </c>
      <c r="T244" s="81">
        <f>VLOOKUP($C244,[1]Sheet1!$B$1:$Z$65536,18,0)</f>
        <v>0</v>
      </c>
      <c r="U244" s="81">
        <f>VLOOKUP($C244,[1]Sheet1!$B$1:$Z$65536,19,0)</f>
        <v>0</v>
      </c>
      <c r="V244" s="81">
        <f>VLOOKUP($C244,[1]Sheet1!$B$1:$Z$65536,20,0)</f>
        <v>0</v>
      </c>
      <c r="W244" s="81">
        <f>VLOOKUP($C244,[1]Sheet1!$B$1:$Z$65536,21,0)</f>
        <v>0</v>
      </c>
      <c r="X244" s="81">
        <f>VLOOKUP($C244,[1]Sheet1!$B$1:$Z$65536,22,0)</f>
        <v>0</v>
      </c>
      <c r="Y244" s="81">
        <f>VLOOKUP($C244,[1]Sheet1!$B$1:$Z$65536,23,0)</f>
        <v>0</v>
      </c>
      <c r="Z244" s="81">
        <f>VLOOKUP($C244,[1]Sheet1!$B$1:$Z$65536,24,0)</f>
        <v>0</v>
      </c>
      <c r="AA244" s="81">
        <f>VLOOKUP($C244,[1]Sheet1!$B$1:$Z$65536,25,0)</f>
        <v>0</v>
      </c>
      <c r="AB244" s="81">
        <f>VLOOKUP($C244,[1]Sheet1!$B$1:$AA$65536,26,0)</f>
        <v>0</v>
      </c>
      <c r="AC244" s="112">
        <f t="shared" si="42"/>
        <v>0</v>
      </c>
      <c r="AD244" s="113">
        <f t="shared" si="40"/>
        <v>0</v>
      </c>
      <c r="AE244" s="208"/>
      <c r="AF244" s="46"/>
      <c r="AG244" s="222"/>
      <c r="AH244" s="229"/>
      <c r="AI244" s="183"/>
      <c r="AJ244" s="208"/>
      <c r="AK244" s="183"/>
      <c r="AL244" s="183"/>
      <c r="AM244" s="231" t="s">
        <v>518</v>
      </c>
      <c r="AN244" s="218"/>
    </row>
    <row r="245" spans="1:52" s="62" customFormat="1" ht="34.950000000000003" hidden="1" customHeight="1">
      <c r="A245" s="100"/>
      <c r="B245" s="391"/>
      <c r="C245" s="200" t="s">
        <v>519</v>
      </c>
      <c r="D245" s="202" t="s">
        <v>520</v>
      </c>
      <c r="E245" s="193"/>
      <c r="F245" s="81">
        <f>VLOOKUP(C245,[1]Sheet1!B$1:E$65536,4,0)</f>
        <v>0</v>
      </c>
      <c r="G245" s="81">
        <f>VLOOKUP(C245,[1]Sheet1!B$1:F$65536,5,0)</f>
        <v>0</v>
      </c>
      <c r="H245" s="81">
        <f>VLOOKUP($C245,[1]Sheet1!$B$1:$Z$65536,6,0)</f>
        <v>0</v>
      </c>
      <c r="I245" s="81">
        <f>VLOOKUP($C245,[1]Sheet1!$B$1:$Z$65536,7,0)</f>
        <v>0</v>
      </c>
      <c r="J245" s="81">
        <f>VLOOKUP($C245,[1]Sheet1!$B$1:$Z$65536,8,0)</f>
        <v>0</v>
      </c>
      <c r="K245" s="81">
        <f>VLOOKUP($C245,[1]Sheet1!$B$1:$Z$65536,9,0)</f>
        <v>0</v>
      </c>
      <c r="L245" s="81">
        <f>VLOOKUP($C245,[1]Sheet1!$B$1:$Z$65536,10,0)</f>
        <v>0</v>
      </c>
      <c r="M245" s="81">
        <f>VLOOKUP($C245,[1]Sheet1!$B$1:$Z$65536,11,0)</f>
        <v>0</v>
      </c>
      <c r="N245" s="81">
        <f>VLOOKUP($C245,[1]Sheet1!$B$1:$Z$65536,12,0)</f>
        <v>0</v>
      </c>
      <c r="O245" s="81">
        <f>VLOOKUP($C245,[1]Sheet1!$B$1:$Z$65536,13,0)</f>
        <v>0</v>
      </c>
      <c r="P245" s="81">
        <f>VLOOKUP($C245,[1]Sheet1!$B$1:$Z$65536,14,0)</f>
        <v>0</v>
      </c>
      <c r="Q245" s="81">
        <f>VLOOKUP($C245,[1]Sheet1!$B$1:$Z$65536,15,0)</f>
        <v>0</v>
      </c>
      <c r="R245" s="81">
        <f>VLOOKUP($C245,[1]Sheet1!$B$1:$Z$65536,16,0)</f>
        <v>0</v>
      </c>
      <c r="S245" s="81">
        <f>VLOOKUP($C245,[1]Sheet1!$B$1:$Z$65536,17,0)</f>
        <v>0</v>
      </c>
      <c r="T245" s="81">
        <f>VLOOKUP($C245,[1]Sheet1!$B$1:$Z$65536,18,0)</f>
        <v>0</v>
      </c>
      <c r="U245" s="81">
        <f>VLOOKUP($C245,[1]Sheet1!$B$1:$Z$65536,19,0)</f>
        <v>0</v>
      </c>
      <c r="V245" s="81">
        <f>VLOOKUP($C245,[1]Sheet1!$B$1:$Z$65536,20,0)</f>
        <v>0</v>
      </c>
      <c r="W245" s="81">
        <f>VLOOKUP($C245,[1]Sheet1!$B$1:$Z$65536,21,0)</f>
        <v>0</v>
      </c>
      <c r="X245" s="81">
        <f>VLOOKUP($C245,[1]Sheet1!$B$1:$Z$65536,22,0)</f>
        <v>0</v>
      </c>
      <c r="Y245" s="81">
        <f>VLOOKUP($C245,[1]Sheet1!$B$1:$Z$65536,23,0)</f>
        <v>0</v>
      </c>
      <c r="Z245" s="81">
        <f>VLOOKUP($C245,[1]Sheet1!$B$1:$Z$65536,24,0)</f>
        <v>0</v>
      </c>
      <c r="AA245" s="81">
        <f>VLOOKUP($C245,[1]Sheet1!$B$1:$Z$65536,25,0)</f>
        <v>0</v>
      </c>
      <c r="AB245" s="81">
        <f>VLOOKUP($C245,[1]Sheet1!$B$1:$AA$65536,26,0)</f>
        <v>0</v>
      </c>
      <c r="AC245" s="112">
        <f t="shared" si="42"/>
        <v>0</v>
      </c>
      <c r="AD245" s="113">
        <f t="shared" si="40"/>
        <v>0</v>
      </c>
      <c r="AE245" s="208"/>
      <c r="AF245" s="46"/>
      <c r="AG245" s="222"/>
      <c r="AH245" s="183"/>
      <c r="AI245" s="183"/>
      <c r="AJ245" s="208"/>
      <c r="AK245" s="183"/>
      <c r="AL245" s="183"/>
      <c r="AM245" s="232" t="s">
        <v>521</v>
      </c>
      <c r="AN245" s="218"/>
    </row>
    <row r="246" spans="1:52" s="62" customFormat="1" ht="34.950000000000003" hidden="1" customHeight="1">
      <c r="A246" s="100"/>
      <c r="B246" s="391"/>
      <c r="C246" s="200" t="s">
        <v>522</v>
      </c>
      <c r="D246" s="29" t="s">
        <v>523</v>
      </c>
      <c r="E246" s="193"/>
      <c r="F246" s="81">
        <f>VLOOKUP(C246,[1]Sheet1!B$1:E$65536,4,0)</f>
        <v>0</v>
      </c>
      <c r="G246" s="81">
        <f>VLOOKUP(C246,[1]Sheet1!B$1:F$65536,5,0)</f>
        <v>0</v>
      </c>
      <c r="H246" s="81">
        <f>VLOOKUP($C246,[1]Sheet1!$B$1:$Z$65536,6,0)</f>
        <v>0</v>
      </c>
      <c r="I246" s="81">
        <f>VLOOKUP($C246,[1]Sheet1!$B$1:$Z$65536,7,0)</f>
        <v>0</v>
      </c>
      <c r="J246" s="81">
        <f>VLOOKUP($C246,[1]Sheet1!$B$1:$Z$65536,8,0)</f>
        <v>0</v>
      </c>
      <c r="K246" s="81">
        <f>VLOOKUP($C246,[1]Sheet1!$B$1:$Z$65536,9,0)</f>
        <v>0</v>
      </c>
      <c r="L246" s="81">
        <f>VLOOKUP($C246,[1]Sheet1!$B$1:$Z$65536,10,0)</f>
        <v>0</v>
      </c>
      <c r="M246" s="81">
        <f>VLOOKUP($C246,[1]Sheet1!$B$1:$Z$65536,11,0)</f>
        <v>0</v>
      </c>
      <c r="N246" s="81">
        <f>VLOOKUP($C246,[1]Sheet1!$B$1:$Z$65536,12,0)</f>
        <v>0</v>
      </c>
      <c r="O246" s="81">
        <f>VLOOKUP($C246,[1]Sheet1!$B$1:$Z$65536,13,0)</f>
        <v>0</v>
      </c>
      <c r="P246" s="81">
        <f>VLOOKUP($C246,[1]Sheet1!$B$1:$Z$65536,14,0)</f>
        <v>0</v>
      </c>
      <c r="Q246" s="81">
        <f>VLOOKUP($C246,[1]Sheet1!$B$1:$Z$65536,15,0)</f>
        <v>0</v>
      </c>
      <c r="R246" s="81">
        <f>VLOOKUP($C246,[1]Sheet1!$B$1:$Z$65536,16,0)</f>
        <v>0</v>
      </c>
      <c r="S246" s="81">
        <f>VLOOKUP($C246,[1]Sheet1!$B$1:$Z$65536,17,0)</f>
        <v>0</v>
      </c>
      <c r="T246" s="81">
        <f>VLOOKUP($C246,[1]Sheet1!$B$1:$Z$65536,18,0)</f>
        <v>0</v>
      </c>
      <c r="U246" s="81">
        <f>VLOOKUP($C246,[1]Sheet1!$B$1:$Z$65536,19,0)</f>
        <v>0</v>
      </c>
      <c r="V246" s="81">
        <f>VLOOKUP($C246,[1]Sheet1!$B$1:$Z$65536,20,0)</f>
        <v>0</v>
      </c>
      <c r="W246" s="81">
        <f>VLOOKUP($C246,[1]Sheet1!$B$1:$Z$65536,21,0)</f>
        <v>0</v>
      </c>
      <c r="X246" s="81">
        <f>VLOOKUP($C246,[1]Sheet1!$B$1:$Z$65536,22,0)</f>
        <v>0</v>
      </c>
      <c r="Y246" s="81">
        <f>VLOOKUP($C246,[1]Sheet1!$B$1:$Z$65536,23,0)</f>
        <v>0</v>
      </c>
      <c r="Z246" s="81">
        <f>VLOOKUP($C246,[1]Sheet1!$B$1:$Z$65536,24,0)</f>
        <v>0</v>
      </c>
      <c r="AA246" s="81">
        <f>VLOOKUP($C246,[1]Sheet1!$B$1:$Z$65536,25,0)</f>
        <v>0</v>
      </c>
      <c r="AB246" s="81">
        <f>VLOOKUP($C246,[1]Sheet1!$B$1:$AA$65536,26,0)</f>
        <v>0</v>
      </c>
      <c r="AC246" s="112">
        <f t="shared" si="42"/>
        <v>0</v>
      </c>
      <c r="AD246" s="113">
        <f t="shared" si="40"/>
        <v>0</v>
      </c>
      <c r="AE246" s="208"/>
      <c r="AF246" s="46"/>
      <c r="AG246" s="222"/>
      <c r="AH246" s="183"/>
      <c r="AI246" s="183"/>
      <c r="AJ246" s="208"/>
      <c r="AK246" s="183"/>
      <c r="AL246" s="183"/>
      <c r="AM246" s="232" t="s">
        <v>524</v>
      </c>
      <c r="AN246" s="218"/>
    </row>
    <row r="247" spans="1:52" s="62" customFormat="1" ht="34.950000000000003" hidden="1" customHeight="1">
      <c r="A247" s="100"/>
      <c r="B247" s="391"/>
      <c r="C247" s="200" t="s">
        <v>525</v>
      </c>
      <c r="D247" s="29" t="s">
        <v>526</v>
      </c>
      <c r="E247" s="193"/>
      <c r="F247" s="81">
        <f>VLOOKUP(C247,[1]Sheet1!B$1:E$65536,4,0)</f>
        <v>0</v>
      </c>
      <c r="G247" s="81">
        <f>VLOOKUP(C247,[1]Sheet1!B$1:F$65536,5,0)</f>
        <v>0</v>
      </c>
      <c r="H247" s="81">
        <f>VLOOKUP($C247,[1]Sheet1!$B$1:$Z$65536,6,0)</f>
        <v>0</v>
      </c>
      <c r="I247" s="81">
        <f>VLOOKUP($C247,[1]Sheet1!$B$1:$Z$65536,7,0)</f>
        <v>0</v>
      </c>
      <c r="J247" s="81">
        <f>VLOOKUP($C247,[1]Sheet1!$B$1:$Z$65536,8,0)</f>
        <v>0</v>
      </c>
      <c r="K247" s="81">
        <f>VLOOKUP($C247,[1]Sheet1!$B$1:$Z$65536,9,0)</f>
        <v>0</v>
      </c>
      <c r="L247" s="81">
        <f>VLOOKUP($C247,[1]Sheet1!$B$1:$Z$65536,10,0)</f>
        <v>0</v>
      </c>
      <c r="M247" s="81">
        <f>VLOOKUP($C247,[1]Sheet1!$B$1:$Z$65536,11,0)</f>
        <v>0</v>
      </c>
      <c r="N247" s="81">
        <f>VLOOKUP($C247,[1]Sheet1!$B$1:$Z$65536,12,0)</f>
        <v>0</v>
      </c>
      <c r="O247" s="81">
        <f>VLOOKUP($C247,[1]Sheet1!$B$1:$Z$65536,13,0)</f>
        <v>0</v>
      </c>
      <c r="P247" s="81">
        <f>VLOOKUP($C247,[1]Sheet1!$B$1:$Z$65536,14,0)</f>
        <v>0</v>
      </c>
      <c r="Q247" s="81">
        <f>VLOOKUP($C247,[1]Sheet1!$B$1:$Z$65536,15,0)</f>
        <v>0</v>
      </c>
      <c r="R247" s="81">
        <f>VLOOKUP($C247,[1]Sheet1!$B$1:$Z$65536,16,0)</f>
        <v>0</v>
      </c>
      <c r="S247" s="81">
        <f>VLOOKUP($C247,[1]Sheet1!$B$1:$Z$65536,17,0)</f>
        <v>0</v>
      </c>
      <c r="T247" s="81">
        <f>VLOOKUP($C247,[1]Sheet1!$B$1:$Z$65536,18,0)</f>
        <v>45286.42</v>
      </c>
      <c r="U247" s="81">
        <f>VLOOKUP($C247,[1]Sheet1!$B$1:$Z$65536,19,0)</f>
        <v>0</v>
      </c>
      <c r="V247" s="81">
        <f>VLOOKUP($C247,[1]Sheet1!$B$1:$Z$65536,20,0)</f>
        <v>0</v>
      </c>
      <c r="W247" s="81">
        <f>VLOOKUP($C247,[1]Sheet1!$B$1:$Z$65536,21,0)</f>
        <v>0</v>
      </c>
      <c r="X247" s="81">
        <f>VLOOKUP($C247,[1]Sheet1!$B$1:$Z$65536,22,0)</f>
        <v>0</v>
      </c>
      <c r="Y247" s="81">
        <f>VLOOKUP($C247,[1]Sheet1!$B$1:$Z$65536,23,0)</f>
        <v>0</v>
      </c>
      <c r="Z247" s="81">
        <f>VLOOKUP($C247,[1]Sheet1!$B$1:$Z$65536,24,0)</f>
        <v>0</v>
      </c>
      <c r="AA247" s="81">
        <f>VLOOKUP($C247,[1]Sheet1!$B$1:$Z$65536,25,0)</f>
        <v>0</v>
      </c>
      <c r="AB247" s="81">
        <f>VLOOKUP($C247,[1]Sheet1!$B$1:$AA$65536,26,0)</f>
        <v>168972.6</v>
      </c>
      <c r="AC247" s="112">
        <f t="shared" si="42"/>
        <v>214259.02000000002</v>
      </c>
      <c r="AD247" s="113">
        <f t="shared" si="40"/>
        <v>214259.02000000002</v>
      </c>
      <c r="AE247" s="208"/>
      <c r="AF247" s="46"/>
      <c r="AG247" s="222"/>
      <c r="AH247" s="183"/>
      <c r="AI247" s="183"/>
      <c r="AJ247" s="208"/>
      <c r="AK247" s="183"/>
      <c r="AL247" s="183"/>
      <c r="AM247" s="232" t="s">
        <v>527</v>
      </c>
      <c r="AN247" s="218"/>
    </row>
    <row r="248" spans="1:52" s="62" customFormat="1" ht="34.950000000000003" hidden="1" customHeight="1">
      <c r="A248" s="100"/>
      <c r="B248" s="391"/>
      <c r="C248" s="200" t="s">
        <v>528</v>
      </c>
      <c r="D248" s="29" t="s">
        <v>529</v>
      </c>
      <c r="E248" s="193"/>
      <c r="F248" s="81">
        <f>VLOOKUP(C248,[1]Sheet1!B$1:E$65536,4,0)</f>
        <v>0</v>
      </c>
      <c r="G248" s="81">
        <f>VLOOKUP(C248,[1]Sheet1!B$1:F$65536,5,0)</f>
        <v>0</v>
      </c>
      <c r="H248" s="81">
        <f>VLOOKUP($C248,[1]Sheet1!$B$1:$Z$65536,6,0)</f>
        <v>0</v>
      </c>
      <c r="I248" s="81">
        <f>VLOOKUP($C248,[1]Sheet1!$B$1:$Z$65536,7,0)</f>
        <v>0</v>
      </c>
      <c r="J248" s="81">
        <f>VLOOKUP($C248,[1]Sheet1!$B$1:$Z$65536,8,0)</f>
        <v>0</v>
      </c>
      <c r="K248" s="81">
        <f>VLOOKUP($C248,[1]Sheet1!$B$1:$Z$65536,9,0)</f>
        <v>0</v>
      </c>
      <c r="L248" s="81">
        <f>VLOOKUP($C248,[1]Sheet1!$B$1:$Z$65536,10,0)</f>
        <v>0</v>
      </c>
      <c r="M248" s="81">
        <f>VLOOKUP($C248,[1]Sheet1!$B$1:$Z$65536,11,0)</f>
        <v>0</v>
      </c>
      <c r="N248" s="81">
        <f>VLOOKUP($C248,[1]Sheet1!$B$1:$Z$65536,12,0)</f>
        <v>0</v>
      </c>
      <c r="O248" s="81">
        <f>VLOOKUP($C248,[1]Sheet1!$B$1:$Z$65536,13,0)</f>
        <v>0</v>
      </c>
      <c r="P248" s="81">
        <f>VLOOKUP($C248,[1]Sheet1!$B$1:$Z$65536,14,0)</f>
        <v>0</v>
      </c>
      <c r="Q248" s="81">
        <f>VLOOKUP($C248,[1]Sheet1!$B$1:$Z$65536,15,0)</f>
        <v>0</v>
      </c>
      <c r="R248" s="81">
        <f>VLOOKUP($C248,[1]Sheet1!$B$1:$Z$65536,16,0)</f>
        <v>0</v>
      </c>
      <c r="S248" s="81">
        <f>VLOOKUP($C248,[1]Sheet1!$B$1:$Z$65536,17,0)</f>
        <v>0</v>
      </c>
      <c r="T248" s="81">
        <f>VLOOKUP($C248,[1]Sheet1!$B$1:$Z$65536,18,0)</f>
        <v>0</v>
      </c>
      <c r="U248" s="81">
        <f>VLOOKUP($C248,[1]Sheet1!$B$1:$Z$65536,19,0)</f>
        <v>0</v>
      </c>
      <c r="V248" s="81">
        <f>VLOOKUP($C248,[1]Sheet1!$B$1:$Z$65536,20,0)</f>
        <v>0</v>
      </c>
      <c r="W248" s="81">
        <f>VLOOKUP($C248,[1]Sheet1!$B$1:$Z$65536,21,0)</f>
        <v>0</v>
      </c>
      <c r="X248" s="81">
        <f>VLOOKUP($C248,[1]Sheet1!$B$1:$Z$65536,22,0)</f>
        <v>0</v>
      </c>
      <c r="Y248" s="81">
        <f>VLOOKUP($C248,[1]Sheet1!$B$1:$Z$65536,23,0)</f>
        <v>0</v>
      </c>
      <c r="Z248" s="81">
        <f>VLOOKUP($C248,[1]Sheet1!$B$1:$Z$65536,24,0)</f>
        <v>0</v>
      </c>
      <c r="AA248" s="81">
        <f>VLOOKUP($C248,[1]Sheet1!$B$1:$Z$65536,25,0)</f>
        <v>0</v>
      </c>
      <c r="AB248" s="81">
        <f>VLOOKUP($C248,[1]Sheet1!$B$1:$AA$65536,26,0)</f>
        <v>27870</v>
      </c>
      <c r="AC248" s="112">
        <f t="shared" si="42"/>
        <v>27870</v>
      </c>
      <c r="AD248" s="113">
        <f t="shared" si="40"/>
        <v>27870</v>
      </c>
      <c r="AE248" s="208"/>
      <c r="AF248" s="46"/>
      <c r="AG248" s="222"/>
      <c r="AH248" s="183"/>
      <c r="AI248" s="183"/>
      <c r="AJ248" s="208"/>
      <c r="AK248" s="183"/>
      <c r="AL248" s="183"/>
      <c r="AM248" s="233" t="s">
        <v>530</v>
      </c>
      <c r="AN248" s="218"/>
    </row>
    <row r="249" spans="1:52" s="62" customFormat="1" ht="34.950000000000003" hidden="1" customHeight="1">
      <c r="A249" s="100"/>
      <c r="B249" s="391"/>
      <c r="C249" s="200" t="s">
        <v>531</v>
      </c>
      <c r="D249" s="202" t="s">
        <v>532</v>
      </c>
      <c r="E249" s="193"/>
      <c r="F249" s="81">
        <f>VLOOKUP(C249,[1]Sheet1!B$1:E$65536,4,0)</f>
        <v>0</v>
      </c>
      <c r="G249" s="81">
        <f>VLOOKUP(C249,[1]Sheet1!B$1:F$65536,5,0)</f>
        <v>0</v>
      </c>
      <c r="H249" s="81">
        <f>VLOOKUP($C249,[1]Sheet1!$B$1:$Z$65536,6,0)</f>
        <v>0</v>
      </c>
      <c r="I249" s="81">
        <f>VLOOKUP($C249,[1]Sheet1!$B$1:$Z$65536,7,0)</f>
        <v>0</v>
      </c>
      <c r="J249" s="81">
        <f>VLOOKUP($C249,[1]Sheet1!$B$1:$Z$65536,8,0)</f>
        <v>0</v>
      </c>
      <c r="K249" s="81">
        <f>VLOOKUP($C249,[1]Sheet1!$B$1:$Z$65536,9,0)</f>
        <v>0</v>
      </c>
      <c r="L249" s="81">
        <f>VLOOKUP($C249,[1]Sheet1!$B$1:$Z$65536,10,0)</f>
        <v>0</v>
      </c>
      <c r="M249" s="81">
        <f>VLOOKUP($C249,[1]Sheet1!$B$1:$Z$65536,11,0)</f>
        <v>0</v>
      </c>
      <c r="N249" s="81">
        <f>VLOOKUP($C249,[1]Sheet1!$B$1:$Z$65536,12,0)</f>
        <v>0</v>
      </c>
      <c r="O249" s="81">
        <f>VLOOKUP($C249,[1]Sheet1!$B$1:$Z$65536,13,0)</f>
        <v>0</v>
      </c>
      <c r="P249" s="81">
        <f>VLOOKUP($C249,[1]Sheet1!$B$1:$Z$65536,14,0)</f>
        <v>0</v>
      </c>
      <c r="Q249" s="81">
        <f>VLOOKUP($C249,[1]Sheet1!$B$1:$Z$65536,15,0)</f>
        <v>0</v>
      </c>
      <c r="R249" s="81">
        <f>VLOOKUP($C249,[1]Sheet1!$B$1:$Z$65536,16,0)</f>
        <v>0</v>
      </c>
      <c r="S249" s="81">
        <f>VLOOKUP($C249,[1]Sheet1!$B$1:$Z$65536,17,0)</f>
        <v>0</v>
      </c>
      <c r="T249" s="81">
        <f>VLOOKUP($C249,[1]Sheet1!$B$1:$Z$65536,18,0)</f>
        <v>0</v>
      </c>
      <c r="U249" s="81">
        <f>VLOOKUP($C249,[1]Sheet1!$B$1:$Z$65536,19,0)</f>
        <v>0</v>
      </c>
      <c r="V249" s="81">
        <f>VLOOKUP($C249,[1]Sheet1!$B$1:$Z$65536,20,0)</f>
        <v>0</v>
      </c>
      <c r="W249" s="81">
        <f>VLOOKUP($C249,[1]Sheet1!$B$1:$Z$65536,21,0)</f>
        <v>0</v>
      </c>
      <c r="X249" s="81">
        <f>VLOOKUP($C249,[1]Sheet1!$B$1:$Z$65536,22,0)</f>
        <v>0</v>
      </c>
      <c r="Y249" s="81">
        <f>VLOOKUP($C249,[1]Sheet1!$B$1:$Z$65536,23,0)</f>
        <v>0</v>
      </c>
      <c r="Z249" s="81">
        <f>VLOOKUP($C249,[1]Sheet1!$B$1:$Z$65536,24,0)</f>
        <v>0</v>
      </c>
      <c r="AA249" s="81">
        <f>VLOOKUP($C249,[1]Sheet1!$B$1:$Z$65536,25,0)</f>
        <v>0</v>
      </c>
      <c r="AB249" s="81">
        <f>VLOOKUP($C249,[1]Sheet1!$B$1:$AA$65536,26,0)</f>
        <v>0</v>
      </c>
      <c r="AC249" s="112">
        <f t="shared" si="42"/>
        <v>0</v>
      </c>
      <c r="AD249" s="113">
        <f t="shared" si="40"/>
        <v>0</v>
      </c>
      <c r="AE249" s="208"/>
      <c r="AF249" s="46"/>
      <c r="AG249" s="222"/>
      <c r="AH249" s="55"/>
      <c r="AI249" s="183"/>
      <c r="AJ249" s="208"/>
      <c r="AK249" s="183"/>
      <c r="AL249" s="183"/>
      <c r="AM249" s="232" t="s">
        <v>533</v>
      </c>
      <c r="AN249" s="218"/>
    </row>
    <row r="250" spans="1:52" s="62" customFormat="1" ht="34.950000000000003" hidden="1" customHeight="1">
      <c r="A250" s="100"/>
      <c r="B250" s="391"/>
      <c r="C250" s="200" t="s">
        <v>534</v>
      </c>
      <c r="D250" s="202" t="s">
        <v>535</v>
      </c>
      <c r="E250" s="193"/>
      <c r="F250" s="81">
        <f>VLOOKUP(C250,[1]Sheet1!B$1:E$65536,4,0)</f>
        <v>0</v>
      </c>
      <c r="G250" s="81">
        <f>VLOOKUP(C250,[1]Sheet1!B$1:F$65536,5,0)</f>
        <v>0</v>
      </c>
      <c r="H250" s="81">
        <f>VLOOKUP($C250,[1]Sheet1!$B$1:$Z$65536,6,0)</f>
        <v>0</v>
      </c>
      <c r="I250" s="81">
        <f>VLOOKUP($C250,[1]Sheet1!$B$1:$Z$65536,7,0)</f>
        <v>0</v>
      </c>
      <c r="J250" s="81">
        <f>VLOOKUP($C250,[1]Sheet1!$B$1:$Z$65536,8,0)</f>
        <v>0</v>
      </c>
      <c r="K250" s="81">
        <f>VLOOKUP($C250,[1]Sheet1!$B$1:$Z$65536,9,0)</f>
        <v>0</v>
      </c>
      <c r="L250" s="81">
        <f>VLOOKUP($C250,[1]Sheet1!$B$1:$Z$65536,10,0)</f>
        <v>0</v>
      </c>
      <c r="M250" s="81">
        <f>VLOOKUP($C250,[1]Sheet1!$B$1:$Z$65536,11,0)</f>
        <v>0</v>
      </c>
      <c r="N250" s="81">
        <f>VLOOKUP($C250,[1]Sheet1!$B$1:$Z$65536,12,0)</f>
        <v>6048.4</v>
      </c>
      <c r="O250" s="81">
        <f>VLOOKUP($C250,[1]Sheet1!$B$1:$Z$65536,13,0)</f>
        <v>0</v>
      </c>
      <c r="P250" s="81">
        <f>VLOOKUP($C250,[1]Sheet1!$B$1:$Z$65536,14,0)</f>
        <v>0</v>
      </c>
      <c r="Q250" s="81">
        <f>VLOOKUP($C250,[1]Sheet1!$B$1:$Z$65536,15,0)</f>
        <v>0</v>
      </c>
      <c r="R250" s="81">
        <f>VLOOKUP($C250,[1]Sheet1!$B$1:$Z$65536,16,0)</f>
        <v>0</v>
      </c>
      <c r="S250" s="81">
        <f>VLOOKUP($C250,[1]Sheet1!$B$1:$Z$65536,17,0)</f>
        <v>0</v>
      </c>
      <c r="T250" s="81">
        <f>VLOOKUP($C250,[1]Sheet1!$B$1:$Z$65536,18,0)</f>
        <v>0</v>
      </c>
      <c r="U250" s="81">
        <f>VLOOKUP($C250,[1]Sheet1!$B$1:$Z$65536,19,0)</f>
        <v>0</v>
      </c>
      <c r="V250" s="81">
        <f>VLOOKUP($C250,[1]Sheet1!$B$1:$Z$65536,20,0)</f>
        <v>0</v>
      </c>
      <c r="W250" s="81">
        <f>VLOOKUP($C250,[1]Sheet1!$B$1:$Z$65536,21,0)</f>
        <v>0</v>
      </c>
      <c r="X250" s="81">
        <f>VLOOKUP($C250,[1]Sheet1!$B$1:$Z$65536,22,0)</f>
        <v>0</v>
      </c>
      <c r="Y250" s="81">
        <f>VLOOKUP($C250,[1]Sheet1!$B$1:$Z$65536,23,0)</f>
        <v>0</v>
      </c>
      <c r="Z250" s="81">
        <f>VLOOKUP($C250,[1]Sheet1!$B$1:$Z$65536,24,0)</f>
        <v>0</v>
      </c>
      <c r="AA250" s="81">
        <f>VLOOKUP($C250,[1]Sheet1!$B$1:$Z$65536,25,0)</f>
        <v>0</v>
      </c>
      <c r="AB250" s="81">
        <f>VLOOKUP($C250,[1]Sheet1!$B$1:$AA$65536,26,0)</f>
        <v>0</v>
      </c>
      <c r="AC250" s="112">
        <f t="shared" si="42"/>
        <v>6048.4</v>
      </c>
      <c r="AD250" s="211">
        <f t="shared" si="40"/>
        <v>6048.4</v>
      </c>
      <c r="AE250" s="208"/>
      <c r="AF250" s="46"/>
      <c r="AG250" s="222"/>
      <c r="AH250" s="55"/>
      <c r="AI250" s="183"/>
      <c r="AJ250" s="208"/>
      <c r="AK250" s="183"/>
      <c r="AL250" s="183"/>
      <c r="AM250" s="234" t="s">
        <v>536</v>
      </c>
      <c r="AN250" s="218"/>
    </row>
    <row r="251" spans="1:52" s="61" customFormat="1" ht="34.950000000000003" hidden="1" customHeight="1">
      <c r="A251" s="58"/>
      <c r="B251" s="392"/>
      <c r="C251" s="364" t="s">
        <v>94</v>
      </c>
      <c r="D251" s="365"/>
      <c r="E251" s="196"/>
      <c r="F251" s="98">
        <f>SUM(F241:F250)</f>
        <v>0</v>
      </c>
      <c r="G251" s="98">
        <f t="shared" ref="G251:AD251" si="43">SUM(G241:G250)</f>
        <v>0</v>
      </c>
      <c r="H251" s="98">
        <f t="shared" si="43"/>
        <v>0</v>
      </c>
      <c r="I251" s="98">
        <f t="shared" si="43"/>
        <v>0</v>
      </c>
      <c r="J251" s="98">
        <f t="shared" si="43"/>
        <v>0</v>
      </c>
      <c r="K251" s="98">
        <f t="shared" si="43"/>
        <v>0</v>
      </c>
      <c r="L251" s="98">
        <f t="shared" si="43"/>
        <v>0</v>
      </c>
      <c r="M251" s="98">
        <f t="shared" si="43"/>
        <v>0</v>
      </c>
      <c r="N251" s="98">
        <f t="shared" si="43"/>
        <v>6048.4</v>
      </c>
      <c r="O251" s="98">
        <f t="shared" si="43"/>
        <v>0</v>
      </c>
      <c r="P251" s="98">
        <f t="shared" si="43"/>
        <v>0</v>
      </c>
      <c r="Q251" s="98">
        <f t="shared" si="43"/>
        <v>0</v>
      </c>
      <c r="R251" s="98">
        <f t="shared" si="43"/>
        <v>0</v>
      </c>
      <c r="S251" s="98">
        <f t="shared" si="43"/>
        <v>0</v>
      </c>
      <c r="T251" s="98">
        <f t="shared" si="43"/>
        <v>45286.42</v>
      </c>
      <c r="U251" s="98">
        <f t="shared" si="43"/>
        <v>0</v>
      </c>
      <c r="V251" s="98">
        <f t="shared" si="43"/>
        <v>0</v>
      </c>
      <c r="W251" s="98">
        <f t="shared" si="43"/>
        <v>0</v>
      </c>
      <c r="X251" s="98">
        <f t="shared" si="43"/>
        <v>0</v>
      </c>
      <c r="Y251" s="98">
        <f t="shared" si="43"/>
        <v>0</v>
      </c>
      <c r="Z251" s="98">
        <f t="shared" si="43"/>
        <v>17430.91</v>
      </c>
      <c r="AA251" s="98">
        <f t="shared" si="43"/>
        <v>0</v>
      </c>
      <c r="AB251" s="98">
        <f t="shared" si="43"/>
        <v>196842.6</v>
      </c>
      <c r="AC251" s="98">
        <f t="shared" si="43"/>
        <v>265608.33</v>
      </c>
      <c r="AD251" s="117">
        <f t="shared" si="43"/>
        <v>265608.33</v>
      </c>
      <c r="AE251" s="112">
        <f>SUM(I251:AD251)</f>
        <v>796824.99</v>
      </c>
      <c r="AF251" s="112">
        <f>SUM(J251:AE251)</f>
        <v>1593649.98</v>
      </c>
      <c r="AG251" s="235"/>
      <c r="AH251" s="236">
        <f>SUM(AH241:AH250)</f>
        <v>0</v>
      </c>
      <c r="AI251" s="224"/>
      <c r="AJ251" s="147"/>
      <c r="AK251" s="148"/>
      <c r="AL251" s="148"/>
      <c r="AM251" s="225"/>
      <c r="AN251" s="152"/>
      <c r="AO251" s="152"/>
      <c r="AP251" s="152"/>
      <c r="AQ251" s="152"/>
      <c r="AR251" s="152"/>
      <c r="AS251" s="152"/>
      <c r="AT251" s="152"/>
      <c r="AU251" s="152"/>
      <c r="AV251" s="152"/>
      <c r="AW251" s="152"/>
      <c r="AX251" s="152"/>
      <c r="AY251" s="152"/>
      <c r="AZ251" s="152"/>
    </row>
    <row r="252" spans="1:52" s="13" customFormat="1" ht="34.950000000000003" customHeight="1">
      <c r="B252" s="366" t="s">
        <v>537</v>
      </c>
      <c r="C252" s="367"/>
      <c r="D252" s="368"/>
      <c r="E252" s="203"/>
      <c r="F252" s="204">
        <f>F251+F239+F216+F141+F73+F29</f>
        <v>1552739.66</v>
      </c>
      <c r="G252" s="204">
        <f t="shared" ref="G252:X252" si="44">G251+G239+G216+G141+G73+G29</f>
        <v>474911.63000000082</v>
      </c>
      <c r="H252" s="204">
        <f t="shared" si="44"/>
        <v>1203611.3899999999</v>
      </c>
      <c r="I252" s="204">
        <f t="shared" si="44"/>
        <v>2710900.41</v>
      </c>
      <c r="J252" s="204">
        <f t="shared" si="44"/>
        <v>2647257.9999999991</v>
      </c>
      <c r="K252" s="204">
        <f t="shared" si="44"/>
        <v>2686696.6700000004</v>
      </c>
      <c r="L252" s="204">
        <f t="shared" si="44"/>
        <v>2905340.3300000005</v>
      </c>
      <c r="M252" s="204">
        <f t="shared" si="44"/>
        <v>2665778.209999999</v>
      </c>
      <c r="N252" s="204">
        <f t="shared" si="44"/>
        <v>2947447.8700000015</v>
      </c>
      <c r="O252" s="204">
        <f t="shared" si="44"/>
        <v>4536945.3299999973</v>
      </c>
      <c r="P252" s="204">
        <f t="shared" si="44"/>
        <v>5136238.0600000005</v>
      </c>
      <c r="Q252" s="204">
        <f t="shared" si="44"/>
        <v>7055617.2199999988</v>
      </c>
      <c r="R252" s="204">
        <f t="shared" si="44"/>
        <v>12476492.550000001</v>
      </c>
      <c r="S252" s="204">
        <f t="shared" si="44"/>
        <v>3351366.9600000004</v>
      </c>
      <c r="T252" s="204">
        <f t="shared" si="44"/>
        <v>5406546.4299999997</v>
      </c>
      <c r="U252" s="204">
        <f t="shared" si="44"/>
        <v>2245975.38</v>
      </c>
      <c r="V252" s="204">
        <f t="shared" si="44"/>
        <v>14129679.490000004</v>
      </c>
      <c r="W252" s="204">
        <f t="shared" si="44"/>
        <v>8709196.2199999988</v>
      </c>
      <c r="X252" s="204">
        <f t="shared" si="44"/>
        <v>12604452.09</v>
      </c>
      <c r="Y252" s="289">
        <f t="shared" ref="Y252:AF252" si="45">Y140+Y128+Y126+Y121+Y116+Y115+Y114+Y113+Y112+Y107+Y97+Y96+Y90+Y89+Y80+Y58+Y39+Y38+Y35+Y32+Y21+Y10+Y98+Y99+Y100+Y101+Y102+Y103+Y104+Y105+Y106</f>
        <v>5370061.1200000001</v>
      </c>
      <c r="Z252" s="289">
        <f>Z140+Z128+Z126+Z121+Z116+Z115+Z114+Z113+Z112+Z107+Z97+Z96+Z90+Z89+Z80+Z58+Z39+Z38+Z35+Z32+Z21+Z10+Z98+Z99+Z100+Z101+Z102+Z103+Z104+Z105+Z106</f>
        <v>8357951.7400000012</v>
      </c>
      <c r="AA252" s="289">
        <f t="shared" si="45"/>
        <v>5800721.8300000001</v>
      </c>
      <c r="AB252" s="289">
        <f t="shared" si="45"/>
        <v>3469932.15</v>
      </c>
      <c r="AC252" s="289">
        <f t="shared" si="45"/>
        <v>69673691.040000007</v>
      </c>
      <c r="AD252" s="289">
        <f t="shared" si="45"/>
        <v>47417383.659999996</v>
      </c>
      <c r="AE252" s="289">
        <f t="shared" si="45"/>
        <v>3344441.6816666666</v>
      </c>
      <c r="AF252" s="289">
        <f t="shared" si="45"/>
        <v>3697488.0699999989</v>
      </c>
      <c r="AG252" s="237">
        <f>AG140+AG128+AG126+AG121+AG116+AG115+AG114+AG113+AG112+AG107+AG97+AG96+AG90+AG89+AG80+AG58+AG39+AG38+AG35+AG32+AG21+AG10+AG98+AG99+AG100+AG101+AG102+AG103+AG104+AG105+AG106</f>
        <v>4590248.4399999995</v>
      </c>
      <c r="AH252" s="237">
        <f>AH140+AH128+AH126+AH121+AH116+AH115+AH114+AH113+AH112+AH107+AH97+AH96+AH90+AH89+AH80+AH58+AH39+AH38+AH35+AH32+AH21+AH10+AH98+AH99+AH100+AH101+AH102+AH103+AH104+AH105+AH106</f>
        <v>3480000</v>
      </c>
      <c r="AI252" s="204" t="e">
        <f>#REF!+AI216+AI141+AI73+AI29</f>
        <v>#REF!</v>
      </c>
      <c r="AJ252" s="204"/>
      <c r="AK252" s="239"/>
      <c r="AL252" s="239"/>
      <c r="AM252" s="240"/>
      <c r="AN252" s="152"/>
      <c r="AO252" s="152"/>
      <c r="AP252" s="152"/>
      <c r="AQ252" s="152"/>
      <c r="AR252" s="152"/>
      <c r="AS252" s="152"/>
      <c r="AT252" s="152"/>
      <c r="AU252" s="152"/>
      <c r="AV252" s="152"/>
      <c r="AW252" s="152"/>
      <c r="AX252" s="152"/>
      <c r="AY252" s="152"/>
      <c r="AZ252" s="152"/>
    </row>
    <row r="253" spans="1:52" ht="15.6" hidden="1">
      <c r="I253" s="4"/>
      <c r="J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209"/>
      <c r="AM253" s="8"/>
      <c r="AN253" s="8"/>
      <c r="AO253" s="152"/>
      <c r="AP253" s="152"/>
      <c r="AQ253" s="152"/>
      <c r="AR253" s="152"/>
      <c r="AS253" s="152"/>
      <c r="AT253" s="152"/>
      <c r="AU253" s="152"/>
      <c r="AV253" s="152"/>
      <c r="AW253" s="152"/>
      <c r="AX253" s="152"/>
      <c r="AY253" s="152"/>
      <c r="AZ253" s="152"/>
    </row>
    <row r="254" spans="1:52" ht="15.6" hidden="1">
      <c r="I254" s="4"/>
      <c r="J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209"/>
      <c r="AM254" s="8"/>
      <c r="AN254" s="8"/>
      <c r="AO254" s="152"/>
      <c r="AP254" s="152"/>
      <c r="AQ254" s="152"/>
      <c r="AR254" s="152"/>
      <c r="AS254" s="152"/>
      <c r="AT254" s="152"/>
      <c r="AU254" s="152"/>
      <c r="AV254" s="152"/>
      <c r="AW254" s="152"/>
      <c r="AX254" s="152"/>
      <c r="AY254" s="152"/>
      <c r="AZ254" s="152"/>
    </row>
    <row r="255" spans="1:52" s="59" customFormat="1" ht="31.95" hidden="1" customHeight="1">
      <c r="C255" s="99" t="s">
        <v>95</v>
      </c>
      <c r="D255" s="100"/>
      <c r="E255" s="187"/>
      <c r="F255" s="59" t="s">
        <v>538</v>
      </c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209"/>
      <c r="AE255" s="119" t="s">
        <v>96</v>
      </c>
      <c r="AF255" s="120"/>
      <c r="AG255" s="120"/>
      <c r="AH255" s="151"/>
      <c r="AI255" s="152"/>
      <c r="AJ255" s="152"/>
      <c r="AK255" s="152"/>
      <c r="AL255" s="152"/>
      <c r="AM255" s="8"/>
      <c r="AN255" s="8"/>
      <c r="AO255" s="152"/>
      <c r="AP255" s="152"/>
      <c r="AQ255" s="152"/>
      <c r="AR255" s="152"/>
      <c r="AS255" s="152"/>
      <c r="AT255" s="152"/>
      <c r="AU255" s="152"/>
      <c r="AV255" s="152"/>
      <c r="AW255" s="152"/>
      <c r="AX255" s="152"/>
      <c r="AY255" s="152"/>
      <c r="AZ255" s="152"/>
    </row>
    <row r="256" spans="1:52" ht="15.6" hidden="1">
      <c r="I256" s="4"/>
      <c r="J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209"/>
      <c r="AM256" s="8"/>
      <c r="AN256" s="8"/>
      <c r="AO256" s="152"/>
      <c r="AP256" s="152"/>
      <c r="AQ256" s="152"/>
      <c r="AR256" s="152"/>
      <c r="AS256" s="152"/>
      <c r="AT256" s="152"/>
      <c r="AU256" s="152"/>
      <c r="AV256" s="152"/>
      <c r="AW256" s="152"/>
      <c r="AX256" s="152"/>
      <c r="AY256" s="152"/>
      <c r="AZ256" s="152"/>
    </row>
    <row r="257" spans="1:52" ht="15.6" hidden="1">
      <c r="A257" s="8"/>
      <c r="B257" s="344"/>
      <c r="C257" s="241" t="s">
        <v>539</v>
      </c>
      <c r="D257" s="26" t="s">
        <v>540</v>
      </c>
      <c r="E257" s="64">
        <f>VLOOKUP(C257,[1]Sheet1!B$1:D$65536,3,0)</f>
        <v>60</v>
      </c>
      <c r="F257" s="81">
        <f>VLOOKUP(C257,[1]Sheet1!B$1:E$65536,4,0)</f>
        <v>6350</v>
      </c>
      <c r="G257" s="81">
        <f>VLOOKUP(C257,[1]Sheet1!B$1:F$65536,5,0)</f>
        <v>0</v>
      </c>
      <c r="H257" s="81">
        <f>VLOOKUP($C257,[1]Sheet1!$B$1:$Z$65536,6,0)</f>
        <v>0</v>
      </c>
      <c r="I257" s="81">
        <f>VLOOKUP($C257,[1]Sheet1!$B$1:$Z$65536,7,0)</f>
        <v>0</v>
      </c>
      <c r="J257" s="81">
        <f>VLOOKUP($C257,[1]Sheet1!$B$1:$Z$65536,8,0)</f>
        <v>0</v>
      </c>
      <c r="K257" s="81">
        <f>VLOOKUP($C257,[1]Sheet1!$B$1:$Z$65536,9,0)</f>
        <v>0</v>
      </c>
      <c r="L257" s="81">
        <f>VLOOKUP($C257,[1]Sheet1!$B$1:$Z$65536,10,0)</f>
        <v>0</v>
      </c>
      <c r="M257" s="81">
        <f>VLOOKUP($C257,[1]Sheet1!$B$1:$Z$65536,11,0)</f>
        <v>0</v>
      </c>
      <c r="N257" s="81">
        <f>VLOOKUP($C257,[1]Sheet1!$B$1:$Z$65536,12,0)</f>
        <v>0</v>
      </c>
      <c r="O257" s="81">
        <f>VLOOKUP($C257,[1]Sheet1!$B$1:$Z$65536,13,0)</f>
        <v>0</v>
      </c>
      <c r="P257" s="81">
        <f>VLOOKUP($C257,[1]Sheet1!$B$1:$Z$65536,14,0)</f>
        <v>0</v>
      </c>
      <c r="Q257" s="81">
        <f>VLOOKUP($C257,[1]Sheet1!$B$1:$Z$65536,15,0)</f>
        <v>0</v>
      </c>
      <c r="R257" s="81">
        <f>VLOOKUP($C257,[1]Sheet1!$B$1:$Z$65536,16,0)</f>
        <v>0</v>
      </c>
      <c r="S257" s="81">
        <f>VLOOKUP($C257,[1]Sheet1!$B$1:$Z$65536,17,0)</f>
        <v>0</v>
      </c>
      <c r="T257" s="81">
        <f>VLOOKUP($C257,[1]Sheet1!$B$1:$Z$65536,18,0)</f>
        <v>0</v>
      </c>
      <c r="U257" s="81">
        <f>VLOOKUP($C257,[1]Sheet1!$B$1:$Z$65536,19,0)</f>
        <v>0</v>
      </c>
      <c r="V257" s="81">
        <f>VLOOKUP($C257,[1]Sheet1!$B$1:$Z$65536,20,0)</f>
        <v>0</v>
      </c>
      <c r="W257" s="81">
        <f>VLOOKUP($C257,[1]Sheet1!$B$1:$Z$65536,21,0)</f>
        <v>0</v>
      </c>
      <c r="X257" s="81">
        <f>VLOOKUP($C257,[1]Sheet1!$B$1:$Z$65536,22,0)</f>
        <v>0</v>
      </c>
      <c r="Y257" s="81">
        <f>VLOOKUP($C257,[1]Sheet1!$B$1:$Z$65536,23,0)</f>
        <v>0</v>
      </c>
      <c r="Z257" s="81">
        <f>VLOOKUP($C257,[1]Sheet1!$B$1:$Z$65536,24,0)</f>
        <v>0</v>
      </c>
      <c r="AA257" s="81">
        <f>VLOOKUP($C257,[1]Sheet1!$B$1:$Z$65536,25,0)</f>
        <v>0</v>
      </c>
      <c r="AB257" s="81">
        <f>VLOOKUP($C257,[1]Sheet1!$B$1:$AA$65536,26,0)</f>
        <v>0</v>
      </c>
      <c r="AC257" s="112">
        <f t="shared" ref="AC257:AC320" si="46">SUM(F257:AB257)</f>
        <v>6350</v>
      </c>
      <c r="AD257" s="211">
        <f t="shared" ref="AD257:AD260" si="47">AC257-AB257-AA257</f>
        <v>6350</v>
      </c>
      <c r="AE257" s="4"/>
      <c r="AF257" s="4"/>
      <c r="AG257" s="242"/>
      <c r="AI257" s="4"/>
      <c r="AJ257" s="4"/>
      <c r="AK257" s="4"/>
      <c r="AL257" s="4"/>
      <c r="AM257" s="8"/>
      <c r="AN257" s="8"/>
      <c r="AO257" s="152"/>
      <c r="AP257" s="152"/>
      <c r="AQ257" s="152"/>
      <c r="AR257" s="152"/>
      <c r="AS257" s="152"/>
      <c r="AT257" s="152"/>
      <c r="AU257" s="152"/>
      <c r="AV257" s="152"/>
      <c r="AW257" s="152"/>
      <c r="AX257" s="152"/>
      <c r="AY257" s="152"/>
      <c r="AZ257" s="152"/>
    </row>
    <row r="258" spans="1:52" ht="14.4" hidden="1">
      <c r="A258" s="8"/>
      <c r="B258" s="344"/>
      <c r="C258" s="241" t="s">
        <v>541</v>
      </c>
      <c r="D258" s="29" t="s">
        <v>542</v>
      </c>
      <c r="E258" s="64">
        <f>VLOOKUP(C258,[1]Sheet1!B$1:D$65536,3,0)</f>
        <v>60</v>
      </c>
      <c r="F258" s="81">
        <f>VLOOKUP(C258,[1]Sheet1!B$1:E$65536,4,0)</f>
        <v>1950</v>
      </c>
      <c r="G258" s="81">
        <f>VLOOKUP(C258,[1]Sheet1!B$1:F$65536,5,0)</f>
        <v>0</v>
      </c>
      <c r="H258" s="81">
        <f>VLOOKUP($C258,[1]Sheet1!$B$1:$Z$65536,6,0)</f>
        <v>0</v>
      </c>
      <c r="I258" s="81">
        <f>VLOOKUP($C258,[1]Sheet1!$B$1:$Z$65536,7,0)</f>
        <v>0</v>
      </c>
      <c r="J258" s="81">
        <f>VLOOKUP($C258,[1]Sheet1!$B$1:$Z$65536,8,0)</f>
        <v>0</v>
      </c>
      <c r="K258" s="81">
        <f>VLOOKUP($C258,[1]Sheet1!$B$1:$Z$65536,9,0)</f>
        <v>0</v>
      </c>
      <c r="L258" s="81">
        <f>VLOOKUP($C258,[1]Sheet1!$B$1:$Z$65536,10,0)</f>
        <v>0</v>
      </c>
      <c r="M258" s="81">
        <f>VLOOKUP($C258,[1]Sheet1!$B$1:$Z$65536,11,0)</f>
        <v>0</v>
      </c>
      <c r="N258" s="81">
        <f>VLOOKUP($C258,[1]Sheet1!$B$1:$Z$65536,12,0)</f>
        <v>0</v>
      </c>
      <c r="O258" s="81">
        <f>VLOOKUP($C258,[1]Sheet1!$B$1:$Z$65536,13,0)</f>
        <v>0</v>
      </c>
      <c r="P258" s="81">
        <f>VLOOKUP($C258,[1]Sheet1!$B$1:$Z$65536,14,0)</f>
        <v>0</v>
      </c>
      <c r="Q258" s="81">
        <f>VLOOKUP($C258,[1]Sheet1!$B$1:$Z$65536,15,0)</f>
        <v>0</v>
      </c>
      <c r="R258" s="81">
        <f>VLOOKUP($C258,[1]Sheet1!$B$1:$Z$65536,16,0)</f>
        <v>0</v>
      </c>
      <c r="S258" s="81">
        <f>VLOOKUP($C258,[1]Sheet1!$B$1:$Z$65536,17,0)</f>
        <v>0</v>
      </c>
      <c r="T258" s="81">
        <f>VLOOKUP($C258,[1]Sheet1!$B$1:$Z$65536,18,0)</f>
        <v>0</v>
      </c>
      <c r="U258" s="81">
        <f>VLOOKUP($C258,[1]Sheet1!$B$1:$Z$65536,19,0)</f>
        <v>0</v>
      </c>
      <c r="V258" s="81">
        <f>VLOOKUP($C258,[1]Sheet1!$B$1:$Z$65536,20,0)</f>
        <v>0</v>
      </c>
      <c r="W258" s="81">
        <f>VLOOKUP($C258,[1]Sheet1!$B$1:$Z$65536,21,0)</f>
        <v>0</v>
      </c>
      <c r="X258" s="81">
        <f>VLOOKUP($C258,[1]Sheet1!$B$1:$Z$65536,22,0)</f>
        <v>0</v>
      </c>
      <c r="Y258" s="81">
        <f>VLOOKUP($C258,[1]Sheet1!$B$1:$Z$65536,23,0)</f>
        <v>0</v>
      </c>
      <c r="Z258" s="81">
        <f>VLOOKUP($C258,[1]Sheet1!$B$1:$Z$65536,24,0)</f>
        <v>0</v>
      </c>
      <c r="AA258" s="81">
        <f>VLOOKUP($C258,[1]Sheet1!$B$1:$Z$65536,25,0)</f>
        <v>0</v>
      </c>
      <c r="AB258" s="81">
        <f>VLOOKUP($C258,[1]Sheet1!$B$1:$AA$65536,26,0)</f>
        <v>0</v>
      </c>
      <c r="AC258" s="112">
        <f t="shared" si="46"/>
        <v>1950</v>
      </c>
      <c r="AD258" s="211">
        <f t="shared" si="47"/>
        <v>1950</v>
      </c>
      <c r="AE258" s="4"/>
      <c r="AF258" s="4"/>
      <c r="AG258" s="242"/>
      <c r="AI258" s="4"/>
      <c r="AJ258" s="4"/>
      <c r="AK258" s="4"/>
      <c r="AL258" s="4"/>
      <c r="AM258" s="8"/>
      <c r="AN258" s="8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</row>
    <row r="259" spans="1:52" hidden="1">
      <c r="A259" s="8"/>
      <c r="B259" s="344"/>
      <c r="C259" s="241" t="s">
        <v>543</v>
      </c>
      <c r="D259" s="29" t="s">
        <v>544</v>
      </c>
      <c r="E259" s="64">
        <f>VLOOKUP(C259,[1]Sheet1!B$1:D$65536,3,0)</f>
        <v>60</v>
      </c>
      <c r="F259" s="81">
        <f>VLOOKUP(C259,[1]Sheet1!B$1:E$65536,4,0)</f>
        <v>400</v>
      </c>
      <c r="G259" s="81">
        <f>VLOOKUP(C259,[1]Sheet1!B$1:F$65536,5,0)</f>
        <v>0</v>
      </c>
      <c r="H259" s="81">
        <f>VLOOKUP($C259,[1]Sheet1!$B$1:$Z$65536,6,0)</f>
        <v>0</v>
      </c>
      <c r="I259" s="81">
        <f>VLOOKUP($C259,[1]Sheet1!$B$1:$Z$65536,7,0)</f>
        <v>0</v>
      </c>
      <c r="J259" s="81">
        <f>VLOOKUP($C259,[1]Sheet1!$B$1:$Z$65536,8,0)</f>
        <v>0</v>
      </c>
      <c r="K259" s="81">
        <f>VLOOKUP($C259,[1]Sheet1!$B$1:$Z$65536,9,0)</f>
        <v>0</v>
      </c>
      <c r="L259" s="81">
        <f>VLOOKUP($C259,[1]Sheet1!$B$1:$Z$65536,10,0)</f>
        <v>0</v>
      </c>
      <c r="M259" s="81">
        <f>VLOOKUP($C259,[1]Sheet1!$B$1:$Z$65536,11,0)</f>
        <v>0</v>
      </c>
      <c r="N259" s="81">
        <f>VLOOKUP($C259,[1]Sheet1!$B$1:$Z$65536,12,0)</f>
        <v>0</v>
      </c>
      <c r="O259" s="81">
        <f>VLOOKUP($C259,[1]Sheet1!$B$1:$Z$65536,13,0)</f>
        <v>0</v>
      </c>
      <c r="P259" s="81">
        <f>VLOOKUP($C259,[1]Sheet1!$B$1:$Z$65536,14,0)</f>
        <v>0</v>
      </c>
      <c r="Q259" s="81">
        <f>VLOOKUP($C259,[1]Sheet1!$B$1:$Z$65536,15,0)</f>
        <v>0</v>
      </c>
      <c r="R259" s="81">
        <f>VLOOKUP($C259,[1]Sheet1!$B$1:$Z$65536,16,0)</f>
        <v>0</v>
      </c>
      <c r="S259" s="81">
        <f>VLOOKUP($C259,[1]Sheet1!$B$1:$Z$65536,17,0)</f>
        <v>0</v>
      </c>
      <c r="T259" s="81">
        <f>VLOOKUP($C259,[1]Sheet1!$B$1:$Z$65536,18,0)</f>
        <v>0</v>
      </c>
      <c r="U259" s="81">
        <f>VLOOKUP($C259,[1]Sheet1!$B$1:$Z$65536,19,0)</f>
        <v>0</v>
      </c>
      <c r="V259" s="81">
        <f>VLOOKUP($C259,[1]Sheet1!$B$1:$Z$65536,20,0)</f>
        <v>0</v>
      </c>
      <c r="W259" s="81">
        <f>VLOOKUP($C259,[1]Sheet1!$B$1:$Z$65536,21,0)</f>
        <v>0</v>
      </c>
      <c r="X259" s="81">
        <f>VLOOKUP($C259,[1]Sheet1!$B$1:$Z$65536,22,0)</f>
        <v>0</v>
      </c>
      <c r="Y259" s="81">
        <f>VLOOKUP($C259,[1]Sheet1!$B$1:$Z$65536,23,0)</f>
        <v>0</v>
      </c>
      <c r="Z259" s="81">
        <f>VLOOKUP($C259,[1]Sheet1!$B$1:$Z$65536,24,0)</f>
        <v>0</v>
      </c>
      <c r="AA259" s="81">
        <f>VLOOKUP($C259,[1]Sheet1!$B$1:$Z$65536,25,0)</f>
        <v>0</v>
      </c>
      <c r="AB259" s="81">
        <f>VLOOKUP($C259,[1]Sheet1!$B$1:$AA$65536,26,0)</f>
        <v>0</v>
      </c>
      <c r="AC259" s="112">
        <f t="shared" si="46"/>
        <v>400</v>
      </c>
      <c r="AD259" s="211">
        <f t="shared" si="47"/>
        <v>400</v>
      </c>
      <c r="AE259" s="4"/>
      <c r="AF259" s="4"/>
      <c r="AG259" s="242"/>
      <c r="AI259" s="4"/>
      <c r="AJ259" s="4"/>
      <c r="AK259" s="4"/>
      <c r="AL259" s="4"/>
      <c r="AM259" s="4"/>
      <c r="AN259" s="185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</row>
    <row r="260" spans="1:52" hidden="1">
      <c r="A260" s="8"/>
      <c r="B260" s="344"/>
      <c r="C260" s="241" t="s">
        <v>545</v>
      </c>
      <c r="D260" s="29" t="s">
        <v>546</v>
      </c>
      <c r="E260" s="64">
        <f>VLOOKUP(C260,[1]Sheet1!B$1:D$65536,3,0)</f>
        <v>60</v>
      </c>
      <c r="F260" s="81">
        <f>VLOOKUP(C260,[1]Sheet1!B$1:E$65536,4,0)</f>
        <v>551107</v>
      </c>
      <c r="G260" s="81">
        <f>VLOOKUP(C260,[1]Sheet1!B$1:F$65536,5,0)</f>
        <v>0</v>
      </c>
      <c r="H260" s="81">
        <f>VLOOKUP($C260,[1]Sheet1!$B$1:$Z$65536,6,0)</f>
        <v>0</v>
      </c>
      <c r="I260" s="81">
        <f>VLOOKUP($C260,[1]Sheet1!$B$1:$Z$65536,7,0)</f>
        <v>0</v>
      </c>
      <c r="J260" s="81">
        <f>VLOOKUP($C260,[1]Sheet1!$B$1:$Z$65536,8,0)</f>
        <v>0</v>
      </c>
      <c r="K260" s="81">
        <f>VLOOKUP($C260,[1]Sheet1!$B$1:$Z$65536,9,0)</f>
        <v>0</v>
      </c>
      <c r="L260" s="81">
        <f>VLOOKUP($C260,[1]Sheet1!$B$1:$Z$65536,10,0)</f>
        <v>0</v>
      </c>
      <c r="M260" s="81">
        <f>VLOOKUP($C260,[1]Sheet1!$B$1:$Z$65536,11,0)</f>
        <v>0</v>
      </c>
      <c r="N260" s="81">
        <f>VLOOKUP($C260,[1]Sheet1!$B$1:$Z$65536,12,0)</f>
        <v>0</v>
      </c>
      <c r="O260" s="81">
        <f>VLOOKUP($C260,[1]Sheet1!$B$1:$Z$65536,13,0)</f>
        <v>0</v>
      </c>
      <c r="P260" s="81">
        <f>VLOOKUP($C260,[1]Sheet1!$B$1:$Z$65536,14,0)</f>
        <v>0</v>
      </c>
      <c r="Q260" s="81">
        <f>VLOOKUP($C260,[1]Sheet1!$B$1:$Z$65536,15,0)</f>
        <v>0</v>
      </c>
      <c r="R260" s="81">
        <f>VLOOKUP($C260,[1]Sheet1!$B$1:$Z$65536,16,0)</f>
        <v>0</v>
      </c>
      <c r="S260" s="81">
        <f>VLOOKUP($C260,[1]Sheet1!$B$1:$Z$65536,17,0)</f>
        <v>0</v>
      </c>
      <c r="T260" s="81">
        <f>VLOOKUP($C260,[1]Sheet1!$B$1:$Z$65536,18,0)</f>
        <v>0</v>
      </c>
      <c r="U260" s="81">
        <f>VLOOKUP($C260,[1]Sheet1!$B$1:$Z$65536,19,0)</f>
        <v>0</v>
      </c>
      <c r="V260" s="81">
        <f>VLOOKUP($C260,[1]Sheet1!$B$1:$Z$65536,20,0)</f>
        <v>0</v>
      </c>
      <c r="W260" s="81">
        <f>VLOOKUP($C260,[1]Sheet1!$B$1:$Z$65536,21,0)</f>
        <v>0</v>
      </c>
      <c r="X260" s="81">
        <f>VLOOKUP($C260,[1]Sheet1!$B$1:$Z$65536,22,0)</f>
        <v>0</v>
      </c>
      <c r="Y260" s="81">
        <f>VLOOKUP($C260,[1]Sheet1!$B$1:$Z$65536,23,0)</f>
        <v>0</v>
      </c>
      <c r="Z260" s="81">
        <f>VLOOKUP($C260,[1]Sheet1!$B$1:$Z$65536,24,0)</f>
        <v>0</v>
      </c>
      <c r="AA260" s="81">
        <f>VLOOKUP($C260,[1]Sheet1!$B$1:$Z$65536,25,0)</f>
        <v>0</v>
      </c>
      <c r="AB260" s="81">
        <f>VLOOKUP($C260,[1]Sheet1!$B$1:$AA$65536,26,0)</f>
        <v>0</v>
      </c>
      <c r="AC260" s="112">
        <f t="shared" si="46"/>
        <v>551107</v>
      </c>
      <c r="AD260" s="211">
        <f t="shared" si="47"/>
        <v>551107</v>
      </c>
      <c r="AE260" s="4"/>
      <c r="AF260" s="4"/>
      <c r="AG260" s="242"/>
      <c r="AI260" s="4"/>
      <c r="AJ260" s="4"/>
      <c r="AK260" s="4"/>
      <c r="AL260" s="4"/>
      <c r="AM260" s="4"/>
      <c r="AN260" s="185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</row>
    <row r="261" spans="1:52" hidden="1">
      <c r="A261" s="8"/>
      <c r="B261" s="344"/>
      <c r="C261" s="241" t="s">
        <v>547</v>
      </c>
      <c r="D261" s="29" t="s">
        <v>548</v>
      </c>
      <c r="E261" s="64">
        <v>0</v>
      </c>
      <c r="F261" s="81">
        <f>VLOOKUP(C261,[1]Sheet1!B$1:E$65536,4,0)</f>
        <v>1163</v>
      </c>
      <c r="G261" s="81">
        <f>VLOOKUP(C261,[1]Sheet1!B$1:F$65536,5,0)</f>
        <v>0</v>
      </c>
      <c r="H261" s="81">
        <f>VLOOKUP($C261,[1]Sheet1!$B$1:$Z$65536,6,0)</f>
        <v>0</v>
      </c>
      <c r="I261" s="81">
        <f>VLOOKUP($C261,[1]Sheet1!$B$1:$Z$65536,7,0)</f>
        <v>0</v>
      </c>
      <c r="J261" s="81">
        <f>VLOOKUP($C261,[1]Sheet1!$B$1:$Z$65536,8,0)</f>
        <v>0</v>
      </c>
      <c r="K261" s="81">
        <f>VLOOKUP($C261,[1]Sheet1!$B$1:$Z$65536,9,0)</f>
        <v>0</v>
      </c>
      <c r="L261" s="81">
        <f>VLOOKUP($C261,[1]Sheet1!$B$1:$Z$65536,10,0)</f>
        <v>0</v>
      </c>
      <c r="M261" s="81">
        <f>VLOOKUP($C261,[1]Sheet1!$B$1:$Z$65536,11,0)</f>
        <v>0</v>
      </c>
      <c r="N261" s="81">
        <f>VLOOKUP($C261,[1]Sheet1!$B$1:$Z$65536,12,0)</f>
        <v>0</v>
      </c>
      <c r="O261" s="81">
        <f>VLOOKUP($C261,[1]Sheet1!$B$1:$Z$65536,13,0)</f>
        <v>0</v>
      </c>
      <c r="P261" s="81">
        <f>VLOOKUP($C261,[1]Sheet1!$B$1:$Z$65536,14,0)</f>
        <v>0</v>
      </c>
      <c r="Q261" s="81">
        <f>VLOOKUP($C261,[1]Sheet1!$B$1:$Z$65536,15,0)</f>
        <v>0</v>
      </c>
      <c r="R261" s="81">
        <f>VLOOKUP($C261,[1]Sheet1!$B$1:$Z$65536,16,0)</f>
        <v>0</v>
      </c>
      <c r="S261" s="81">
        <f>VLOOKUP($C261,[1]Sheet1!$B$1:$Z$65536,17,0)</f>
        <v>0</v>
      </c>
      <c r="T261" s="81">
        <f>VLOOKUP($C261,[1]Sheet1!$B$1:$Z$65536,18,0)</f>
        <v>0</v>
      </c>
      <c r="U261" s="81">
        <f>VLOOKUP($C261,[1]Sheet1!$B$1:$Z$65536,19,0)</f>
        <v>0</v>
      </c>
      <c r="V261" s="81">
        <f>VLOOKUP($C261,[1]Sheet1!$B$1:$Z$65536,20,0)</f>
        <v>0</v>
      </c>
      <c r="W261" s="81">
        <f>VLOOKUP($C261,[1]Sheet1!$B$1:$Z$65536,21,0)</f>
        <v>0</v>
      </c>
      <c r="X261" s="81">
        <f>VLOOKUP($C261,[1]Sheet1!$B$1:$Z$65536,22,0)</f>
        <v>0</v>
      </c>
      <c r="Y261" s="81">
        <f>VLOOKUP($C261,[1]Sheet1!$B$1:$Z$65536,23,0)</f>
        <v>0</v>
      </c>
      <c r="Z261" s="81">
        <f>VLOOKUP($C261,[1]Sheet1!$B$1:$Z$65536,24,0)</f>
        <v>0</v>
      </c>
      <c r="AA261" s="81">
        <f>VLOOKUP($C261,[1]Sheet1!$B$1:$Z$65536,25,0)</f>
        <v>0</v>
      </c>
      <c r="AB261" s="81">
        <f>VLOOKUP($C261,[1]Sheet1!$B$1:$AA$65536,26,0)</f>
        <v>0</v>
      </c>
      <c r="AC261" s="112">
        <f t="shared" si="46"/>
        <v>1163</v>
      </c>
      <c r="AD261" s="211">
        <f>AC261</f>
        <v>1163</v>
      </c>
      <c r="AE261" s="4"/>
      <c r="AF261" s="4"/>
      <c r="AG261" s="242"/>
      <c r="AI261" s="4"/>
      <c r="AJ261" s="4"/>
      <c r="AK261" s="4"/>
      <c r="AL261" s="4"/>
      <c r="AM261" s="4"/>
      <c r="AN261" s="185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</row>
    <row r="262" spans="1:52" hidden="1">
      <c r="A262" s="8"/>
      <c r="B262" s="344"/>
      <c r="C262" s="241" t="s">
        <v>549</v>
      </c>
      <c r="D262" s="29" t="s">
        <v>550</v>
      </c>
      <c r="E262" s="64">
        <f>VLOOKUP(C262,[1]Sheet1!B$1:D$65536,3,0)</f>
        <v>60</v>
      </c>
      <c r="F262" s="81">
        <f>VLOOKUP(C262,[1]Sheet1!B$1:E$65536,4,0)</f>
        <v>1980</v>
      </c>
      <c r="G262" s="81">
        <f>VLOOKUP(C262,[1]Sheet1!B$1:F$65536,5,0)</f>
        <v>0</v>
      </c>
      <c r="H262" s="81">
        <f>VLOOKUP($C262,[1]Sheet1!$B$1:$Z$65536,6,0)</f>
        <v>0</v>
      </c>
      <c r="I262" s="81">
        <f>VLOOKUP($C262,[1]Sheet1!$B$1:$Z$65536,7,0)</f>
        <v>0</v>
      </c>
      <c r="J262" s="81">
        <f>VLOOKUP($C262,[1]Sheet1!$B$1:$Z$65536,8,0)</f>
        <v>0</v>
      </c>
      <c r="K262" s="81">
        <f>VLOOKUP($C262,[1]Sheet1!$B$1:$Z$65536,9,0)</f>
        <v>0</v>
      </c>
      <c r="L262" s="81">
        <f>VLOOKUP($C262,[1]Sheet1!$B$1:$Z$65536,10,0)</f>
        <v>0</v>
      </c>
      <c r="M262" s="81">
        <f>VLOOKUP($C262,[1]Sheet1!$B$1:$Z$65536,11,0)</f>
        <v>0</v>
      </c>
      <c r="N262" s="81">
        <f>VLOOKUP($C262,[1]Sheet1!$B$1:$Z$65536,12,0)</f>
        <v>0</v>
      </c>
      <c r="O262" s="81">
        <f>VLOOKUP($C262,[1]Sheet1!$B$1:$Z$65536,13,0)</f>
        <v>0</v>
      </c>
      <c r="P262" s="81">
        <f>VLOOKUP($C262,[1]Sheet1!$B$1:$Z$65536,14,0)</f>
        <v>0</v>
      </c>
      <c r="Q262" s="81">
        <f>VLOOKUP($C262,[1]Sheet1!$B$1:$Z$65536,15,0)</f>
        <v>0</v>
      </c>
      <c r="R262" s="81">
        <f>VLOOKUP($C262,[1]Sheet1!$B$1:$Z$65536,16,0)</f>
        <v>0</v>
      </c>
      <c r="S262" s="81">
        <f>VLOOKUP($C262,[1]Sheet1!$B$1:$Z$65536,17,0)</f>
        <v>0</v>
      </c>
      <c r="T262" s="81">
        <f>VLOOKUP($C262,[1]Sheet1!$B$1:$Z$65536,18,0)</f>
        <v>0</v>
      </c>
      <c r="U262" s="81">
        <f>VLOOKUP($C262,[1]Sheet1!$B$1:$Z$65536,19,0)</f>
        <v>0</v>
      </c>
      <c r="V262" s="81">
        <f>VLOOKUP($C262,[1]Sheet1!$B$1:$Z$65536,20,0)</f>
        <v>0</v>
      </c>
      <c r="W262" s="81">
        <f>VLOOKUP($C262,[1]Sheet1!$B$1:$Z$65536,21,0)</f>
        <v>0</v>
      </c>
      <c r="X262" s="81">
        <f>VLOOKUP($C262,[1]Sheet1!$B$1:$Z$65536,22,0)</f>
        <v>0</v>
      </c>
      <c r="Y262" s="81">
        <f>VLOOKUP($C262,[1]Sheet1!$B$1:$Z$65536,23,0)</f>
        <v>0</v>
      </c>
      <c r="Z262" s="81">
        <f>VLOOKUP($C262,[1]Sheet1!$B$1:$Z$65536,24,0)</f>
        <v>0</v>
      </c>
      <c r="AA262" s="81">
        <f>VLOOKUP($C262,[1]Sheet1!$B$1:$Z$65536,25,0)</f>
        <v>0</v>
      </c>
      <c r="AB262" s="81">
        <f>VLOOKUP($C262,[1]Sheet1!$B$1:$AA$65536,26,0)</f>
        <v>0</v>
      </c>
      <c r="AC262" s="112">
        <f t="shared" si="46"/>
        <v>1980</v>
      </c>
      <c r="AD262" s="211">
        <f t="shared" ref="AD262:AD273" si="48">AC262-AB262-AA262</f>
        <v>1980</v>
      </c>
      <c r="AE262" s="4"/>
      <c r="AF262" s="4"/>
      <c r="AG262" s="242"/>
      <c r="AI262" s="4"/>
      <c r="AJ262" s="4"/>
      <c r="AK262" s="4"/>
      <c r="AL262" s="4"/>
      <c r="AM262" s="4"/>
      <c r="AN262" s="185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</row>
    <row r="263" spans="1:52" hidden="1">
      <c r="A263" s="8"/>
      <c r="B263" s="344"/>
      <c r="C263" s="241" t="s">
        <v>551</v>
      </c>
      <c r="D263" s="29" t="s">
        <v>552</v>
      </c>
      <c r="E263" s="64">
        <f>VLOOKUP(C263,[1]Sheet1!B$1:D$65536,3,0)</f>
        <v>60</v>
      </c>
      <c r="F263" s="81">
        <f>VLOOKUP(C263,[1]Sheet1!B$1:E$65536,4,0)</f>
        <v>19500</v>
      </c>
      <c r="G263" s="81">
        <f>VLOOKUP(C263,[1]Sheet1!B$1:F$65536,5,0)</f>
        <v>0</v>
      </c>
      <c r="H263" s="81">
        <f>VLOOKUP($C263,[1]Sheet1!$B$1:$Z$65536,6,0)</f>
        <v>0</v>
      </c>
      <c r="I263" s="81">
        <f>VLOOKUP($C263,[1]Sheet1!$B$1:$Z$65536,7,0)</f>
        <v>0</v>
      </c>
      <c r="J263" s="81">
        <f>VLOOKUP($C263,[1]Sheet1!$B$1:$Z$65536,8,0)</f>
        <v>0</v>
      </c>
      <c r="K263" s="81">
        <f>VLOOKUP($C263,[1]Sheet1!$B$1:$Z$65536,9,0)</f>
        <v>0</v>
      </c>
      <c r="L263" s="81">
        <f>VLOOKUP($C263,[1]Sheet1!$B$1:$Z$65536,10,0)</f>
        <v>0</v>
      </c>
      <c r="M263" s="81">
        <f>VLOOKUP($C263,[1]Sheet1!$B$1:$Z$65536,11,0)</f>
        <v>0</v>
      </c>
      <c r="N263" s="81">
        <f>VLOOKUP($C263,[1]Sheet1!$B$1:$Z$65536,12,0)</f>
        <v>0</v>
      </c>
      <c r="O263" s="81">
        <f>VLOOKUP($C263,[1]Sheet1!$B$1:$Z$65536,13,0)</f>
        <v>0</v>
      </c>
      <c r="P263" s="81">
        <f>VLOOKUP($C263,[1]Sheet1!$B$1:$Z$65536,14,0)</f>
        <v>0</v>
      </c>
      <c r="Q263" s="81">
        <f>VLOOKUP($C263,[1]Sheet1!$B$1:$Z$65536,15,0)</f>
        <v>0</v>
      </c>
      <c r="R263" s="81">
        <f>VLOOKUP($C263,[1]Sheet1!$B$1:$Z$65536,16,0)</f>
        <v>0</v>
      </c>
      <c r="S263" s="81">
        <f>VLOOKUP($C263,[1]Sheet1!$B$1:$Z$65536,17,0)</f>
        <v>0</v>
      </c>
      <c r="T263" s="81">
        <f>VLOOKUP($C263,[1]Sheet1!$B$1:$Z$65536,18,0)</f>
        <v>0</v>
      </c>
      <c r="U263" s="81">
        <f>VLOOKUP($C263,[1]Sheet1!$B$1:$Z$65536,19,0)</f>
        <v>0</v>
      </c>
      <c r="V263" s="81">
        <f>VLOOKUP($C263,[1]Sheet1!$B$1:$Z$65536,20,0)</f>
        <v>0</v>
      </c>
      <c r="W263" s="81">
        <f>VLOOKUP($C263,[1]Sheet1!$B$1:$Z$65536,21,0)</f>
        <v>0</v>
      </c>
      <c r="X263" s="81">
        <f>VLOOKUP($C263,[1]Sheet1!$B$1:$Z$65536,22,0)</f>
        <v>0</v>
      </c>
      <c r="Y263" s="81">
        <f>VLOOKUP($C263,[1]Sheet1!$B$1:$Z$65536,23,0)</f>
        <v>0</v>
      </c>
      <c r="Z263" s="81">
        <f>VLOOKUP($C263,[1]Sheet1!$B$1:$Z$65536,24,0)</f>
        <v>0</v>
      </c>
      <c r="AA263" s="81">
        <f>VLOOKUP($C263,[1]Sheet1!$B$1:$Z$65536,25,0)</f>
        <v>0</v>
      </c>
      <c r="AB263" s="81">
        <f>VLOOKUP($C263,[1]Sheet1!$B$1:$AA$65536,26,0)</f>
        <v>0</v>
      </c>
      <c r="AC263" s="112">
        <f t="shared" si="46"/>
        <v>19500</v>
      </c>
      <c r="AD263" s="211">
        <f t="shared" si="48"/>
        <v>19500</v>
      </c>
      <c r="AE263" s="4"/>
      <c r="AF263" s="4"/>
      <c r="AG263" s="242"/>
      <c r="AI263" s="4"/>
      <c r="AJ263" s="4"/>
      <c r="AK263" s="4"/>
      <c r="AL263" s="4"/>
      <c r="AM263" s="4"/>
      <c r="AN263" s="185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</row>
    <row r="264" spans="1:52" hidden="1">
      <c r="A264" s="8"/>
      <c r="B264" s="344"/>
      <c r="C264" s="241" t="s">
        <v>553</v>
      </c>
      <c r="D264" s="29" t="s">
        <v>554</v>
      </c>
      <c r="E264" s="64">
        <f>VLOOKUP(C264,[1]Sheet1!B$1:D$65536,3,0)</f>
        <v>60</v>
      </c>
      <c r="F264" s="81">
        <f>VLOOKUP(C264,[1]Sheet1!B$1:E$65536,4,0)</f>
        <v>17456.5</v>
      </c>
      <c r="G264" s="81">
        <f>VLOOKUP(C264,[1]Sheet1!B$1:F$65536,5,0)</f>
        <v>0</v>
      </c>
      <c r="H264" s="81">
        <f>VLOOKUP($C264,[1]Sheet1!$B$1:$Z$65536,6,0)</f>
        <v>0</v>
      </c>
      <c r="I264" s="81">
        <f>VLOOKUP($C264,[1]Sheet1!$B$1:$Z$65536,7,0)</f>
        <v>0</v>
      </c>
      <c r="J264" s="81">
        <f>VLOOKUP($C264,[1]Sheet1!$B$1:$Z$65536,8,0)</f>
        <v>0</v>
      </c>
      <c r="K264" s="81">
        <f>VLOOKUP($C264,[1]Sheet1!$B$1:$Z$65536,9,0)</f>
        <v>0</v>
      </c>
      <c r="L264" s="81">
        <f>VLOOKUP($C264,[1]Sheet1!$B$1:$Z$65536,10,0)</f>
        <v>0</v>
      </c>
      <c r="M264" s="81">
        <f>VLOOKUP($C264,[1]Sheet1!$B$1:$Z$65536,11,0)</f>
        <v>0</v>
      </c>
      <c r="N264" s="81">
        <f>VLOOKUP($C264,[1]Sheet1!$B$1:$Z$65536,12,0)</f>
        <v>0</v>
      </c>
      <c r="O264" s="81">
        <f>VLOOKUP($C264,[1]Sheet1!$B$1:$Z$65536,13,0)</f>
        <v>0</v>
      </c>
      <c r="P264" s="81">
        <f>VLOOKUP($C264,[1]Sheet1!$B$1:$Z$65536,14,0)</f>
        <v>0</v>
      </c>
      <c r="Q264" s="81">
        <f>VLOOKUP($C264,[1]Sheet1!$B$1:$Z$65536,15,0)</f>
        <v>0</v>
      </c>
      <c r="R264" s="81">
        <f>VLOOKUP($C264,[1]Sheet1!$B$1:$Z$65536,16,0)</f>
        <v>0</v>
      </c>
      <c r="S264" s="81">
        <f>VLOOKUP($C264,[1]Sheet1!$B$1:$Z$65536,17,0)</f>
        <v>0</v>
      </c>
      <c r="T264" s="81">
        <f>VLOOKUP($C264,[1]Sheet1!$B$1:$Z$65536,18,0)</f>
        <v>0</v>
      </c>
      <c r="U264" s="81">
        <f>VLOOKUP($C264,[1]Sheet1!$B$1:$Z$65536,19,0)</f>
        <v>0</v>
      </c>
      <c r="V264" s="81">
        <f>VLOOKUP($C264,[1]Sheet1!$B$1:$Z$65536,20,0)</f>
        <v>0</v>
      </c>
      <c r="W264" s="81">
        <f>VLOOKUP($C264,[1]Sheet1!$B$1:$Z$65536,21,0)</f>
        <v>0</v>
      </c>
      <c r="X264" s="81">
        <f>VLOOKUP($C264,[1]Sheet1!$B$1:$Z$65536,22,0)</f>
        <v>0</v>
      </c>
      <c r="Y264" s="81">
        <f>VLOOKUP($C264,[1]Sheet1!$B$1:$Z$65536,23,0)</f>
        <v>0</v>
      </c>
      <c r="Z264" s="81">
        <f>VLOOKUP($C264,[1]Sheet1!$B$1:$Z$65536,24,0)</f>
        <v>0</v>
      </c>
      <c r="AA264" s="81">
        <f>VLOOKUP($C264,[1]Sheet1!$B$1:$Z$65536,25,0)</f>
        <v>0</v>
      </c>
      <c r="AB264" s="81">
        <f>VLOOKUP($C264,[1]Sheet1!$B$1:$AA$65536,26,0)</f>
        <v>0</v>
      </c>
      <c r="AC264" s="112">
        <f t="shared" si="46"/>
        <v>17456.5</v>
      </c>
      <c r="AD264" s="211">
        <f t="shared" si="48"/>
        <v>17456.5</v>
      </c>
      <c r="AE264" s="4"/>
      <c r="AF264" s="4"/>
      <c r="AG264" s="242"/>
      <c r="AI264" s="4"/>
      <c r="AJ264" s="4"/>
      <c r="AK264" s="4"/>
      <c r="AL264" s="4"/>
      <c r="AM264" s="4"/>
      <c r="AN264" s="185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</row>
    <row r="265" spans="1:52" hidden="1">
      <c r="A265" s="8"/>
      <c r="B265" s="344"/>
      <c r="C265" s="241" t="s">
        <v>555</v>
      </c>
      <c r="D265" s="29" t="s">
        <v>556</v>
      </c>
      <c r="E265" s="64">
        <f>VLOOKUP(C265,[1]Sheet1!B$1:D$65536,3,0)</f>
        <v>60</v>
      </c>
      <c r="F265" s="81">
        <f>VLOOKUP(C265,[1]Sheet1!B$1:E$65536,4,0)</f>
        <v>360</v>
      </c>
      <c r="G265" s="81">
        <f>VLOOKUP(C265,[1]Sheet1!B$1:F$65536,5,0)</f>
        <v>0</v>
      </c>
      <c r="H265" s="81">
        <f>VLOOKUP($C265,[1]Sheet1!$B$1:$Z$65536,6,0)</f>
        <v>0</v>
      </c>
      <c r="I265" s="81">
        <f>VLOOKUP($C265,[1]Sheet1!$B$1:$Z$65536,7,0)</f>
        <v>0</v>
      </c>
      <c r="J265" s="81">
        <f>VLOOKUP($C265,[1]Sheet1!$B$1:$Z$65536,8,0)</f>
        <v>0</v>
      </c>
      <c r="K265" s="81">
        <f>VLOOKUP($C265,[1]Sheet1!$B$1:$Z$65536,9,0)</f>
        <v>0</v>
      </c>
      <c r="L265" s="81">
        <f>VLOOKUP($C265,[1]Sheet1!$B$1:$Z$65536,10,0)</f>
        <v>0</v>
      </c>
      <c r="M265" s="81">
        <f>VLOOKUP($C265,[1]Sheet1!$B$1:$Z$65536,11,0)</f>
        <v>0</v>
      </c>
      <c r="N265" s="81">
        <f>VLOOKUP($C265,[1]Sheet1!$B$1:$Z$65536,12,0)</f>
        <v>0</v>
      </c>
      <c r="O265" s="81">
        <f>VLOOKUP($C265,[1]Sheet1!$B$1:$Z$65536,13,0)</f>
        <v>0</v>
      </c>
      <c r="P265" s="81">
        <f>VLOOKUP($C265,[1]Sheet1!$B$1:$Z$65536,14,0)</f>
        <v>0</v>
      </c>
      <c r="Q265" s="81">
        <f>VLOOKUP($C265,[1]Sheet1!$B$1:$Z$65536,15,0)</f>
        <v>0</v>
      </c>
      <c r="R265" s="81">
        <f>VLOOKUP($C265,[1]Sheet1!$B$1:$Z$65536,16,0)</f>
        <v>0</v>
      </c>
      <c r="S265" s="81">
        <f>VLOOKUP($C265,[1]Sheet1!$B$1:$Z$65536,17,0)</f>
        <v>0</v>
      </c>
      <c r="T265" s="81">
        <f>VLOOKUP($C265,[1]Sheet1!$B$1:$Z$65536,18,0)</f>
        <v>0</v>
      </c>
      <c r="U265" s="81">
        <f>VLOOKUP($C265,[1]Sheet1!$B$1:$Z$65536,19,0)</f>
        <v>0</v>
      </c>
      <c r="V265" s="81">
        <f>VLOOKUP($C265,[1]Sheet1!$B$1:$Z$65536,20,0)</f>
        <v>0</v>
      </c>
      <c r="W265" s="81">
        <f>VLOOKUP($C265,[1]Sheet1!$B$1:$Z$65536,21,0)</f>
        <v>0</v>
      </c>
      <c r="X265" s="81">
        <f>VLOOKUP($C265,[1]Sheet1!$B$1:$Z$65536,22,0)</f>
        <v>0</v>
      </c>
      <c r="Y265" s="81">
        <f>VLOOKUP($C265,[1]Sheet1!$B$1:$Z$65536,23,0)</f>
        <v>0</v>
      </c>
      <c r="Z265" s="81">
        <f>VLOOKUP($C265,[1]Sheet1!$B$1:$Z$65536,24,0)</f>
        <v>0</v>
      </c>
      <c r="AA265" s="81">
        <f>VLOOKUP($C265,[1]Sheet1!$B$1:$Z$65536,25,0)</f>
        <v>0</v>
      </c>
      <c r="AB265" s="81">
        <f>VLOOKUP($C265,[1]Sheet1!$B$1:$AA$65536,26,0)</f>
        <v>0</v>
      </c>
      <c r="AC265" s="112">
        <f t="shared" si="46"/>
        <v>360</v>
      </c>
      <c r="AD265" s="211">
        <f t="shared" si="48"/>
        <v>360</v>
      </c>
      <c r="AE265" s="4"/>
      <c r="AF265" s="4"/>
      <c r="AG265" s="242"/>
      <c r="AI265" s="4"/>
      <c r="AJ265" s="4"/>
      <c r="AK265" s="4"/>
      <c r="AL265" s="4"/>
      <c r="AM265" s="4"/>
      <c r="AN265" s="185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</row>
    <row r="266" spans="1:52" hidden="1">
      <c r="A266" s="8"/>
      <c r="B266" s="344"/>
      <c r="C266" s="241" t="s">
        <v>557</v>
      </c>
      <c r="D266" s="29" t="s">
        <v>558</v>
      </c>
      <c r="E266" s="64">
        <f>VLOOKUP(C266,[1]Sheet1!B$1:D$65536,3,0)</f>
        <v>60</v>
      </c>
      <c r="F266" s="81">
        <f>VLOOKUP(C266,[1]Sheet1!B$1:E$65536,4,0)</f>
        <v>48800</v>
      </c>
      <c r="G266" s="81">
        <f>VLOOKUP(C266,[1]Sheet1!B$1:F$65536,5,0)</f>
        <v>0</v>
      </c>
      <c r="H266" s="81">
        <f>VLOOKUP($C266,[1]Sheet1!$B$1:$Z$65536,6,0)</f>
        <v>0</v>
      </c>
      <c r="I266" s="81">
        <f>VLOOKUP($C266,[1]Sheet1!$B$1:$Z$65536,7,0)</f>
        <v>0</v>
      </c>
      <c r="J266" s="81">
        <f>VLOOKUP($C266,[1]Sheet1!$B$1:$Z$65536,8,0)</f>
        <v>0</v>
      </c>
      <c r="K266" s="81">
        <f>VLOOKUP($C266,[1]Sheet1!$B$1:$Z$65536,9,0)</f>
        <v>0</v>
      </c>
      <c r="L266" s="81">
        <f>VLOOKUP($C266,[1]Sheet1!$B$1:$Z$65536,10,0)</f>
        <v>0</v>
      </c>
      <c r="M266" s="81">
        <f>VLOOKUP($C266,[1]Sheet1!$B$1:$Z$65536,11,0)</f>
        <v>0</v>
      </c>
      <c r="N266" s="81">
        <f>VLOOKUP($C266,[1]Sheet1!$B$1:$Z$65536,12,0)</f>
        <v>0</v>
      </c>
      <c r="O266" s="81">
        <f>VLOOKUP($C266,[1]Sheet1!$B$1:$Z$65536,13,0)</f>
        <v>0</v>
      </c>
      <c r="P266" s="81">
        <f>VLOOKUP($C266,[1]Sheet1!$B$1:$Z$65536,14,0)</f>
        <v>0</v>
      </c>
      <c r="Q266" s="81">
        <f>VLOOKUP($C266,[1]Sheet1!$B$1:$Z$65536,15,0)</f>
        <v>0</v>
      </c>
      <c r="R266" s="81">
        <f>VLOOKUP($C266,[1]Sheet1!$B$1:$Z$65536,16,0)</f>
        <v>0</v>
      </c>
      <c r="S266" s="81">
        <f>VLOOKUP($C266,[1]Sheet1!$B$1:$Z$65536,17,0)</f>
        <v>0</v>
      </c>
      <c r="T266" s="81">
        <f>VLOOKUP($C266,[1]Sheet1!$B$1:$Z$65536,18,0)</f>
        <v>0</v>
      </c>
      <c r="U266" s="81">
        <f>VLOOKUP($C266,[1]Sheet1!$B$1:$Z$65536,19,0)</f>
        <v>0</v>
      </c>
      <c r="V266" s="81">
        <f>VLOOKUP($C266,[1]Sheet1!$B$1:$Z$65536,20,0)</f>
        <v>0</v>
      </c>
      <c r="W266" s="81">
        <f>VLOOKUP($C266,[1]Sheet1!$B$1:$Z$65536,21,0)</f>
        <v>0</v>
      </c>
      <c r="X266" s="81">
        <f>VLOOKUP($C266,[1]Sheet1!$B$1:$Z$65536,22,0)</f>
        <v>0</v>
      </c>
      <c r="Y266" s="81">
        <f>VLOOKUP($C266,[1]Sheet1!$B$1:$Z$65536,23,0)</f>
        <v>0</v>
      </c>
      <c r="Z266" s="81">
        <f>VLOOKUP($C266,[1]Sheet1!$B$1:$Z$65536,24,0)</f>
        <v>0</v>
      </c>
      <c r="AA266" s="81">
        <f>VLOOKUP($C266,[1]Sheet1!$B$1:$Z$65536,25,0)</f>
        <v>0</v>
      </c>
      <c r="AB266" s="81">
        <f>VLOOKUP($C266,[1]Sheet1!$B$1:$AA$65536,26,0)</f>
        <v>0</v>
      </c>
      <c r="AC266" s="112">
        <f t="shared" si="46"/>
        <v>48800</v>
      </c>
      <c r="AD266" s="211">
        <f t="shared" si="48"/>
        <v>48800</v>
      </c>
      <c r="AE266" s="4"/>
      <c r="AF266" s="4"/>
      <c r="AG266" s="242"/>
      <c r="AI266" s="4"/>
      <c r="AJ266" s="4"/>
      <c r="AK266" s="4"/>
      <c r="AL266" s="4"/>
      <c r="AM266" s="4"/>
      <c r="AN266" s="185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</row>
    <row r="267" spans="1:52" hidden="1">
      <c r="A267" s="8"/>
      <c r="B267" s="344"/>
      <c r="C267" s="241" t="s">
        <v>559</v>
      </c>
      <c r="D267" s="29" t="s">
        <v>560</v>
      </c>
      <c r="E267" s="64">
        <f>VLOOKUP(C267,[1]Sheet1!B$1:D$65536,3,0)</f>
        <v>60</v>
      </c>
      <c r="F267" s="81">
        <f>VLOOKUP(C267,[1]Sheet1!B$1:E$65536,4,0)</f>
        <v>0</v>
      </c>
      <c r="G267" s="81">
        <f>VLOOKUP(C267,[1]Sheet1!B$1:F$65536,5,0)</f>
        <v>0</v>
      </c>
      <c r="H267" s="81">
        <f>VLOOKUP($C267,[1]Sheet1!$B$1:$Z$65536,6,0)</f>
        <v>0</v>
      </c>
      <c r="I267" s="81">
        <f>VLOOKUP($C267,[1]Sheet1!$B$1:$Z$65536,7,0)</f>
        <v>0</v>
      </c>
      <c r="J267" s="81">
        <f>VLOOKUP($C267,[1]Sheet1!$B$1:$Z$65536,8,0)</f>
        <v>0</v>
      </c>
      <c r="K267" s="81">
        <f>VLOOKUP($C267,[1]Sheet1!$B$1:$Z$65536,9,0)</f>
        <v>0</v>
      </c>
      <c r="L267" s="81">
        <f>VLOOKUP($C267,[1]Sheet1!$B$1:$Z$65536,10,0)</f>
        <v>0</v>
      </c>
      <c r="M267" s="81">
        <f>VLOOKUP($C267,[1]Sheet1!$B$1:$Z$65536,11,0)</f>
        <v>0</v>
      </c>
      <c r="N267" s="81">
        <f>VLOOKUP($C267,[1]Sheet1!$B$1:$Z$65536,12,0)</f>
        <v>0</v>
      </c>
      <c r="O267" s="81">
        <f>VLOOKUP($C267,[1]Sheet1!$B$1:$Z$65536,13,0)</f>
        <v>0</v>
      </c>
      <c r="P267" s="81">
        <f>VLOOKUP($C267,[1]Sheet1!$B$1:$Z$65536,14,0)</f>
        <v>0</v>
      </c>
      <c r="Q267" s="81">
        <f>VLOOKUP($C267,[1]Sheet1!$B$1:$Z$65536,15,0)</f>
        <v>0</v>
      </c>
      <c r="R267" s="81">
        <f>VLOOKUP($C267,[1]Sheet1!$B$1:$Z$65536,16,0)</f>
        <v>0</v>
      </c>
      <c r="S267" s="81">
        <f>VLOOKUP($C267,[1]Sheet1!$B$1:$Z$65536,17,0)</f>
        <v>0</v>
      </c>
      <c r="T267" s="81">
        <f>VLOOKUP($C267,[1]Sheet1!$B$1:$Z$65536,18,0)</f>
        <v>28354.28</v>
      </c>
      <c r="U267" s="81">
        <f>VLOOKUP($C267,[1]Sheet1!$B$1:$Z$65536,19,0)</f>
        <v>72000</v>
      </c>
      <c r="V267" s="81">
        <f>VLOOKUP($C267,[1]Sheet1!$B$1:$Z$65536,20,0)</f>
        <v>0</v>
      </c>
      <c r="W267" s="81">
        <f>VLOOKUP($C267,[1]Sheet1!$B$1:$Z$65536,21,0)</f>
        <v>0</v>
      </c>
      <c r="X267" s="81">
        <f>VLOOKUP($C267,[1]Sheet1!$B$1:$Z$65536,22,0)</f>
        <v>279000</v>
      </c>
      <c r="Y267" s="81">
        <f>VLOOKUP($C267,[1]Sheet1!$B$1:$Z$65536,23,0)</f>
        <v>0</v>
      </c>
      <c r="Z267" s="81">
        <f>VLOOKUP($C267,[1]Sheet1!$B$1:$Z$65536,24,0)</f>
        <v>0</v>
      </c>
      <c r="AA267" s="81">
        <f>VLOOKUP($C267,[1]Sheet1!$B$1:$Z$65536,25,0)</f>
        <v>0</v>
      </c>
      <c r="AB267" s="81">
        <f>VLOOKUP($C267,[1]Sheet1!$B$1:$AA$65536,26,0)</f>
        <v>0</v>
      </c>
      <c r="AC267" s="112">
        <f t="shared" si="46"/>
        <v>379354.28</v>
      </c>
      <c r="AD267" s="211">
        <f t="shared" si="48"/>
        <v>379354.28</v>
      </c>
      <c r="AE267" s="4"/>
      <c r="AF267" s="4"/>
      <c r="AG267" s="242"/>
      <c r="AI267" s="4"/>
      <c r="AJ267" s="4"/>
      <c r="AK267" s="4"/>
      <c r="AL267" s="4"/>
      <c r="AM267" s="4"/>
      <c r="AN267" s="185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</row>
    <row r="268" spans="1:52" hidden="1">
      <c r="A268" s="8"/>
      <c r="B268" s="344"/>
      <c r="C268" s="241" t="s">
        <v>561</v>
      </c>
      <c r="D268" s="29" t="s">
        <v>562</v>
      </c>
      <c r="E268" s="64">
        <f>VLOOKUP(C268,[1]Sheet1!B$1:D$65536,3,0)</f>
        <v>60</v>
      </c>
      <c r="F268" s="81">
        <f>VLOOKUP(C268,[1]Sheet1!B$1:E$65536,4,0)</f>
        <v>292035</v>
      </c>
      <c r="G268" s="81">
        <f>VLOOKUP(C268,[1]Sheet1!B$1:F$65536,5,0)</f>
        <v>0</v>
      </c>
      <c r="H268" s="81">
        <f>VLOOKUP($C268,[1]Sheet1!$B$1:$Z$65536,6,0)</f>
        <v>0</v>
      </c>
      <c r="I268" s="81">
        <f>VLOOKUP($C268,[1]Sheet1!$B$1:$Z$65536,7,0)</f>
        <v>0</v>
      </c>
      <c r="J268" s="81">
        <f>VLOOKUP($C268,[1]Sheet1!$B$1:$Z$65536,8,0)</f>
        <v>0</v>
      </c>
      <c r="K268" s="81">
        <f>VLOOKUP($C268,[1]Sheet1!$B$1:$Z$65536,9,0)</f>
        <v>0</v>
      </c>
      <c r="L268" s="81">
        <f>VLOOKUP($C268,[1]Sheet1!$B$1:$Z$65536,10,0)</f>
        <v>0</v>
      </c>
      <c r="M268" s="81">
        <f>VLOOKUP($C268,[1]Sheet1!$B$1:$Z$65536,11,0)</f>
        <v>0</v>
      </c>
      <c r="N268" s="81">
        <f>VLOOKUP($C268,[1]Sheet1!$B$1:$Z$65536,12,0)</f>
        <v>0</v>
      </c>
      <c r="O268" s="81">
        <f>VLOOKUP($C268,[1]Sheet1!$B$1:$Z$65536,13,0)</f>
        <v>0</v>
      </c>
      <c r="P268" s="81">
        <f>VLOOKUP($C268,[1]Sheet1!$B$1:$Z$65536,14,0)</f>
        <v>0</v>
      </c>
      <c r="Q268" s="81">
        <f>VLOOKUP($C268,[1]Sheet1!$B$1:$Z$65536,15,0)</f>
        <v>0</v>
      </c>
      <c r="R268" s="81">
        <f>VLOOKUP($C268,[1]Sheet1!$B$1:$Z$65536,16,0)</f>
        <v>0</v>
      </c>
      <c r="S268" s="81">
        <f>VLOOKUP($C268,[1]Sheet1!$B$1:$Z$65536,17,0)</f>
        <v>0</v>
      </c>
      <c r="T268" s="81">
        <f>VLOOKUP($C268,[1]Sheet1!$B$1:$Z$65536,18,0)</f>
        <v>0</v>
      </c>
      <c r="U268" s="81">
        <f>VLOOKUP($C268,[1]Sheet1!$B$1:$Z$65536,19,0)</f>
        <v>60000</v>
      </c>
      <c r="V268" s="81">
        <f>VLOOKUP($C268,[1]Sheet1!$B$1:$Z$65536,20,0)</f>
        <v>0</v>
      </c>
      <c r="W268" s="81">
        <f>VLOOKUP($C268,[1]Sheet1!$B$1:$Z$65536,21,0)</f>
        <v>0</v>
      </c>
      <c r="X268" s="81">
        <f>VLOOKUP($C268,[1]Sheet1!$B$1:$Z$65536,22,0)</f>
        <v>11965</v>
      </c>
      <c r="Y268" s="81">
        <f>VLOOKUP($C268,[1]Sheet1!$B$1:$Z$65536,23,0)</f>
        <v>0</v>
      </c>
      <c r="Z268" s="81">
        <f>VLOOKUP($C268,[1]Sheet1!$B$1:$Z$65536,24,0)</f>
        <v>0</v>
      </c>
      <c r="AA268" s="81">
        <f>VLOOKUP($C268,[1]Sheet1!$B$1:$Z$65536,25,0)</f>
        <v>0</v>
      </c>
      <c r="AB268" s="81">
        <f>VLOOKUP($C268,[1]Sheet1!$B$1:$AA$65536,26,0)</f>
        <v>0</v>
      </c>
      <c r="AC268" s="112">
        <f t="shared" si="46"/>
        <v>364000</v>
      </c>
      <c r="AD268" s="211">
        <f t="shared" si="48"/>
        <v>364000</v>
      </c>
      <c r="AE268" s="4"/>
      <c r="AF268" s="4"/>
      <c r="AG268" s="242"/>
      <c r="AI268" s="4"/>
      <c r="AJ268" s="4"/>
      <c r="AK268" s="4"/>
      <c r="AL268" s="4"/>
      <c r="AM268" s="4"/>
      <c r="AN268" s="185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</row>
    <row r="269" spans="1:52" hidden="1">
      <c r="A269" s="8"/>
      <c r="B269" s="344"/>
      <c r="C269" s="241" t="s">
        <v>563</v>
      </c>
      <c r="D269" s="29" t="s">
        <v>564</v>
      </c>
      <c r="E269" s="64">
        <f>VLOOKUP(C269,[1]Sheet1!B$1:D$65536,3,0)</f>
        <v>60</v>
      </c>
      <c r="F269" s="81">
        <f>VLOOKUP(C269,[1]Sheet1!B$1:E$65536,4,0)</f>
        <v>1615.32</v>
      </c>
      <c r="G269" s="81">
        <f>VLOOKUP(C269,[1]Sheet1!B$1:F$65536,5,0)</f>
        <v>0</v>
      </c>
      <c r="H269" s="81">
        <f>VLOOKUP($C269,[1]Sheet1!$B$1:$Z$65536,6,0)</f>
        <v>0</v>
      </c>
      <c r="I269" s="81">
        <f>VLOOKUP($C269,[1]Sheet1!$B$1:$Z$65536,7,0)</f>
        <v>0</v>
      </c>
      <c r="J269" s="81">
        <f>VLOOKUP($C269,[1]Sheet1!$B$1:$Z$65536,8,0)</f>
        <v>0</v>
      </c>
      <c r="K269" s="81">
        <f>VLOOKUP($C269,[1]Sheet1!$B$1:$Z$65536,9,0)</f>
        <v>0</v>
      </c>
      <c r="L269" s="81">
        <f>VLOOKUP($C269,[1]Sheet1!$B$1:$Z$65536,10,0)</f>
        <v>0</v>
      </c>
      <c r="M269" s="81">
        <f>VLOOKUP($C269,[1]Sheet1!$B$1:$Z$65536,11,0)</f>
        <v>0</v>
      </c>
      <c r="N269" s="81">
        <f>VLOOKUP($C269,[1]Sheet1!$B$1:$Z$65536,12,0)</f>
        <v>0</v>
      </c>
      <c r="O269" s="81">
        <f>VLOOKUP($C269,[1]Sheet1!$B$1:$Z$65536,13,0)</f>
        <v>0</v>
      </c>
      <c r="P269" s="81">
        <f>VLOOKUP($C269,[1]Sheet1!$B$1:$Z$65536,14,0)</f>
        <v>0</v>
      </c>
      <c r="Q269" s="81">
        <f>VLOOKUP($C269,[1]Sheet1!$B$1:$Z$65536,15,0)</f>
        <v>0</v>
      </c>
      <c r="R269" s="81">
        <f>VLOOKUP($C269,[1]Sheet1!$B$1:$Z$65536,16,0)</f>
        <v>0</v>
      </c>
      <c r="S269" s="81">
        <f>VLOOKUP($C269,[1]Sheet1!$B$1:$Z$65536,17,0)</f>
        <v>0</v>
      </c>
      <c r="T269" s="81">
        <f>VLOOKUP($C269,[1]Sheet1!$B$1:$Z$65536,18,0)</f>
        <v>0</v>
      </c>
      <c r="U269" s="81">
        <f>VLOOKUP($C269,[1]Sheet1!$B$1:$Z$65536,19,0)</f>
        <v>0</v>
      </c>
      <c r="V269" s="81">
        <f>VLOOKUP($C269,[1]Sheet1!$B$1:$Z$65536,20,0)</f>
        <v>0</v>
      </c>
      <c r="W269" s="81">
        <f>VLOOKUP($C269,[1]Sheet1!$B$1:$Z$65536,21,0)</f>
        <v>0</v>
      </c>
      <c r="X269" s="81">
        <f>VLOOKUP($C269,[1]Sheet1!$B$1:$Z$65536,22,0)</f>
        <v>0</v>
      </c>
      <c r="Y269" s="81">
        <f>VLOOKUP($C269,[1]Sheet1!$B$1:$Z$65536,23,0)</f>
        <v>0</v>
      </c>
      <c r="Z269" s="81">
        <f>VLOOKUP($C269,[1]Sheet1!$B$1:$Z$65536,24,0)</f>
        <v>0</v>
      </c>
      <c r="AA269" s="81">
        <f>VLOOKUP($C269,[1]Sheet1!$B$1:$Z$65536,25,0)</f>
        <v>0</v>
      </c>
      <c r="AB269" s="81">
        <f>VLOOKUP($C269,[1]Sheet1!$B$1:$AA$65536,26,0)</f>
        <v>0</v>
      </c>
      <c r="AC269" s="112">
        <f t="shared" si="46"/>
        <v>1615.32</v>
      </c>
      <c r="AD269" s="211">
        <f t="shared" si="48"/>
        <v>1615.32</v>
      </c>
      <c r="AE269" s="4"/>
      <c r="AF269" s="4"/>
      <c r="AG269" s="242"/>
      <c r="AI269" s="4"/>
      <c r="AJ269" s="4"/>
      <c r="AK269" s="4"/>
      <c r="AL269" s="4"/>
      <c r="AM269" s="4"/>
      <c r="AN269" s="185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</row>
    <row r="270" spans="1:52" hidden="1">
      <c r="A270" s="8"/>
      <c r="B270" s="344"/>
      <c r="C270" s="241" t="s">
        <v>565</v>
      </c>
      <c r="D270" s="29" t="s">
        <v>566</v>
      </c>
      <c r="E270" s="64">
        <f>VLOOKUP(C270,[1]Sheet1!B$1:D$65536,3,0)</f>
        <v>60</v>
      </c>
      <c r="F270" s="81">
        <f>VLOOKUP(C270,[1]Sheet1!B$1:E$65536,4,0)</f>
        <v>0</v>
      </c>
      <c r="G270" s="81">
        <f>VLOOKUP(C270,[1]Sheet1!B$1:F$65536,5,0)</f>
        <v>0</v>
      </c>
      <c r="H270" s="81">
        <f>VLOOKUP($C270,[1]Sheet1!$B$1:$Z$65536,6,0)</f>
        <v>0</v>
      </c>
      <c r="I270" s="81">
        <f>VLOOKUP($C270,[1]Sheet1!$B$1:$Z$65536,7,0)</f>
        <v>0</v>
      </c>
      <c r="J270" s="81">
        <f>VLOOKUP($C270,[1]Sheet1!$B$1:$Z$65536,8,0)</f>
        <v>0</v>
      </c>
      <c r="K270" s="81">
        <f>VLOOKUP($C270,[1]Sheet1!$B$1:$Z$65536,9,0)</f>
        <v>0</v>
      </c>
      <c r="L270" s="81">
        <f>VLOOKUP($C270,[1]Sheet1!$B$1:$Z$65536,10,0)</f>
        <v>0</v>
      </c>
      <c r="M270" s="81">
        <f>VLOOKUP($C270,[1]Sheet1!$B$1:$Z$65536,11,0)</f>
        <v>0</v>
      </c>
      <c r="N270" s="81">
        <f>VLOOKUP($C270,[1]Sheet1!$B$1:$Z$65536,12,0)</f>
        <v>0</v>
      </c>
      <c r="O270" s="81">
        <f>VLOOKUP($C270,[1]Sheet1!$B$1:$Z$65536,13,0)</f>
        <v>0</v>
      </c>
      <c r="P270" s="81">
        <f>VLOOKUP($C270,[1]Sheet1!$B$1:$Z$65536,14,0)</f>
        <v>2727.36</v>
      </c>
      <c r="Q270" s="81">
        <f>VLOOKUP($C270,[1]Sheet1!$B$1:$Z$65536,15,0)</f>
        <v>0</v>
      </c>
      <c r="R270" s="81">
        <f>VLOOKUP($C270,[1]Sheet1!$B$1:$Z$65536,16,0)</f>
        <v>0</v>
      </c>
      <c r="S270" s="81">
        <f>VLOOKUP($C270,[1]Sheet1!$B$1:$Z$65536,17,0)</f>
        <v>0</v>
      </c>
      <c r="T270" s="81">
        <f>VLOOKUP($C270,[1]Sheet1!$B$1:$Z$65536,18,0)</f>
        <v>0</v>
      </c>
      <c r="U270" s="81">
        <f>VLOOKUP($C270,[1]Sheet1!$B$1:$Z$65536,19,0)</f>
        <v>0</v>
      </c>
      <c r="V270" s="81">
        <f>VLOOKUP($C270,[1]Sheet1!$B$1:$Z$65536,20,0)</f>
        <v>0</v>
      </c>
      <c r="W270" s="81">
        <f>VLOOKUP($C270,[1]Sheet1!$B$1:$Z$65536,21,0)</f>
        <v>0</v>
      </c>
      <c r="X270" s="81">
        <f>VLOOKUP($C270,[1]Sheet1!$B$1:$Z$65536,22,0)</f>
        <v>0</v>
      </c>
      <c r="Y270" s="81">
        <f>VLOOKUP($C270,[1]Sheet1!$B$1:$Z$65536,23,0)</f>
        <v>0</v>
      </c>
      <c r="Z270" s="81">
        <f>VLOOKUP($C270,[1]Sheet1!$B$1:$Z$65536,24,0)</f>
        <v>0</v>
      </c>
      <c r="AA270" s="81">
        <f>VLOOKUP($C270,[1]Sheet1!$B$1:$Z$65536,25,0)</f>
        <v>0</v>
      </c>
      <c r="AB270" s="81">
        <f>VLOOKUP($C270,[1]Sheet1!$B$1:$AA$65536,26,0)</f>
        <v>0</v>
      </c>
      <c r="AC270" s="112">
        <f t="shared" si="46"/>
        <v>2727.36</v>
      </c>
      <c r="AD270" s="211">
        <f t="shared" si="48"/>
        <v>2727.36</v>
      </c>
      <c r="AE270" s="4"/>
      <c r="AF270" s="4"/>
      <c r="AG270" s="242"/>
      <c r="AI270" s="4"/>
      <c r="AJ270" s="4"/>
      <c r="AK270" s="4"/>
      <c r="AL270" s="4"/>
      <c r="AM270" s="4"/>
      <c r="AN270" s="185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</row>
    <row r="271" spans="1:52" hidden="1">
      <c r="A271" s="8"/>
      <c r="B271" s="344"/>
      <c r="C271" s="241" t="s">
        <v>567</v>
      </c>
      <c r="D271" s="29" t="s">
        <v>568</v>
      </c>
      <c r="E271" s="64">
        <f>VLOOKUP(C271,[1]Sheet1!B$1:D$65536,3,0)</f>
        <v>60</v>
      </c>
      <c r="F271" s="81">
        <f>VLOOKUP(C271,[1]Sheet1!B$1:E$65536,4,0)</f>
        <v>42000</v>
      </c>
      <c r="G271" s="81">
        <f>VLOOKUP(C271,[1]Sheet1!B$1:F$65536,5,0)</f>
        <v>0</v>
      </c>
      <c r="H271" s="81">
        <f>VLOOKUP($C271,[1]Sheet1!$B$1:$Z$65536,6,0)</f>
        <v>0</v>
      </c>
      <c r="I271" s="81">
        <f>VLOOKUP($C271,[1]Sheet1!$B$1:$Z$65536,7,0)</f>
        <v>0</v>
      </c>
      <c r="J271" s="81">
        <f>VLOOKUP($C271,[1]Sheet1!$B$1:$Z$65536,8,0)</f>
        <v>0</v>
      </c>
      <c r="K271" s="81">
        <f>VLOOKUP($C271,[1]Sheet1!$B$1:$Z$65536,9,0)</f>
        <v>0</v>
      </c>
      <c r="L271" s="81">
        <f>VLOOKUP($C271,[1]Sheet1!$B$1:$Z$65536,10,0)</f>
        <v>0</v>
      </c>
      <c r="M271" s="81">
        <f>VLOOKUP($C271,[1]Sheet1!$B$1:$Z$65536,11,0)</f>
        <v>0</v>
      </c>
      <c r="N271" s="81">
        <f>VLOOKUP($C271,[1]Sheet1!$B$1:$Z$65536,12,0)</f>
        <v>0</v>
      </c>
      <c r="O271" s="81">
        <f>VLOOKUP($C271,[1]Sheet1!$B$1:$Z$65536,13,0)</f>
        <v>0</v>
      </c>
      <c r="P271" s="81">
        <f>VLOOKUP($C271,[1]Sheet1!$B$1:$Z$65536,14,0)</f>
        <v>0</v>
      </c>
      <c r="Q271" s="81">
        <f>VLOOKUP($C271,[1]Sheet1!$B$1:$Z$65536,15,0)</f>
        <v>0</v>
      </c>
      <c r="R271" s="81">
        <f>VLOOKUP($C271,[1]Sheet1!$B$1:$Z$65536,16,0)</f>
        <v>0</v>
      </c>
      <c r="S271" s="81">
        <f>VLOOKUP($C271,[1]Sheet1!$B$1:$Z$65536,17,0)</f>
        <v>0</v>
      </c>
      <c r="T271" s="81">
        <f>VLOOKUP($C271,[1]Sheet1!$B$1:$Z$65536,18,0)</f>
        <v>0</v>
      </c>
      <c r="U271" s="81">
        <f>VLOOKUP($C271,[1]Sheet1!$B$1:$Z$65536,19,0)</f>
        <v>0</v>
      </c>
      <c r="V271" s="81">
        <f>VLOOKUP($C271,[1]Sheet1!$B$1:$Z$65536,20,0)</f>
        <v>0</v>
      </c>
      <c r="W271" s="81">
        <f>VLOOKUP($C271,[1]Sheet1!$B$1:$Z$65536,21,0)</f>
        <v>0</v>
      </c>
      <c r="X271" s="81">
        <f>VLOOKUP($C271,[1]Sheet1!$B$1:$Z$65536,22,0)</f>
        <v>0</v>
      </c>
      <c r="Y271" s="81">
        <f>VLOOKUP($C271,[1]Sheet1!$B$1:$Z$65536,23,0)</f>
        <v>0</v>
      </c>
      <c r="Z271" s="81">
        <f>VLOOKUP($C271,[1]Sheet1!$B$1:$Z$65536,24,0)</f>
        <v>0</v>
      </c>
      <c r="AA271" s="81">
        <f>VLOOKUP($C271,[1]Sheet1!$B$1:$Z$65536,25,0)</f>
        <v>0</v>
      </c>
      <c r="AB271" s="81">
        <f>VLOOKUP($C271,[1]Sheet1!$B$1:$AA$65536,26,0)</f>
        <v>0</v>
      </c>
      <c r="AC271" s="112">
        <f t="shared" si="46"/>
        <v>42000</v>
      </c>
      <c r="AD271" s="211">
        <f t="shared" si="48"/>
        <v>42000</v>
      </c>
      <c r="AE271" s="4"/>
      <c r="AF271" s="4"/>
      <c r="AG271" s="242"/>
      <c r="AI271" s="4"/>
      <c r="AJ271" s="4"/>
      <c r="AK271" s="4"/>
      <c r="AL271" s="4"/>
      <c r="AM271" s="4"/>
      <c r="AN271" s="185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</row>
    <row r="272" spans="1:52" hidden="1">
      <c r="A272" s="8"/>
      <c r="B272" s="344"/>
      <c r="C272" s="241" t="s">
        <v>569</v>
      </c>
      <c r="D272" s="29" t="s">
        <v>570</v>
      </c>
      <c r="E272" s="64">
        <f>VLOOKUP(C272,[1]Sheet1!B$1:D$65536,3,0)</f>
        <v>60</v>
      </c>
      <c r="F272" s="81">
        <f>VLOOKUP(C272,[1]Sheet1!B$1:E$65536,4,0)</f>
        <v>82800</v>
      </c>
      <c r="G272" s="81">
        <f>VLOOKUP(C272,[1]Sheet1!B$1:F$65536,5,0)</f>
        <v>0</v>
      </c>
      <c r="H272" s="81">
        <f>VLOOKUP($C272,[1]Sheet1!$B$1:$Z$65536,6,0)</f>
        <v>0</v>
      </c>
      <c r="I272" s="81">
        <f>VLOOKUP($C272,[1]Sheet1!$B$1:$Z$65536,7,0)</f>
        <v>0</v>
      </c>
      <c r="J272" s="81">
        <f>VLOOKUP($C272,[1]Sheet1!$B$1:$Z$65536,8,0)</f>
        <v>0</v>
      </c>
      <c r="K272" s="81">
        <f>VLOOKUP($C272,[1]Sheet1!$B$1:$Z$65536,9,0)</f>
        <v>0</v>
      </c>
      <c r="L272" s="81">
        <f>VLOOKUP($C272,[1]Sheet1!$B$1:$Z$65536,10,0)</f>
        <v>0</v>
      </c>
      <c r="M272" s="81">
        <f>VLOOKUP($C272,[1]Sheet1!$B$1:$Z$65536,11,0)</f>
        <v>0</v>
      </c>
      <c r="N272" s="81">
        <f>VLOOKUP($C272,[1]Sheet1!$B$1:$Z$65536,12,0)</f>
        <v>0</v>
      </c>
      <c r="O272" s="81">
        <f>VLOOKUP($C272,[1]Sheet1!$B$1:$Z$65536,13,0)</f>
        <v>0</v>
      </c>
      <c r="P272" s="81">
        <f>VLOOKUP($C272,[1]Sheet1!$B$1:$Z$65536,14,0)</f>
        <v>0</v>
      </c>
      <c r="Q272" s="81">
        <f>VLOOKUP($C272,[1]Sheet1!$B$1:$Z$65536,15,0)</f>
        <v>0</v>
      </c>
      <c r="R272" s="81">
        <f>VLOOKUP($C272,[1]Sheet1!$B$1:$Z$65536,16,0)</f>
        <v>0</v>
      </c>
      <c r="S272" s="81">
        <f>VLOOKUP($C272,[1]Sheet1!$B$1:$Z$65536,17,0)</f>
        <v>0</v>
      </c>
      <c r="T272" s="81">
        <f>VLOOKUP($C272,[1]Sheet1!$B$1:$Z$65536,18,0)</f>
        <v>0</v>
      </c>
      <c r="U272" s="81">
        <f>VLOOKUP($C272,[1]Sheet1!$B$1:$Z$65536,19,0)</f>
        <v>0</v>
      </c>
      <c r="V272" s="81">
        <f>VLOOKUP($C272,[1]Sheet1!$B$1:$Z$65536,20,0)</f>
        <v>0</v>
      </c>
      <c r="W272" s="81">
        <f>VLOOKUP($C272,[1]Sheet1!$B$1:$Z$65536,21,0)</f>
        <v>0</v>
      </c>
      <c r="X272" s="81">
        <f>VLOOKUP($C272,[1]Sheet1!$B$1:$Z$65536,22,0)</f>
        <v>0</v>
      </c>
      <c r="Y272" s="81">
        <f>VLOOKUP($C272,[1]Sheet1!$B$1:$Z$65536,23,0)</f>
        <v>0</v>
      </c>
      <c r="Z272" s="81">
        <f>VLOOKUP($C272,[1]Sheet1!$B$1:$Z$65536,24,0)</f>
        <v>0</v>
      </c>
      <c r="AA272" s="81">
        <f>VLOOKUP($C272,[1]Sheet1!$B$1:$Z$65536,25,0)</f>
        <v>0</v>
      </c>
      <c r="AB272" s="81">
        <f>VLOOKUP($C272,[1]Sheet1!$B$1:$AA$65536,26,0)</f>
        <v>0</v>
      </c>
      <c r="AC272" s="112">
        <f t="shared" si="46"/>
        <v>82800</v>
      </c>
      <c r="AD272" s="211">
        <f t="shared" si="48"/>
        <v>82800</v>
      </c>
      <c r="AE272" s="4"/>
      <c r="AF272" s="4"/>
      <c r="AG272" s="242"/>
      <c r="AI272" s="4"/>
      <c r="AJ272" s="4"/>
      <c r="AK272" s="4"/>
      <c r="AL272" s="4"/>
      <c r="AM272" s="4"/>
      <c r="AN272" s="185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</row>
    <row r="273" spans="1:52" hidden="1">
      <c r="A273" s="8"/>
      <c r="B273" s="344"/>
      <c r="C273" s="241" t="s">
        <v>571</v>
      </c>
      <c r="D273" s="29" t="s">
        <v>572</v>
      </c>
      <c r="E273" s="64">
        <f>VLOOKUP(C273,[1]Sheet1!B$1:D$65536,3,0)</f>
        <v>60</v>
      </c>
      <c r="F273" s="81">
        <f>VLOOKUP(C273,[1]Sheet1!B$1:E$65536,4,0)</f>
        <v>0</v>
      </c>
      <c r="G273" s="81">
        <f>VLOOKUP(C273,[1]Sheet1!B$1:F$65536,5,0)</f>
        <v>57112</v>
      </c>
      <c r="H273" s="81">
        <f>VLOOKUP($C273,[1]Sheet1!$B$1:$Z$65536,6,0)</f>
        <v>0</v>
      </c>
      <c r="I273" s="81">
        <f>VLOOKUP($C273,[1]Sheet1!$B$1:$Z$65536,7,0)</f>
        <v>1900</v>
      </c>
      <c r="J273" s="81">
        <f>VLOOKUP($C273,[1]Sheet1!$B$1:$Z$65536,8,0)</f>
        <v>16000</v>
      </c>
      <c r="K273" s="81">
        <f>VLOOKUP($C273,[1]Sheet1!$B$1:$Z$65536,9,0)</f>
        <v>0</v>
      </c>
      <c r="L273" s="81">
        <f>VLOOKUP($C273,[1]Sheet1!$B$1:$Z$65536,10,0)</f>
        <v>1780</v>
      </c>
      <c r="M273" s="81">
        <f>VLOOKUP($C273,[1]Sheet1!$B$1:$Z$65536,11,0)</f>
        <v>4280</v>
      </c>
      <c r="N273" s="81">
        <f>VLOOKUP($C273,[1]Sheet1!$B$1:$Z$65536,12,0)</f>
        <v>2000</v>
      </c>
      <c r="O273" s="81">
        <f>VLOOKUP($C273,[1]Sheet1!$B$1:$Z$65536,13,0)</f>
        <v>9888</v>
      </c>
      <c r="P273" s="81">
        <f>VLOOKUP($C273,[1]Sheet1!$B$1:$Z$65536,14,0)</f>
        <v>0</v>
      </c>
      <c r="Q273" s="81">
        <f>VLOOKUP($C273,[1]Sheet1!$B$1:$Z$65536,15,0)</f>
        <v>30560</v>
      </c>
      <c r="R273" s="81">
        <f>VLOOKUP($C273,[1]Sheet1!$B$1:$Z$65536,16,0)</f>
        <v>0</v>
      </c>
      <c r="S273" s="81">
        <f>VLOOKUP($C273,[1]Sheet1!$B$1:$Z$65536,17,0)</f>
        <v>0</v>
      </c>
      <c r="T273" s="81">
        <f>VLOOKUP($C273,[1]Sheet1!$B$1:$Z$65536,18,0)</f>
        <v>0</v>
      </c>
      <c r="U273" s="81">
        <f>VLOOKUP($C273,[1]Sheet1!$B$1:$Z$65536,19,0)</f>
        <v>0</v>
      </c>
      <c r="V273" s="81">
        <f>VLOOKUP($C273,[1]Sheet1!$B$1:$Z$65536,20,0)</f>
        <v>0</v>
      </c>
      <c r="W273" s="81">
        <f>VLOOKUP($C273,[1]Sheet1!$B$1:$Z$65536,21,0)</f>
        <v>0</v>
      </c>
      <c r="X273" s="81">
        <f>VLOOKUP($C273,[1]Sheet1!$B$1:$Z$65536,22,0)</f>
        <v>0</v>
      </c>
      <c r="Y273" s="81">
        <f>VLOOKUP($C273,[1]Sheet1!$B$1:$Z$65536,23,0)</f>
        <v>0</v>
      </c>
      <c r="Z273" s="81">
        <f>VLOOKUP($C273,[1]Sheet1!$B$1:$Z$65536,24,0)</f>
        <v>0</v>
      </c>
      <c r="AA273" s="81">
        <f>VLOOKUP($C273,[1]Sheet1!$B$1:$Z$65536,25,0)</f>
        <v>2550</v>
      </c>
      <c r="AB273" s="81">
        <f>VLOOKUP($C273,[1]Sheet1!$B$1:$AA$65536,26,0)</f>
        <v>0</v>
      </c>
      <c r="AC273" s="112">
        <f t="shared" si="46"/>
        <v>126070</v>
      </c>
      <c r="AD273" s="211">
        <f t="shared" si="48"/>
        <v>123520</v>
      </c>
      <c r="AE273" s="4"/>
      <c r="AF273" s="4"/>
      <c r="AG273" s="242"/>
      <c r="AI273" s="4"/>
      <c r="AJ273" s="4"/>
      <c r="AK273" s="4"/>
      <c r="AL273" s="4"/>
      <c r="AM273" s="4"/>
      <c r="AN273" s="185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</row>
    <row r="274" spans="1:52" hidden="1">
      <c r="A274" s="8"/>
      <c r="B274" s="344"/>
      <c r="C274" s="241" t="s">
        <v>573</v>
      </c>
      <c r="D274" s="29" t="s">
        <v>574</v>
      </c>
      <c r="E274" s="64">
        <f>VLOOKUP(C274,[1]Sheet1!B$1:D$65536,3,0)</f>
        <v>30</v>
      </c>
      <c r="F274" s="81">
        <f>VLOOKUP(C274,[1]Sheet1!B$1:E$65536,4,0)</f>
        <v>0</v>
      </c>
      <c r="G274" s="81">
        <f>VLOOKUP(C274,[1]Sheet1!B$1:F$65536,5,0)</f>
        <v>0</v>
      </c>
      <c r="H274" s="81">
        <f>VLOOKUP($C274,[1]Sheet1!$B$1:$Z$65536,6,0)</f>
        <v>0</v>
      </c>
      <c r="I274" s="81">
        <f>VLOOKUP($C274,[1]Sheet1!$B$1:$Z$65536,7,0)</f>
        <v>0</v>
      </c>
      <c r="J274" s="81">
        <f>VLOOKUP($C274,[1]Sheet1!$B$1:$Z$65536,8,0)</f>
        <v>0</v>
      </c>
      <c r="K274" s="81">
        <f>VLOOKUP($C274,[1]Sheet1!$B$1:$Z$65536,9,0)</f>
        <v>0</v>
      </c>
      <c r="L274" s="81">
        <f>VLOOKUP($C274,[1]Sheet1!$B$1:$Z$65536,10,0)</f>
        <v>0</v>
      </c>
      <c r="M274" s="81">
        <f>VLOOKUP($C274,[1]Sheet1!$B$1:$Z$65536,11,0)</f>
        <v>15670.5</v>
      </c>
      <c r="N274" s="81">
        <f>VLOOKUP($C274,[1]Sheet1!$B$1:$Z$65536,12,0)</f>
        <v>0</v>
      </c>
      <c r="O274" s="81">
        <f>VLOOKUP($C274,[1]Sheet1!$B$1:$Z$65536,13,0)</f>
        <v>0</v>
      </c>
      <c r="P274" s="81">
        <f>VLOOKUP($C274,[1]Sheet1!$B$1:$Z$65536,14,0)</f>
        <v>0</v>
      </c>
      <c r="Q274" s="81">
        <f>VLOOKUP($C274,[1]Sheet1!$B$1:$Z$65536,15,0)</f>
        <v>0</v>
      </c>
      <c r="R274" s="81">
        <f>VLOOKUP($C274,[1]Sheet1!$B$1:$Z$65536,16,0)</f>
        <v>0</v>
      </c>
      <c r="S274" s="81">
        <f>VLOOKUP($C274,[1]Sheet1!$B$1:$Z$65536,17,0)</f>
        <v>0</v>
      </c>
      <c r="T274" s="81">
        <f>VLOOKUP($C274,[1]Sheet1!$B$1:$Z$65536,18,0)</f>
        <v>0</v>
      </c>
      <c r="U274" s="81">
        <f>VLOOKUP($C274,[1]Sheet1!$B$1:$Z$65536,19,0)</f>
        <v>0</v>
      </c>
      <c r="V274" s="81">
        <f>VLOOKUP($C274,[1]Sheet1!$B$1:$Z$65536,20,0)</f>
        <v>0</v>
      </c>
      <c r="W274" s="81">
        <f>VLOOKUP($C274,[1]Sheet1!$B$1:$Z$65536,21,0)</f>
        <v>0</v>
      </c>
      <c r="X274" s="81">
        <f>VLOOKUP($C274,[1]Sheet1!$B$1:$Z$65536,22,0)</f>
        <v>25837</v>
      </c>
      <c r="Y274" s="81">
        <f>VLOOKUP($C274,[1]Sheet1!$B$1:$Z$65536,23,0)</f>
        <v>0</v>
      </c>
      <c r="Z274" s="81">
        <f>VLOOKUP($C274,[1]Sheet1!$B$1:$Z$65536,24,0)</f>
        <v>0</v>
      </c>
      <c r="AA274" s="81">
        <f>VLOOKUP($C274,[1]Sheet1!$B$1:$Z$65536,25,0)</f>
        <v>0</v>
      </c>
      <c r="AB274" s="81">
        <f>VLOOKUP($C274,[1]Sheet1!$B$1:$AA$65536,26,0)</f>
        <v>0</v>
      </c>
      <c r="AC274" s="112">
        <f t="shared" si="46"/>
        <v>41507.5</v>
      </c>
      <c r="AD274" s="211">
        <f>AC274-AB274</f>
        <v>41507.5</v>
      </c>
      <c r="AE274" s="4"/>
      <c r="AF274" s="4"/>
      <c r="AG274" s="242"/>
      <c r="AI274" s="4"/>
      <c r="AJ274" s="4"/>
      <c r="AK274" s="4"/>
      <c r="AL274" s="4"/>
      <c r="AM274" s="4"/>
      <c r="AN274" s="185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</row>
    <row r="275" spans="1:52" hidden="1">
      <c r="A275" s="8"/>
      <c r="B275" s="344"/>
      <c r="C275" s="241" t="s">
        <v>575</v>
      </c>
      <c r="D275" s="29" t="s">
        <v>576</v>
      </c>
      <c r="E275" s="64">
        <f>VLOOKUP(C275,[1]Sheet1!B$1:D$65536,3,0)</f>
        <v>60</v>
      </c>
      <c r="F275" s="81">
        <f>VLOOKUP(C275,[1]Sheet1!B$1:E$65536,4,0)</f>
        <v>14336</v>
      </c>
      <c r="G275" s="81">
        <f>VLOOKUP(C275,[1]Sheet1!B$1:F$65536,5,0)</f>
        <v>0</v>
      </c>
      <c r="H275" s="81">
        <f>VLOOKUP($C275,[1]Sheet1!$B$1:$Z$65536,6,0)</f>
        <v>0</v>
      </c>
      <c r="I275" s="81">
        <f>VLOOKUP($C275,[1]Sheet1!$B$1:$Z$65536,7,0)</f>
        <v>0</v>
      </c>
      <c r="J275" s="81">
        <f>VLOOKUP($C275,[1]Sheet1!$B$1:$Z$65536,8,0)</f>
        <v>0</v>
      </c>
      <c r="K275" s="81">
        <f>VLOOKUP($C275,[1]Sheet1!$B$1:$Z$65536,9,0)</f>
        <v>0</v>
      </c>
      <c r="L275" s="81">
        <f>VLOOKUP($C275,[1]Sheet1!$B$1:$Z$65536,10,0)</f>
        <v>0</v>
      </c>
      <c r="M275" s="81">
        <f>VLOOKUP($C275,[1]Sheet1!$B$1:$Z$65536,11,0)</f>
        <v>0</v>
      </c>
      <c r="N275" s="81">
        <f>VLOOKUP($C275,[1]Sheet1!$B$1:$Z$65536,12,0)</f>
        <v>0</v>
      </c>
      <c r="O275" s="81">
        <f>VLOOKUP($C275,[1]Sheet1!$B$1:$Z$65536,13,0)</f>
        <v>0</v>
      </c>
      <c r="P275" s="81">
        <f>VLOOKUP($C275,[1]Sheet1!$B$1:$Z$65536,14,0)</f>
        <v>0</v>
      </c>
      <c r="Q275" s="81">
        <f>VLOOKUP($C275,[1]Sheet1!$B$1:$Z$65536,15,0)</f>
        <v>0</v>
      </c>
      <c r="R275" s="81">
        <f>VLOOKUP($C275,[1]Sheet1!$B$1:$Z$65536,16,0)</f>
        <v>0</v>
      </c>
      <c r="S275" s="81">
        <f>VLOOKUP($C275,[1]Sheet1!$B$1:$Z$65536,17,0)</f>
        <v>0</v>
      </c>
      <c r="T275" s="81">
        <f>VLOOKUP($C275,[1]Sheet1!$B$1:$Z$65536,18,0)</f>
        <v>0</v>
      </c>
      <c r="U275" s="81">
        <f>VLOOKUP($C275,[1]Sheet1!$B$1:$Z$65536,19,0)</f>
        <v>0</v>
      </c>
      <c r="V275" s="81">
        <f>VLOOKUP($C275,[1]Sheet1!$B$1:$Z$65536,20,0)</f>
        <v>0</v>
      </c>
      <c r="W275" s="81">
        <f>VLOOKUP($C275,[1]Sheet1!$B$1:$Z$65536,21,0)</f>
        <v>0</v>
      </c>
      <c r="X275" s="81">
        <f>VLOOKUP($C275,[1]Sheet1!$B$1:$Z$65536,22,0)</f>
        <v>0</v>
      </c>
      <c r="Y275" s="81">
        <f>VLOOKUP($C275,[1]Sheet1!$B$1:$Z$65536,23,0)</f>
        <v>0</v>
      </c>
      <c r="Z275" s="81">
        <f>VLOOKUP($C275,[1]Sheet1!$B$1:$Z$65536,24,0)</f>
        <v>0</v>
      </c>
      <c r="AA275" s="81">
        <f>VLOOKUP($C275,[1]Sheet1!$B$1:$Z$65536,25,0)</f>
        <v>0</v>
      </c>
      <c r="AB275" s="81">
        <f>VLOOKUP($C275,[1]Sheet1!$B$1:$AA$65536,26,0)</f>
        <v>0</v>
      </c>
      <c r="AC275" s="112">
        <f t="shared" si="46"/>
        <v>14336</v>
      </c>
      <c r="AD275" s="211">
        <f t="shared" ref="AD275:AD285" si="49">AC275-AB275-AA275</f>
        <v>14336</v>
      </c>
      <c r="AE275" s="4"/>
      <c r="AF275" s="4"/>
      <c r="AG275" s="242"/>
      <c r="AI275" s="4"/>
      <c r="AJ275" s="4"/>
      <c r="AK275" s="4"/>
      <c r="AL275" s="4"/>
      <c r="AM275" s="4"/>
      <c r="AN275" s="185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</row>
    <row r="276" spans="1:52" hidden="1">
      <c r="A276" s="8"/>
      <c r="B276" s="344"/>
      <c r="C276" s="241" t="s">
        <v>577</v>
      </c>
      <c r="D276" s="29" t="s">
        <v>578</v>
      </c>
      <c r="E276" s="64">
        <f>VLOOKUP(C276,[1]Sheet1!B$1:D$65536,3,0)</f>
        <v>60</v>
      </c>
      <c r="F276" s="81">
        <f>VLOOKUP(C276,[1]Sheet1!B$1:E$65536,4,0)</f>
        <v>0</v>
      </c>
      <c r="G276" s="81">
        <f>VLOOKUP(C276,[1]Sheet1!B$1:F$65536,5,0)</f>
        <v>450</v>
      </c>
      <c r="H276" s="81">
        <f>VLOOKUP($C276,[1]Sheet1!$B$1:$Z$65536,6,0)</f>
        <v>0</v>
      </c>
      <c r="I276" s="81">
        <f>VLOOKUP($C276,[1]Sheet1!$B$1:$Z$65536,7,0)</f>
        <v>0</v>
      </c>
      <c r="J276" s="81">
        <f>VLOOKUP($C276,[1]Sheet1!$B$1:$Z$65536,8,0)</f>
        <v>0</v>
      </c>
      <c r="K276" s="81">
        <f>VLOOKUP($C276,[1]Sheet1!$B$1:$Z$65536,9,0)</f>
        <v>0</v>
      </c>
      <c r="L276" s="81">
        <f>VLOOKUP($C276,[1]Sheet1!$B$1:$Z$65536,10,0)</f>
        <v>0</v>
      </c>
      <c r="M276" s="81">
        <f>VLOOKUP($C276,[1]Sheet1!$B$1:$Z$65536,11,0)</f>
        <v>0</v>
      </c>
      <c r="N276" s="81">
        <f>VLOOKUP($C276,[1]Sheet1!$B$1:$Z$65536,12,0)</f>
        <v>0</v>
      </c>
      <c r="O276" s="81">
        <f>VLOOKUP($C276,[1]Sheet1!$B$1:$Z$65536,13,0)</f>
        <v>0</v>
      </c>
      <c r="P276" s="81">
        <f>VLOOKUP($C276,[1]Sheet1!$B$1:$Z$65536,14,0)</f>
        <v>0</v>
      </c>
      <c r="Q276" s="81">
        <f>VLOOKUP($C276,[1]Sheet1!$B$1:$Z$65536,15,0)</f>
        <v>10600</v>
      </c>
      <c r="R276" s="81">
        <f>VLOOKUP($C276,[1]Sheet1!$B$1:$Z$65536,16,0)</f>
        <v>0</v>
      </c>
      <c r="S276" s="81">
        <f>VLOOKUP($C276,[1]Sheet1!$B$1:$Z$65536,17,0)</f>
        <v>0</v>
      </c>
      <c r="T276" s="81">
        <f>VLOOKUP($C276,[1]Sheet1!$B$1:$Z$65536,18,0)</f>
        <v>0</v>
      </c>
      <c r="U276" s="81">
        <f>VLOOKUP($C276,[1]Sheet1!$B$1:$Z$65536,19,0)</f>
        <v>0</v>
      </c>
      <c r="V276" s="81">
        <f>VLOOKUP($C276,[1]Sheet1!$B$1:$Z$65536,20,0)</f>
        <v>0</v>
      </c>
      <c r="W276" s="81">
        <f>VLOOKUP($C276,[1]Sheet1!$B$1:$Z$65536,21,0)</f>
        <v>0</v>
      </c>
      <c r="X276" s="81">
        <f>VLOOKUP($C276,[1]Sheet1!$B$1:$Z$65536,22,0)</f>
        <v>0</v>
      </c>
      <c r="Y276" s="81">
        <f>VLOOKUP($C276,[1]Sheet1!$B$1:$Z$65536,23,0)</f>
        <v>0</v>
      </c>
      <c r="Z276" s="81">
        <f>VLOOKUP($C276,[1]Sheet1!$B$1:$Z$65536,24,0)</f>
        <v>0</v>
      </c>
      <c r="AA276" s="81">
        <f>VLOOKUP($C276,[1]Sheet1!$B$1:$Z$65536,25,0)</f>
        <v>0</v>
      </c>
      <c r="AB276" s="81">
        <f>VLOOKUP($C276,[1]Sheet1!$B$1:$AA$65536,26,0)</f>
        <v>0</v>
      </c>
      <c r="AC276" s="112">
        <f t="shared" si="46"/>
        <v>11050</v>
      </c>
      <c r="AD276" s="211">
        <f t="shared" si="49"/>
        <v>11050</v>
      </c>
      <c r="AE276" s="4"/>
      <c r="AF276" s="4"/>
      <c r="AG276" s="242"/>
      <c r="AI276" s="4"/>
      <c r="AJ276" s="4"/>
      <c r="AK276" s="4"/>
      <c r="AL276" s="4"/>
      <c r="AM276" s="4"/>
      <c r="AN276" s="185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</row>
    <row r="277" spans="1:52" hidden="1">
      <c r="A277" s="8"/>
      <c r="B277" s="344"/>
      <c r="C277" s="241" t="s">
        <v>579</v>
      </c>
      <c r="D277" s="29" t="s">
        <v>580</v>
      </c>
      <c r="E277" s="64">
        <f>VLOOKUP(C277,[1]Sheet1!B$1:D$65536,3,0)</f>
        <v>60</v>
      </c>
      <c r="F277" s="81">
        <f>VLOOKUP(C277,[1]Sheet1!B$1:E$65536,4,0)</f>
        <v>21800</v>
      </c>
      <c r="G277" s="81">
        <f>VLOOKUP(C277,[1]Sheet1!B$1:F$65536,5,0)</f>
        <v>0</v>
      </c>
      <c r="H277" s="81">
        <f>VLOOKUP($C277,[1]Sheet1!$B$1:$Z$65536,6,0)</f>
        <v>0</v>
      </c>
      <c r="I277" s="81">
        <f>VLOOKUP($C277,[1]Sheet1!$B$1:$Z$65536,7,0)</f>
        <v>0</v>
      </c>
      <c r="J277" s="81">
        <f>VLOOKUP($C277,[1]Sheet1!$B$1:$Z$65536,8,0)</f>
        <v>0</v>
      </c>
      <c r="K277" s="81">
        <f>VLOOKUP($C277,[1]Sheet1!$B$1:$Z$65536,9,0)</f>
        <v>0</v>
      </c>
      <c r="L277" s="81">
        <f>VLOOKUP($C277,[1]Sheet1!$B$1:$Z$65536,10,0)</f>
        <v>0</v>
      </c>
      <c r="M277" s="81">
        <f>VLOOKUP($C277,[1]Sheet1!$B$1:$Z$65536,11,0)</f>
        <v>0</v>
      </c>
      <c r="N277" s="81">
        <f>VLOOKUP($C277,[1]Sheet1!$B$1:$Z$65536,12,0)</f>
        <v>0</v>
      </c>
      <c r="O277" s="81">
        <f>VLOOKUP($C277,[1]Sheet1!$B$1:$Z$65536,13,0)</f>
        <v>0</v>
      </c>
      <c r="P277" s="81">
        <f>VLOOKUP($C277,[1]Sheet1!$B$1:$Z$65536,14,0)</f>
        <v>0</v>
      </c>
      <c r="Q277" s="81">
        <f>VLOOKUP($C277,[1]Sheet1!$B$1:$Z$65536,15,0)</f>
        <v>0</v>
      </c>
      <c r="R277" s="81">
        <f>VLOOKUP($C277,[1]Sheet1!$B$1:$Z$65536,16,0)</f>
        <v>0</v>
      </c>
      <c r="S277" s="81">
        <f>VLOOKUP($C277,[1]Sheet1!$B$1:$Z$65536,17,0)</f>
        <v>0</v>
      </c>
      <c r="T277" s="81">
        <f>VLOOKUP($C277,[1]Sheet1!$B$1:$Z$65536,18,0)</f>
        <v>0</v>
      </c>
      <c r="U277" s="81">
        <f>VLOOKUP($C277,[1]Sheet1!$B$1:$Z$65536,19,0)</f>
        <v>0</v>
      </c>
      <c r="V277" s="81">
        <f>VLOOKUP($C277,[1]Sheet1!$B$1:$Z$65536,20,0)</f>
        <v>0</v>
      </c>
      <c r="W277" s="81">
        <f>VLOOKUP($C277,[1]Sheet1!$B$1:$Z$65536,21,0)</f>
        <v>0</v>
      </c>
      <c r="X277" s="81">
        <f>VLOOKUP($C277,[1]Sheet1!$B$1:$Z$65536,22,0)</f>
        <v>0</v>
      </c>
      <c r="Y277" s="81">
        <f>VLOOKUP($C277,[1]Sheet1!$B$1:$Z$65536,23,0)</f>
        <v>0</v>
      </c>
      <c r="Z277" s="81">
        <f>VLOOKUP($C277,[1]Sheet1!$B$1:$Z$65536,24,0)</f>
        <v>0</v>
      </c>
      <c r="AA277" s="81">
        <f>VLOOKUP($C277,[1]Sheet1!$B$1:$Z$65536,25,0)</f>
        <v>0</v>
      </c>
      <c r="AB277" s="81">
        <f>VLOOKUP($C277,[1]Sheet1!$B$1:$AA$65536,26,0)</f>
        <v>0</v>
      </c>
      <c r="AC277" s="112">
        <f t="shared" si="46"/>
        <v>21800</v>
      </c>
      <c r="AD277" s="211">
        <f t="shared" si="49"/>
        <v>21800</v>
      </c>
      <c r="AE277" s="4"/>
      <c r="AF277" s="4"/>
      <c r="AG277" s="242"/>
      <c r="AI277" s="4"/>
      <c r="AJ277" s="4"/>
      <c r="AK277" s="4"/>
      <c r="AL277" s="4"/>
      <c r="AM277" s="4"/>
      <c r="AN277" s="185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</row>
    <row r="278" spans="1:52" hidden="1">
      <c r="A278" s="8"/>
      <c r="B278" s="344"/>
      <c r="C278" s="241" t="s">
        <v>581</v>
      </c>
      <c r="D278" s="29" t="s">
        <v>582</v>
      </c>
      <c r="E278" s="64">
        <f>VLOOKUP(C278,[1]Sheet1!B$1:D$65536,3,0)</f>
        <v>60</v>
      </c>
      <c r="F278" s="81">
        <f>VLOOKUP(C278,[1]Sheet1!B$1:E$65536,4,0)</f>
        <v>208000</v>
      </c>
      <c r="G278" s="81">
        <f>VLOOKUP(C278,[1]Sheet1!B$1:F$65536,5,0)</f>
        <v>0</v>
      </c>
      <c r="H278" s="81">
        <f>VLOOKUP($C278,[1]Sheet1!$B$1:$Z$65536,6,0)</f>
        <v>0</v>
      </c>
      <c r="I278" s="81">
        <f>VLOOKUP($C278,[1]Sheet1!$B$1:$Z$65536,7,0)</f>
        <v>0</v>
      </c>
      <c r="J278" s="81">
        <f>VLOOKUP($C278,[1]Sheet1!$B$1:$Z$65536,8,0)</f>
        <v>0</v>
      </c>
      <c r="K278" s="81">
        <f>VLOOKUP($C278,[1]Sheet1!$B$1:$Z$65536,9,0)</f>
        <v>0</v>
      </c>
      <c r="L278" s="81">
        <f>VLOOKUP($C278,[1]Sheet1!$B$1:$Z$65536,10,0)</f>
        <v>0</v>
      </c>
      <c r="M278" s="81">
        <f>VLOOKUP($C278,[1]Sheet1!$B$1:$Z$65536,11,0)</f>
        <v>0</v>
      </c>
      <c r="N278" s="81">
        <f>VLOOKUP($C278,[1]Sheet1!$B$1:$Z$65536,12,0)</f>
        <v>0</v>
      </c>
      <c r="O278" s="81">
        <f>VLOOKUP($C278,[1]Sheet1!$B$1:$Z$65536,13,0)</f>
        <v>0</v>
      </c>
      <c r="P278" s="81">
        <f>VLOOKUP($C278,[1]Sheet1!$B$1:$Z$65536,14,0)</f>
        <v>0</v>
      </c>
      <c r="Q278" s="81">
        <f>VLOOKUP($C278,[1]Sheet1!$B$1:$Z$65536,15,0)</f>
        <v>0</v>
      </c>
      <c r="R278" s="81">
        <f>VLOOKUP($C278,[1]Sheet1!$B$1:$Z$65536,16,0)</f>
        <v>0</v>
      </c>
      <c r="S278" s="81">
        <f>VLOOKUP($C278,[1]Sheet1!$B$1:$Z$65536,17,0)</f>
        <v>0</v>
      </c>
      <c r="T278" s="81">
        <f>VLOOKUP($C278,[1]Sheet1!$B$1:$Z$65536,18,0)</f>
        <v>0</v>
      </c>
      <c r="U278" s="81">
        <f>VLOOKUP($C278,[1]Sheet1!$B$1:$Z$65536,19,0)</f>
        <v>0</v>
      </c>
      <c r="V278" s="81">
        <f>VLOOKUP($C278,[1]Sheet1!$B$1:$Z$65536,20,0)</f>
        <v>0</v>
      </c>
      <c r="W278" s="81">
        <f>VLOOKUP($C278,[1]Sheet1!$B$1:$Z$65536,21,0)</f>
        <v>0</v>
      </c>
      <c r="X278" s="81">
        <f>VLOOKUP($C278,[1]Sheet1!$B$1:$Z$65536,22,0)</f>
        <v>0</v>
      </c>
      <c r="Y278" s="81">
        <f>VLOOKUP($C278,[1]Sheet1!$B$1:$Z$65536,23,0)</f>
        <v>0</v>
      </c>
      <c r="Z278" s="81">
        <f>VLOOKUP($C278,[1]Sheet1!$B$1:$Z$65536,24,0)</f>
        <v>0</v>
      </c>
      <c r="AA278" s="81">
        <f>VLOOKUP($C278,[1]Sheet1!$B$1:$Z$65536,25,0)</f>
        <v>0</v>
      </c>
      <c r="AB278" s="81">
        <f>VLOOKUP($C278,[1]Sheet1!$B$1:$AA$65536,26,0)</f>
        <v>0</v>
      </c>
      <c r="AC278" s="112">
        <f t="shared" si="46"/>
        <v>208000</v>
      </c>
      <c r="AD278" s="211">
        <f t="shared" si="49"/>
        <v>208000</v>
      </c>
      <c r="AE278" s="4"/>
      <c r="AF278" s="4"/>
      <c r="AG278" s="242"/>
      <c r="AI278" s="4"/>
      <c r="AJ278" s="4"/>
      <c r="AK278" s="4"/>
      <c r="AL278" s="4"/>
      <c r="AM278" s="4"/>
      <c r="AN278" s="185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</row>
    <row r="279" spans="1:52" hidden="1">
      <c r="A279" s="8"/>
      <c r="B279" s="344"/>
      <c r="C279" s="241" t="s">
        <v>583</v>
      </c>
      <c r="D279" s="29" t="s">
        <v>584</v>
      </c>
      <c r="E279" s="64">
        <f>VLOOKUP(C279,[1]Sheet1!B$1:D$65536,3,0)</f>
        <v>60</v>
      </c>
      <c r="F279" s="81">
        <f>VLOOKUP(C279,[1]Sheet1!B$1:E$65536,4,0)</f>
        <v>526700</v>
      </c>
      <c r="G279" s="81">
        <f>VLOOKUP(C279,[1]Sheet1!B$1:F$65536,5,0)</f>
        <v>0</v>
      </c>
      <c r="H279" s="81">
        <f>VLOOKUP($C279,[1]Sheet1!$B$1:$Z$65536,6,0)</f>
        <v>0</v>
      </c>
      <c r="I279" s="81">
        <f>VLOOKUP($C279,[1]Sheet1!$B$1:$Z$65536,7,0)</f>
        <v>0</v>
      </c>
      <c r="J279" s="81">
        <f>VLOOKUP($C279,[1]Sheet1!$B$1:$Z$65536,8,0)</f>
        <v>0</v>
      </c>
      <c r="K279" s="81">
        <f>VLOOKUP($C279,[1]Sheet1!$B$1:$Z$65536,9,0)</f>
        <v>0</v>
      </c>
      <c r="L279" s="81">
        <f>VLOOKUP($C279,[1]Sheet1!$B$1:$Z$65536,10,0)</f>
        <v>0</v>
      </c>
      <c r="M279" s="81">
        <f>VLOOKUP($C279,[1]Sheet1!$B$1:$Z$65536,11,0)</f>
        <v>0</v>
      </c>
      <c r="N279" s="81">
        <f>VLOOKUP($C279,[1]Sheet1!$B$1:$Z$65536,12,0)</f>
        <v>0</v>
      </c>
      <c r="O279" s="81">
        <f>VLOOKUP($C279,[1]Sheet1!$B$1:$Z$65536,13,0)</f>
        <v>0</v>
      </c>
      <c r="P279" s="81">
        <f>VLOOKUP($C279,[1]Sheet1!$B$1:$Z$65536,14,0)</f>
        <v>0</v>
      </c>
      <c r="Q279" s="81">
        <f>VLOOKUP($C279,[1]Sheet1!$B$1:$Z$65536,15,0)</f>
        <v>0</v>
      </c>
      <c r="R279" s="81">
        <f>VLOOKUP($C279,[1]Sheet1!$B$1:$Z$65536,16,0)</f>
        <v>0</v>
      </c>
      <c r="S279" s="81">
        <f>VLOOKUP($C279,[1]Sheet1!$B$1:$Z$65536,17,0)</f>
        <v>0</v>
      </c>
      <c r="T279" s="81">
        <f>VLOOKUP($C279,[1]Sheet1!$B$1:$Z$65536,18,0)</f>
        <v>0</v>
      </c>
      <c r="U279" s="81">
        <f>VLOOKUP($C279,[1]Sheet1!$B$1:$Z$65536,19,0)</f>
        <v>0</v>
      </c>
      <c r="V279" s="81">
        <f>VLOOKUP($C279,[1]Sheet1!$B$1:$Z$65536,20,0)</f>
        <v>0</v>
      </c>
      <c r="W279" s="81">
        <f>VLOOKUP($C279,[1]Sheet1!$B$1:$Z$65536,21,0)</f>
        <v>0</v>
      </c>
      <c r="X279" s="81">
        <f>VLOOKUP($C279,[1]Sheet1!$B$1:$Z$65536,22,0)</f>
        <v>0</v>
      </c>
      <c r="Y279" s="81">
        <f>VLOOKUP($C279,[1]Sheet1!$B$1:$Z$65536,23,0)</f>
        <v>0</v>
      </c>
      <c r="Z279" s="81">
        <f>VLOOKUP($C279,[1]Sheet1!$B$1:$Z$65536,24,0)</f>
        <v>0</v>
      </c>
      <c r="AA279" s="81">
        <f>VLOOKUP($C279,[1]Sheet1!$B$1:$Z$65536,25,0)</f>
        <v>0</v>
      </c>
      <c r="AB279" s="81">
        <f>VLOOKUP($C279,[1]Sheet1!$B$1:$AA$65536,26,0)</f>
        <v>0</v>
      </c>
      <c r="AC279" s="112">
        <f t="shared" si="46"/>
        <v>526700</v>
      </c>
      <c r="AD279" s="211">
        <f t="shared" si="49"/>
        <v>526700</v>
      </c>
      <c r="AE279" s="4"/>
      <c r="AF279" s="4"/>
      <c r="AG279" s="242"/>
      <c r="AI279" s="4"/>
      <c r="AJ279" s="4"/>
      <c r="AK279" s="4"/>
      <c r="AL279" s="4"/>
      <c r="AM279" s="4"/>
      <c r="AN279" s="185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</row>
    <row r="280" spans="1:52" hidden="1">
      <c r="A280" s="8"/>
      <c r="B280" s="344"/>
      <c r="C280" s="241" t="s">
        <v>585</v>
      </c>
      <c r="D280" s="29" t="s">
        <v>586</v>
      </c>
      <c r="E280" s="64">
        <f>VLOOKUP(C280,[1]Sheet1!B$1:D$65536,3,0)</f>
        <v>60</v>
      </c>
      <c r="F280" s="81">
        <f>VLOOKUP(C280,[1]Sheet1!B$1:E$65536,4,0)</f>
        <v>0</v>
      </c>
      <c r="G280" s="81">
        <f>VLOOKUP(C280,[1]Sheet1!B$1:F$65536,5,0)</f>
        <v>0</v>
      </c>
      <c r="H280" s="81">
        <f>VLOOKUP($C280,[1]Sheet1!$B$1:$Z$65536,6,0)</f>
        <v>0</v>
      </c>
      <c r="I280" s="81">
        <f>VLOOKUP($C280,[1]Sheet1!$B$1:$Z$65536,7,0)</f>
        <v>0</v>
      </c>
      <c r="J280" s="81">
        <f>VLOOKUP($C280,[1]Sheet1!$B$1:$Z$65536,8,0)</f>
        <v>0</v>
      </c>
      <c r="K280" s="81">
        <f>VLOOKUP($C280,[1]Sheet1!$B$1:$Z$65536,9,0)</f>
        <v>0</v>
      </c>
      <c r="L280" s="81">
        <f>VLOOKUP($C280,[1]Sheet1!$B$1:$Z$65536,10,0)</f>
        <v>0</v>
      </c>
      <c r="M280" s="81">
        <f>VLOOKUP($C280,[1]Sheet1!$B$1:$Z$65536,11,0)</f>
        <v>0</v>
      </c>
      <c r="N280" s="81">
        <f>VLOOKUP($C280,[1]Sheet1!$B$1:$Z$65536,12,0)</f>
        <v>162700</v>
      </c>
      <c r="O280" s="81">
        <f>VLOOKUP($C280,[1]Sheet1!$B$1:$Z$65536,13,0)</f>
        <v>0</v>
      </c>
      <c r="P280" s="81">
        <f>VLOOKUP($C280,[1]Sheet1!$B$1:$Z$65536,14,0)</f>
        <v>0</v>
      </c>
      <c r="Q280" s="81">
        <f>VLOOKUP($C280,[1]Sheet1!$B$1:$Z$65536,15,0)</f>
        <v>0</v>
      </c>
      <c r="R280" s="81">
        <f>VLOOKUP($C280,[1]Sheet1!$B$1:$Z$65536,16,0)</f>
        <v>0</v>
      </c>
      <c r="S280" s="81">
        <f>VLOOKUP($C280,[1]Sheet1!$B$1:$Z$65536,17,0)</f>
        <v>0</v>
      </c>
      <c r="T280" s="81">
        <f>VLOOKUP($C280,[1]Sheet1!$B$1:$Z$65536,18,0)</f>
        <v>0</v>
      </c>
      <c r="U280" s="81">
        <f>VLOOKUP($C280,[1]Sheet1!$B$1:$Z$65536,19,0)</f>
        <v>0</v>
      </c>
      <c r="V280" s="81">
        <f>VLOOKUP($C280,[1]Sheet1!$B$1:$Z$65536,20,0)</f>
        <v>0</v>
      </c>
      <c r="W280" s="81">
        <f>VLOOKUP($C280,[1]Sheet1!$B$1:$Z$65536,21,0)</f>
        <v>0</v>
      </c>
      <c r="X280" s="81">
        <f>VLOOKUP($C280,[1]Sheet1!$B$1:$Z$65536,22,0)</f>
        <v>0</v>
      </c>
      <c r="Y280" s="81">
        <f>VLOOKUP($C280,[1]Sheet1!$B$1:$Z$65536,23,0)</f>
        <v>0</v>
      </c>
      <c r="Z280" s="81">
        <f>VLOOKUP($C280,[1]Sheet1!$B$1:$Z$65536,24,0)</f>
        <v>0</v>
      </c>
      <c r="AA280" s="81">
        <f>VLOOKUP($C280,[1]Sheet1!$B$1:$Z$65536,25,0)</f>
        <v>0</v>
      </c>
      <c r="AB280" s="81">
        <f>VLOOKUP($C280,[1]Sheet1!$B$1:$AA$65536,26,0)</f>
        <v>0</v>
      </c>
      <c r="AC280" s="112">
        <f t="shared" si="46"/>
        <v>162700</v>
      </c>
      <c r="AD280" s="211">
        <f t="shared" si="49"/>
        <v>162700</v>
      </c>
      <c r="AE280" s="4"/>
      <c r="AF280" s="4"/>
      <c r="AG280" s="242"/>
      <c r="AI280" s="4"/>
      <c r="AJ280" s="4"/>
      <c r="AK280" s="4"/>
      <c r="AL280" s="4"/>
      <c r="AM280" s="4"/>
      <c r="AN280" s="185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</row>
    <row r="281" spans="1:52" hidden="1">
      <c r="A281" s="8"/>
      <c r="B281" s="344"/>
      <c r="C281" s="241" t="s">
        <v>587</v>
      </c>
      <c r="D281" s="29" t="s">
        <v>588</v>
      </c>
      <c r="E281" s="64">
        <f>VLOOKUP(C281,[1]Sheet1!B$1:D$65536,3,0)</f>
        <v>60</v>
      </c>
      <c r="F281" s="81">
        <f>VLOOKUP(C281,[1]Sheet1!B$1:E$65536,4,0)</f>
        <v>0</v>
      </c>
      <c r="G281" s="81">
        <f>VLOOKUP(C281,[1]Sheet1!B$1:F$65536,5,0)</f>
        <v>0</v>
      </c>
      <c r="H281" s="81">
        <f>VLOOKUP($C281,[1]Sheet1!$B$1:$Z$65536,6,0)</f>
        <v>0</v>
      </c>
      <c r="I281" s="81">
        <f>VLOOKUP($C281,[1]Sheet1!$B$1:$Z$65536,7,0)</f>
        <v>0</v>
      </c>
      <c r="J281" s="81">
        <f>VLOOKUP($C281,[1]Sheet1!$B$1:$Z$65536,8,0)</f>
        <v>0</v>
      </c>
      <c r="K281" s="81">
        <f>VLOOKUP($C281,[1]Sheet1!$B$1:$Z$65536,9,0)</f>
        <v>0</v>
      </c>
      <c r="L281" s="81">
        <f>VLOOKUP($C281,[1]Sheet1!$B$1:$Z$65536,10,0)</f>
        <v>0</v>
      </c>
      <c r="M281" s="81">
        <f>VLOOKUP($C281,[1]Sheet1!$B$1:$Z$65536,11,0)</f>
        <v>0</v>
      </c>
      <c r="N281" s="81">
        <f>VLOOKUP($C281,[1]Sheet1!$B$1:$Z$65536,12,0)</f>
        <v>0</v>
      </c>
      <c r="O281" s="81">
        <f>VLOOKUP($C281,[1]Sheet1!$B$1:$Z$65536,13,0)</f>
        <v>0</v>
      </c>
      <c r="P281" s="81">
        <f>VLOOKUP($C281,[1]Sheet1!$B$1:$Z$65536,14,0)</f>
        <v>0</v>
      </c>
      <c r="Q281" s="81">
        <f>VLOOKUP($C281,[1]Sheet1!$B$1:$Z$65536,15,0)</f>
        <v>0</v>
      </c>
      <c r="R281" s="81">
        <f>VLOOKUP($C281,[1]Sheet1!$B$1:$Z$65536,16,0)</f>
        <v>0</v>
      </c>
      <c r="S281" s="81">
        <f>VLOOKUP($C281,[1]Sheet1!$B$1:$Z$65536,17,0)</f>
        <v>0</v>
      </c>
      <c r="T281" s="81">
        <f>VLOOKUP($C281,[1]Sheet1!$B$1:$Z$65536,18,0)</f>
        <v>0</v>
      </c>
      <c r="U281" s="81">
        <f>VLOOKUP($C281,[1]Sheet1!$B$1:$Z$65536,19,0)</f>
        <v>0</v>
      </c>
      <c r="V281" s="81">
        <f>VLOOKUP($C281,[1]Sheet1!$B$1:$Z$65536,20,0)</f>
        <v>0</v>
      </c>
      <c r="W281" s="81">
        <f>VLOOKUP($C281,[1]Sheet1!$B$1:$Z$65536,21,0)</f>
        <v>0</v>
      </c>
      <c r="X281" s="81">
        <f>VLOOKUP($C281,[1]Sheet1!$B$1:$Z$65536,22,0)</f>
        <v>45192.6</v>
      </c>
      <c r="Y281" s="81">
        <f>VLOOKUP($C281,[1]Sheet1!$B$1:$Z$65536,23,0)</f>
        <v>0</v>
      </c>
      <c r="Z281" s="81">
        <f>VLOOKUP($C281,[1]Sheet1!$B$1:$Z$65536,24,0)</f>
        <v>0</v>
      </c>
      <c r="AA281" s="81">
        <f>VLOOKUP($C281,[1]Sheet1!$B$1:$Z$65536,25,0)</f>
        <v>0</v>
      </c>
      <c r="AB281" s="81">
        <f>VLOOKUP($C281,[1]Sheet1!$B$1:$AA$65536,26,0)</f>
        <v>0</v>
      </c>
      <c r="AC281" s="112">
        <f t="shared" si="46"/>
        <v>45192.6</v>
      </c>
      <c r="AD281" s="211">
        <f t="shared" si="49"/>
        <v>45192.6</v>
      </c>
      <c r="AE281" s="4"/>
      <c r="AF281" s="4"/>
      <c r="AG281" s="242"/>
      <c r="AI281" s="4"/>
      <c r="AJ281" s="4"/>
      <c r="AK281" s="4"/>
      <c r="AL281" s="4"/>
      <c r="AM281" s="4"/>
      <c r="AN281" s="185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</row>
    <row r="282" spans="1:52" hidden="1">
      <c r="A282" s="8"/>
      <c r="B282" s="344"/>
      <c r="C282" s="241" t="s">
        <v>589</v>
      </c>
      <c r="D282" s="29" t="s">
        <v>590</v>
      </c>
      <c r="E282" s="64">
        <f>VLOOKUP(C282,[1]Sheet1!B$1:D$65536,3,0)</f>
        <v>60</v>
      </c>
      <c r="F282" s="81">
        <f>VLOOKUP(C282,[1]Sheet1!B$1:E$65536,4,0)</f>
        <v>0</v>
      </c>
      <c r="G282" s="81">
        <f>VLOOKUP(C282,[1]Sheet1!B$1:F$65536,5,0)</f>
        <v>0</v>
      </c>
      <c r="H282" s="81">
        <f>VLOOKUP($C282,[1]Sheet1!$B$1:$Z$65536,6,0)</f>
        <v>0</v>
      </c>
      <c r="I282" s="81">
        <f>VLOOKUP($C282,[1]Sheet1!$B$1:$Z$65536,7,0)</f>
        <v>0</v>
      </c>
      <c r="J282" s="81">
        <f>VLOOKUP($C282,[1]Sheet1!$B$1:$Z$65536,8,0)</f>
        <v>0</v>
      </c>
      <c r="K282" s="81">
        <f>VLOOKUP($C282,[1]Sheet1!$B$1:$Z$65536,9,0)</f>
        <v>0</v>
      </c>
      <c r="L282" s="81">
        <f>VLOOKUP($C282,[1]Sheet1!$B$1:$Z$65536,10,0)</f>
        <v>0</v>
      </c>
      <c r="M282" s="81">
        <f>VLOOKUP($C282,[1]Sheet1!$B$1:$Z$65536,11,0)</f>
        <v>0</v>
      </c>
      <c r="N282" s="81">
        <f>VLOOKUP($C282,[1]Sheet1!$B$1:$Z$65536,12,0)</f>
        <v>0</v>
      </c>
      <c r="O282" s="81">
        <f>VLOOKUP($C282,[1]Sheet1!$B$1:$Z$65536,13,0)</f>
        <v>0</v>
      </c>
      <c r="P282" s="81">
        <f>VLOOKUP($C282,[1]Sheet1!$B$1:$Z$65536,14,0)</f>
        <v>0</v>
      </c>
      <c r="Q282" s="81">
        <f>VLOOKUP($C282,[1]Sheet1!$B$1:$Z$65536,15,0)</f>
        <v>0</v>
      </c>
      <c r="R282" s="81">
        <f>VLOOKUP($C282,[1]Sheet1!$B$1:$Z$65536,16,0)</f>
        <v>0</v>
      </c>
      <c r="S282" s="81">
        <f>VLOOKUP($C282,[1]Sheet1!$B$1:$Z$65536,17,0)</f>
        <v>0</v>
      </c>
      <c r="T282" s="81">
        <f>VLOOKUP($C282,[1]Sheet1!$B$1:$Z$65536,18,0)</f>
        <v>7064</v>
      </c>
      <c r="U282" s="81">
        <f>VLOOKUP($C282,[1]Sheet1!$B$1:$Z$65536,19,0)</f>
        <v>0</v>
      </c>
      <c r="V282" s="81">
        <f>VLOOKUP($C282,[1]Sheet1!$B$1:$Z$65536,20,0)</f>
        <v>1536</v>
      </c>
      <c r="W282" s="81">
        <f>VLOOKUP($C282,[1]Sheet1!$B$1:$Z$65536,21,0)</f>
        <v>0</v>
      </c>
      <c r="X282" s="81">
        <f>VLOOKUP($C282,[1]Sheet1!$B$1:$Z$65536,22,0)</f>
        <v>0</v>
      </c>
      <c r="Y282" s="81">
        <f>VLOOKUP($C282,[1]Sheet1!$B$1:$Z$65536,23,0)</f>
        <v>0</v>
      </c>
      <c r="Z282" s="81">
        <f>VLOOKUP($C282,[1]Sheet1!$B$1:$Z$65536,24,0)</f>
        <v>0</v>
      </c>
      <c r="AA282" s="81">
        <f>VLOOKUP($C282,[1]Sheet1!$B$1:$Z$65536,25,0)</f>
        <v>0</v>
      </c>
      <c r="AB282" s="81">
        <f>VLOOKUP($C282,[1]Sheet1!$B$1:$AA$65536,26,0)</f>
        <v>0</v>
      </c>
      <c r="AC282" s="112">
        <f t="shared" si="46"/>
        <v>8600</v>
      </c>
      <c r="AD282" s="211">
        <f t="shared" si="49"/>
        <v>8600</v>
      </c>
      <c r="AE282" s="4"/>
      <c r="AF282" s="4"/>
      <c r="AG282" s="242"/>
      <c r="AI282" s="4"/>
      <c r="AJ282" s="4"/>
      <c r="AK282" s="4"/>
      <c r="AL282" s="4"/>
      <c r="AM282" s="4"/>
      <c r="AN282" s="185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</row>
    <row r="283" spans="1:52" hidden="1">
      <c r="A283" s="8"/>
      <c r="B283" s="344"/>
      <c r="C283" s="241" t="s">
        <v>591</v>
      </c>
      <c r="D283" s="29" t="s">
        <v>592</v>
      </c>
      <c r="E283" s="64">
        <f>VLOOKUP(C283,[1]Sheet1!B$1:D$65536,3,0)</f>
        <v>60</v>
      </c>
      <c r="F283" s="81">
        <f>VLOOKUP(C283,[1]Sheet1!B$1:E$65536,4,0)</f>
        <v>0</v>
      </c>
      <c r="G283" s="81">
        <f>VLOOKUP(C283,[1]Sheet1!B$1:F$65536,5,0)</f>
        <v>0</v>
      </c>
      <c r="H283" s="81">
        <f>VLOOKUP($C283,[1]Sheet1!$B$1:$Z$65536,6,0)</f>
        <v>0</v>
      </c>
      <c r="I283" s="81">
        <f>VLOOKUP($C283,[1]Sheet1!$B$1:$Z$65536,7,0)</f>
        <v>0</v>
      </c>
      <c r="J283" s="81">
        <f>VLOOKUP($C283,[1]Sheet1!$B$1:$Z$65536,8,0)</f>
        <v>0</v>
      </c>
      <c r="K283" s="81">
        <f>VLOOKUP($C283,[1]Sheet1!$B$1:$Z$65536,9,0)</f>
        <v>516900</v>
      </c>
      <c r="L283" s="81">
        <f>VLOOKUP($C283,[1]Sheet1!$B$1:$Z$65536,10,0)</f>
        <v>0</v>
      </c>
      <c r="M283" s="81">
        <f>VLOOKUP($C283,[1]Sheet1!$B$1:$Z$65536,11,0)</f>
        <v>0</v>
      </c>
      <c r="N283" s="81">
        <f>VLOOKUP($C283,[1]Sheet1!$B$1:$Z$65536,12,0)</f>
        <v>0</v>
      </c>
      <c r="O283" s="81">
        <f>VLOOKUP($C283,[1]Sheet1!$B$1:$Z$65536,13,0)</f>
        <v>0</v>
      </c>
      <c r="P283" s="81">
        <f>VLOOKUP($C283,[1]Sheet1!$B$1:$Z$65536,14,0)</f>
        <v>0</v>
      </c>
      <c r="Q283" s="81">
        <f>VLOOKUP($C283,[1]Sheet1!$B$1:$Z$65536,15,0)</f>
        <v>0</v>
      </c>
      <c r="R283" s="81">
        <f>VLOOKUP($C283,[1]Sheet1!$B$1:$Z$65536,16,0)</f>
        <v>0</v>
      </c>
      <c r="S283" s="81">
        <f>VLOOKUP($C283,[1]Sheet1!$B$1:$Z$65536,17,0)</f>
        <v>0</v>
      </c>
      <c r="T283" s="81">
        <f>VLOOKUP($C283,[1]Sheet1!$B$1:$Z$65536,18,0)</f>
        <v>0</v>
      </c>
      <c r="U283" s="81">
        <f>VLOOKUP($C283,[1]Sheet1!$B$1:$Z$65536,19,0)</f>
        <v>0</v>
      </c>
      <c r="V283" s="81">
        <f>VLOOKUP($C283,[1]Sheet1!$B$1:$Z$65536,20,0)</f>
        <v>0</v>
      </c>
      <c r="W283" s="81">
        <f>VLOOKUP($C283,[1]Sheet1!$B$1:$Z$65536,21,0)</f>
        <v>0</v>
      </c>
      <c r="X283" s="81">
        <f>VLOOKUP($C283,[1]Sheet1!$B$1:$Z$65536,22,0)</f>
        <v>0</v>
      </c>
      <c r="Y283" s="81">
        <f>VLOOKUP($C283,[1]Sheet1!$B$1:$Z$65536,23,0)</f>
        <v>0</v>
      </c>
      <c r="Z283" s="81">
        <f>VLOOKUP($C283,[1]Sheet1!$B$1:$Z$65536,24,0)</f>
        <v>0</v>
      </c>
      <c r="AA283" s="81">
        <f>VLOOKUP($C283,[1]Sheet1!$B$1:$Z$65536,25,0)</f>
        <v>0</v>
      </c>
      <c r="AB283" s="81">
        <f>VLOOKUP($C283,[1]Sheet1!$B$1:$AA$65536,26,0)</f>
        <v>0</v>
      </c>
      <c r="AC283" s="112">
        <f t="shared" si="46"/>
        <v>516900</v>
      </c>
      <c r="AD283" s="211">
        <f t="shared" si="49"/>
        <v>516900</v>
      </c>
      <c r="AE283" s="4"/>
      <c r="AF283" s="4"/>
      <c r="AG283" s="242"/>
      <c r="AI283" s="4"/>
      <c r="AJ283" s="4"/>
      <c r="AK283" s="4"/>
      <c r="AL283" s="4"/>
      <c r="AM283" s="4"/>
      <c r="AN283" s="185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</row>
    <row r="284" spans="1:52" hidden="1">
      <c r="A284" s="8"/>
      <c r="B284" s="344"/>
      <c r="C284" s="241" t="s">
        <v>593</v>
      </c>
      <c r="D284" s="29" t="s">
        <v>594</v>
      </c>
      <c r="E284" s="64">
        <f>VLOOKUP(C284,[1]Sheet1!B$1:D$65536,3,0)</f>
        <v>60</v>
      </c>
      <c r="F284" s="81">
        <f>VLOOKUP(C284,[1]Sheet1!B$1:E$65536,4,0)</f>
        <v>2000</v>
      </c>
      <c r="G284" s="81">
        <f>VLOOKUP(C284,[1]Sheet1!B$1:F$65536,5,0)</f>
        <v>0</v>
      </c>
      <c r="H284" s="81">
        <f>VLOOKUP($C284,[1]Sheet1!$B$1:$Z$65536,6,0)</f>
        <v>0</v>
      </c>
      <c r="I284" s="81">
        <f>VLOOKUP($C284,[1]Sheet1!$B$1:$Z$65536,7,0)</f>
        <v>0</v>
      </c>
      <c r="J284" s="81">
        <f>VLOOKUP($C284,[1]Sheet1!$B$1:$Z$65536,8,0)</f>
        <v>0</v>
      </c>
      <c r="K284" s="81">
        <f>VLOOKUP($C284,[1]Sheet1!$B$1:$Z$65536,9,0)</f>
        <v>0</v>
      </c>
      <c r="L284" s="81">
        <f>VLOOKUP($C284,[1]Sheet1!$B$1:$Z$65536,10,0)</f>
        <v>0</v>
      </c>
      <c r="M284" s="81">
        <f>VLOOKUP($C284,[1]Sheet1!$B$1:$Z$65536,11,0)</f>
        <v>0</v>
      </c>
      <c r="N284" s="81">
        <f>VLOOKUP($C284,[1]Sheet1!$B$1:$Z$65536,12,0)</f>
        <v>0</v>
      </c>
      <c r="O284" s="81">
        <f>VLOOKUP($C284,[1]Sheet1!$B$1:$Z$65536,13,0)</f>
        <v>0</v>
      </c>
      <c r="P284" s="81">
        <f>VLOOKUP($C284,[1]Sheet1!$B$1:$Z$65536,14,0)</f>
        <v>0</v>
      </c>
      <c r="Q284" s="81">
        <f>VLOOKUP($C284,[1]Sheet1!$B$1:$Z$65536,15,0)</f>
        <v>0</v>
      </c>
      <c r="R284" s="81">
        <f>VLOOKUP($C284,[1]Sheet1!$B$1:$Z$65536,16,0)</f>
        <v>0</v>
      </c>
      <c r="S284" s="81">
        <f>VLOOKUP($C284,[1]Sheet1!$B$1:$Z$65536,17,0)</f>
        <v>0</v>
      </c>
      <c r="T284" s="81">
        <f>VLOOKUP($C284,[1]Sheet1!$B$1:$Z$65536,18,0)</f>
        <v>0</v>
      </c>
      <c r="U284" s="81">
        <f>VLOOKUP($C284,[1]Sheet1!$B$1:$Z$65536,19,0)</f>
        <v>0</v>
      </c>
      <c r="V284" s="81">
        <f>VLOOKUP($C284,[1]Sheet1!$B$1:$Z$65536,20,0)</f>
        <v>0</v>
      </c>
      <c r="W284" s="81">
        <f>VLOOKUP($C284,[1]Sheet1!$B$1:$Z$65536,21,0)</f>
        <v>0</v>
      </c>
      <c r="X284" s="81">
        <f>VLOOKUP($C284,[1]Sheet1!$B$1:$Z$65536,22,0)</f>
        <v>0</v>
      </c>
      <c r="Y284" s="81">
        <f>VLOOKUP($C284,[1]Sheet1!$B$1:$Z$65536,23,0)</f>
        <v>0</v>
      </c>
      <c r="Z284" s="81">
        <f>VLOOKUP($C284,[1]Sheet1!$B$1:$Z$65536,24,0)</f>
        <v>0</v>
      </c>
      <c r="AA284" s="81">
        <f>VLOOKUP($C284,[1]Sheet1!$B$1:$Z$65536,25,0)</f>
        <v>0</v>
      </c>
      <c r="AB284" s="81">
        <f>VLOOKUP($C284,[1]Sheet1!$B$1:$AA$65536,26,0)</f>
        <v>0</v>
      </c>
      <c r="AC284" s="112">
        <f t="shared" si="46"/>
        <v>2000</v>
      </c>
      <c r="AD284" s="211">
        <f t="shared" si="49"/>
        <v>2000</v>
      </c>
      <c r="AE284" s="4"/>
      <c r="AF284" s="4"/>
      <c r="AG284" s="242"/>
      <c r="AI284" s="4"/>
      <c r="AJ284" s="4"/>
      <c r="AK284" s="4"/>
      <c r="AL284" s="4"/>
      <c r="AM284" s="4"/>
      <c r="AN284" s="185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</row>
    <row r="285" spans="1:52" hidden="1">
      <c r="A285" s="8"/>
      <c r="B285" s="344"/>
      <c r="C285" s="241" t="s">
        <v>595</v>
      </c>
      <c r="D285" s="29" t="s">
        <v>596</v>
      </c>
      <c r="E285" s="64">
        <f>VLOOKUP(C285,[1]Sheet1!B$1:D$65536,3,0)</f>
        <v>60</v>
      </c>
      <c r="F285" s="81">
        <f>VLOOKUP(C285,[1]Sheet1!B$1:E$65536,4,0)</f>
        <v>0</v>
      </c>
      <c r="G285" s="81">
        <f>VLOOKUP(C285,[1]Sheet1!B$1:F$65536,5,0)</f>
        <v>0</v>
      </c>
      <c r="H285" s="81">
        <f>VLOOKUP($C285,[1]Sheet1!$B$1:$Z$65536,6,0)</f>
        <v>0</v>
      </c>
      <c r="I285" s="81">
        <f>VLOOKUP($C285,[1]Sheet1!$B$1:$Z$65536,7,0)</f>
        <v>0</v>
      </c>
      <c r="J285" s="81">
        <f>VLOOKUP($C285,[1]Sheet1!$B$1:$Z$65536,8,0)</f>
        <v>0</v>
      </c>
      <c r="K285" s="81">
        <f>VLOOKUP($C285,[1]Sheet1!$B$1:$Z$65536,9,0)</f>
        <v>0</v>
      </c>
      <c r="L285" s="81">
        <f>VLOOKUP($C285,[1]Sheet1!$B$1:$Z$65536,10,0)</f>
        <v>0</v>
      </c>
      <c r="M285" s="81">
        <f>VLOOKUP($C285,[1]Sheet1!$B$1:$Z$65536,11,0)</f>
        <v>0</v>
      </c>
      <c r="N285" s="81">
        <f>VLOOKUP($C285,[1]Sheet1!$B$1:$Z$65536,12,0)</f>
        <v>0</v>
      </c>
      <c r="O285" s="81">
        <f>VLOOKUP($C285,[1]Sheet1!$B$1:$Z$65536,13,0)</f>
        <v>0</v>
      </c>
      <c r="P285" s="81">
        <f>VLOOKUP($C285,[1]Sheet1!$B$1:$Z$65536,14,0)</f>
        <v>0</v>
      </c>
      <c r="Q285" s="81">
        <f>VLOOKUP($C285,[1]Sheet1!$B$1:$Z$65536,15,0)</f>
        <v>0</v>
      </c>
      <c r="R285" s="81">
        <f>VLOOKUP($C285,[1]Sheet1!$B$1:$Z$65536,16,0)</f>
        <v>0</v>
      </c>
      <c r="S285" s="81">
        <f>VLOOKUP($C285,[1]Sheet1!$B$1:$Z$65536,17,0)</f>
        <v>0</v>
      </c>
      <c r="T285" s="81">
        <f>VLOOKUP($C285,[1]Sheet1!$B$1:$Z$65536,18,0)</f>
        <v>0</v>
      </c>
      <c r="U285" s="81">
        <f>VLOOKUP($C285,[1]Sheet1!$B$1:$Z$65536,19,0)</f>
        <v>0</v>
      </c>
      <c r="V285" s="81">
        <f>VLOOKUP($C285,[1]Sheet1!$B$1:$Z$65536,20,0)</f>
        <v>0</v>
      </c>
      <c r="W285" s="81">
        <f>VLOOKUP($C285,[1]Sheet1!$B$1:$Z$65536,21,0)</f>
        <v>0</v>
      </c>
      <c r="X285" s="81">
        <f>VLOOKUP($C285,[1]Sheet1!$B$1:$Z$65536,22,0)</f>
        <v>0</v>
      </c>
      <c r="Y285" s="81">
        <f>VLOOKUP($C285,[1]Sheet1!$B$1:$Z$65536,23,0)</f>
        <v>0</v>
      </c>
      <c r="Z285" s="81">
        <f>VLOOKUP($C285,[1]Sheet1!$B$1:$Z$65536,24,0)</f>
        <v>0</v>
      </c>
      <c r="AA285" s="81">
        <f>VLOOKUP($C285,[1]Sheet1!$B$1:$Z$65536,25,0)</f>
        <v>0</v>
      </c>
      <c r="AB285" s="81">
        <f>VLOOKUP($C285,[1]Sheet1!$B$1:$AA$65536,26,0)</f>
        <v>83000</v>
      </c>
      <c r="AC285" s="112">
        <f t="shared" si="46"/>
        <v>83000</v>
      </c>
      <c r="AD285" s="211">
        <f t="shared" si="49"/>
        <v>0</v>
      </c>
      <c r="AE285" s="4"/>
      <c r="AF285" s="4"/>
      <c r="AG285" s="242"/>
      <c r="AI285" s="4"/>
      <c r="AJ285" s="4"/>
      <c r="AK285" s="4"/>
      <c r="AL285" s="4"/>
      <c r="AM285" s="4"/>
      <c r="AN285" s="185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</row>
    <row r="286" spans="1:52" hidden="1">
      <c r="A286" s="8"/>
      <c r="B286" s="344"/>
      <c r="C286" s="241" t="s">
        <v>597</v>
      </c>
      <c r="D286" s="29" t="s">
        <v>598</v>
      </c>
      <c r="E286" s="64">
        <f>VLOOKUP(C286,[1]Sheet1!B$1:D$65536,3,0)</f>
        <v>30</v>
      </c>
      <c r="F286" s="81">
        <f>VLOOKUP(C286,[1]Sheet1!B$1:E$65536,4,0)</f>
        <v>105800</v>
      </c>
      <c r="G286" s="81">
        <f>VLOOKUP(C286,[1]Sheet1!B$1:F$65536,5,0)</f>
        <v>0</v>
      </c>
      <c r="H286" s="81">
        <f>VLOOKUP($C286,[1]Sheet1!$B$1:$Z$65536,6,0)</f>
        <v>0</v>
      </c>
      <c r="I286" s="81">
        <f>VLOOKUP($C286,[1]Sheet1!$B$1:$Z$65536,7,0)</f>
        <v>0</v>
      </c>
      <c r="J286" s="81">
        <f>VLOOKUP($C286,[1]Sheet1!$B$1:$Z$65536,8,0)</f>
        <v>0</v>
      </c>
      <c r="K286" s="81">
        <f>VLOOKUP($C286,[1]Sheet1!$B$1:$Z$65536,9,0)</f>
        <v>0</v>
      </c>
      <c r="L286" s="81">
        <f>VLOOKUP($C286,[1]Sheet1!$B$1:$Z$65536,10,0)</f>
        <v>0</v>
      </c>
      <c r="M286" s="81">
        <f>VLOOKUP($C286,[1]Sheet1!$B$1:$Z$65536,11,0)</f>
        <v>0</v>
      </c>
      <c r="N286" s="81">
        <f>VLOOKUP($C286,[1]Sheet1!$B$1:$Z$65536,12,0)</f>
        <v>0</v>
      </c>
      <c r="O286" s="81">
        <f>VLOOKUP($C286,[1]Sheet1!$B$1:$Z$65536,13,0)</f>
        <v>0</v>
      </c>
      <c r="P286" s="81">
        <f>VLOOKUP($C286,[1]Sheet1!$B$1:$Z$65536,14,0)</f>
        <v>0</v>
      </c>
      <c r="Q286" s="81">
        <f>VLOOKUP($C286,[1]Sheet1!$B$1:$Z$65536,15,0)</f>
        <v>0</v>
      </c>
      <c r="R286" s="81">
        <f>VLOOKUP($C286,[1]Sheet1!$B$1:$Z$65536,16,0)</f>
        <v>0</v>
      </c>
      <c r="S286" s="81">
        <f>VLOOKUP($C286,[1]Sheet1!$B$1:$Z$65536,17,0)</f>
        <v>0</v>
      </c>
      <c r="T286" s="81">
        <f>VLOOKUP($C286,[1]Sheet1!$B$1:$Z$65536,18,0)</f>
        <v>0</v>
      </c>
      <c r="U286" s="81">
        <f>VLOOKUP($C286,[1]Sheet1!$B$1:$Z$65536,19,0)</f>
        <v>0</v>
      </c>
      <c r="V286" s="81">
        <f>VLOOKUP($C286,[1]Sheet1!$B$1:$Z$65536,20,0)</f>
        <v>0</v>
      </c>
      <c r="W286" s="81">
        <f>VLOOKUP($C286,[1]Sheet1!$B$1:$Z$65536,21,0)</f>
        <v>0</v>
      </c>
      <c r="X286" s="81">
        <f>VLOOKUP($C286,[1]Sheet1!$B$1:$Z$65536,22,0)</f>
        <v>0</v>
      </c>
      <c r="Y286" s="81">
        <f>VLOOKUP($C286,[1]Sheet1!$B$1:$Z$65536,23,0)</f>
        <v>0</v>
      </c>
      <c r="Z286" s="81">
        <f>VLOOKUP($C286,[1]Sheet1!$B$1:$Z$65536,24,0)</f>
        <v>0</v>
      </c>
      <c r="AA286" s="81">
        <f>VLOOKUP($C286,[1]Sheet1!$B$1:$Z$65536,25,0)</f>
        <v>0</v>
      </c>
      <c r="AB286" s="81">
        <f>VLOOKUP($C286,[1]Sheet1!$B$1:$AA$65536,26,0)</f>
        <v>0</v>
      </c>
      <c r="AC286" s="112">
        <f t="shared" si="46"/>
        <v>105800</v>
      </c>
      <c r="AD286" s="211">
        <f>AC286-AB286</f>
        <v>105800</v>
      </c>
      <c r="AE286" s="4"/>
      <c r="AF286" s="4"/>
      <c r="AG286" s="242"/>
      <c r="AI286" s="4"/>
      <c r="AJ286" s="4"/>
      <c r="AK286" s="4"/>
      <c r="AL286" s="4"/>
      <c r="AM286" s="4"/>
      <c r="AN286" s="185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</row>
    <row r="287" spans="1:52" hidden="1">
      <c r="A287" s="8"/>
      <c r="B287" s="344"/>
      <c r="C287" s="241" t="s">
        <v>599</v>
      </c>
      <c r="D287" s="29" t="s">
        <v>600</v>
      </c>
      <c r="E287" s="64">
        <f>VLOOKUP(C287,[1]Sheet1!B$1:D$65536,3,0)</f>
        <v>60</v>
      </c>
      <c r="F287" s="81">
        <f>VLOOKUP(C287,[1]Sheet1!B$1:E$65536,4,0)</f>
        <v>312</v>
      </c>
      <c r="G287" s="81">
        <f>VLOOKUP(C287,[1]Sheet1!B$1:F$65536,5,0)</f>
        <v>0</v>
      </c>
      <c r="H287" s="81">
        <f>VLOOKUP($C287,[1]Sheet1!$B$1:$Z$65536,6,0)</f>
        <v>0</v>
      </c>
      <c r="I287" s="81">
        <f>VLOOKUP($C287,[1]Sheet1!$B$1:$Z$65536,7,0)</f>
        <v>0</v>
      </c>
      <c r="J287" s="81">
        <f>VLOOKUP($C287,[1]Sheet1!$B$1:$Z$65536,8,0)</f>
        <v>0</v>
      </c>
      <c r="K287" s="81">
        <f>VLOOKUP($C287,[1]Sheet1!$B$1:$Z$65536,9,0)</f>
        <v>0</v>
      </c>
      <c r="L287" s="81">
        <f>VLOOKUP($C287,[1]Sheet1!$B$1:$Z$65536,10,0)</f>
        <v>0</v>
      </c>
      <c r="M287" s="81">
        <f>VLOOKUP($C287,[1]Sheet1!$B$1:$Z$65536,11,0)</f>
        <v>0</v>
      </c>
      <c r="N287" s="81">
        <f>VLOOKUP($C287,[1]Sheet1!$B$1:$Z$65536,12,0)</f>
        <v>0</v>
      </c>
      <c r="O287" s="81">
        <f>VLOOKUP($C287,[1]Sheet1!$B$1:$Z$65536,13,0)</f>
        <v>0</v>
      </c>
      <c r="P287" s="81">
        <f>VLOOKUP($C287,[1]Sheet1!$B$1:$Z$65536,14,0)</f>
        <v>0</v>
      </c>
      <c r="Q287" s="81">
        <f>VLOOKUP($C287,[1]Sheet1!$B$1:$Z$65536,15,0)</f>
        <v>0</v>
      </c>
      <c r="R287" s="81">
        <f>VLOOKUP($C287,[1]Sheet1!$B$1:$Z$65536,16,0)</f>
        <v>0</v>
      </c>
      <c r="S287" s="81">
        <f>VLOOKUP($C287,[1]Sheet1!$B$1:$Z$65536,17,0)</f>
        <v>0</v>
      </c>
      <c r="T287" s="81">
        <f>VLOOKUP($C287,[1]Sheet1!$B$1:$Z$65536,18,0)</f>
        <v>0</v>
      </c>
      <c r="U287" s="81">
        <f>VLOOKUP($C287,[1]Sheet1!$B$1:$Z$65536,19,0)</f>
        <v>0</v>
      </c>
      <c r="V287" s="81">
        <f>VLOOKUP($C287,[1]Sheet1!$B$1:$Z$65536,20,0)</f>
        <v>0</v>
      </c>
      <c r="W287" s="81">
        <f>VLOOKUP($C287,[1]Sheet1!$B$1:$Z$65536,21,0)</f>
        <v>0</v>
      </c>
      <c r="X287" s="81">
        <f>VLOOKUP($C287,[1]Sheet1!$B$1:$Z$65536,22,0)</f>
        <v>0</v>
      </c>
      <c r="Y287" s="81">
        <f>VLOOKUP($C287,[1]Sheet1!$B$1:$Z$65536,23,0)</f>
        <v>0</v>
      </c>
      <c r="Z287" s="81">
        <f>VLOOKUP($C287,[1]Sheet1!$B$1:$Z$65536,24,0)</f>
        <v>0</v>
      </c>
      <c r="AA287" s="81">
        <f>VLOOKUP($C287,[1]Sheet1!$B$1:$Z$65536,25,0)</f>
        <v>0</v>
      </c>
      <c r="AB287" s="81">
        <f>VLOOKUP($C287,[1]Sheet1!$B$1:$AA$65536,26,0)</f>
        <v>0</v>
      </c>
      <c r="AC287" s="112">
        <f t="shared" si="46"/>
        <v>312</v>
      </c>
      <c r="AD287" s="211">
        <f t="shared" ref="AD287:AD289" si="50">AC287-AB287-AA287</f>
        <v>312</v>
      </c>
      <c r="AE287" s="4"/>
      <c r="AF287" s="4"/>
      <c r="AG287" s="242"/>
      <c r="AI287" s="4"/>
      <c r="AJ287" s="4"/>
      <c r="AK287" s="4"/>
      <c r="AL287" s="4"/>
      <c r="AM287" s="4"/>
      <c r="AN287" s="185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</row>
    <row r="288" spans="1:52" hidden="1">
      <c r="A288" s="8"/>
      <c r="B288" s="344"/>
      <c r="C288" s="241" t="s">
        <v>601</v>
      </c>
      <c r="D288" s="29" t="s">
        <v>602</v>
      </c>
      <c r="E288" s="64">
        <f>VLOOKUP(C288,[1]Sheet1!B$1:D$65536,3,0)</f>
        <v>60</v>
      </c>
      <c r="F288" s="81">
        <f>VLOOKUP(C288,[1]Sheet1!B$1:E$65536,4,0)</f>
        <v>0</v>
      </c>
      <c r="G288" s="81">
        <f>VLOOKUP(C288,[1]Sheet1!B$1:F$65536,5,0)</f>
        <v>0</v>
      </c>
      <c r="H288" s="81">
        <f>VLOOKUP($C288,[1]Sheet1!$B$1:$Z$65536,6,0)</f>
        <v>0</v>
      </c>
      <c r="I288" s="81">
        <f>VLOOKUP($C288,[1]Sheet1!$B$1:$Z$65536,7,0)</f>
        <v>0</v>
      </c>
      <c r="J288" s="81">
        <f>VLOOKUP($C288,[1]Sheet1!$B$1:$Z$65536,8,0)</f>
        <v>0</v>
      </c>
      <c r="K288" s="81">
        <f>VLOOKUP($C288,[1]Sheet1!$B$1:$Z$65536,9,0)</f>
        <v>0</v>
      </c>
      <c r="L288" s="81">
        <f>VLOOKUP($C288,[1]Sheet1!$B$1:$Z$65536,10,0)</f>
        <v>0</v>
      </c>
      <c r="M288" s="81">
        <f>VLOOKUP($C288,[1]Sheet1!$B$1:$Z$65536,11,0)</f>
        <v>0</v>
      </c>
      <c r="N288" s="81">
        <f>VLOOKUP($C288,[1]Sheet1!$B$1:$Z$65536,12,0)</f>
        <v>0</v>
      </c>
      <c r="O288" s="81">
        <f>VLOOKUP($C288,[1]Sheet1!$B$1:$Z$65536,13,0)</f>
        <v>0</v>
      </c>
      <c r="P288" s="81">
        <f>VLOOKUP($C288,[1]Sheet1!$B$1:$Z$65536,14,0)</f>
        <v>0</v>
      </c>
      <c r="Q288" s="81">
        <f>VLOOKUP($C288,[1]Sheet1!$B$1:$Z$65536,15,0)</f>
        <v>0</v>
      </c>
      <c r="R288" s="81">
        <f>VLOOKUP($C288,[1]Sheet1!$B$1:$Z$65536,16,0)</f>
        <v>0</v>
      </c>
      <c r="S288" s="81">
        <f>VLOOKUP($C288,[1]Sheet1!$B$1:$Z$65536,17,0)</f>
        <v>0</v>
      </c>
      <c r="T288" s="81">
        <f>VLOOKUP($C288,[1]Sheet1!$B$1:$Z$65536,18,0)</f>
        <v>0</v>
      </c>
      <c r="U288" s="81">
        <f>VLOOKUP($C288,[1]Sheet1!$B$1:$Z$65536,19,0)</f>
        <v>0</v>
      </c>
      <c r="V288" s="81">
        <f>VLOOKUP($C288,[1]Sheet1!$B$1:$Z$65536,20,0)</f>
        <v>0</v>
      </c>
      <c r="W288" s="81">
        <f>VLOOKUP($C288,[1]Sheet1!$B$1:$Z$65536,21,0)</f>
        <v>0</v>
      </c>
      <c r="X288" s="81">
        <f>VLOOKUP($C288,[1]Sheet1!$B$1:$Z$65536,22,0)</f>
        <v>63342.170000000006</v>
      </c>
      <c r="Y288" s="81">
        <f>VLOOKUP($C288,[1]Sheet1!$B$1:$Z$65536,23,0)</f>
        <v>0</v>
      </c>
      <c r="Z288" s="81">
        <f>VLOOKUP($C288,[1]Sheet1!$B$1:$Z$65536,24,0)</f>
        <v>0</v>
      </c>
      <c r="AA288" s="81">
        <f>VLOOKUP($C288,[1]Sheet1!$B$1:$Z$65536,25,0)</f>
        <v>20602.11</v>
      </c>
      <c r="AB288" s="81">
        <f>VLOOKUP($C288,[1]Sheet1!$B$1:$AA$65536,26,0)</f>
        <v>0</v>
      </c>
      <c r="AC288" s="112">
        <f t="shared" si="46"/>
        <v>83944.28</v>
      </c>
      <c r="AD288" s="211">
        <f t="shared" si="50"/>
        <v>63342.17</v>
      </c>
      <c r="AE288" s="4"/>
      <c r="AF288" s="4"/>
      <c r="AG288" s="242"/>
      <c r="AI288" s="4"/>
      <c r="AJ288" s="4"/>
      <c r="AK288" s="4"/>
      <c r="AL288" s="4"/>
      <c r="AM288" s="4"/>
      <c r="AN288" s="185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</row>
    <row r="289" spans="1:52" hidden="1">
      <c r="A289" s="8"/>
      <c r="B289" s="344"/>
      <c r="C289" s="241" t="s">
        <v>603</v>
      </c>
      <c r="D289" s="29" t="s">
        <v>604</v>
      </c>
      <c r="E289" s="64">
        <f>VLOOKUP(C289,[1]Sheet1!B$1:D$65536,3,0)</f>
        <v>60</v>
      </c>
      <c r="F289" s="81">
        <f>VLOOKUP(C289,[1]Sheet1!B$1:E$65536,4,0)</f>
        <v>0</v>
      </c>
      <c r="G289" s="81">
        <f>VLOOKUP(C289,[1]Sheet1!B$1:F$65536,5,0)</f>
        <v>0</v>
      </c>
      <c r="H289" s="81">
        <f>VLOOKUP($C289,[1]Sheet1!$B$1:$Z$65536,6,0)</f>
        <v>0</v>
      </c>
      <c r="I289" s="81">
        <f>VLOOKUP($C289,[1]Sheet1!$B$1:$Z$65536,7,0)</f>
        <v>0</v>
      </c>
      <c r="J289" s="81">
        <f>VLOOKUP($C289,[1]Sheet1!$B$1:$Z$65536,8,0)</f>
        <v>0</v>
      </c>
      <c r="K289" s="81">
        <f>VLOOKUP($C289,[1]Sheet1!$B$1:$Z$65536,9,0)</f>
        <v>0</v>
      </c>
      <c r="L289" s="81">
        <f>VLOOKUP($C289,[1]Sheet1!$B$1:$Z$65536,10,0)</f>
        <v>0</v>
      </c>
      <c r="M289" s="81">
        <f>VLOOKUP($C289,[1]Sheet1!$B$1:$Z$65536,11,0)</f>
        <v>0</v>
      </c>
      <c r="N289" s="81">
        <f>VLOOKUP($C289,[1]Sheet1!$B$1:$Z$65536,12,0)</f>
        <v>0</v>
      </c>
      <c r="O289" s="81">
        <f>VLOOKUP($C289,[1]Sheet1!$B$1:$Z$65536,13,0)</f>
        <v>0</v>
      </c>
      <c r="P289" s="81">
        <f>VLOOKUP($C289,[1]Sheet1!$B$1:$Z$65536,14,0)</f>
        <v>0</v>
      </c>
      <c r="Q289" s="81">
        <f>VLOOKUP($C289,[1]Sheet1!$B$1:$Z$65536,15,0)</f>
        <v>0</v>
      </c>
      <c r="R289" s="81">
        <f>VLOOKUP($C289,[1]Sheet1!$B$1:$Z$65536,16,0)</f>
        <v>0</v>
      </c>
      <c r="S289" s="81">
        <f>VLOOKUP($C289,[1]Sheet1!$B$1:$Z$65536,17,0)</f>
        <v>0</v>
      </c>
      <c r="T289" s="81">
        <f>VLOOKUP($C289,[1]Sheet1!$B$1:$Z$65536,18,0)</f>
        <v>0</v>
      </c>
      <c r="U289" s="81">
        <f>VLOOKUP($C289,[1]Sheet1!$B$1:$Z$65536,19,0)</f>
        <v>0</v>
      </c>
      <c r="V289" s="81">
        <f>VLOOKUP($C289,[1]Sheet1!$B$1:$Z$65536,20,0)</f>
        <v>5200</v>
      </c>
      <c r="W289" s="81">
        <f>VLOOKUP($C289,[1]Sheet1!$B$1:$Z$65536,21,0)</f>
        <v>0</v>
      </c>
      <c r="X289" s="81">
        <f>VLOOKUP($C289,[1]Sheet1!$B$1:$Z$65536,22,0)</f>
        <v>10400</v>
      </c>
      <c r="Y289" s="81">
        <f>VLOOKUP($C289,[1]Sheet1!$B$1:$Z$65536,23,0)</f>
        <v>10400</v>
      </c>
      <c r="Z289" s="81">
        <f>VLOOKUP($C289,[1]Sheet1!$B$1:$Z$65536,24,0)</f>
        <v>0</v>
      </c>
      <c r="AA289" s="81">
        <f>VLOOKUP($C289,[1]Sheet1!$B$1:$Z$65536,25,0)</f>
        <v>10400</v>
      </c>
      <c r="AB289" s="81">
        <f>VLOOKUP($C289,[1]Sheet1!$B$1:$AA$65536,26,0)</f>
        <v>10400</v>
      </c>
      <c r="AC289" s="112">
        <f t="shared" si="46"/>
        <v>46800</v>
      </c>
      <c r="AD289" s="211">
        <f t="shared" si="50"/>
        <v>26000</v>
      </c>
      <c r="AE289" s="4"/>
      <c r="AF289" s="4"/>
      <c r="AG289" s="242"/>
      <c r="AI289" s="4"/>
      <c r="AJ289" s="4"/>
      <c r="AK289" s="4"/>
      <c r="AL289" s="4"/>
      <c r="AM289" s="4"/>
      <c r="AN289" s="185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</row>
    <row r="290" spans="1:52" hidden="1">
      <c r="A290" s="8"/>
      <c r="B290" s="344"/>
      <c r="C290" s="241" t="s">
        <v>605</v>
      </c>
      <c r="D290" s="29" t="s">
        <v>606</v>
      </c>
      <c r="E290" s="64">
        <f>VLOOKUP(C290,[1]Sheet1!B$1:D$65536,3,0)</f>
        <v>30</v>
      </c>
      <c r="F290" s="81">
        <f>VLOOKUP(C290,[1]Sheet1!B$1:E$65536,4,0)</f>
        <v>0</v>
      </c>
      <c r="G290" s="81">
        <f>VLOOKUP(C290,[1]Sheet1!B$1:F$65536,5,0)</f>
        <v>0</v>
      </c>
      <c r="H290" s="81">
        <f>VLOOKUP($C290,[1]Sheet1!$B$1:$Z$65536,6,0)</f>
        <v>0</v>
      </c>
      <c r="I290" s="81">
        <f>VLOOKUP($C290,[1]Sheet1!$B$1:$Z$65536,7,0)</f>
        <v>0</v>
      </c>
      <c r="J290" s="81">
        <f>VLOOKUP($C290,[1]Sheet1!$B$1:$Z$65536,8,0)</f>
        <v>0</v>
      </c>
      <c r="K290" s="81">
        <f>VLOOKUP($C290,[1]Sheet1!$B$1:$Z$65536,9,0)</f>
        <v>0</v>
      </c>
      <c r="L290" s="81">
        <f>VLOOKUP($C290,[1]Sheet1!$B$1:$Z$65536,10,0)</f>
        <v>0</v>
      </c>
      <c r="M290" s="81">
        <f>VLOOKUP($C290,[1]Sheet1!$B$1:$Z$65536,11,0)</f>
        <v>0</v>
      </c>
      <c r="N290" s="81">
        <f>VLOOKUP($C290,[1]Sheet1!$B$1:$Z$65536,12,0)</f>
        <v>0</v>
      </c>
      <c r="O290" s="81">
        <f>VLOOKUP($C290,[1]Sheet1!$B$1:$Z$65536,13,0)</f>
        <v>0</v>
      </c>
      <c r="P290" s="81">
        <f>VLOOKUP($C290,[1]Sheet1!$B$1:$Z$65536,14,0)</f>
        <v>0</v>
      </c>
      <c r="Q290" s="81">
        <f>VLOOKUP($C290,[1]Sheet1!$B$1:$Z$65536,15,0)</f>
        <v>0</v>
      </c>
      <c r="R290" s="81">
        <f>VLOOKUP($C290,[1]Sheet1!$B$1:$Z$65536,16,0)</f>
        <v>0</v>
      </c>
      <c r="S290" s="81">
        <f>VLOOKUP($C290,[1]Sheet1!$B$1:$Z$65536,17,0)</f>
        <v>0</v>
      </c>
      <c r="T290" s="81">
        <f>VLOOKUP($C290,[1]Sheet1!$B$1:$Z$65536,18,0)</f>
        <v>0</v>
      </c>
      <c r="U290" s="81">
        <f>VLOOKUP($C290,[1]Sheet1!$B$1:$Z$65536,19,0)</f>
        <v>0</v>
      </c>
      <c r="V290" s="81">
        <f>VLOOKUP($C290,[1]Sheet1!$B$1:$Z$65536,20,0)</f>
        <v>0</v>
      </c>
      <c r="W290" s="81">
        <f>VLOOKUP($C290,[1]Sheet1!$B$1:$Z$65536,21,0)</f>
        <v>0</v>
      </c>
      <c r="X290" s="81">
        <f>VLOOKUP($C290,[1]Sheet1!$B$1:$Z$65536,22,0)</f>
        <v>24892</v>
      </c>
      <c r="Y290" s="81">
        <f>VLOOKUP($C290,[1]Sheet1!$B$1:$Z$65536,23,0)</f>
        <v>0</v>
      </c>
      <c r="Z290" s="81">
        <f>VLOOKUP($C290,[1]Sheet1!$B$1:$Z$65536,24,0)</f>
        <v>0</v>
      </c>
      <c r="AA290" s="81">
        <f>VLOOKUP($C290,[1]Sheet1!$B$1:$Z$65536,25,0)</f>
        <v>0</v>
      </c>
      <c r="AB290" s="81">
        <f>VLOOKUP($C290,[1]Sheet1!$B$1:$AA$65536,26,0)</f>
        <v>0</v>
      </c>
      <c r="AC290" s="112">
        <f t="shared" si="46"/>
        <v>24892</v>
      </c>
      <c r="AD290" s="211">
        <f t="shared" ref="AD290:AD295" si="51">AC290-AB290</f>
        <v>24892</v>
      </c>
      <c r="AE290" s="4"/>
      <c r="AF290" s="4"/>
      <c r="AG290" s="242"/>
      <c r="AI290" s="4"/>
      <c r="AJ290" s="4"/>
      <c r="AK290" s="4"/>
      <c r="AL290" s="4"/>
      <c r="AM290" s="4"/>
      <c r="AN290" s="185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</row>
    <row r="291" spans="1:52" hidden="1">
      <c r="A291" s="8"/>
      <c r="B291" s="344"/>
      <c r="C291" s="241" t="s">
        <v>607</v>
      </c>
      <c r="D291" s="29" t="s">
        <v>608</v>
      </c>
      <c r="E291" s="64">
        <f>VLOOKUP(C291,[1]Sheet1!B$1:D$65536,3,0)</f>
        <v>60</v>
      </c>
      <c r="F291" s="81">
        <f>VLOOKUP(C291,[1]Sheet1!B$1:E$65536,4,0)</f>
        <v>0</v>
      </c>
      <c r="G291" s="81">
        <f>VLOOKUP(C291,[1]Sheet1!B$1:F$65536,5,0)</f>
        <v>0</v>
      </c>
      <c r="H291" s="81">
        <f>VLOOKUP($C291,[1]Sheet1!$B$1:$Z$65536,6,0)</f>
        <v>0</v>
      </c>
      <c r="I291" s="81">
        <f>VLOOKUP($C291,[1]Sheet1!$B$1:$Z$65536,7,0)</f>
        <v>0</v>
      </c>
      <c r="J291" s="81">
        <f>VLOOKUP($C291,[1]Sheet1!$B$1:$Z$65536,8,0)</f>
        <v>0</v>
      </c>
      <c r="K291" s="81">
        <f>VLOOKUP($C291,[1]Sheet1!$B$1:$Z$65536,9,0)</f>
        <v>0</v>
      </c>
      <c r="L291" s="81">
        <f>VLOOKUP($C291,[1]Sheet1!$B$1:$Z$65536,10,0)</f>
        <v>0</v>
      </c>
      <c r="M291" s="81">
        <f>VLOOKUP($C291,[1]Sheet1!$B$1:$Z$65536,11,0)</f>
        <v>0</v>
      </c>
      <c r="N291" s="81">
        <f>VLOOKUP($C291,[1]Sheet1!$B$1:$Z$65536,12,0)</f>
        <v>0</v>
      </c>
      <c r="O291" s="81">
        <f>VLOOKUP($C291,[1]Sheet1!$B$1:$Z$65536,13,0)</f>
        <v>0</v>
      </c>
      <c r="P291" s="81">
        <f>VLOOKUP($C291,[1]Sheet1!$B$1:$Z$65536,14,0)</f>
        <v>0</v>
      </c>
      <c r="Q291" s="81">
        <f>VLOOKUP($C291,[1]Sheet1!$B$1:$Z$65536,15,0)</f>
        <v>0</v>
      </c>
      <c r="R291" s="81">
        <f>VLOOKUP($C291,[1]Sheet1!$B$1:$Z$65536,16,0)</f>
        <v>0</v>
      </c>
      <c r="S291" s="81">
        <f>VLOOKUP($C291,[1]Sheet1!$B$1:$Z$65536,17,0)</f>
        <v>0</v>
      </c>
      <c r="T291" s="81">
        <f>VLOOKUP($C291,[1]Sheet1!$B$1:$Z$65536,18,0)</f>
        <v>0</v>
      </c>
      <c r="U291" s="81">
        <f>VLOOKUP($C291,[1]Sheet1!$B$1:$Z$65536,19,0)</f>
        <v>0</v>
      </c>
      <c r="V291" s="81">
        <f>VLOOKUP($C291,[1]Sheet1!$B$1:$Z$65536,20,0)</f>
        <v>0</v>
      </c>
      <c r="W291" s="81">
        <f>VLOOKUP($C291,[1]Sheet1!$B$1:$Z$65536,21,0)</f>
        <v>0</v>
      </c>
      <c r="X291" s="81">
        <f>VLOOKUP($C291,[1]Sheet1!$B$1:$Z$65536,22,0)</f>
        <v>0</v>
      </c>
      <c r="Y291" s="81">
        <f>VLOOKUP($C291,[1]Sheet1!$B$1:$Z$65536,23,0)</f>
        <v>0</v>
      </c>
      <c r="Z291" s="81">
        <f>VLOOKUP($C291,[1]Sheet1!$B$1:$Z$65536,24,0)</f>
        <v>0</v>
      </c>
      <c r="AA291" s="81">
        <f>VLOOKUP($C291,[1]Sheet1!$B$1:$Z$65536,25,0)</f>
        <v>0</v>
      </c>
      <c r="AB291" s="81">
        <f>VLOOKUP($C291,[1]Sheet1!$B$1:$AA$65536,26,0)</f>
        <v>288975</v>
      </c>
      <c r="AC291" s="112">
        <f t="shared" si="46"/>
        <v>288975</v>
      </c>
      <c r="AD291" s="211">
        <f>AC291-AB291-AA291</f>
        <v>0</v>
      </c>
      <c r="AE291" s="4"/>
      <c r="AF291" s="4"/>
      <c r="AG291" s="242"/>
      <c r="AI291" s="4"/>
      <c r="AJ291" s="4"/>
      <c r="AK291" s="4"/>
      <c r="AL291" s="4"/>
      <c r="AM291" s="4"/>
      <c r="AN291" s="185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</row>
    <row r="292" spans="1:52" hidden="1">
      <c r="A292" s="8"/>
      <c r="B292" s="344"/>
      <c r="C292" s="241" t="s">
        <v>609</v>
      </c>
      <c r="D292" s="29" t="s">
        <v>610</v>
      </c>
      <c r="E292" s="64">
        <f>VLOOKUP(C292,[1]Sheet1!B$1:D$65536,3,0)</f>
        <v>30</v>
      </c>
      <c r="F292" s="81">
        <f>VLOOKUP(C292,[1]Sheet1!B$1:E$65536,4,0)</f>
        <v>0</v>
      </c>
      <c r="G292" s="81">
        <f>VLOOKUP(C292,[1]Sheet1!B$1:F$65536,5,0)</f>
        <v>0</v>
      </c>
      <c r="H292" s="81">
        <f>VLOOKUP($C292,[1]Sheet1!$B$1:$Z$65536,6,0)</f>
        <v>0</v>
      </c>
      <c r="I292" s="81">
        <f>VLOOKUP($C292,[1]Sheet1!$B$1:$Z$65536,7,0)</f>
        <v>0</v>
      </c>
      <c r="J292" s="81">
        <f>VLOOKUP($C292,[1]Sheet1!$B$1:$Z$65536,8,0)</f>
        <v>0</v>
      </c>
      <c r="K292" s="81">
        <f>VLOOKUP($C292,[1]Sheet1!$B$1:$Z$65536,9,0)</f>
        <v>0</v>
      </c>
      <c r="L292" s="81">
        <f>VLOOKUP($C292,[1]Sheet1!$B$1:$Z$65536,10,0)</f>
        <v>0</v>
      </c>
      <c r="M292" s="81">
        <f>VLOOKUP($C292,[1]Sheet1!$B$1:$Z$65536,11,0)</f>
        <v>0</v>
      </c>
      <c r="N292" s="81">
        <f>VLOOKUP($C292,[1]Sheet1!$B$1:$Z$65536,12,0)</f>
        <v>0</v>
      </c>
      <c r="O292" s="81">
        <f>VLOOKUP($C292,[1]Sheet1!$B$1:$Z$65536,13,0)</f>
        <v>0</v>
      </c>
      <c r="P292" s="81">
        <f>VLOOKUP($C292,[1]Sheet1!$B$1:$Z$65536,14,0)</f>
        <v>0</v>
      </c>
      <c r="Q292" s="81">
        <f>VLOOKUP($C292,[1]Sheet1!$B$1:$Z$65536,15,0)</f>
        <v>23000</v>
      </c>
      <c r="R292" s="81">
        <f>VLOOKUP($C292,[1]Sheet1!$B$1:$Z$65536,16,0)</f>
        <v>0</v>
      </c>
      <c r="S292" s="81">
        <f>VLOOKUP($C292,[1]Sheet1!$B$1:$Z$65536,17,0)</f>
        <v>0</v>
      </c>
      <c r="T292" s="81">
        <f>VLOOKUP($C292,[1]Sheet1!$B$1:$Z$65536,18,0)</f>
        <v>0</v>
      </c>
      <c r="U292" s="81">
        <f>VLOOKUP($C292,[1]Sheet1!$B$1:$Z$65536,19,0)</f>
        <v>0</v>
      </c>
      <c r="V292" s="81">
        <f>VLOOKUP($C292,[1]Sheet1!$B$1:$Z$65536,20,0)</f>
        <v>0</v>
      </c>
      <c r="W292" s="81">
        <f>VLOOKUP($C292,[1]Sheet1!$B$1:$Z$65536,21,0)</f>
        <v>0</v>
      </c>
      <c r="X292" s="81">
        <f>VLOOKUP($C292,[1]Sheet1!$B$1:$Z$65536,22,0)</f>
        <v>0</v>
      </c>
      <c r="Y292" s="81">
        <f>VLOOKUP($C292,[1]Sheet1!$B$1:$Z$65536,23,0)</f>
        <v>0</v>
      </c>
      <c r="Z292" s="81">
        <f>VLOOKUP($C292,[1]Sheet1!$B$1:$Z$65536,24,0)</f>
        <v>0</v>
      </c>
      <c r="AA292" s="81">
        <f>VLOOKUP($C292,[1]Sheet1!$B$1:$Z$65536,25,0)</f>
        <v>0</v>
      </c>
      <c r="AB292" s="81">
        <f>VLOOKUP($C292,[1]Sheet1!$B$1:$AA$65536,26,0)</f>
        <v>0</v>
      </c>
      <c r="AC292" s="112">
        <f t="shared" si="46"/>
        <v>23000</v>
      </c>
      <c r="AD292" s="211">
        <f t="shared" si="51"/>
        <v>23000</v>
      </c>
      <c r="AE292" s="4"/>
      <c r="AF292" s="4"/>
      <c r="AG292" s="242"/>
      <c r="AI292" s="4"/>
      <c r="AJ292" s="4"/>
      <c r="AK292" s="4"/>
      <c r="AL292" s="4"/>
      <c r="AM292" s="4"/>
      <c r="AN292" s="185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</row>
    <row r="293" spans="1:52" hidden="1">
      <c r="A293" s="8"/>
      <c r="B293" s="344"/>
      <c r="C293" s="241" t="s">
        <v>611</v>
      </c>
      <c r="D293" s="29" t="s">
        <v>612</v>
      </c>
      <c r="E293" s="64">
        <f>VLOOKUP(C293,[1]Sheet1!B$1:D$65536,3,0)</f>
        <v>60</v>
      </c>
      <c r="F293" s="81">
        <f>VLOOKUP(C293,[1]Sheet1!B$1:E$65536,4,0)</f>
        <v>0</v>
      </c>
      <c r="G293" s="81">
        <f>VLOOKUP(C293,[1]Sheet1!B$1:F$65536,5,0)</f>
        <v>0</v>
      </c>
      <c r="H293" s="81">
        <f>VLOOKUP($C293,[1]Sheet1!$B$1:$Z$65536,6,0)</f>
        <v>0</v>
      </c>
      <c r="I293" s="81">
        <f>VLOOKUP($C293,[1]Sheet1!$B$1:$Z$65536,7,0)</f>
        <v>0</v>
      </c>
      <c r="J293" s="81">
        <f>VLOOKUP($C293,[1]Sheet1!$B$1:$Z$65536,8,0)</f>
        <v>0</v>
      </c>
      <c r="K293" s="81">
        <f>VLOOKUP($C293,[1]Sheet1!$B$1:$Z$65536,9,0)</f>
        <v>0</v>
      </c>
      <c r="L293" s="81">
        <f>VLOOKUP($C293,[1]Sheet1!$B$1:$Z$65536,10,0)</f>
        <v>0</v>
      </c>
      <c r="M293" s="81">
        <f>VLOOKUP($C293,[1]Sheet1!$B$1:$Z$65536,11,0)</f>
        <v>1150.0799999999872</v>
      </c>
      <c r="N293" s="81">
        <f>VLOOKUP($C293,[1]Sheet1!$B$1:$Z$65536,12,0)</f>
        <v>0</v>
      </c>
      <c r="O293" s="81">
        <f>VLOOKUP($C293,[1]Sheet1!$B$1:$Z$65536,13,0)</f>
        <v>0</v>
      </c>
      <c r="P293" s="81">
        <f>VLOOKUP($C293,[1]Sheet1!$B$1:$Z$65536,14,0)</f>
        <v>0</v>
      </c>
      <c r="Q293" s="81">
        <f>VLOOKUP($C293,[1]Sheet1!$B$1:$Z$65536,15,0)</f>
        <v>218849.92000000001</v>
      </c>
      <c r="R293" s="81">
        <f>VLOOKUP($C293,[1]Sheet1!$B$1:$Z$65536,16,0)</f>
        <v>0</v>
      </c>
      <c r="S293" s="81">
        <f>VLOOKUP($C293,[1]Sheet1!$B$1:$Z$65536,17,0)</f>
        <v>0</v>
      </c>
      <c r="T293" s="81">
        <f>VLOOKUP($C293,[1]Sheet1!$B$1:$Z$65536,18,0)</f>
        <v>0</v>
      </c>
      <c r="U293" s="81">
        <f>VLOOKUP($C293,[1]Sheet1!$B$1:$Z$65536,19,0)</f>
        <v>0</v>
      </c>
      <c r="V293" s="81">
        <f>VLOOKUP($C293,[1]Sheet1!$B$1:$Z$65536,20,0)</f>
        <v>0</v>
      </c>
      <c r="W293" s="81">
        <f>VLOOKUP($C293,[1]Sheet1!$B$1:$Z$65536,21,0)</f>
        <v>0</v>
      </c>
      <c r="X293" s="81">
        <f>VLOOKUP($C293,[1]Sheet1!$B$1:$Z$65536,22,0)</f>
        <v>0</v>
      </c>
      <c r="Y293" s="81">
        <f>VLOOKUP($C293,[1]Sheet1!$B$1:$Z$65536,23,0)</f>
        <v>0</v>
      </c>
      <c r="Z293" s="81">
        <f>VLOOKUP($C293,[1]Sheet1!$B$1:$Z$65536,24,0)</f>
        <v>0</v>
      </c>
      <c r="AA293" s="81">
        <f>VLOOKUP($C293,[1]Sheet1!$B$1:$Z$65536,25,0)</f>
        <v>0</v>
      </c>
      <c r="AB293" s="81">
        <f>VLOOKUP($C293,[1]Sheet1!$B$1:$AA$65536,26,0)</f>
        <v>0</v>
      </c>
      <c r="AC293" s="112">
        <f t="shared" si="46"/>
        <v>220000</v>
      </c>
      <c r="AD293" s="211">
        <f>AC293-AB293-AA293</f>
        <v>220000</v>
      </c>
      <c r="AE293" s="4"/>
      <c r="AF293" s="4"/>
      <c r="AG293" s="242"/>
      <c r="AI293" s="4"/>
      <c r="AJ293" s="4"/>
      <c r="AK293" s="4"/>
      <c r="AL293" s="4"/>
      <c r="AM293" s="4"/>
      <c r="AN293" s="185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</row>
    <row r="294" spans="1:52" hidden="1">
      <c r="A294" s="8"/>
      <c r="B294" s="344"/>
      <c r="C294" s="241" t="s">
        <v>613</v>
      </c>
      <c r="D294" s="29" t="s">
        <v>614</v>
      </c>
      <c r="E294" s="64">
        <f>VLOOKUP(C294,[1]Sheet1!B$1:D$65536,3,0)</f>
        <v>30</v>
      </c>
      <c r="F294" s="81">
        <f>VLOOKUP(C294,[1]Sheet1!B$1:E$65536,4,0)</f>
        <v>0</v>
      </c>
      <c r="G294" s="81">
        <f>VLOOKUP(C294,[1]Sheet1!B$1:F$65536,5,0)</f>
        <v>0</v>
      </c>
      <c r="H294" s="81">
        <f>VLOOKUP($C294,[1]Sheet1!$B$1:$Z$65536,6,0)</f>
        <v>0</v>
      </c>
      <c r="I294" s="81">
        <f>VLOOKUP($C294,[1]Sheet1!$B$1:$Z$65536,7,0)</f>
        <v>0</v>
      </c>
      <c r="J294" s="81">
        <f>VLOOKUP($C294,[1]Sheet1!$B$1:$Z$65536,8,0)</f>
        <v>0</v>
      </c>
      <c r="K294" s="81">
        <f>VLOOKUP($C294,[1]Sheet1!$B$1:$Z$65536,9,0)</f>
        <v>0</v>
      </c>
      <c r="L294" s="81">
        <f>VLOOKUP($C294,[1]Sheet1!$B$1:$Z$65536,10,0)</f>
        <v>0</v>
      </c>
      <c r="M294" s="81">
        <f>VLOOKUP($C294,[1]Sheet1!$B$1:$Z$65536,11,0)</f>
        <v>0</v>
      </c>
      <c r="N294" s="81">
        <f>VLOOKUP($C294,[1]Sheet1!$B$1:$Z$65536,12,0)</f>
        <v>58096</v>
      </c>
      <c r="O294" s="81">
        <f>VLOOKUP($C294,[1]Sheet1!$B$1:$Z$65536,13,0)</f>
        <v>0</v>
      </c>
      <c r="P294" s="81">
        <f>VLOOKUP($C294,[1]Sheet1!$B$1:$Z$65536,14,0)</f>
        <v>0</v>
      </c>
      <c r="Q294" s="81">
        <f>VLOOKUP($C294,[1]Sheet1!$B$1:$Z$65536,15,0)</f>
        <v>0</v>
      </c>
      <c r="R294" s="81">
        <f>VLOOKUP($C294,[1]Sheet1!$B$1:$Z$65536,16,0)</f>
        <v>0</v>
      </c>
      <c r="S294" s="81">
        <f>VLOOKUP($C294,[1]Sheet1!$B$1:$Z$65536,17,0)</f>
        <v>0</v>
      </c>
      <c r="T294" s="81">
        <f>VLOOKUP($C294,[1]Sheet1!$B$1:$Z$65536,18,0)</f>
        <v>0</v>
      </c>
      <c r="U294" s="81">
        <f>VLOOKUP($C294,[1]Sheet1!$B$1:$Z$65536,19,0)</f>
        <v>0</v>
      </c>
      <c r="V294" s="81">
        <f>VLOOKUP($C294,[1]Sheet1!$B$1:$Z$65536,20,0)</f>
        <v>0</v>
      </c>
      <c r="W294" s="81">
        <f>VLOOKUP($C294,[1]Sheet1!$B$1:$Z$65536,21,0)</f>
        <v>0</v>
      </c>
      <c r="X294" s="81">
        <f>VLOOKUP($C294,[1]Sheet1!$B$1:$Z$65536,22,0)</f>
        <v>0</v>
      </c>
      <c r="Y294" s="81">
        <f>VLOOKUP($C294,[1]Sheet1!$B$1:$Z$65536,23,0)</f>
        <v>0</v>
      </c>
      <c r="Z294" s="81">
        <f>VLOOKUP($C294,[1]Sheet1!$B$1:$Z$65536,24,0)</f>
        <v>0</v>
      </c>
      <c r="AA294" s="81">
        <f>VLOOKUP($C294,[1]Sheet1!$B$1:$Z$65536,25,0)</f>
        <v>0</v>
      </c>
      <c r="AB294" s="81">
        <f>VLOOKUP($C294,[1]Sheet1!$B$1:$AA$65536,26,0)</f>
        <v>0</v>
      </c>
      <c r="AC294" s="112">
        <f t="shared" si="46"/>
        <v>58096</v>
      </c>
      <c r="AD294" s="211">
        <f t="shared" si="51"/>
        <v>58096</v>
      </c>
      <c r="AE294" s="4"/>
      <c r="AF294" s="4"/>
      <c r="AG294" s="242"/>
      <c r="AI294" s="4"/>
      <c r="AJ294" s="4"/>
      <c r="AK294" s="4"/>
      <c r="AL294" s="4"/>
      <c r="AM294" s="4"/>
      <c r="AN294" s="185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</row>
    <row r="295" spans="1:52" hidden="1">
      <c r="A295" s="8"/>
      <c r="B295" s="344"/>
      <c r="C295" s="241" t="s">
        <v>615</v>
      </c>
      <c r="D295" s="29" t="s">
        <v>616</v>
      </c>
      <c r="E295" s="64">
        <f>VLOOKUP(C295,[1]Sheet1!B$1:D$65536,3,0)</f>
        <v>30</v>
      </c>
      <c r="F295" s="81">
        <f>VLOOKUP(C295,[1]Sheet1!B$1:E$65536,4,0)</f>
        <v>0</v>
      </c>
      <c r="G295" s="81">
        <f>VLOOKUP(C295,[1]Sheet1!B$1:F$65536,5,0)</f>
        <v>0</v>
      </c>
      <c r="H295" s="81">
        <f>VLOOKUP($C295,[1]Sheet1!$B$1:$Z$65536,6,0)</f>
        <v>0</v>
      </c>
      <c r="I295" s="81">
        <f>VLOOKUP($C295,[1]Sheet1!$B$1:$Z$65536,7,0)</f>
        <v>0</v>
      </c>
      <c r="J295" s="81">
        <f>VLOOKUP($C295,[1]Sheet1!$B$1:$Z$65536,8,0)</f>
        <v>0</v>
      </c>
      <c r="K295" s="81">
        <f>VLOOKUP($C295,[1]Sheet1!$B$1:$Z$65536,9,0)</f>
        <v>0</v>
      </c>
      <c r="L295" s="81">
        <f>VLOOKUP($C295,[1]Sheet1!$B$1:$Z$65536,10,0)</f>
        <v>0</v>
      </c>
      <c r="M295" s="81">
        <f>VLOOKUP($C295,[1]Sheet1!$B$1:$Z$65536,11,0)</f>
        <v>0</v>
      </c>
      <c r="N295" s="81">
        <f>VLOOKUP($C295,[1]Sheet1!$B$1:$Z$65536,12,0)</f>
        <v>0</v>
      </c>
      <c r="O295" s="81">
        <f>VLOOKUP($C295,[1]Sheet1!$B$1:$Z$65536,13,0)</f>
        <v>0</v>
      </c>
      <c r="P295" s="81">
        <f>VLOOKUP($C295,[1]Sheet1!$B$1:$Z$65536,14,0)</f>
        <v>29130</v>
      </c>
      <c r="Q295" s="81">
        <f>VLOOKUP($C295,[1]Sheet1!$B$1:$Z$65536,15,0)</f>
        <v>0</v>
      </c>
      <c r="R295" s="81">
        <f>VLOOKUP($C295,[1]Sheet1!$B$1:$Z$65536,16,0)</f>
        <v>33660</v>
      </c>
      <c r="S295" s="81">
        <f>VLOOKUP($C295,[1]Sheet1!$B$1:$Z$65536,17,0)</f>
        <v>0</v>
      </c>
      <c r="T295" s="81">
        <f>VLOOKUP($C295,[1]Sheet1!$B$1:$Z$65536,18,0)</f>
        <v>0</v>
      </c>
      <c r="U295" s="81">
        <f>VLOOKUP($C295,[1]Sheet1!$B$1:$Z$65536,19,0)</f>
        <v>0</v>
      </c>
      <c r="V295" s="81">
        <f>VLOOKUP($C295,[1]Sheet1!$B$1:$Z$65536,20,0)</f>
        <v>0</v>
      </c>
      <c r="W295" s="81">
        <f>VLOOKUP($C295,[1]Sheet1!$B$1:$Z$65536,21,0)</f>
        <v>0</v>
      </c>
      <c r="X295" s="81">
        <f>VLOOKUP($C295,[1]Sheet1!$B$1:$Z$65536,22,0)</f>
        <v>0</v>
      </c>
      <c r="Y295" s="81">
        <f>VLOOKUP($C295,[1]Sheet1!$B$1:$Z$65536,23,0)</f>
        <v>0</v>
      </c>
      <c r="Z295" s="81">
        <f>VLOOKUP($C295,[1]Sheet1!$B$1:$Z$65536,24,0)</f>
        <v>0</v>
      </c>
      <c r="AA295" s="81">
        <f>VLOOKUP($C295,[1]Sheet1!$B$1:$Z$65536,25,0)</f>
        <v>11250</v>
      </c>
      <c r="AB295" s="81">
        <f>VLOOKUP($C295,[1]Sheet1!$B$1:$AA$65536,26,0)</f>
        <v>0</v>
      </c>
      <c r="AC295" s="112">
        <f t="shared" si="46"/>
        <v>74040</v>
      </c>
      <c r="AD295" s="211">
        <f t="shared" si="51"/>
        <v>74040</v>
      </c>
      <c r="AE295" s="4"/>
      <c r="AF295" s="4"/>
      <c r="AG295" s="242"/>
      <c r="AI295" s="4"/>
      <c r="AJ295" s="4"/>
      <c r="AK295" s="4"/>
      <c r="AL295" s="4"/>
      <c r="AM295" s="4"/>
      <c r="AN295" s="185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</row>
    <row r="296" spans="1:52" hidden="1">
      <c r="A296" s="8"/>
      <c r="B296" s="344"/>
      <c r="C296" s="241" t="s">
        <v>617</v>
      </c>
      <c r="D296" s="29" t="s">
        <v>618</v>
      </c>
      <c r="E296" s="64">
        <f>VLOOKUP(C296,[1]Sheet1!B$1:D$65536,3,0)</f>
        <v>0</v>
      </c>
      <c r="F296" s="81">
        <f>VLOOKUP(C296,[1]Sheet1!B$1:E$65536,4,0)</f>
        <v>0</v>
      </c>
      <c r="G296" s="81">
        <f>VLOOKUP(C296,[1]Sheet1!B$1:F$65536,5,0)</f>
        <v>0</v>
      </c>
      <c r="H296" s="81">
        <f>VLOOKUP($C296,[1]Sheet1!$B$1:$Z$65536,6,0)</f>
        <v>0</v>
      </c>
      <c r="I296" s="81">
        <f>VLOOKUP($C296,[1]Sheet1!$B$1:$Z$65536,7,0)</f>
        <v>0</v>
      </c>
      <c r="J296" s="81">
        <f>VLOOKUP($C296,[1]Sheet1!$B$1:$Z$65536,8,0)</f>
        <v>0</v>
      </c>
      <c r="K296" s="81">
        <f>VLOOKUP($C296,[1]Sheet1!$B$1:$Z$65536,9,0)</f>
        <v>0</v>
      </c>
      <c r="L296" s="81">
        <f>VLOOKUP($C296,[1]Sheet1!$B$1:$Z$65536,10,0)</f>
        <v>0</v>
      </c>
      <c r="M296" s="81">
        <f>VLOOKUP($C296,[1]Sheet1!$B$1:$Z$65536,11,0)</f>
        <v>9900</v>
      </c>
      <c r="N296" s="81">
        <f>VLOOKUP($C296,[1]Sheet1!$B$1:$Z$65536,12,0)</f>
        <v>0</v>
      </c>
      <c r="O296" s="81">
        <f>VLOOKUP($C296,[1]Sheet1!$B$1:$Z$65536,13,0)</f>
        <v>0</v>
      </c>
      <c r="P296" s="81">
        <f>VLOOKUP($C296,[1]Sheet1!$B$1:$Z$65536,14,0)</f>
        <v>0</v>
      </c>
      <c r="Q296" s="81">
        <f>VLOOKUP($C296,[1]Sheet1!$B$1:$Z$65536,15,0)</f>
        <v>0</v>
      </c>
      <c r="R296" s="81">
        <f>VLOOKUP($C296,[1]Sheet1!$B$1:$Z$65536,16,0)</f>
        <v>0</v>
      </c>
      <c r="S296" s="81">
        <f>VLOOKUP($C296,[1]Sheet1!$B$1:$Z$65536,17,0)</f>
        <v>0</v>
      </c>
      <c r="T296" s="81">
        <f>VLOOKUP($C296,[1]Sheet1!$B$1:$Z$65536,18,0)</f>
        <v>0</v>
      </c>
      <c r="U296" s="81">
        <f>VLOOKUP($C296,[1]Sheet1!$B$1:$Z$65536,19,0)</f>
        <v>0</v>
      </c>
      <c r="V296" s="81">
        <f>VLOOKUP($C296,[1]Sheet1!$B$1:$Z$65536,20,0)</f>
        <v>0</v>
      </c>
      <c r="W296" s="81">
        <f>VLOOKUP($C296,[1]Sheet1!$B$1:$Z$65536,21,0)</f>
        <v>6500</v>
      </c>
      <c r="X296" s="81">
        <f>VLOOKUP($C296,[1]Sheet1!$B$1:$Z$65536,22,0)</f>
        <v>6500</v>
      </c>
      <c r="Y296" s="81">
        <f>VLOOKUP($C296,[1]Sheet1!$B$1:$Z$65536,23,0)</f>
        <v>1700</v>
      </c>
      <c r="Z296" s="81">
        <f>VLOOKUP($C296,[1]Sheet1!$B$1:$Z$65536,24,0)</f>
        <v>1700</v>
      </c>
      <c r="AA296" s="81">
        <f>VLOOKUP($C296,[1]Sheet1!$B$1:$Z$65536,25,0)</f>
        <v>16100</v>
      </c>
      <c r="AB296" s="81">
        <f>VLOOKUP($C296,[1]Sheet1!$B$1:$AA$65536,26,0)</f>
        <v>6500</v>
      </c>
      <c r="AC296" s="112">
        <f t="shared" si="46"/>
        <v>48900</v>
      </c>
      <c r="AD296" s="211">
        <f>AC296</f>
        <v>48900</v>
      </c>
      <c r="AE296" s="4"/>
      <c r="AF296" s="4"/>
      <c r="AG296" s="242"/>
      <c r="AI296" s="4"/>
      <c r="AJ296" s="4"/>
      <c r="AK296" s="4"/>
      <c r="AL296" s="4"/>
      <c r="AM296" s="4"/>
      <c r="AN296" s="185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</row>
    <row r="297" spans="1:52" hidden="1">
      <c r="A297" s="8"/>
      <c r="B297" s="344"/>
      <c r="C297" s="241" t="s">
        <v>619</v>
      </c>
      <c r="D297" s="29" t="s">
        <v>620</v>
      </c>
      <c r="E297" s="64">
        <f>VLOOKUP(C297,[1]Sheet1!B$1:D$65536,3,0)</f>
        <v>30</v>
      </c>
      <c r="F297" s="81">
        <f>VLOOKUP(C297,[1]Sheet1!B$1:E$65536,4,0)</f>
        <v>0</v>
      </c>
      <c r="G297" s="81">
        <f>VLOOKUP(C297,[1]Sheet1!B$1:F$65536,5,0)</f>
        <v>0</v>
      </c>
      <c r="H297" s="81">
        <f>VLOOKUP($C297,[1]Sheet1!$B$1:$Z$65536,6,0)</f>
        <v>0</v>
      </c>
      <c r="I297" s="81">
        <f>VLOOKUP($C297,[1]Sheet1!$B$1:$Z$65536,7,0)</f>
        <v>0</v>
      </c>
      <c r="J297" s="81">
        <f>VLOOKUP($C297,[1]Sheet1!$B$1:$Z$65536,8,0)</f>
        <v>0</v>
      </c>
      <c r="K297" s="81">
        <f>VLOOKUP($C297,[1]Sheet1!$B$1:$Z$65536,9,0)</f>
        <v>0</v>
      </c>
      <c r="L297" s="81">
        <f>VLOOKUP($C297,[1]Sheet1!$B$1:$Z$65536,10,0)</f>
        <v>0</v>
      </c>
      <c r="M297" s="81">
        <f>VLOOKUP($C297,[1]Sheet1!$B$1:$Z$65536,11,0)</f>
        <v>0</v>
      </c>
      <c r="N297" s="81">
        <f>VLOOKUP($C297,[1]Sheet1!$B$1:$Z$65536,12,0)</f>
        <v>0</v>
      </c>
      <c r="O297" s="81">
        <f>VLOOKUP($C297,[1]Sheet1!$B$1:$Z$65536,13,0)</f>
        <v>0</v>
      </c>
      <c r="P297" s="81">
        <f>VLOOKUP($C297,[1]Sheet1!$B$1:$Z$65536,14,0)</f>
        <v>0</v>
      </c>
      <c r="Q297" s="81">
        <f>VLOOKUP($C297,[1]Sheet1!$B$1:$Z$65536,15,0)</f>
        <v>43930</v>
      </c>
      <c r="R297" s="81">
        <f>VLOOKUP($C297,[1]Sheet1!$B$1:$Z$65536,16,0)</f>
        <v>0</v>
      </c>
      <c r="S297" s="81">
        <f>VLOOKUP($C297,[1]Sheet1!$B$1:$Z$65536,17,0)</f>
        <v>0</v>
      </c>
      <c r="T297" s="81">
        <f>VLOOKUP($C297,[1]Sheet1!$B$1:$Z$65536,18,0)</f>
        <v>0</v>
      </c>
      <c r="U297" s="81">
        <f>VLOOKUP($C297,[1]Sheet1!$B$1:$Z$65536,19,0)</f>
        <v>0</v>
      </c>
      <c r="V297" s="81">
        <f>VLOOKUP($C297,[1]Sheet1!$B$1:$Z$65536,20,0)</f>
        <v>0</v>
      </c>
      <c r="W297" s="81">
        <f>VLOOKUP($C297,[1]Sheet1!$B$1:$Z$65536,21,0)</f>
        <v>0</v>
      </c>
      <c r="X297" s="81">
        <f>VLOOKUP($C297,[1]Sheet1!$B$1:$Z$65536,22,0)</f>
        <v>0</v>
      </c>
      <c r="Y297" s="81">
        <f>VLOOKUP($C297,[1]Sheet1!$B$1:$Z$65536,23,0)</f>
        <v>0</v>
      </c>
      <c r="Z297" s="81">
        <f>VLOOKUP($C297,[1]Sheet1!$B$1:$Z$65536,24,0)</f>
        <v>0</v>
      </c>
      <c r="AA297" s="81">
        <f>VLOOKUP($C297,[1]Sheet1!$B$1:$Z$65536,25,0)</f>
        <v>0</v>
      </c>
      <c r="AB297" s="81">
        <f>VLOOKUP($C297,[1]Sheet1!$B$1:$AA$65536,26,0)</f>
        <v>0</v>
      </c>
      <c r="AC297" s="112">
        <f t="shared" si="46"/>
        <v>43930</v>
      </c>
      <c r="AD297" s="211">
        <f t="shared" ref="AD297:AD319" si="52">AC297-AB297</f>
        <v>43930</v>
      </c>
      <c r="AE297" s="4"/>
      <c r="AF297" s="4"/>
      <c r="AG297" s="242"/>
      <c r="AI297" s="4"/>
      <c r="AJ297" s="4"/>
      <c r="AK297" s="4"/>
      <c r="AL297" s="4"/>
      <c r="AM297" s="4"/>
      <c r="AN297" s="185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</row>
    <row r="298" spans="1:52" hidden="1">
      <c r="A298" s="8"/>
      <c r="B298" s="344"/>
      <c r="C298" s="241" t="s">
        <v>621</v>
      </c>
      <c r="D298" s="29" t="s">
        <v>622</v>
      </c>
      <c r="E298" s="64">
        <f>VLOOKUP(C298,[1]Sheet1!B$1:D$65536,3,0)</f>
        <v>30</v>
      </c>
      <c r="F298" s="81">
        <f>VLOOKUP(C298,[1]Sheet1!B$1:E$65536,4,0)</f>
        <v>0</v>
      </c>
      <c r="G298" s="81">
        <f>VLOOKUP(C298,[1]Sheet1!B$1:F$65536,5,0)</f>
        <v>0</v>
      </c>
      <c r="H298" s="81">
        <f>VLOOKUP($C298,[1]Sheet1!$B$1:$Z$65536,6,0)</f>
        <v>0</v>
      </c>
      <c r="I298" s="81">
        <f>VLOOKUP($C298,[1]Sheet1!$B$1:$Z$65536,7,0)</f>
        <v>0</v>
      </c>
      <c r="J298" s="81">
        <f>VLOOKUP($C298,[1]Sheet1!$B$1:$Z$65536,8,0)</f>
        <v>0</v>
      </c>
      <c r="K298" s="81">
        <f>VLOOKUP($C298,[1]Sheet1!$B$1:$Z$65536,9,0)</f>
        <v>0</v>
      </c>
      <c r="L298" s="81">
        <f>VLOOKUP($C298,[1]Sheet1!$B$1:$Z$65536,10,0)</f>
        <v>0</v>
      </c>
      <c r="M298" s="81">
        <f>VLOOKUP($C298,[1]Sheet1!$B$1:$Z$65536,11,0)</f>
        <v>16499.989999999998</v>
      </c>
      <c r="N298" s="81">
        <f>VLOOKUP($C298,[1]Sheet1!$B$1:$Z$65536,12,0)</f>
        <v>0</v>
      </c>
      <c r="O298" s="81">
        <f>VLOOKUP($C298,[1]Sheet1!$B$1:$Z$65536,13,0)</f>
        <v>0</v>
      </c>
      <c r="P298" s="81">
        <f>VLOOKUP($C298,[1]Sheet1!$B$1:$Z$65536,14,0)</f>
        <v>0</v>
      </c>
      <c r="Q298" s="81">
        <f>VLOOKUP($C298,[1]Sheet1!$B$1:$Z$65536,15,0)</f>
        <v>0</v>
      </c>
      <c r="R298" s="81">
        <f>VLOOKUP($C298,[1]Sheet1!$B$1:$Z$65536,16,0)</f>
        <v>0</v>
      </c>
      <c r="S298" s="81">
        <f>VLOOKUP($C298,[1]Sheet1!$B$1:$Z$65536,17,0)</f>
        <v>0</v>
      </c>
      <c r="T298" s="81">
        <f>VLOOKUP($C298,[1]Sheet1!$B$1:$Z$65536,18,0)</f>
        <v>0</v>
      </c>
      <c r="U298" s="81">
        <f>VLOOKUP($C298,[1]Sheet1!$B$1:$Z$65536,19,0)</f>
        <v>0</v>
      </c>
      <c r="V298" s="81">
        <f>VLOOKUP($C298,[1]Sheet1!$B$1:$Z$65536,20,0)</f>
        <v>0</v>
      </c>
      <c r="W298" s="81">
        <f>VLOOKUP($C298,[1]Sheet1!$B$1:$Z$65536,21,0)</f>
        <v>0</v>
      </c>
      <c r="X298" s="81">
        <f>VLOOKUP($C298,[1]Sheet1!$B$1:$Z$65536,22,0)</f>
        <v>8684.010000000002</v>
      </c>
      <c r="Y298" s="81">
        <f>VLOOKUP($C298,[1]Sheet1!$B$1:$Z$65536,23,0)</f>
        <v>0</v>
      </c>
      <c r="Z298" s="81">
        <f>VLOOKUP($C298,[1]Sheet1!$B$1:$Z$65536,24,0)</f>
        <v>0</v>
      </c>
      <c r="AA298" s="81">
        <f>VLOOKUP($C298,[1]Sheet1!$B$1:$Z$65536,25,0)</f>
        <v>0</v>
      </c>
      <c r="AB298" s="81">
        <f>VLOOKUP($C298,[1]Sheet1!$B$1:$AA$65536,26,0)</f>
        <v>0</v>
      </c>
      <c r="AC298" s="112">
        <f t="shared" si="46"/>
        <v>25184</v>
      </c>
      <c r="AD298" s="211">
        <f t="shared" si="52"/>
        <v>25184</v>
      </c>
      <c r="AE298" s="4"/>
      <c r="AF298" s="4"/>
      <c r="AG298" s="242"/>
      <c r="AI298" s="4"/>
      <c r="AJ298" s="4"/>
      <c r="AK298" s="4"/>
      <c r="AL298" s="4"/>
      <c r="AM298" s="4"/>
      <c r="AN298" s="185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</row>
    <row r="299" spans="1:52" hidden="1">
      <c r="A299" s="8"/>
      <c r="B299" s="344"/>
      <c r="C299" s="241" t="s">
        <v>623</v>
      </c>
      <c r="D299" s="29" t="s">
        <v>624</v>
      </c>
      <c r="E299" s="64">
        <f>VLOOKUP(C299,[1]Sheet1!B$1:D$65536,3,0)</f>
        <v>30</v>
      </c>
      <c r="F299" s="81">
        <f>VLOOKUP(C299,[1]Sheet1!B$1:E$65536,4,0)</f>
        <v>0</v>
      </c>
      <c r="G299" s="81">
        <f>VLOOKUP(C299,[1]Sheet1!B$1:F$65536,5,0)</f>
        <v>0</v>
      </c>
      <c r="H299" s="81">
        <f>VLOOKUP($C299,[1]Sheet1!$B$1:$Z$65536,6,0)</f>
        <v>0</v>
      </c>
      <c r="I299" s="81">
        <f>VLOOKUP($C299,[1]Sheet1!$B$1:$Z$65536,7,0)</f>
        <v>0</v>
      </c>
      <c r="J299" s="81">
        <f>VLOOKUP($C299,[1]Sheet1!$B$1:$Z$65536,8,0)</f>
        <v>0</v>
      </c>
      <c r="K299" s="81">
        <f>VLOOKUP($C299,[1]Sheet1!$B$1:$Z$65536,9,0)</f>
        <v>0</v>
      </c>
      <c r="L299" s="81">
        <f>VLOOKUP($C299,[1]Sheet1!$B$1:$Z$65536,10,0)</f>
        <v>0</v>
      </c>
      <c r="M299" s="81">
        <f>VLOOKUP($C299,[1]Sheet1!$B$1:$Z$65536,11,0)</f>
        <v>0</v>
      </c>
      <c r="N299" s="81">
        <f>VLOOKUP($C299,[1]Sheet1!$B$1:$Z$65536,12,0)</f>
        <v>0</v>
      </c>
      <c r="O299" s="81">
        <f>VLOOKUP($C299,[1]Sheet1!$B$1:$Z$65536,13,0)</f>
        <v>0</v>
      </c>
      <c r="P299" s="81">
        <f>VLOOKUP($C299,[1]Sheet1!$B$1:$Z$65536,14,0)</f>
        <v>0</v>
      </c>
      <c r="Q299" s="81">
        <f>VLOOKUP($C299,[1]Sheet1!$B$1:$Z$65536,15,0)</f>
        <v>10976</v>
      </c>
      <c r="R299" s="81">
        <f>VLOOKUP($C299,[1]Sheet1!$B$1:$Z$65536,16,0)</f>
        <v>0</v>
      </c>
      <c r="S299" s="81">
        <f>VLOOKUP($C299,[1]Sheet1!$B$1:$Z$65536,17,0)</f>
        <v>0</v>
      </c>
      <c r="T299" s="81">
        <f>VLOOKUP($C299,[1]Sheet1!$B$1:$Z$65536,18,0)</f>
        <v>0</v>
      </c>
      <c r="U299" s="81">
        <f>VLOOKUP($C299,[1]Sheet1!$B$1:$Z$65536,19,0)</f>
        <v>0</v>
      </c>
      <c r="V299" s="81">
        <f>VLOOKUP($C299,[1]Sheet1!$B$1:$Z$65536,20,0)</f>
        <v>0</v>
      </c>
      <c r="W299" s="81">
        <f>VLOOKUP($C299,[1]Sheet1!$B$1:$Z$65536,21,0)</f>
        <v>0</v>
      </c>
      <c r="X299" s="81">
        <f>VLOOKUP($C299,[1]Sheet1!$B$1:$Z$65536,22,0)</f>
        <v>0</v>
      </c>
      <c r="Y299" s="81">
        <f>VLOOKUP($C299,[1]Sheet1!$B$1:$Z$65536,23,0)</f>
        <v>0</v>
      </c>
      <c r="Z299" s="81">
        <f>VLOOKUP($C299,[1]Sheet1!$B$1:$Z$65536,24,0)</f>
        <v>0</v>
      </c>
      <c r="AA299" s="81">
        <f>VLOOKUP($C299,[1]Sheet1!$B$1:$Z$65536,25,0)</f>
        <v>0</v>
      </c>
      <c r="AB299" s="81">
        <f>VLOOKUP($C299,[1]Sheet1!$B$1:$AA$65536,26,0)</f>
        <v>0</v>
      </c>
      <c r="AC299" s="112">
        <f t="shared" si="46"/>
        <v>10976</v>
      </c>
      <c r="AD299" s="211">
        <f t="shared" si="52"/>
        <v>10976</v>
      </c>
      <c r="AE299" s="4"/>
      <c r="AF299" s="4"/>
      <c r="AG299" s="242"/>
      <c r="AI299" s="4"/>
      <c r="AJ299" s="4"/>
      <c r="AK299" s="4"/>
      <c r="AL299" s="4"/>
      <c r="AM299" s="4"/>
      <c r="AN299" s="185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</row>
    <row r="300" spans="1:52" hidden="1">
      <c r="A300" s="8"/>
      <c r="B300" s="344"/>
      <c r="C300" s="241" t="s">
        <v>625</v>
      </c>
      <c r="D300" s="29" t="s">
        <v>626</v>
      </c>
      <c r="E300" s="64">
        <f>VLOOKUP(C300,[1]Sheet1!B$1:D$65536,3,0)</f>
        <v>30</v>
      </c>
      <c r="F300" s="81">
        <f>VLOOKUP(C300,[1]Sheet1!B$1:E$65536,4,0)</f>
        <v>0</v>
      </c>
      <c r="G300" s="81">
        <f>VLOOKUP(C300,[1]Sheet1!B$1:F$65536,5,0)</f>
        <v>0</v>
      </c>
      <c r="H300" s="81">
        <f>VLOOKUP($C300,[1]Sheet1!$B$1:$Z$65536,6,0)</f>
        <v>0</v>
      </c>
      <c r="I300" s="81">
        <f>VLOOKUP($C300,[1]Sheet1!$B$1:$Z$65536,7,0)</f>
        <v>0</v>
      </c>
      <c r="J300" s="81">
        <f>VLOOKUP($C300,[1]Sheet1!$B$1:$Z$65536,8,0)</f>
        <v>0</v>
      </c>
      <c r="K300" s="81">
        <f>VLOOKUP($C300,[1]Sheet1!$B$1:$Z$65536,9,0)</f>
        <v>0</v>
      </c>
      <c r="L300" s="81">
        <f>VLOOKUP($C300,[1]Sheet1!$B$1:$Z$65536,10,0)</f>
        <v>0</v>
      </c>
      <c r="M300" s="81">
        <f>VLOOKUP($C300,[1]Sheet1!$B$1:$Z$65536,11,0)</f>
        <v>0</v>
      </c>
      <c r="N300" s="81">
        <f>VLOOKUP($C300,[1]Sheet1!$B$1:$Z$65536,12,0)</f>
        <v>0</v>
      </c>
      <c r="O300" s="81">
        <f>VLOOKUP($C300,[1]Sheet1!$B$1:$Z$65536,13,0)</f>
        <v>0</v>
      </c>
      <c r="P300" s="81">
        <f>VLOOKUP($C300,[1]Sheet1!$B$1:$Z$65536,14,0)</f>
        <v>0</v>
      </c>
      <c r="Q300" s="81">
        <f>VLOOKUP($C300,[1]Sheet1!$B$1:$Z$65536,15,0)</f>
        <v>19500</v>
      </c>
      <c r="R300" s="81">
        <f>VLOOKUP($C300,[1]Sheet1!$B$1:$Z$65536,16,0)</f>
        <v>0</v>
      </c>
      <c r="S300" s="81">
        <f>VLOOKUP($C300,[1]Sheet1!$B$1:$Z$65536,17,0)</f>
        <v>0</v>
      </c>
      <c r="T300" s="81">
        <f>VLOOKUP($C300,[1]Sheet1!$B$1:$Z$65536,18,0)</f>
        <v>0</v>
      </c>
      <c r="U300" s="81">
        <f>VLOOKUP($C300,[1]Sheet1!$B$1:$Z$65536,19,0)</f>
        <v>0</v>
      </c>
      <c r="V300" s="81">
        <f>VLOOKUP($C300,[1]Sheet1!$B$1:$Z$65536,20,0)</f>
        <v>0</v>
      </c>
      <c r="W300" s="81">
        <f>VLOOKUP($C300,[1]Sheet1!$B$1:$Z$65536,21,0)</f>
        <v>0</v>
      </c>
      <c r="X300" s="81">
        <f>VLOOKUP($C300,[1]Sheet1!$B$1:$Z$65536,22,0)</f>
        <v>0</v>
      </c>
      <c r="Y300" s="81">
        <f>VLOOKUP($C300,[1]Sheet1!$B$1:$Z$65536,23,0)</f>
        <v>0</v>
      </c>
      <c r="Z300" s="81">
        <f>VLOOKUP($C300,[1]Sheet1!$B$1:$Z$65536,24,0)</f>
        <v>0</v>
      </c>
      <c r="AA300" s="81">
        <f>VLOOKUP($C300,[1]Sheet1!$B$1:$Z$65536,25,0)</f>
        <v>0</v>
      </c>
      <c r="AB300" s="81">
        <f>VLOOKUP($C300,[1]Sheet1!$B$1:$AA$65536,26,0)</f>
        <v>0</v>
      </c>
      <c r="AC300" s="112">
        <f t="shared" si="46"/>
        <v>19500</v>
      </c>
      <c r="AD300" s="211">
        <f t="shared" si="52"/>
        <v>19500</v>
      </c>
      <c r="AE300" s="4"/>
      <c r="AF300" s="4"/>
      <c r="AG300" s="242"/>
      <c r="AI300" s="4"/>
      <c r="AJ300" s="4"/>
      <c r="AK300" s="4"/>
      <c r="AL300" s="4"/>
      <c r="AM300" s="4"/>
      <c r="AN300" s="185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</row>
    <row r="301" spans="1:52" hidden="1">
      <c r="A301" s="8"/>
      <c r="B301" s="344"/>
      <c r="C301" s="241" t="s">
        <v>627</v>
      </c>
      <c r="D301" s="29" t="s">
        <v>628</v>
      </c>
      <c r="E301" s="64">
        <f>VLOOKUP(C301,[1]Sheet1!B$1:D$65536,3,0)</f>
        <v>30</v>
      </c>
      <c r="F301" s="81">
        <f>VLOOKUP(C301,[1]Sheet1!B$1:E$65536,4,0)</f>
        <v>0</v>
      </c>
      <c r="G301" s="81">
        <f>VLOOKUP(C301,[1]Sheet1!B$1:F$65536,5,0)</f>
        <v>0</v>
      </c>
      <c r="H301" s="81">
        <f>VLOOKUP($C301,[1]Sheet1!$B$1:$Z$65536,6,0)</f>
        <v>0</v>
      </c>
      <c r="I301" s="81">
        <f>VLOOKUP($C301,[1]Sheet1!$B$1:$Z$65536,7,0)</f>
        <v>0</v>
      </c>
      <c r="J301" s="81">
        <f>VLOOKUP($C301,[1]Sheet1!$B$1:$Z$65536,8,0)</f>
        <v>0</v>
      </c>
      <c r="K301" s="81">
        <f>VLOOKUP($C301,[1]Sheet1!$B$1:$Z$65536,9,0)</f>
        <v>0</v>
      </c>
      <c r="L301" s="81">
        <f>VLOOKUP($C301,[1]Sheet1!$B$1:$Z$65536,10,0)</f>
        <v>0</v>
      </c>
      <c r="M301" s="81">
        <f>VLOOKUP($C301,[1]Sheet1!$B$1:$Z$65536,11,0)</f>
        <v>0</v>
      </c>
      <c r="N301" s="81">
        <f>VLOOKUP($C301,[1]Sheet1!$B$1:$Z$65536,12,0)</f>
        <v>0</v>
      </c>
      <c r="O301" s="81">
        <f>VLOOKUP($C301,[1]Sheet1!$B$1:$Z$65536,13,0)</f>
        <v>0</v>
      </c>
      <c r="P301" s="81">
        <f>VLOOKUP($C301,[1]Sheet1!$B$1:$Z$65536,14,0)</f>
        <v>0</v>
      </c>
      <c r="Q301" s="81">
        <f>VLOOKUP($C301,[1]Sheet1!$B$1:$Z$65536,15,0)</f>
        <v>7500</v>
      </c>
      <c r="R301" s="81">
        <f>VLOOKUP($C301,[1]Sheet1!$B$1:$Z$65536,16,0)</f>
        <v>0</v>
      </c>
      <c r="S301" s="81">
        <f>VLOOKUP($C301,[1]Sheet1!$B$1:$Z$65536,17,0)</f>
        <v>0</v>
      </c>
      <c r="T301" s="81">
        <f>VLOOKUP($C301,[1]Sheet1!$B$1:$Z$65536,18,0)</f>
        <v>0</v>
      </c>
      <c r="U301" s="81">
        <f>VLOOKUP($C301,[1]Sheet1!$B$1:$Z$65536,19,0)</f>
        <v>0</v>
      </c>
      <c r="V301" s="81">
        <f>VLOOKUP($C301,[1]Sheet1!$B$1:$Z$65536,20,0)</f>
        <v>0</v>
      </c>
      <c r="W301" s="81">
        <f>VLOOKUP($C301,[1]Sheet1!$B$1:$Z$65536,21,0)</f>
        <v>0</v>
      </c>
      <c r="X301" s="81">
        <f>VLOOKUP($C301,[1]Sheet1!$B$1:$Z$65536,22,0)</f>
        <v>0</v>
      </c>
      <c r="Y301" s="81">
        <f>VLOOKUP($C301,[1]Sheet1!$B$1:$Z$65536,23,0)</f>
        <v>0</v>
      </c>
      <c r="Z301" s="81">
        <f>VLOOKUP($C301,[1]Sheet1!$B$1:$Z$65536,24,0)</f>
        <v>0</v>
      </c>
      <c r="AA301" s="81">
        <f>VLOOKUP($C301,[1]Sheet1!$B$1:$Z$65536,25,0)</f>
        <v>0</v>
      </c>
      <c r="AB301" s="81">
        <f>VLOOKUP($C301,[1]Sheet1!$B$1:$AA$65536,26,0)</f>
        <v>0</v>
      </c>
      <c r="AC301" s="112">
        <f t="shared" si="46"/>
        <v>7500</v>
      </c>
      <c r="AD301" s="211">
        <f t="shared" si="52"/>
        <v>7500</v>
      </c>
      <c r="AE301" s="4"/>
      <c r="AF301" s="4"/>
      <c r="AG301" s="242"/>
      <c r="AI301" s="4"/>
      <c r="AJ301" s="4"/>
      <c r="AK301" s="4"/>
      <c r="AL301" s="4"/>
      <c r="AM301" s="4"/>
      <c r="AN301" s="185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</row>
    <row r="302" spans="1:52" ht="120.6" hidden="1" customHeight="1">
      <c r="A302" s="8"/>
      <c r="B302" s="344"/>
      <c r="C302" s="241" t="s">
        <v>629</v>
      </c>
      <c r="D302" s="29" t="s">
        <v>630</v>
      </c>
      <c r="E302" s="64">
        <f>VLOOKUP(C302,[1]Sheet1!B$1:D$65536,3,0)</f>
        <v>30</v>
      </c>
      <c r="F302" s="81">
        <f>VLOOKUP(C302,[1]Sheet1!B$1:E$65536,4,0)</f>
        <v>0.5</v>
      </c>
      <c r="G302" s="81">
        <f>VLOOKUP(C302,[1]Sheet1!B$1:F$65536,5,0)</f>
        <v>0</v>
      </c>
      <c r="H302" s="81">
        <f>VLOOKUP($C302,[1]Sheet1!$B$1:$Z$65536,6,0)</f>
        <v>0</v>
      </c>
      <c r="I302" s="81">
        <f>VLOOKUP($C302,[1]Sheet1!$B$1:$Z$65536,7,0)</f>
        <v>0</v>
      </c>
      <c r="J302" s="81">
        <f>VLOOKUP($C302,[1]Sheet1!$B$1:$Z$65536,8,0)</f>
        <v>0</v>
      </c>
      <c r="K302" s="81">
        <f>VLOOKUP($C302,[1]Sheet1!$B$1:$Z$65536,9,0)</f>
        <v>0</v>
      </c>
      <c r="L302" s="81">
        <f>VLOOKUP($C302,[1]Sheet1!$B$1:$Z$65536,10,0)</f>
        <v>0</v>
      </c>
      <c r="M302" s="81">
        <f>VLOOKUP($C302,[1]Sheet1!$B$1:$Z$65536,11,0)</f>
        <v>0</v>
      </c>
      <c r="N302" s="81">
        <f>VLOOKUP($C302,[1]Sheet1!$B$1:$Z$65536,12,0)</f>
        <v>0</v>
      </c>
      <c r="O302" s="81">
        <f>VLOOKUP($C302,[1]Sheet1!$B$1:$Z$65536,13,0)</f>
        <v>0</v>
      </c>
      <c r="P302" s="81">
        <f>VLOOKUP($C302,[1]Sheet1!$B$1:$Z$65536,14,0)</f>
        <v>0</v>
      </c>
      <c r="Q302" s="81">
        <f>VLOOKUP($C302,[1]Sheet1!$B$1:$Z$65536,15,0)</f>
        <v>0</v>
      </c>
      <c r="R302" s="81">
        <f>VLOOKUP($C302,[1]Sheet1!$B$1:$Z$65536,16,0)</f>
        <v>0</v>
      </c>
      <c r="S302" s="81">
        <f>VLOOKUP($C302,[1]Sheet1!$B$1:$Z$65536,17,0)</f>
        <v>0</v>
      </c>
      <c r="T302" s="81">
        <f>VLOOKUP($C302,[1]Sheet1!$B$1:$Z$65536,18,0)</f>
        <v>0</v>
      </c>
      <c r="U302" s="81">
        <f>VLOOKUP($C302,[1]Sheet1!$B$1:$Z$65536,19,0)</f>
        <v>0</v>
      </c>
      <c r="V302" s="81">
        <f>VLOOKUP($C302,[1]Sheet1!$B$1:$Z$65536,20,0)</f>
        <v>0</v>
      </c>
      <c r="W302" s="81">
        <f>VLOOKUP($C302,[1]Sheet1!$B$1:$Z$65536,21,0)</f>
        <v>0</v>
      </c>
      <c r="X302" s="81">
        <f>VLOOKUP($C302,[1]Sheet1!$B$1:$Z$65536,22,0)</f>
        <v>0</v>
      </c>
      <c r="Y302" s="81">
        <f>VLOOKUP($C302,[1]Sheet1!$B$1:$Z$65536,23,0)</f>
        <v>0</v>
      </c>
      <c r="Z302" s="81">
        <f>VLOOKUP($C302,[1]Sheet1!$B$1:$Z$65536,24,0)</f>
        <v>0</v>
      </c>
      <c r="AA302" s="81">
        <f>VLOOKUP($C302,[1]Sheet1!$B$1:$Z$65536,25,0)</f>
        <v>0</v>
      </c>
      <c r="AB302" s="81">
        <f>VLOOKUP($C302,[1]Sheet1!$B$1:$AA$65536,26,0)</f>
        <v>0</v>
      </c>
      <c r="AC302" s="112">
        <f t="shared" si="46"/>
        <v>0.5</v>
      </c>
      <c r="AD302" s="211">
        <f t="shared" si="52"/>
        <v>0.5</v>
      </c>
      <c r="AE302" s="4"/>
      <c r="AF302" s="4"/>
      <c r="AG302" s="242"/>
      <c r="AI302" s="4"/>
      <c r="AJ302" s="4"/>
      <c r="AK302" s="4"/>
      <c r="AL302" s="4"/>
      <c r="AM302" s="4"/>
      <c r="AN302" s="185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</row>
    <row r="303" spans="1:52" hidden="1">
      <c r="A303" s="8"/>
      <c r="B303" s="344"/>
      <c r="C303" s="241" t="s">
        <v>631</v>
      </c>
      <c r="D303" s="29" t="s">
        <v>632</v>
      </c>
      <c r="E303" s="64">
        <f>VLOOKUP(C303,[1]Sheet1!B$1:D$65536,3,0)</f>
        <v>30</v>
      </c>
      <c r="F303" s="81">
        <f>VLOOKUP(C303,[1]Sheet1!B$1:E$65536,4,0)</f>
        <v>0</v>
      </c>
      <c r="G303" s="81">
        <f>VLOOKUP(C303,[1]Sheet1!B$1:F$65536,5,0)</f>
        <v>0</v>
      </c>
      <c r="H303" s="81">
        <f>VLOOKUP($C303,[1]Sheet1!$B$1:$Z$65536,6,0)</f>
        <v>0</v>
      </c>
      <c r="I303" s="81">
        <f>VLOOKUP($C303,[1]Sheet1!$B$1:$Z$65536,7,0)</f>
        <v>0</v>
      </c>
      <c r="J303" s="81">
        <f>VLOOKUP($C303,[1]Sheet1!$B$1:$Z$65536,8,0)</f>
        <v>0</v>
      </c>
      <c r="K303" s="81">
        <f>VLOOKUP($C303,[1]Sheet1!$B$1:$Z$65536,9,0)</f>
        <v>0</v>
      </c>
      <c r="L303" s="81">
        <f>VLOOKUP($C303,[1]Sheet1!$B$1:$Z$65536,10,0)</f>
        <v>0</v>
      </c>
      <c r="M303" s="81">
        <f>VLOOKUP($C303,[1]Sheet1!$B$1:$Z$65536,11,0)</f>
        <v>0</v>
      </c>
      <c r="N303" s="81">
        <f>VLOOKUP($C303,[1]Sheet1!$B$1:$Z$65536,12,0)</f>
        <v>0</v>
      </c>
      <c r="O303" s="81">
        <f>VLOOKUP($C303,[1]Sheet1!$B$1:$Z$65536,13,0)</f>
        <v>0</v>
      </c>
      <c r="P303" s="81">
        <f>VLOOKUP($C303,[1]Sheet1!$B$1:$Z$65536,14,0)</f>
        <v>0</v>
      </c>
      <c r="Q303" s="81">
        <f>VLOOKUP($C303,[1]Sheet1!$B$1:$Z$65536,15,0)</f>
        <v>0</v>
      </c>
      <c r="R303" s="81">
        <f>VLOOKUP($C303,[1]Sheet1!$B$1:$Z$65536,16,0)</f>
        <v>0</v>
      </c>
      <c r="S303" s="81">
        <f>VLOOKUP($C303,[1]Sheet1!$B$1:$Z$65536,17,0)</f>
        <v>0</v>
      </c>
      <c r="T303" s="81">
        <f>VLOOKUP($C303,[1]Sheet1!$B$1:$Z$65536,18,0)</f>
        <v>0</v>
      </c>
      <c r="U303" s="81">
        <f>VLOOKUP($C303,[1]Sheet1!$B$1:$Z$65536,19,0)</f>
        <v>0</v>
      </c>
      <c r="V303" s="81">
        <f>VLOOKUP($C303,[1]Sheet1!$B$1:$Z$65536,20,0)</f>
        <v>104000</v>
      </c>
      <c r="W303" s="81">
        <f>VLOOKUP($C303,[1]Sheet1!$B$1:$Z$65536,21,0)</f>
        <v>0</v>
      </c>
      <c r="X303" s="81">
        <f>VLOOKUP($C303,[1]Sheet1!$B$1:$Z$65536,22,0)</f>
        <v>0</v>
      </c>
      <c r="Y303" s="81">
        <f>VLOOKUP($C303,[1]Sheet1!$B$1:$Z$65536,23,0)</f>
        <v>475700.62</v>
      </c>
      <c r="Z303" s="81">
        <f>VLOOKUP($C303,[1]Sheet1!$B$1:$Z$65536,24,0)</f>
        <v>10226.5</v>
      </c>
      <c r="AA303" s="81">
        <f>VLOOKUP($C303,[1]Sheet1!$B$1:$Z$65536,25,0)</f>
        <v>0</v>
      </c>
      <c r="AB303" s="81">
        <f>VLOOKUP($C303,[1]Sheet1!$B$1:$AA$65536,26,0)</f>
        <v>0</v>
      </c>
      <c r="AC303" s="112">
        <f t="shared" si="46"/>
        <v>589927.12</v>
      </c>
      <c r="AD303" s="211">
        <f t="shared" si="52"/>
        <v>589927.12</v>
      </c>
      <c r="AE303" s="4"/>
      <c r="AF303" s="4"/>
      <c r="AG303" s="243">
        <v>100000</v>
      </c>
      <c r="AH303" s="244">
        <v>100000</v>
      </c>
      <c r="AI303" s="4"/>
      <c r="AJ303" s="4"/>
      <c r="AK303" s="4"/>
      <c r="AL303" s="4"/>
      <c r="AM303" s="4"/>
      <c r="AN303" s="185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</row>
    <row r="304" spans="1:52" hidden="1">
      <c r="A304" s="8"/>
      <c r="B304" s="344"/>
      <c r="C304" s="241" t="s">
        <v>633</v>
      </c>
      <c r="D304" s="29" t="s">
        <v>634</v>
      </c>
      <c r="E304" s="64">
        <f>VLOOKUP(C304,[1]Sheet1!B$1:D$65536,3,0)</f>
        <v>30</v>
      </c>
      <c r="F304" s="81">
        <f>VLOOKUP(C304,[1]Sheet1!B$1:E$65536,4,0)</f>
        <v>0</v>
      </c>
      <c r="G304" s="81">
        <f>VLOOKUP(C304,[1]Sheet1!B$1:F$65536,5,0)</f>
        <v>0</v>
      </c>
      <c r="H304" s="81">
        <f>VLOOKUP($C304,[1]Sheet1!$B$1:$Z$65536,6,0)</f>
        <v>0</v>
      </c>
      <c r="I304" s="81">
        <f>VLOOKUP($C304,[1]Sheet1!$B$1:$Z$65536,7,0)</f>
        <v>0</v>
      </c>
      <c r="J304" s="81">
        <f>VLOOKUP($C304,[1]Sheet1!$B$1:$Z$65536,8,0)</f>
        <v>0</v>
      </c>
      <c r="K304" s="81">
        <f>VLOOKUP($C304,[1]Sheet1!$B$1:$Z$65536,9,0)</f>
        <v>0</v>
      </c>
      <c r="L304" s="81">
        <f>VLOOKUP($C304,[1]Sheet1!$B$1:$Z$65536,10,0)</f>
        <v>0</v>
      </c>
      <c r="M304" s="81">
        <f>VLOOKUP($C304,[1]Sheet1!$B$1:$Z$65536,11,0)</f>
        <v>0</v>
      </c>
      <c r="N304" s="81">
        <f>VLOOKUP($C304,[1]Sheet1!$B$1:$Z$65536,12,0)</f>
        <v>0</v>
      </c>
      <c r="O304" s="81">
        <f>VLOOKUP($C304,[1]Sheet1!$B$1:$Z$65536,13,0)</f>
        <v>0</v>
      </c>
      <c r="P304" s="81">
        <f>VLOOKUP($C304,[1]Sheet1!$B$1:$Z$65536,14,0)</f>
        <v>0</v>
      </c>
      <c r="Q304" s="81">
        <f>VLOOKUP($C304,[1]Sheet1!$B$1:$Z$65536,15,0)</f>
        <v>0</v>
      </c>
      <c r="R304" s="81">
        <f>VLOOKUP($C304,[1]Sheet1!$B$1:$Z$65536,16,0)</f>
        <v>3850</v>
      </c>
      <c r="S304" s="81">
        <f>VLOOKUP($C304,[1]Sheet1!$B$1:$Z$65536,17,0)</f>
        <v>0</v>
      </c>
      <c r="T304" s="81">
        <f>VLOOKUP($C304,[1]Sheet1!$B$1:$Z$65536,18,0)</f>
        <v>0</v>
      </c>
      <c r="U304" s="81">
        <f>VLOOKUP($C304,[1]Sheet1!$B$1:$Z$65536,19,0)</f>
        <v>0</v>
      </c>
      <c r="V304" s="81">
        <f>VLOOKUP($C304,[1]Sheet1!$B$1:$Z$65536,20,0)</f>
        <v>0</v>
      </c>
      <c r="W304" s="81">
        <f>VLOOKUP($C304,[1]Sheet1!$B$1:$Z$65536,21,0)</f>
        <v>0</v>
      </c>
      <c r="X304" s="81">
        <f>VLOOKUP($C304,[1]Sheet1!$B$1:$Z$65536,22,0)</f>
        <v>0</v>
      </c>
      <c r="Y304" s="81">
        <f>VLOOKUP($C304,[1]Sheet1!$B$1:$Z$65536,23,0)</f>
        <v>0</v>
      </c>
      <c r="Z304" s="81">
        <f>VLOOKUP($C304,[1]Sheet1!$B$1:$Z$65536,24,0)</f>
        <v>0</v>
      </c>
      <c r="AA304" s="81">
        <f>VLOOKUP($C304,[1]Sheet1!$B$1:$Z$65536,25,0)</f>
        <v>0</v>
      </c>
      <c r="AB304" s="81">
        <f>VLOOKUP($C304,[1]Sheet1!$B$1:$AA$65536,26,0)</f>
        <v>0</v>
      </c>
      <c r="AC304" s="112">
        <f t="shared" si="46"/>
        <v>3850</v>
      </c>
      <c r="AD304" s="211">
        <f t="shared" si="52"/>
        <v>3850</v>
      </c>
      <c r="AE304" s="4"/>
      <c r="AF304" s="4"/>
      <c r="AG304" s="242"/>
      <c r="AI304" s="4"/>
      <c r="AJ304" s="4"/>
      <c r="AK304" s="4"/>
      <c r="AL304" s="4"/>
      <c r="AM304" s="4"/>
      <c r="AN304" s="185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</row>
    <row r="305" spans="1:52" hidden="1">
      <c r="A305" s="8"/>
      <c r="B305" s="344"/>
      <c r="C305" s="241" t="s">
        <v>635</v>
      </c>
      <c r="D305" s="29" t="s">
        <v>636</v>
      </c>
      <c r="E305" s="64">
        <f>VLOOKUP(C305,[1]Sheet1!B$1:D$65536,3,0)</f>
        <v>30</v>
      </c>
      <c r="F305" s="81">
        <f>VLOOKUP(C305,[1]Sheet1!B$1:E$65536,4,0)</f>
        <v>148132.6</v>
      </c>
      <c r="G305" s="81">
        <f>VLOOKUP(C305,[1]Sheet1!B$1:F$65536,5,0)</f>
        <v>0</v>
      </c>
      <c r="H305" s="81">
        <f>VLOOKUP($C305,[1]Sheet1!$B$1:$Z$65536,6,0)</f>
        <v>0</v>
      </c>
      <c r="I305" s="81">
        <f>VLOOKUP($C305,[1]Sheet1!$B$1:$Z$65536,7,0)</f>
        <v>0</v>
      </c>
      <c r="J305" s="81">
        <f>VLOOKUP($C305,[1]Sheet1!$B$1:$Z$65536,8,0)</f>
        <v>0</v>
      </c>
      <c r="K305" s="81">
        <f>VLOOKUP($C305,[1]Sheet1!$B$1:$Z$65536,9,0)</f>
        <v>0</v>
      </c>
      <c r="L305" s="81">
        <f>VLOOKUP($C305,[1]Sheet1!$B$1:$Z$65536,10,0)</f>
        <v>0</v>
      </c>
      <c r="M305" s="81">
        <f>VLOOKUP($C305,[1]Sheet1!$B$1:$Z$65536,11,0)</f>
        <v>0</v>
      </c>
      <c r="N305" s="81">
        <f>VLOOKUP($C305,[1]Sheet1!$B$1:$Z$65536,12,0)</f>
        <v>0</v>
      </c>
      <c r="O305" s="81">
        <f>VLOOKUP($C305,[1]Sheet1!$B$1:$Z$65536,13,0)</f>
        <v>0</v>
      </c>
      <c r="P305" s="81">
        <f>VLOOKUP($C305,[1]Sheet1!$B$1:$Z$65536,14,0)</f>
        <v>0</v>
      </c>
      <c r="Q305" s="81">
        <f>VLOOKUP($C305,[1]Sheet1!$B$1:$Z$65536,15,0)</f>
        <v>0</v>
      </c>
      <c r="R305" s="81">
        <f>VLOOKUP($C305,[1]Sheet1!$B$1:$Z$65536,16,0)</f>
        <v>0</v>
      </c>
      <c r="S305" s="81">
        <f>VLOOKUP($C305,[1]Sheet1!$B$1:$Z$65536,17,0)</f>
        <v>0</v>
      </c>
      <c r="T305" s="81">
        <f>VLOOKUP($C305,[1]Sheet1!$B$1:$Z$65536,18,0)</f>
        <v>0</v>
      </c>
      <c r="U305" s="81">
        <f>VLOOKUP($C305,[1]Sheet1!$B$1:$Z$65536,19,0)</f>
        <v>0</v>
      </c>
      <c r="V305" s="81">
        <f>VLOOKUP($C305,[1]Sheet1!$B$1:$Z$65536,20,0)</f>
        <v>0</v>
      </c>
      <c r="W305" s="81">
        <f>VLOOKUP($C305,[1]Sheet1!$B$1:$Z$65536,21,0)</f>
        <v>0</v>
      </c>
      <c r="X305" s="81">
        <f>VLOOKUP($C305,[1]Sheet1!$B$1:$Z$65536,22,0)</f>
        <v>0</v>
      </c>
      <c r="Y305" s="81">
        <f>VLOOKUP($C305,[1]Sheet1!$B$1:$Z$65536,23,0)</f>
        <v>0</v>
      </c>
      <c r="Z305" s="81">
        <f>VLOOKUP($C305,[1]Sheet1!$B$1:$Z$65536,24,0)</f>
        <v>0</v>
      </c>
      <c r="AA305" s="81">
        <f>VLOOKUP($C305,[1]Sheet1!$B$1:$Z$65536,25,0)</f>
        <v>0</v>
      </c>
      <c r="AB305" s="81">
        <f>VLOOKUP($C305,[1]Sheet1!$B$1:$AA$65536,26,0)</f>
        <v>0</v>
      </c>
      <c r="AC305" s="112">
        <f t="shared" si="46"/>
        <v>148132.6</v>
      </c>
      <c r="AD305" s="211">
        <f t="shared" si="52"/>
        <v>148132.6</v>
      </c>
      <c r="AE305" s="4"/>
      <c r="AF305" s="4"/>
      <c r="AG305" s="242"/>
      <c r="AI305" s="4"/>
      <c r="AJ305" s="4"/>
      <c r="AK305" s="4"/>
      <c r="AL305" s="4"/>
      <c r="AM305" s="4"/>
      <c r="AN305" s="185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</row>
    <row r="306" spans="1:52" hidden="1">
      <c r="A306" s="8"/>
      <c r="B306" s="344"/>
      <c r="C306" s="241" t="s">
        <v>637</v>
      </c>
      <c r="D306" s="29" t="s">
        <v>638</v>
      </c>
      <c r="E306" s="64">
        <f>VLOOKUP(C306,[1]Sheet1!B$1:D$65536,3,0)</f>
        <v>30</v>
      </c>
      <c r="F306" s="81">
        <f>VLOOKUP(C306,[1]Sheet1!B$1:E$65536,4,0)</f>
        <v>23937.599999999999</v>
      </c>
      <c r="G306" s="81">
        <f>VLOOKUP(C306,[1]Sheet1!B$1:F$65536,5,0)</f>
        <v>0</v>
      </c>
      <c r="H306" s="81">
        <f>VLOOKUP($C306,[1]Sheet1!$B$1:$Z$65536,6,0)</f>
        <v>0</v>
      </c>
      <c r="I306" s="81">
        <f>VLOOKUP($C306,[1]Sheet1!$B$1:$Z$65536,7,0)</f>
        <v>0</v>
      </c>
      <c r="J306" s="81">
        <f>VLOOKUP($C306,[1]Sheet1!$B$1:$Z$65536,8,0)</f>
        <v>0</v>
      </c>
      <c r="K306" s="81">
        <f>VLOOKUP($C306,[1]Sheet1!$B$1:$Z$65536,9,0)</f>
        <v>0</v>
      </c>
      <c r="L306" s="81">
        <f>VLOOKUP($C306,[1]Sheet1!$B$1:$Z$65536,10,0)</f>
        <v>0</v>
      </c>
      <c r="M306" s="81">
        <f>VLOOKUP($C306,[1]Sheet1!$B$1:$Z$65536,11,0)</f>
        <v>0</v>
      </c>
      <c r="N306" s="81">
        <f>VLOOKUP($C306,[1]Sheet1!$B$1:$Z$65536,12,0)</f>
        <v>0</v>
      </c>
      <c r="O306" s="81">
        <f>VLOOKUP($C306,[1]Sheet1!$B$1:$Z$65536,13,0)</f>
        <v>0</v>
      </c>
      <c r="P306" s="81">
        <f>VLOOKUP($C306,[1]Sheet1!$B$1:$Z$65536,14,0)</f>
        <v>0</v>
      </c>
      <c r="Q306" s="81">
        <f>VLOOKUP($C306,[1]Sheet1!$B$1:$Z$65536,15,0)</f>
        <v>0</v>
      </c>
      <c r="R306" s="81">
        <f>VLOOKUP($C306,[1]Sheet1!$B$1:$Z$65536,16,0)</f>
        <v>0</v>
      </c>
      <c r="S306" s="81">
        <f>VLOOKUP($C306,[1]Sheet1!$B$1:$Z$65536,17,0)</f>
        <v>0</v>
      </c>
      <c r="T306" s="81">
        <f>VLOOKUP($C306,[1]Sheet1!$B$1:$Z$65536,18,0)</f>
        <v>0</v>
      </c>
      <c r="U306" s="81">
        <f>VLOOKUP($C306,[1]Sheet1!$B$1:$Z$65536,19,0)</f>
        <v>0</v>
      </c>
      <c r="V306" s="81">
        <f>VLOOKUP($C306,[1]Sheet1!$B$1:$Z$65536,20,0)</f>
        <v>0</v>
      </c>
      <c r="W306" s="81">
        <f>VLOOKUP($C306,[1]Sheet1!$B$1:$Z$65536,21,0)</f>
        <v>0</v>
      </c>
      <c r="X306" s="81">
        <f>VLOOKUP($C306,[1]Sheet1!$B$1:$Z$65536,22,0)</f>
        <v>0</v>
      </c>
      <c r="Y306" s="81">
        <f>VLOOKUP($C306,[1]Sheet1!$B$1:$Z$65536,23,0)</f>
        <v>0</v>
      </c>
      <c r="Z306" s="81">
        <f>VLOOKUP($C306,[1]Sheet1!$B$1:$Z$65536,24,0)</f>
        <v>0</v>
      </c>
      <c r="AA306" s="81">
        <f>VLOOKUP($C306,[1]Sheet1!$B$1:$Z$65536,25,0)</f>
        <v>0</v>
      </c>
      <c r="AB306" s="81">
        <f>VLOOKUP($C306,[1]Sheet1!$B$1:$AA$65536,26,0)</f>
        <v>0</v>
      </c>
      <c r="AC306" s="112">
        <f t="shared" si="46"/>
        <v>23937.599999999999</v>
      </c>
      <c r="AD306" s="211">
        <f t="shared" si="52"/>
        <v>23937.599999999999</v>
      </c>
      <c r="AE306" s="4"/>
      <c r="AF306" s="4"/>
      <c r="AG306" s="242"/>
      <c r="AI306" s="4"/>
      <c r="AJ306" s="4"/>
      <c r="AK306" s="4"/>
      <c r="AL306" s="4"/>
      <c r="AM306" s="4"/>
      <c r="AN306" s="185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</row>
    <row r="307" spans="1:52" hidden="1">
      <c r="A307" s="8"/>
      <c r="B307" s="344"/>
      <c r="C307" s="241" t="s">
        <v>639</v>
      </c>
      <c r="D307" s="29" t="s">
        <v>640</v>
      </c>
      <c r="E307" s="64">
        <f>VLOOKUP(C307,[1]Sheet1!B$1:D$65536,3,0)</f>
        <v>30</v>
      </c>
      <c r="F307" s="81">
        <f>VLOOKUP(C307,[1]Sheet1!B$1:E$65536,4,0)</f>
        <v>16700</v>
      </c>
      <c r="G307" s="81">
        <f>VLOOKUP(C307,[1]Sheet1!B$1:F$65536,5,0)</f>
        <v>0</v>
      </c>
      <c r="H307" s="81">
        <f>VLOOKUP($C307,[1]Sheet1!$B$1:$Z$65536,6,0)</f>
        <v>0</v>
      </c>
      <c r="I307" s="81">
        <f>VLOOKUP($C307,[1]Sheet1!$B$1:$Z$65536,7,0)</f>
        <v>0</v>
      </c>
      <c r="J307" s="81">
        <f>VLOOKUP($C307,[1]Sheet1!$B$1:$Z$65536,8,0)</f>
        <v>0</v>
      </c>
      <c r="K307" s="81">
        <f>VLOOKUP($C307,[1]Sheet1!$B$1:$Z$65536,9,0)</f>
        <v>0</v>
      </c>
      <c r="L307" s="81">
        <f>VLOOKUP($C307,[1]Sheet1!$B$1:$Z$65536,10,0)</f>
        <v>0</v>
      </c>
      <c r="M307" s="81">
        <f>VLOOKUP($C307,[1]Sheet1!$B$1:$Z$65536,11,0)</f>
        <v>0</v>
      </c>
      <c r="N307" s="81">
        <f>VLOOKUP($C307,[1]Sheet1!$B$1:$Z$65536,12,0)</f>
        <v>0</v>
      </c>
      <c r="O307" s="81">
        <f>VLOOKUP($C307,[1]Sheet1!$B$1:$Z$65536,13,0)</f>
        <v>0</v>
      </c>
      <c r="P307" s="81">
        <f>VLOOKUP($C307,[1]Sheet1!$B$1:$Z$65536,14,0)</f>
        <v>0</v>
      </c>
      <c r="Q307" s="81">
        <f>VLOOKUP($C307,[1]Sheet1!$B$1:$Z$65536,15,0)</f>
        <v>0</v>
      </c>
      <c r="R307" s="81">
        <f>VLOOKUP($C307,[1]Sheet1!$B$1:$Z$65536,16,0)</f>
        <v>0</v>
      </c>
      <c r="S307" s="81">
        <f>VLOOKUP($C307,[1]Sheet1!$B$1:$Z$65536,17,0)</f>
        <v>0</v>
      </c>
      <c r="T307" s="81">
        <f>VLOOKUP($C307,[1]Sheet1!$B$1:$Z$65536,18,0)</f>
        <v>0</v>
      </c>
      <c r="U307" s="81">
        <f>VLOOKUP($C307,[1]Sheet1!$B$1:$Z$65536,19,0)</f>
        <v>0</v>
      </c>
      <c r="V307" s="81">
        <f>VLOOKUP($C307,[1]Sheet1!$B$1:$Z$65536,20,0)</f>
        <v>0</v>
      </c>
      <c r="W307" s="81">
        <f>VLOOKUP($C307,[1]Sheet1!$B$1:$Z$65536,21,0)</f>
        <v>0</v>
      </c>
      <c r="X307" s="81">
        <f>VLOOKUP($C307,[1]Sheet1!$B$1:$Z$65536,22,0)</f>
        <v>0</v>
      </c>
      <c r="Y307" s="81">
        <f>VLOOKUP($C307,[1]Sheet1!$B$1:$Z$65536,23,0)</f>
        <v>0</v>
      </c>
      <c r="Z307" s="81">
        <f>VLOOKUP($C307,[1]Sheet1!$B$1:$Z$65536,24,0)</f>
        <v>0</v>
      </c>
      <c r="AA307" s="81">
        <f>VLOOKUP($C307,[1]Sheet1!$B$1:$Z$65536,25,0)</f>
        <v>0</v>
      </c>
      <c r="AB307" s="81">
        <f>VLOOKUP($C307,[1]Sheet1!$B$1:$AA$65536,26,0)</f>
        <v>0</v>
      </c>
      <c r="AC307" s="112">
        <f t="shared" si="46"/>
        <v>16700</v>
      </c>
      <c r="AD307" s="211">
        <f t="shared" si="52"/>
        <v>16700</v>
      </c>
      <c r="AE307" s="4"/>
      <c r="AF307" s="4"/>
      <c r="AG307" s="242"/>
      <c r="AI307" s="4"/>
      <c r="AJ307" s="4"/>
      <c r="AK307" s="4"/>
      <c r="AL307" s="4"/>
      <c r="AM307" s="4"/>
      <c r="AN307" s="185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</row>
    <row r="308" spans="1:52" hidden="1">
      <c r="A308" s="8"/>
      <c r="B308" s="344"/>
      <c r="C308" s="241" t="s">
        <v>641</v>
      </c>
      <c r="D308" s="29" t="s">
        <v>642</v>
      </c>
      <c r="E308" s="64">
        <f>VLOOKUP(C308,[1]Sheet1!B$1:D$65536,3,0)</f>
        <v>30</v>
      </c>
      <c r="F308" s="81">
        <f>VLOOKUP(C308,[1]Sheet1!B$1:E$65536,4,0)</f>
        <v>24291.84</v>
      </c>
      <c r="G308" s="81">
        <f>VLOOKUP(C308,[1]Sheet1!B$1:F$65536,5,0)</f>
        <v>0</v>
      </c>
      <c r="H308" s="81">
        <f>VLOOKUP($C308,[1]Sheet1!$B$1:$Z$65536,6,0)</f>
        <v>0</v>
      </c>
      <c r="I308" s="81">
        <f>VLOOKUP($C308,[1]Sheet1!$B$1:$Z$65536,7,0)</f>
        <v>0</v>
      </c>
      <c r="J308" s="81">
        <f>VLOOKUP($C308,[1]Sheet1!$B$1:$Z$65536,8,0)</f>
        <v>0</v>
      </c>
      <c r="K308" s="81">
        <f>VLOOKUP($C308,[1]Sheet1!$B$1:$Z$65536,9,0)</f>
        <v>0</v>
      </c>
      <c r="L308" s="81">
        <f>VLOOKUP($C308,[1]Sheet1!$B$1:$Z$65536,10,0)</f>
        <v>0</v>
      </c>
      <c r="M308" s="81">
        <f>VLOOKUP($C308,[1]Sheet1!$B$1:$Z$65536,11,0)</f>
        <v>0</v>
      </c>
      <c r="N308" s="81">
        <f>VLOOKUP($C308,[1]Sheet1!$B$1:$Z$65536,12,0)</f>
        <v>0</v>
      </c>
      <c r="O308" s="81">
        <f>VLOOKUP($C308,[1]Sheet1!$B$1:$Z$65536,13,0)</f>
        <v>0</v>
      </c>
      <c r="P308" s="81">
        <f>VLOOKUP($C308,[1]Sheet1!$B$1:$Z$65536,14,0)</f>
        <v>0</v>
      </c>
      <c r="Q308" s="81">
        <f>VLOOKUP($C308,[1]Sheet1!$B$1:$Z$65536,15,0)</f>
        <v>0</v>
      </c>
      <c r="R308" s="81">
        <f>VLOOKUP($C308,[1]Sheet1!$B$1:$Z$65536,16,0)</f>
        <v>0</v>
      </c>
      <c r="S308" s="81">
        <f>VLOOKUP($C308,[1]Sheet1!$B$1:$Z$65536,17,0)</f>
        <v>0</v>
      </c>
      <c r="T308" s="81">
        <f>VLOOKUP($C308,[1]Sheet1!$B$1:$Z$65536,18,0)</f>
        <v>0</v>
      </c>
      <c r="U308" s="81">
        <f>VLOOKUP($C308,[1]Sheet1!$B$1:$Z$65536,19,0)</f>
        <v>0</v>
      </c>
      <c r="V308" s="81">
        <f>VLOOKUP($C308,[1]Sheet1!$B$1:$Z$65536,20,0)</f>
        <v>0</v>
      </c>
      <c r="W308" s="81">
        <f>VLOOKUP($C308,[1]Sheet1!$B$1:$Z$65536,21,0)</f>
        <v>0</v>
      </c>
      <c r="X308" s="81">
        <f>VLOOKUP($C308,[1]Sheet1!$B$1:$Z$65536,22,0)</f>
        <v>0</v>
      </c>
      <c r="Y308" s="81">
        <f>VLOOKUP($C308,[1]Sheet1!$B$1:$Z$65536,23,0)</f>
        <v>0</v>
      </c>
      <c r="Z308" s="81">
        <f>VLOOKUP($C308,[1]Sheet1!$B$1:$Z$65536,24,0)</f>
        <v>0</v>
      </c>
      <c r="AA308" s="81">
        <f>VLOOKUP($C308,[1]Sheet1!$B$1:$Z$65536,25,0)</f>
        <v>0</v>
      </c>
      <c r="AB308" s="81">
        <f>VLOOKUP($C308,[1]Sheet1!$B$1:$AA$65536,26,0)</f>
        <v>0</v>
      </c>
      <c r="AC308" s="112">
        <f t="shared" si="46"/>
        <v>24291.84</v>
      </c>
      <c r="AD308" s="211">
        <f t="shared" si="52"/>
        <v>24291.84</v>
      </c>
      <c r="AE308" s="4"/>
      <c r="AF308" s="4"/>
      <c r="AG308" s="242"/>
      <c r="AI308" s="4"/>
      <c r="AJ308" s="4"/>
      <c r="AK308" s="4"/>
      <c r="AL308" s="4"/>
      <c r="AM308" s="4"/>
      <c r="AN308" s="185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</row>
    <row r="309" spans="1:52" hidden="1">
      <c r="A309" s="8"/>
      <c r="B309" s="344"/>
      <c r="C309" s="241" t="s">
        <v>643</v>
      </c>
      <c r="D309" s="29" t="s">
        <v>644</v>
      </c>
      <c r="E309" s="64">
        <f>VLOOKUP(C309,[1]Sheet1!B$1:D$65536,3,0)</f>
        <v>30</v>
      </c>
      <c r="F309" s="81">
        <f>VLOOKUP(C309,[1]Sheet1!B$1:E$65536,4,0)</f>
        <v>0</v>
      </c>
      <c r="G309" s="81">
        <f>VLOOKUP(C309,[1]Sheet1!B$1:F$65536,5,0)</f>
        <v>0</v>
      </c>
      <c r="H309" s="81">
        <f>VLOOKUP($C309,[1]Sheet1!$B$1:$Z$65536,6,0)</f>
        <v>0</v>
      </c>
      <c r="I309" s="81">
        <f>VLOOKUP($C309,[1]Sheet1!$B$1:$Z$65536,7,0)</f>
        <v>0</v>
      </c>
      <c r="J309" s="81">
        <f>VLOOKUP($C309,[1]Sheet1!$B$1:$Z$65536,8,0)</f>
        <v>0</v>
      </c>
      <c r="K309" s="81">
        <f>VLOOKUP($C309,[1]Sheet1!$B$1:$Z$65536,9,0)</f>
        <v>0</v>
      </c>
      <c r="L309" s="81">
        <f>VLOOKUP($C309,[1]Sheet1!$B$1:$Z$65536,10,0)</f>
        <v>0</v>
      </c>
      <c r="M309" s="81">
        <f>VLOOKUP($C309,[1]Sheet1!$B$1:$Z$65536,11,0)</f>
        <v>0</v>
      </c>
      <c r="N309" s="81">
        <f>VLOOKUP($C309,[1]Sheet1!$B$1:$Z$65536,12,0)</f>
        <v>0</v>
      </c>
      <c r="O309" s="81">
        <f>VLOOKUP($C309,[1]Sheet1!$B$1:$Z$65536,13,0)</f>
        <v>0</v>
      </c>
      <c r="P309" s="81">
        <f>VLOOKUP($C309,[1]Sheet1!$B$1:$Z$65536,14,0)</f>
        <v>0</v>
      </c>
      <c r="Q309" s="81">
        <f>VLOOKUP($C309,[1]Sheet1!$B$1:$Z$65536,15,0)</f>
        <v>0</v>
      </c>
      <c r="R309" s="81">
        <f>VLOOKUP($C309,[1]Sheet1!$B$1:$Z$65536,16,0)</f>
        <v>0</v>
      </c>
      <c r="S309" s="81">
        <f>VLOOKUP($C309,[1]Sheet1!$B$1:$Z$65536,17,0)</f>
        <v>0</v>
      </c>
      <c r="T309" s="81">
        <f>VLOOKUP($C309,[1]Sheet1!$B$1:$Z$65536,18,0)</f>
        <v>0</v>
      </c>
      <c r="U309" s="81">
        <f>VLOOKUP($C309,[1]Sheet1!$B$1:$Z$65536,19,0)</f>
        <v>0</v>
      </c>
      <c r="V309" s="81">
        <f>VLOOKUP($C309,[1]Sheet1!$B$1:$Z$65536,20,0)</f>
        <v>0</v>
      </c>
      <c r="W309" s="81">
        <f>VLOOKUP($C309,[1]Sheet1!$B$1:$Z$65536,21,0)</f>
        <v>0</v>
      </c>
      <c r="X309" s="81">
        <f>VLOOKUP($C309,[1]Sheet1!$B$1:$Z$65536,22,0)</f>
        <v>0</v>
      </c>
      <c r="Y309" s="81">
        <f>VLOOKUP($C309,[1]Sheet1!$B$1:$Z$65536,23,0)</f>
        <v>0</v>
      </c>
      <c r="Z309" s="81">
        <f>VLOOKUP($C309,[1]Sheet1!$B$1:$Z$65536,24,0)</f>
        <v>0</v>
      </c>
      <c r="AA309" s="81">
        <f>VLOOKUP($C309,[1]Sheet1!$B$1:$Z$65536,25,0)</f>
        <v>0</v>
      </c>
      <c r="AB309" s="81">
        <f>VLOOKUP($C309,[1]Sheet1!$B$1:$AA$65536,26,0)</f>
        <v>8006.1</v>
      </c>
      <c r="AC309" s="112">
        <f t="shared" si="46"/>
        <v>8006.1</v>
      </c>
      <c r="AD309" s="211">
        <f t="shared" si="52"/>
        <v>0</v>
      </c>
      <c r="AE309" s="4"/>
      <c r="AF309" s="4"/>
      <c r="AG309" s="242"/>
      <c r="AH309" s="244">
        <v>8006.1</v>
      </c>
      <c r="AI309" s="4"/>
      <c r="AJ309" s="4"/>
      <c r="AK309" s="4"/>
      <c r="AL309" s="4"/>
      <c r="AM309" s="4"/>
      <c r="AN309" s="185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</row>
    <row r="310" spans="1:52" hidden="1">
      <c r="A310" s="8"/>
      <c r="B310" s="344"/>
      <c r="C310" s="241" t="s">
        <v>645</v>
      </c>
      <c r="D310" s="29" t="s">
        <v>646</v>
      </c>
      <c r="E310" s="64">
        <f>VLOOKUP(C310,[1]Sheet1!B$1:D$65536,3,0)</f>
        <v>30</v>
      </c>
      <c r="F310" s="81">
        <f>VLOOKUP(C310,[1]Sheet1!B$1:E$65536,4,0)</f>
        <v>0</v>
      </c>
      <c r="G310" s="81">
        <f>VLOOKUP(C310,[1]Sheet1!B$1:F$65536,5,0)</f>
        <v>0</v>
      </c>
      <c r="H310" s="81">
        <f>VLOOKUP($C310,[1]Sheet1!$B$1:$Z$65536,6,0)</f>
        <v>0</v>
      </c>
      <c r="I310" s="81">
        <f>VLOOKUP($C310,[1]Sheet1!$B$1:$Z$65536,7,0)</f>
        <v>0</v>
      </c>
      <c r="J310" s="81">
        <f>VLOOKUP($C310,[1]Sheet1!$B$1:$Z$65536,8,0)</f>
        <v>0</v>
      </c>
      <c r="K310" s="81">
        <f>VLOOKUP($C310,[1]Sheet1!$B$1:$Z$65536,9,0)</f>
        <v>0</v>
      </c>
      <c r="L310" s="81">
        <f>VLOOKUP($C310,[1]Sheet1!$B$1:$Z$65536,10,0)</f>
        <v>0</v>
      </c>
      <c r="M310" s="81">
        <f>VLOOKUP($C310,[1]Sheet1!$B$1:$Z$65536,11,0)</f>
        <v>0</v>
      </c>
      <c r="N310" s="81">
        <f>VLOOKUP($C310,[1]Sheet1!$B$1:$Z$65536,12,0)</f>
        <v>0</v>
      </c>
      <c r="O310" s="81">
        <f>VLOOKUP($C310,[1]Sheet1!$B$1:$Z$65536,13,0)</f>
        <v>0</v>
      </c>
      <c r="P310" s="81">
        <f>VLOOKUP($C310,[1]Sheet1!$B$1:$Z$65536,14,0)</f>
        <v>0</v>
      </c>
      <c r="Q310" s="81">
        <f>VLOOKUP($C310,[1]Sheet1!$B$1:$Z$65536,15,0)</f>
        <v>0</v>
      </c>
      <c r="R310" s="81">
        <f>VLOOKUP($C310,[1]Sheet1!$B$1:$Z$65536,16,0)</f>
        <v>0</v>
      </c>
      <c r="S310" s="81">
        <f>VLOOKUP($C310,[1]Sheet1!$B$1:$Z$65536,17,0)</f>
        <v>0</v>
      </c>
      <c r="T310" s="81">
        <f>VLOOKUP($C310,[1]Sheet1!$B$1:$Z$65536,18,0)</f>
        <v>3826</v>
      </c>
      <c r="U310" s="81">
        <f>VLOOKUP($C310,[1]Sheet1!$B$1:$Z$65536,19,0)</f>
        <v>0</v>
      </c>
      <c r="V310" s="81">
        <f>VLOOKUP($C310,[1]Sheet1!$B$1:$Z$65536,20,0)</f>
        <v>0</v>
      </c>
      <c r="W310" s="81">
        <f>VLOOKUP($C310,[1]Sheet1!$B$1:$Z$65536,21,0)</f>
        <v>0</v>
      </c>
      <c r="X310" s="81">
        <f>VLOOKUP($C310,[1]Sheet1!$B$1:$Z$65536,22,0)</f>
        <v>0</v>
      </c>
      <c r="Y310" s="81">
        <f>VLOOKUP($C310,[1]Sheet1!$B$1:$Z$65536,23,0)</f>
        <v>0</v>
      </c>
      <c r="Z310" s="81">
        <f>VLOOKUP($C310,[1]Sheet1!$B$1:$Z$65536,24,0)</f>
        <v>0</v>
      </c>
      <c r="AA310" s="81">
        <f>VLOOKUP($C310,[1]Sheet1!$B$1:$Z$65536,25,0)</f>
        <v>0</v>
      </c>
      <c r="AB310" s="81">
        <f>VLOOKUP($C310,[1]Sheet1!$B$1:$AA$65536,26,0)</f>
        <v>0</v>
      </c>
      <c r="AC310" s="112">
        <f t="shared" si="46"/>
        <v>3826</v>
      </c>
      <c r="AD310" s="211">
        <f t="shared" si="52"/>
        <v>3826</v>
      </c>
      <c r="AE310" s="4"/>
      <c r="AF310" s="4"/>
      <c r="AG310" s="242"/>
      <c r="AI310" s="4"/>
      <c r="AJ310" s="4"/>
      <c r="AK310" s="4"/>
      <c r="AL310" s="4"/>
      <c r="AM310" s="4"/>
      <c r="AN310" s="185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</row>
    <row r="311" spans="1:52" hidden="1">
      <c r="A311" s="8"/>
      <c r="B311" s="344"/>
      <c r="C311" s="241" t="s">
        <v>647</v>
      </c>
      <c r="D311" s="29" t="s">
        <v>648</v>
      </c>
      <c r="E311" s="64">
        <f>VLOOKUP(C311,[1]Sheet1!B$1:D$65536,3,0)</f>
        <v>30</v>
      </c>
      <c r="F311" s="81">
        <f>VLOOKUP(C311,[1]Sheet1!B$1:E$65536,4,0)</f>
        <v>123447.86</v>
      </c>
      <c r="G311" s="81">
        <f>VLOOKUP(C311,[1]Sheet1!B$1:F$65536,5,0)</f>
        <v>0</v>
      </c>
      <c r="H311" s="81">
        <f>VLOOKUP($C311,[1]Sheet1!$B$1:$Z$65536,6,0)</f>
        <v>0</v>
      </c>
      <c r="I311" s="81">
        <f>VLOOKUP($C311,[1]Sheet1!$B$1:$Z$65536,7,0)</f>
        <v>0</v>
      </c>
      <c r="J311" s="81">
        <f>VLOOKUP($C311,[1]Sheet1!$B$1:$Z$65536,8,0)</f>
        <v>0</v>
      </c>
      <c r="K311" s="81">
        <f>VLOOKUP($C311,[1]Sheet1!$B$1:$Z$65536,9,0)</f>
        <v>0</v>
      </c>
      <c r="L311" s="81">
        <f>VLOOKUP($C311,[1]Sheet1!$B$1:$Z$65536,10,0)</f>
        <v>0</v>
      </c>
      <c r="M311" s="81">
        <f>VLOOKUP($C311,[1]Sheet1!$B$1:$Z$65536,11,0)</f>
        <v>0</v>
      </c>
      <c r="N311" s="81">
        <f>VLOOKUP($C311,[1]Sheet1!$B$1:$Z$65536,12,0)</f>
        <v>0</v>
      </c>
      <c r="O311" s="81">
        <f>VLOOKUP($C311,[1]Sheet1!$B$1:$Z$65536,13,0)</f>
        <v>0</v>
      </c>
      <c r="P311" s="81">
        <f>VLOOKUP($C311,[1]Sheet1!$B$1:$Z$65536,14,0)</f>
        <v>0</v>
      </c>
      <c r="Q311" s="81">
        <f>VLOOKUP($C311,[1]Sheet1!$B$1:$Z$65536,15,0)</f>
        <v>0</v>
      </c>
      <c r="R311" s="81">
        <f>VLOOKUP($C311,[1]Sheet1!$B$1:$Z$65536,16,0)</f>
        <v>0</v>
      </c>
      <c r="S311" s="81">
        <f>VLOOKUP($C311,[1]Sheet1!$B$1:$Z$65536,17,0)</f>
        <v>0</v>
      </c>
      <c r="T311" s="81">
        <f>VLOOKUP($C311,[1]Sheet1!$B$1:$Z$65536,18,0)</f>
        <v>0</v>
      </c>
      <c r="U311" s="81">
        <f>VLOOKUP($C311,[1]Sheet1!$B$1:$Z$65536,19,0)</f>
        <v>0</v>
      </c>
      <c r="V311" s="81">
        <f>VLOOKUP($C311,[1]Sheet1!$B$1:$Z$65536,20,0)</f>
        <v>0</v>
      </c>
      <c r="W311" s="81">
        <f>VLOOKUP($C311,[1]Sheet1!$B$1:$Z$65536,21,0)</f>
        <v>0</v>
      </c>
      <c r="X311" s="81">
        <f>VLOOKUP($C311,[1]Sheet1!$B$1:$Z$65536,22,0)</f>
        <v>13993.839999999997</v>
      </c>
      <c r="Y311" s="81">
        <f>VLOOKUP($C311,[1]Sheet1!$B$1:$Z$65536,23,0)</f>
        <v>44625.73</v>
      </c>
      <c r="Z311" s="81">
        <f>VLOOKUP($C311,[1]Sheet1!$B$1:$Z$65536,24,0)</f>
        <v>28574.47</v>
      </c>
      <c r="AA311" s="81">
        <f>VLOOKUP($C311,[1]Sheet1!$B$1:$Z$65536,25,0)</f>
        <v>14575.68</v>
      </c>
      <c r="AB311" s="81">
        <f>VLOOKUP($C311,[1]Sheet1!$B$1:$AA$65536,26,0)</f>
        <v>14211.92</v>
      </c>
      <c r="AC311" s="112">
        <f t="shared" si="46"/>
        <v>239429.50000000003</v>
      </c>
      <c r="AD311" s="211">
        <f t="shared" si="52"/>
        <v>225217.58000000002</v>
      </c>
      <c r="AE311" s="4"/>
      <c r="AF311" s="4"/>
      <c r="AG311" s="242"/>
      <c r="AI311" s="4"/>
      <c r="AJ311" s="4"/>
      <c r="AK311" s="4"/>
      <c r="AL311" s="4"/>
      <c r="AM311" s="4"/>
      <c r="AN311" s="185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</row>
    <row r="312" spans="1:52" hidden="1">
      <c r="A312" s="8"/>
      <c r="B312" s="344"/>
      <c r="C312" s="241" t="s">
        <v>649</v>
      </c>
      <c r="D312" s="29" t="s">
        <v>650</v>
      </c>
      <c r="E312" s="64">
        <f>VLOOKUP(C312,[1]Sheet1!B$1:D$65536,3,0)</f>
        <v>30</v>
      </c>
      <c r="F312" s="81">
        <f>VLOOKUP(C312,[1]Sheet1!B$1:E$65536,4,0)</f>
        <v>0</v>
      </c>
      <c r="G312" s="81">
        <f>VLOOKUP(C312,[1]Sheet1!B$1:F$65536,5,0)</f>
        <v>0</v>
      </c>
      <c r="H312" s="81">
        <f>VLOOKUP($C312,[1]Sheet1!$B$1:$Z$65536,6,0)</f>
        <v>0</v>
      </c>
      <c r="I312" s="81">
        <f>VLOOKUP($C312,[1]Sheet1!$B$1:$Z$65536,7,0)</f>
        <v>0</v>
      </c>
      <c r="J312" s="81">
        <f>VLOOKUP($C312,[1]Sheet1!$B$1:$Z$65536,8,0)</f>
        <v>0</v>
      </c>
      <c r="K312" s="81">
        <f>VLOOKUP($C312,[1]Sheet1!$B$1:$Z$65536,9,0)</f>
        <v>0</v>
      </c>
      <c r="L312" s="81">
        <f>VLOOKUP($C312,[1]Sheet1!$B$1:$Z$65536,10,0)</f>
        <v>0</v>
      </c>
      <c r="M312" s="81">
        <f>VLOOKUP($C312,[1]Sheet1!$B$1:$Z$65536,11,0)</f>
        <v>0</v>
      </c>
      <c r="N312" s="81">
        <f>VLOOKUP($C312,[1]Sheet1!$B$1:$Z$65536,12,0)</f>
        <v>0</v>
      </c>
      <c r="O312" s="81">
        <f>VLOOKUP($C312,[1]Sheet1!$B$1:$Z$65536,13,0)</f>
        <v>0</v>
      </c>
      <c r="P312" s="81">
        <f>VLOOKUP($C312,[1]Sheet1!$B$1:$Z$65536,14,0)</f>
        <v>0</v>
      </c>
      <c r="Q312" s="81">
        <f>VLOOKUP($C312,[1]Sheet1!$B$1:$Z$65536,15,0)</f>
        <v>0</v>
      </c>
      <c r="R312" s="81">
        <f>VLOOKUP($C312,[1]Sheet1!$B$1:$Z$65536,16,0)</f>
        <v>0</v>
      </c>
      <c r="S312" s="81">
        <f>VLOOKUP($C312,[1]Sheet1!$B$1:$Z$65536,17,0)</f>
        <v>0</v>
      </c>
      <c r="T312" s="81">
        <f>VLOOKUP($C312,[1]Sheet1!$B$1:$Z$65536,18,0)</f>
        <v>0</v>
      </c>
      <c r="U312" s="81">
        <f>VLOOKUP($C312,[1]Sheet1!$B$1:$Z$65536,19,0)</f>
        <v>0</v>
      </c>
      <c r="V312" s="81">
        <f>VLOOKUP($C312,[1]Sheet1!$B$1:$Z$65536,20,0)</f>
        <v>0</v>
      </c>
      <c r="W312" s="81">
        <f>VLOOKUP($C312,[1]Sheet1!$B$1:$Z$65536,21,0)</f>
        <v>0</v>
      </c>
      <c r="X312" s="81">
        <f>VLOOKUP($C312,[1]Sheet1!$B$1:$Z$65536,22,0)</f>
        <v>0</v>
      </c>
      <c r="Y312" s="81">
        <f>VLOOKUP($C312,[1]Sheet1!$B$1:$Z$65536,23,0)</f>
        <v>132063.76</v>
      </c>
      <c r="Z312" s="81">
        <f>VLOOKUP($C312,[1]Sheet1!$B$1:$Z$65536,24,0)</f>
        <v>113769.25</v>
      </c>
      <c r="AA312" s="81">
        <f>VLOOKUP($C312,[1]Sheet1!$B$1:$Z$65536,25,0)</f>
        <v>69672.240000000005</v>
      </c>
      <c r="AB312" s="81">
        <f>VLOOKUP($C312,[1]Sheet1!$B$1:$AA$65536,26,0)</f>
        <v>72706.23</v>
      </c>
      <c r="AC312" s="112">
        <f t="shared" si="46"/>
        <v>388211.48</v>
      </c>
      <c r="AD312" s="211">
        <f t="shared" si="52"/>
        <v>315505.25</v>
      </c>
      <c r="AE312" s="4"/>
      <c r="AF312" s="4"/>
      <c r="AG312" s="243">
        <v>100000</v>
      </c>
      <c r="AH312" s="244">
        <v>100000</v>
      </c>
      <c r="AI312" s="4"/>
      <c r="AJ312" s="4"/>
      <c r="AK312" s="4"/>
      <c r="AL312" s="4"/>
      <c r="AM312" s="4"/>
      <c r="AN312" s="185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</row>
    <row r="313" spans="1:52" hidden="1">
      <c r="A313" s="8"/>
      <c r="B313" s="344"/>
      <c r="C313" s="241" t="s">
        <v>651</v>
      </c>
      <c r="D313" s="29" t="s">
        <v>652</v>
      </c>
      <c r="E313" s="64">
        <f>VLOOKUP(C313,[1]Sheet1!B$1:D$65536,3,0)</f>
        <v>30</v>
      </c>
      <c r="F313" s="81">
        <f>VLOOKUP(C313,[1]Sheet1!B$1:E$65536,4,0)</f>
        <v>0</v>
      </c>
      <c r="G313" s="81">
        <f>VLOOKUP(C313,[1]Sheet1!B$1:F$65536,5,0)</f>
        <v>0</v>
      </c>
      <c r="H313" s="81">
        <f>VLOOKUP($C313,[1]Sheet1!$B$1:$Z$65536,6,0)</f>
        <v>0</v>
      </c>
      <c r="I313" s="81">
        <f>VLOOKUP($C313,[1]Sheet1!$B$1:$Z$65536,7,0)</f>
        <v>0</v>
      </c>
      <c r="J313" s="81">
        <f>VLOOKUP($C313,[1]Sheet1!$B$1:$Z$65536,8,0)</f>
        <v>0</v>
      </c>
      <c r="K313" s="81">
        <f>VLOOKUP($C313,[1]Sheet1!$B$1:$Z$65536,9,0)</f>
        <v>0</v>
      </c>
      <c r="L313" s="81">
        <f>VLOOKUP($C313,[1]Sheet1!$B$1:$Z$65536,10,0)</f>
        <v>0</v>
      </c>
      <c r="M313" s="81">
        <f>VLOOKUP($C313,[1]Sheet1!$B$1:$Z$65536,11,0)</f>
        <v>0</v>
      </c>
      <c r="N313" s="81">
        <f>VLOOKUP($C313,[1]Sheet1!$B$1:$Z$65536,12,0)</f>
        <v>0</v>
      </c>
      <c r="O313" s="81">
        <f>VLOOKUP($C313,[1]Sheet1!$B$1:$Z$65536,13,0)</f>
        <v>0</v>
      </c>
      <c r="P313" s="81">
        <f>VLOOKUP($C313,[1]Sheet1!$B$1:$Z$65536,14,0)</f>
        <v>0</v>
      </c>
      <c r="Q313" s="81">
        <f>VLOOKUP($C313,[1]Sheet1!$B$1:$Z$65536,15,0)</f>
        <v>0</v>
      </c>
      <c r="R313" s="81">
        <f>VLOOKUP($C313,[1]Sheet1!$B$1:$Z$65536,16,0)</f>
        <v>0</v>
      </c>
      <c r="S313" s="81">
        <f>VLOOKUP($C313,[1]Sheet1!$B$1:$Z$65536,17,0)</f>
        <v>0</v>
      </c>
      <c r="T313" s="81">
        <f>VLOOKUP($C313,[1]Sheet1!$B$1:$Z$65536,18,0)</f>
        <v>0</v>
      </c>
      <c r="U313" s="81">
        <f>VLOOKUP($C313,[1]Sheet1!$B$1:$Z$65536,19,0)</f>
        <v>0</v>
      </c>
      <c r="V313" s="81">
        <f>VLOOKUP($C313,[1]Sheet1!$B$1:$Z$65536,20,0)</f>
        <v>16624</v>
      </c>
      <c r="W313" s="81">
        <f>VLOOKUP($C313,[1]Sheet1!$B$1:$Z$65536,21,0)</f>
        <v>0</v>
      </c>
      <c r="X313" s="81">
        <f>VLOOKUP($C313,[1]Sheet1!$B$1:$Z$65536,22,0)</f>
        <v>0</v>
      </c>
      <c r="Y313" s="81">
        <f>VLOOKUP($C313,[1]Sheet1!$B$1:$Z$65536,23,0)</f>
        <v>0</v>
      </c>
      <c r="Z313" s="81">
        <f>VLOOKUP($C313,[1]Sheet1!$B$1:$Z$65536,24,0)</f>
        <v>0</v>
      </c>
      <c r="AA313" s="81">
        <f>VLOOKUP($C313,[1]Sheet1!$B$1:$Z$65536,25,0)</f>
        <v>0</v>
      </c>
      <c r="AB313" s="81">
        <f>VLOOKUP($C313,[1]Sheet1!$B$1:$AA$65536,26,0)</f>
        <v>108879.32</v>
      </c>
      <c r="AC313" s="112">
        <f t="shared" si="46"/>
        <v>125503.32</v>
      </c>
      <c r="AD313" s="211">
        <f>AC313</f>
        <v>125503.32</v>
      </c>
      <c r="AE313" s="4"/>
      <c r="AF313" s="4"/>
      <c r="AG313" s="242"/>
      <c r="AH313" s="69">
        <v>100000</v>
      </c>
      <c r="AI313" s="4"/>
      <c r="AJ313" s="4"/>
      <c r="AK313" s="4"/>
      <c r="AL313" s="4"/>
      <c r="AM313" s="4"/>
      <c r="AN313" s="185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</row>
    <row r="314" spans="1:52" hidden="1">
      <c r="A314" s="8"/>
      <c r="B314" s="344"/>
      <c r="C314" s="241" t="s">
        <v>653</v>
      </c>
      <c r="D314" s="29" t="s">
        <v>654</v>
      </c>
      <c r="E314" s="64">
        <f>VLOOKUP(C314,[1]Sheet1!B$1:D$65536,3,0)</f>
        <v>30</v>
      </c>
      <c r="F314" s="81">
        <f>VLOOKUP(C314,[1]Sheet1!B$1:E$65536,4,0)</f>
        <v>0</v>
      </c>
      <c r="G314" s="81">
        <f>VLOOKUP(C314,[1]Sheet1!B$1:F$65536,5,0)</f>
        <v>0</v>
      </c>
      <c r="H314" s="81">
        <f>VLOOKUP($C314,[1]Sheet1!$B$1:$Z$65536,6,0)</f>
        <v>0</v>
      </c>
      <c r="I314" s="81">
        <f>VLOOKUP($C314,[1]Sheet1!$B$1:$Z$65536,7,0)</f>
        <v>0</v>
      </c>
      <c r="J314" s="81">
        <f>VLOOKUP($C314,[1]Sheet1!$B$1:$Z$65536,8,0)</f>
        <v>0</v>
      </c>
      <c r="K314" s="81">
        <f>VLOOKUP($C314,[1]Sheet1!$B$1:$Z$65536,9,0)</f>
        <v>0</v>
      </c>
      <c r="L314" s="81">
        <f>VLOOKUP($C314,[1]Sheet1!$B$1:$Z$65536,10,0)</f>
        <v>0</v>
      </c>
      <c r="M314" s="81">
        <f>VLOOKUP($C314,[1]Sheet1!$B$1:$Z$65536,11,0)</f>
        <v>0</v>
      </c>
      <c r="N314" s="81">
        <f>VLOOKUP($C314,[1]Sheet1!$B$1:$Z$65536,12,0)</f>
        <v>0</v>
      </c>
      <c r="O314" s="81">
        <f>VLOOKUP($C314,[1]Sheet1!$B$1:$Z$65536,13,0)</f>
        <v>0</v>
      </c>
      <c r="P314" s="81">
        <f>VLOOKUP($C314,[1]Sheet1!$B$1:$Z$65536,14,0)</f>
        <v>0</v>
      </c>
      <c r="Q314" s="81">
        <f>VLOOKUP($C314,[1]Sheet1!$B$1:$Z$65536,15,0)</f>
        <v>0</v>
      </c>
      <c r="R314" s="81">
        <f>VLOOKUP($C314,[1]Sheet1!$B$1:$Z$65536,16,0)</f>
        <v>0</v>
      </c>
      <c r="S314" s="81">
        <f>VLOOKUP($C314,[1]Sheet1!$B$1:$Z$65536,17,0)</f>
        <v>0</v>
      </c>
      <c r="T314" s="81">
        <f>VLOOKUP($C314,[1]Sheet1!$B$1:$Z$65536,18,0)</f>
        <v>0</v>
      </c>
      <c r="U314" s="81">
        <f>VLOOKUP($C314,[1]Sheet1!$B$1:$Z$65536,19,0)</f>
        <v>0</v>
      </c>
      <c r="V314" s="81">
        <f>VLOOKUP($C314,[1]Sheet1!$B$1:$Z$65536,20,0)</f>
        <v>0</v>
      </c>
      <c r="W314" s="81">
        <f>VLOOKUP($C314,[1]Sheet1!$B$1:$Z$65536,21,0)</f>
        <v>0</v>
      </c>
      <c r="X314" s="81">
        <f>VLOOKUP($C314,[1]Sheet1!$B$1:$Z$65536,22,0)</f>
        <v>0</v>
      </c>
      <c r="Y314" s="81">
        <f>VLOOKUP($C314,[1]Sheet1!$B$1:$Z$65536,23,0)</f>
        <v>0</v>
      </c>
      <c r="Z314" s="81">
        <f>VLOOKUP($C314,[1]Sheet1!$B$1:$Z$65536,24,0)</f>
        <v>115658.4</v>
      </c>
      <c r="AA314" s="81">
        <f>VLOOKUP($C314,[1]Sheet1!$B$1:$Z$65536,25,0)</f>
        <v>0</v>
      </c>
      <c r="AB314" s="81">
        <f>VLOOKUP($C314,[1]Sheet1!$B$1:$AA$65536,26,0)</f>
        <v>0</v>
      </c>
      <c r="AC314" s="112">
        <f t="shared" si="46"/>
        <v>115658.4</v>
      </c>
      <c r="AD314" s="211">
        <f t="shared" si="52"/>
        <v>115658.4</v>
      </c>
      <c r="AE314" s="4"/>
      <c r="AF314" s="4"/>
      <c r="AG314" s="242"/>
      <c r="AH314" s="69">
        <f>AD314</f>
        <v>115658.4</v>
      </c>
      <c r="AI314" s="4"/>
      <c r="AJ314" s="4"/>
      <c r="AK314" s="4"/>
      <c r="AL314" s="4"/>
      <c r="AM314" s="4"/>
      <c r="AN314" s="185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</row>
    <row r="315" spans="1:52" hidden="1">
      <c r="A315" s="8"/>
      <c r="B315" s="344"/>
      <c r="C315" s="241" t="s">
        <v>655</v>
      </c>
      <c r="D315" s="29" t="s">
        <v>656</v>
      </c>
      <c r="E315" s="64">
        <f>VLOOKUP(C315,[1]Sheet1!B$1:D$65536,3,0)</f>
        <v>30</v>
      </c>
      <c r="F315" s="81">
        <f>VLOOKUP(C315,[1]Sheet1!B$1:E$65536,4,0)</f>
        <v>0</v>
      </c>
      <c r="G315" s="81">
        <f>VLOOKUP(C315,[1]Sheet1!B$1:F$65536,5,0)</f>
        <v>0</v>
      </c>
      <c r="H315" s="81">
        <f>VLOOKUP($C315,[1]Sheet1!$B$1:$Z$65536,6,0)</f>
        <v>0</v>
      </c>
      <c r="I315" s="81">
        <f>VLOOKUP($C315,[1]Sheet1!$B$1:$Z$65536,7,0)</f>
        <v>0</v>
      </c>
      <c r="J315" s="81">
        <f>VLOOKUP($C315,[1]Sheet1!$B$1:$Z$65536,8,0)</f>
        <v>0</v>
      </c>
      <c r="K315" s="81">
        <f>VLOOKUP($C315,[1]Sheet1!$B$1:$Z$65536,9,0)</f>
        <v>0</v>
      </c>
      <c r="L315" s="81">
        <f>VLOOKUP($C315,[1]Sheet1!$B$1:$Z$65536,10,0)</f>
        <v>0</v>
      </c>
      <c r="M315" s="81">
        <f>VLOOKUP($C315,[1]Sheet1!$B$1:$Z$65536,11,0)</f>
        <v>0</v>
      </c>
      <c r="N315" s="81">
        <f>VLOOKUP($C315,[1]Sheet1!$B$1:$Z$65536,12,0)</f>
        <v>0</v>
      </c>
      <c r="O315" s="81">
        <f>VLOOKUP($C315,[1]Sheet1!$B$1:$Z$65536,13,0)</f>
        <v>0</v>
      </c>
      <c r="P315" s="81">
        <f>VLOOKUP($C315,[1]Sheet1!$B$1:$Z$65536,14,0)</f>
        <v>0</v>
      </c>
      <c r="Q315" s="81">
        <f>VLOOKUP($C315,[1]Sheet1!$B$1:$Z$65536,15,0)</f>
        <v>0</v>
      </c>
      <c r="R315" s="81">
        <f>VLOOKUP($C315,[1]Sheet1!$B$1:$Z$65536,16,0)</f>
        <v>0</v>
      </c>
      <c r="S315" s="81">
        <f>VLOOKUP($C315,[1]Sheet1!$B$1:$Z$65536,17,0)</f>
        <v>0</v>
      </c>
      <c r="T315" s="81">
        <f>VLOOKUP($C315,[1]Sheet1!$B$1:$Z$65536,18,0)</f>
        <v>0</v>
      </c>
      <c r="U315" s="81">
        <f>VLOOKUP($C315,[1]Sheet1!$B$1:$Z$65536,19,0)</f>
        <v>0</v>
      </c>
      <c r="V315" s="81">
        <f>VLOOKUP($C315,[1]Sheet1!$B$1:$Z$65536,20,0)</f>
        <v>0</v>
      </c>
      <c r="W315" s="81">
        <f>VLOOKUP($C315,[1]Sheet1!$B$1:$Z$65536,21,0)</f>
        <v>0</v>
      </c>
      <c r="X315" s="81">
        <f>VLOOKUP($C315,[1]Sheet1!$B$1:$Z$65536,22,0)</f>
        <v>0</v>
      </c>
      <c r="Y315" s="81">
        <f>VLOOKUP($C315,[1]Sheet1!$B$1:$Z$65536,23,0)</f>
        <v>0</v>
      </c>
      <c r="Z315" s="81">
        <f>VLOOKUP($C315,[1]Sheet1!$B$1:$Z$65536,24,0)</f>
        <v>325374.34999999998</v>
      </c>
      <c r="AA315" s="81">
        <f>VLOOKUP($C315,[1]Sheet1!$B$1:$Z$65536,25,0)</f>
        <v>78876.47</v>
      </c>
      <c r="AB315" s="81">
        <f>VLOOKUP($C315,[1]Sheet1!$B$1:$AA$65536,26,0)</f>
        <v>76974.37</v>
      </c>
      <c r="AC315" s="112">
        <f t="shared" si="46"/>
        <v>481225.18999999994</v>
      </c>
      <c r="AD315" s="211">
        <f t="shared" si="52"/>
        <v>404250.81999999995</v>
      </c>
      <c r="AE315" s="4"/>
      <c r="AF315" s="4"/>
      <c r="AG315" s="242">
        <v>100000</v>
      </c>
      <c r="AH315" s="69">
        <v>100000</v>
      </c>
      <c r="AI315" s="4"/>
      <c r="AJ315" s="4"/>
      <c r="AK315" s="4"/>
      <c r="AL315" s="4"/>
      <c r="AM315" s="4"/>
      <c r="AN315" s="185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</row>
    <row r="316" spans="1:52" hidden="1">
      <c r="A316" s="8"/>
      <c r="B316" s="344"/>
      <c r="C316" s="241" t="s">
        <v>657</v>
      </c>
      <c r="D316" s="29" t="s">
        <v>658</v>
      </c>
      <c r="E316" s="64">
        <f>VLOOKUP(C316,[1]Sheet1!B$1:D$65536,3,0)</f>
        <v>30</v>
      </c>
      <c r="F316" s="81">
        <f>VLOOKUP(C316,[1]Sheet1!B$1:E$65536,4,0)</f>
        <v>0</v>
      </c>
      <c r="G316" s="81">
        <f>VLOOKUP(C316,[1]Sheet1!B$1:F$65536,5,0)</f>
        <v>0</v>
      </c>
      <c r="H316" s="81">
        <f>VLOOKUP($C316,[1]Sheet1!$B$1:$Z$65536,6,0)</f>
        <v>0</v>
      </c>
      <c r="I316" s="81">
        <f>VLOOKUP($C316,[1]Sheet1!$B$1:$Z$65536,7,0)</f>
        <v>0</v>
      </c>
      <c r="J316" s="81">
        <f>VLOOKUP($C316,[1]Sheet1!$B$1:$Z$65536,8,0)</f>
        <v>0</v>
      </c>
      <c r="K316" s="81">
        <f>VLOOKUP($C316,[1]Sheet1!$B$1:$Z$65536,9,0)</f>
        <v>0</v>
      </c>
      <c r="L316" s="81">
        <f>VLOOKUP($C316,[1]Sheet1!$B$1:$Z$65536,10,0)</f>
        <v>0</v>
      </c>
      <c r="M316" s="81">
        <f>VLOOKUP($C316,[1]Sheet1!$B$1:$Z$65536,11,0)</f>
        <v>0</v>
      </c>
      <c r="N316" s="81">
        <f>VLOOKUP($C316,[1]Sheet1!$B$1:$Z$65536,12,0)</f>
        <v>0</v>
      </c>
      <c r="O316" s="81">
        <f>VLOOKUP($C316,[1]Sheet1!$B$1:$Z$65536,13,0)</f>
        <v>0</v>
      </c>
      <c r="P316" s="81">
        <f>VLOOKUP($C316,[1]Sheet1!$B$1:$Z$65536,14,0)</f>
        <v>0</v>
      </c>
      <c r="Q316" s="81">
        <f>VLOOKUP($C316,[1]Sheet1!$B$1:$Z$65536,15,0)</f>
        <v>0</v>
      </c>
      <c r="R316" s="81">
        <f>VLOOKUP($C316,[1]Sheet1!$B$1:$Z$65536,16,0)</f>
        <v>0</v>
      </c>
      <c r="S316" s="81">
        <f>VLOOKUP($C316,[1]Sheet1!$B$1:$Z$65536,17,0)</f>
        <v>0</v>
      </c>
      <c r="T316" s="81">
        <f>VLOOKUP($C316,[1]Sheet1!$B$1:$Z$65536,18,0)</f>
        <v>0</v>
      </c>
      <c r="U316" s="81">
        <f>VLOOKUP($C316,[1]Sheet1!$B$1:$Z$65536,19,0)</f>
        <v>0</v>
      </c>
      <c r="V316" s="81">
        <f>VLOOKUP($C316,[1]Sheet1!$B$1:$Z$65536,20,0)</f>
        <v>0</v>
      </c>
      <c r="W316" s="81">
        <f>VLOOKUP($C316,[1]Sheet1!$B$1:$Z$65536,21,0)</f>
        <v>0</v>
      </c>
      <c r="X316" s="81">
        <f>VLOOKUP($C316,[1]Sheet1!$B$1:$Z$65536,22,0)</f>
        <v>3718</v>
      </c>
      <c r="Y316" s="81">
        <f>VLOOKUP($C316,[1]Sheet1!$B$1:$Z$65536,23,0)</f>
        <v>0</v>
      </c>
      <c r="Z316" s="81">
        <f>VLOOKUP($C316,[1]Sheet1!$B$1:$Z$65536,24,0)</f>
        <v>3998</v>
      </c>
      <c r="AA316" s="81">
        <f>VLOOKUP($C316,[1]Sheet1!$B$1:$Z$65536,25,0)</f>
        <v>0</v>
      </c>
      <c r="AB316" s="81">
        <f>VLOOKUP($C316,[1]Sheet1!$B$1:$AA$65536,26,0)</f>
        <v>0</v>
      </c>
      <c r="AC316" s="112">
        <f t="shared" si="46"/>
        <v>7716</v>
      </c>
      <c r="AD316" s="211">
        <f t="shared" si="52"/>
        <v>7716</v>
      </c>
      <c r="AE316" s="4"/>
      <c r="AF316" s="4"/>
      <c r="AG316" s="242"/>
      <c r="AI316" s="4"/>
      <c r="AJ316" s="4"/>
      <c r="AK316" s="4"/>
      <c r="AL316" s="4"/>
      <c r="AM316" s="4"/>
      <c r="AN316" s="185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</row>
    <row r="317" spans="1:52" hidden="1">
      <c r="A317" s="8"/>
      <c r="B317" s="344"/>
      <c r="C317" s="241" t="s">
        <v>659</v>
      </c>
      <c r="D317" s="29" t="s">
        <v>660</v>
      </c>
      <c r="E317" s="64">
        <f>VLOOKUP(C317,[1]Sheet1!B$1:D$65536,3,0)</f>
        <v>30</v>
      </c>
      <c r="F317" s="81">
        <f>VLOOKUP(C317,[1]Sheet1!B$1:E$65536,4,0)</f>
        <v>0</v>
      </c>
      <c r="G317" s="81">
        <f>VLOOKUP(C317,[1]Sheet1!B$1:F$65536,5,0)</f>
        <v>0</v>
      </c>
      <c r="H317" s="81">
        <f>VLOOKUP($C317,[1]Sheet1!$B$1:$Z$65536,6,0)</f>
        <v>0</v>
      </c>
      <c r="I317" s="81">
        <f>VLOOKUP($C317,[1]Sheet1!$B$1:$Z$65536,7,0)</f>
        <v>0</v>
      </c>
      <c r="J317" s="81">
        <f>VLOOKUP($C317,[1]Sheet1!$B$1:$Z$65536,8,0)</f>
        <v>0</v>
      </c>
      <c r="K317" s="81">
        <f>VLOOKUP($C317,[1]Sheet1!$B$1:$Z$65536,9,0)</f>
        <v>0</v>
      </c>
      <c r="L317" s="81">
        <f>VLOOKUP($C317,[1]Sheet1!$B$1:$Z$65536,10,0)</f>
        <v>0</v>
      </c>
      <c r="M317" s="81">
        <f>VLOOKUP($C317,[1]Sheet1!$B$1:$Z$65536,11,0)</f>
        <v>0</v>
      </c>
      <c r="N317" s="81">
        <f>VLOOKUP($C317,[1]Sheet1!$B$1:$Z$65536,12,0)</f>
        <v>0</v>
      </c>
      <c r="O317" s="81">
        <f>VLOOKUP($C317,[1]Sheet1!$B$1:$Z$65536,13,0)</f>
        <v>0</v>
      </c>
      <c r="P317" s="81">
        <f>VLOOKUP($C317,[1]Sheet1!$B$1:$Z$65536,14,0)</f>
        <v>0</v>
      </c>
      <c r="Q317" s="81">
        <f>VLOOKUP($C317,[1]Sheet1!$B$1:$Z$65536,15,0)</f>
        <v>0</v>
      </c>
      <c r="R317" s="81">
        <f>VLOOKUP($C317,[1]Sheet1!$B$1:$Z$65536,16,0)</f>
        <v>0</v>
      </c>
      <c r="S317" s="81">
        <f>VLOOKUP($C317,[1]Sheet1!$B$1:$Z$65536,17,0)</f>
        <v>0</v>
      </c>
      <c r="T317" s="81">
        <f>VLOOKUP($C317,[1]Sheet1!$B$1:$Z$65536,18,0)</f>
        <v>0</v>
      </c>
      <c r="U317" s="81">
        <f>VLOOKUP($C317,[1]Sheet1!$B$1:$Z$65536,19,0)</f>
        <v>0</v>
      </c>
      <c r="V317" s="81">
        <f>VLOOKUP($C317,[1]Sheet1!$B$1:$Z$65536,20,0)</f>
        <v>0</v>
      </c>
      <c r="W317" s="81">
        <f>VLOOKUP($C317,[1]Sheet1!$B$1:$Z$65536,21,0)</f>
        <v>0</v>
      </c>
      <c r="X317" s="81">
        <f>VLOOKUP($C317,[1]Sheet1!$B$1:$Z$65536,22,0)</f>
        <v>12294.4</v>
      </c>
      <c r="Y317" s="81">
        <f>VLOOKUP($C317,[1]Sheet1!$B$1:$Z$65536,23,0)</f>
        <v>0</v>
      </c>
      <c r="Z317" s="81">
        <f>VLOOKUP($C317,[1]Sheet1!$B$1:$Z$65536,24,0)</f>
        <v>32822.21</v>
      </c>
      <c r="AA317" s="81">
        <f>VLOOKUP($C317,[1]Sheet1!$B$1:$Z$65536,25,0)</f>
        <v>11871.78</v>
      </c>
      <c r="AB317" s="81">
        <f>VLOOKUP($C317,[1]Sheet1!$B$1:$AA$65536,26,0)</f>
        <v>0</v>
      </c>
      <c r="AC317" s="112">
        <f t="shared" si="46"/>
        <v>56988.39</v>
      </c>
      <c r="AD317" s="211">
        <f t="shared" si="52"/>
        <v>56988.39</v>
      </c>
      <c r="AE317" s="4"/>
      <c r="AF317" s="4"/>
      <c r="AG317" s="242"/>
      <c r="AI317" s="4"/>
      <c r="AJ317" s="4"/>
      <c r="AK317" s="4"/>
      <c r="AL317" s="4"/>
      <c r="AM317" s="4"/>
      <c r="AN317" s="185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</row>
    <row r="318" spans="1:52" hidden="1">
      <c r="A318" s="8"/>
      <c r="B318" s="344"/>
      <c r="C318" s="241" t="s">
        <v>661</v>
      </c>
      <c r="D318" s="29" t="s">
        <v>662</v>
      </c>
      <c r="E318" s="64">
        <f>VLOOKUP(C318,[1]Sheet1!B$1:D$65536,3,0)</f>
        <v>30</v>
      </c>
      <c r="F318" s="81">
        <f>VLOOKUP(C318,[1]Sheet1!B$1:E$65536,4,0)</f>
        <v>0</v>
      </c>
      <c r="G318" s="81">
        <f>VLOOKUP(C318,[1]Sheet1!B$1:F$65536,5,0)</f>
        <v>0</v>
      </c>
      <c r="H318" s="81">
        <f>VLOOKUP($C318,[1]Sheet1!$B$1:$Z$65536,6,0)</f>
        <v>0</v>
      </c>
      <c r="I318" s="81">
        <f>VLOOKUP($C318,[1]Sheet1!$B$1:$Z$65536,7,0)</f>
        <v>0</v>
      </c>
      <c r="J318" s="81">
        <f>VLOOKUP($C318,[1]Sheet1!$B$1:$Z$65536,8,0)</f>
        <v>0</v>
      </c>
      <c r="K318" s="81">
        <f>VLOOKUP($C318,[1]Sheet1!$B$1:$Z$65536,9,0)</f>
        <v>0</v>
      </c>
      <c r="L318" s="81">
        <f>VLOOKUP($C318,[1]Sheet1!$B$1:$Z$65536,10,0)</f>
        <v>0</v>
      </c>
      <c r="M318" s="81">
        <f>VLOOKUP($C318,[1]Sheet1!$B$1:$Z$65536,11,0)</f>
        <v>0</v>
      </c>
      <c r="N318" s="81">
        <f>VLOOKUP($C318,[1]Sheet1!$B$1:$Z$65536,12,0)</f>
        <v>0</v>
      </c>
      <c r="O318" s="81">
        <f>VLOOKUP($C318,[1]Sheet1!$B$1:$Z$65536,13,0)</f>
        <v>0</v>
      </c>
      <c r="P318" s="81">
        <f>VLOOKUP($C318,[1]Sheet1!$B$1:$Z$65536,14,0)</f>
        <v>0</v>
      </c>
      <c r="Q318" s="81">
        <f>VLOOKUP($C318,[1]Sheet1!$B$1:$Z$65536,15,0)</f>
        <v>0</v>
      </c>
      <c r="R318" s="81">
        <f>VLOOKUP($C318,[1]Sheet1!$B$1:$Z$65536,16,0)</f>
        <v>0</v>
      </c>
      <c r="S318" s="81">
        <f>VLOOKUP($C318,[1]Sheet1!$B$1:$Z$65536,17,0)</f>
        <v>0</v>
      </c>
      <c r="T318" s="81">
        <f>VLOOKUP($C318,[1]Sheet1!$B$1:$Z$65536,18,0)</f>
        <v>0</v>
      </c>
      <c r="U318" s="81">
        <f>VLOOKUP($C318,[1]Sheet1!$B$1:$Z$65536,19,0)</f>
        <v>0</v>
      </c>
      <c r="V318" s="81">
        <f>VLOOKUP($C318,[1]Sheet1!$B$1:$Z$65536,20,0)</f>
        <v>0</v>
      </c>
      <c r="W318" s="81">
        <f>VLOOKUP($C318,[1]Sheet1!$B$1:$Z$65536,21,0)</f>
        <v>0</v>
      </c>
      <c r="X318" s="81">
        <f>VLOOKUP($C318,[1]Sheet1!$B$1:$Z$65536,22,0)</f>
        <v>0</v>
      </c>
      <c r="Y318" s="81">
        <f>VLOOKUP($C318,[1]Sheet1!$B$1:$Z$65536,23,0)</f>
        <v>0</v>
      </c>
      <c r="Z318" s="81">
        <f>VLOOKUP($C318,[1]Sheet1!$B$1:$Z$65536,24,0)</f>
        <v>0</v>
      </c>
      <c r="AA318" s="81">
        <f>VLOOKUP($C318,[1]Sheet1!$B$1:$Z$65536,25,0)</f>
        <v>0</v>
      </c>
      <c r="AB318" s="81">
        <f>VLOOKUP($C318,[1]Sheet1!$B$1:$AA$65536,26,0)</f>
        <v>0</v>
      </c>
      <c r="AC318" s="112">
        <f t="shared" si="46"/>
        <v>0</v>
      </c>
      <c r="AD318" s="211">
        <f t="shared" si="52"/>
        <v>0</v>
      </c>
      <c r="AE318" s="4"/>
      <c r="AF318" s="4"/>
      <c r="AG318" s="242"/>
      <c r="AI318" s="4"/>
      <c r="AJ318" s="4"/>
      <c r="AK318" s="4"/>
      <c r="AL318" s="4"/>
      <c r="AM318" s="4"/>
      <c r="AN318" s="185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</row>
    <row r="319" spans="1:52" hidden="1">
      <c r="A319" s="8"/>
      <c r="B319" s="344"/>
      <c r="C319" s="241" t="s">
        <v>663</v>
      </c>
      <c r="D319" s="29" t="s">
        <v>664</v>
      </c>
      <c r="E319" s="64">
        <f>VLOOKUP(C319,[1]Sheet1!B$1:D$65536,3,0)</f>
        <v>30</v>
      </c>
      <c r="F319" s="81">
        <f>VLOOKUP(C319,[1]Sheet1!B$1:E$65536,4,0)</f>
        <v>0</v>
      </c>
      <c r="G319" s="81">
        <f>VLOOKUP(C319,[1]Sheet1!B$1:F$65536,5,0)</f>
        <v>0</v>
      </c>
      <c r="H319" s="81">
        <f>VLOOKUP($C319,[1]Sheet1!$B$1:$Z$65536,6,0)</f>
        <v>0</v>
      </c>
      <c r="I319" s="81">
        <f>VLOOKUP($C319,[1]Sheet1!$B$1:$Z$65536,7,0)</f>
        <v>0</v>
      </c>
      <c r="J319" s="81">
        <f>VLOOKUP($C319,[1]Sheet1!$B$1:$Z$65536,8,0)</f>
        <v>0</v>
      </c>
      <c r="K319" s="81">
        <f>VLOOKUP($C319,[1]Sheet1!$B$1:$Z$65536,9,0)</f>
        <v>0</v>
      </c>
      <c r="L319" s="81">
        <f>VLOOKUP($C319,[1]Sheet1!$B$1:$Z$65536,10,0)</f>
        <v>0</v>
      </c>
      <c r="M319" s="81">
        <f>VLOOKUP($C319,[1]Sheet1!$B$1:$Z$65536,11,0)</f>
        <v>0</v>
      </c>
      <c r="N319" s="81">
        <f>VLOOKUP($C319,[1]Sheet1!$B$1:$Z$65536,12,0)</f>
        <v>0</v>
      </c>
      <c r="O319" s="81">
        <f>VLOOKUP($C319,[1]Sheet1!$B$1:$Z$65536,13,0)</f>
        <v>0</v>
      </c>
      <c r="P319" s="81">
        <f>VLOOKUP($C319,[1]Sheet1!$B$1:$Z$65536,14,0)</f>
        <v>0</v>
      </c>
      <c r="Q319" s="81">
        <f>VLOOKUP($C319,[1]Sheet1!$B$1:$Z$65536,15,0)</f>
        <v>0</v>
      </c>
      <c r="R319" s="81">
        <f>VLOOKUP($C319,[1]Sheet1!$B$1:$Z$65536,16,0)</f>
        <v>0</v>
      </c>
      <c r="S319" s="81">
        <f>VLOOKUP($C319,[1]Sheet1!$B$1:$Z$65536,17,0)</f>
        <v>0</v>
      </c>
      <c r="T319" s="81">
        <f>VLOOKUP($C319,[1]Sheet1!$B$1:$Z$65536,18,0)</f>
        <v>0</v>
      </c>
      <c r="U319" s="81">
        <f>VLOOKUP($C319,[1]Sheet1!$B$1:$Z$65536,19,0)</f>
        <v>0</v>
      </c>
      <c r="V319" s="81">
        <f>VLOOKUP($C319,[1]Sheet1!$B$1:$Z$65536,20,0)</f>
        <v>0</v>
      </c>
      <c r="W319" s="81">
        <f>VLOOKUP($C319,[1]Sheet1!$B$1:$Z$65536,21,0)</f>
        <v>0</v>
      </c>
      <c r="X319" s="81">
        <f>VLOOKUP($C319,[1]Sheet1!$B$1:$Z$65536,22,0)</f>
        <v>0</v>
      </c>
      <c r="Y319" s="81">
        <f>VLOOKUP($C319,[1]Sheet1!$B$1:$Z$65536,23,0)</f>
        <v>0</v>
      </c>
      <c r="Z319" s="81">
        <f>VLOOKUP($C319,[1]Sheet1!$B$1:$Z$65536,24,0)</f>
        <v>0</v>
      </c>
      <c r="AA319" s="81">
        <f>VLOOKUP($C319,[1]Sheet1!$B$1:$Z$65536,25,0)</f>
        <v>0</v>
      </c>
      <c r="AB319" s="81">
        <f>VLOOKUP($C319,[1]Sheet1!$B$1:$AA$65536,26,0)</f>
        <v>0</v>
      </c>
      <c r="AC319" s="112">
        <f t="shared" si="46"/>
        <v>0</v>
      </c>
      <c r="AD319" s="211">
        <f t="shared" si="52"/>
        <v>0</v>
      </c>
      <c r="AE319" s="4"/>
      <c r="AF319" s="4"/>
      <c r="AG319" s="242"/>
      <c r="AI319" s="4"/>
      <c r="AJ319" s="4"/>
      <c r="AK319" s="4"/>
      <c r="AL319" s="4"/>
      <c r="AM319" s="4"/>
      <c r="AN319" s="185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</row>
    <row r="320" spans="1:52" hidden="1">
      <c r="C320" s="241" t="s">
        <v>665</v>
      </c>
      <c r="D320" s="29" t="s">
        <v>666</v>
      </c>
      <c r="E320" s="64">
        <f>VLOOKUP(C320,[1]Sheet1!B$1:D$65536,3,0)</f>
        <v>60</v>
      </c>
      <c r="F320" s="81">
        <f>VLOOKUP(C320,[1]Sheet1!B$1:E$65536,4,0)</f>
        <v>0</v>
      </c>
      <c r="G320" s="81">
        <f>VLOOKUP(C320,[1]Sheet1!B$1:F$65536,5,0)</f>
        <v>0</v>
      </c>
      <c r="H320" s="81">
        <f>VLOOKUP($C320,[1]Sheet1!$B$1:$Z$65536,6,0)</f>
        <v>0</v>
      </c>
      <c r="I320" s="81">
        <f>VLOOKUP($C320,[1]Sheet1!$B$1:$Z$65536,7,0)</f>
        <v>0</v>
      </c>
      <c r="J320" s="81">
        <f>VLOOKUP($C320,[1]Sheet1!$B$1:$Z$65536,8,0)</f>
        <v>0</v>
      </c>
      <c r="K320" s="81">
        <f>VLOOKUP($C320,[1]Sheet1!$B$1:$Z$65536,9,0)</f>
        <v>0</v>
      </c>
      <c r="L320" s="81">
        <f>VLOOKUP($C320,[1]Sheet1!$B$1:$Z$65536,10,0)</f>
        <v>0</v>
      </c>
      <c r="M320" s="81">
        <f>VLOOKUP($C320,[1]Sheet1!$B$1:$Z$65536,11,0)</f>
        <v>0</v>
      </c>
      <c r="N320" s="81">
        <f>VLOOKUP($C320,[1]Sheet1!$B$1:$Z$65536,12,0)</f>
        <v>0</v>
      </c>
      <c r="O320" s="81">
        <f>VLOOKUP($C320,[1]Sheet1!$B$1:$Z$65536,13,0)</f>
        <v>0</v>
      </c>
      <c r="P320" s="81">
        <f>VLOOKUP($C320,[1]Sheet1!$B$1:$Z$65536,14,0)</f>
        <v>0</v>
      </c>
      <c r="Q320" s="81">
        <f>VLOOKUP($C320,[1]Sheet1!$B$1:$Z$65536,15,0)</f>
        <v>0</v>
      </c>
      <c r="R320" s="81">
        <f>VLOOKUP($C320,[1]Sheet1!$B$1:$Z$65536,16,0)</f>
        <v>0</v>
      </c>
      <c r="S320" s="81">
        <f>VLOOKUP($C320,[1]Sheet1!$B$1:$Z$65536,17,0)</f>
        <v>0</v>
      </c>
      <c r="T320" s="81">
        <f>VLOOKUP($C320,[1]Sheet1!$B$1:$Z$65536,18,0)</f>
        <v>0</v>
      </c>
      <c r="U320" s="81">
        <f>VLOOKUP($C320,[1]Sheet1!$B$1:$Z$65536,19,0)</f>
        <v>0</v>
      </c>
      <c r="V320" s="81">
        <f>VLOOKUP($C320,[1]Sheet1!$B$1:$Z$65536,20,0)</f>
        <v>0</v>
      </c>
      <c r="W320" s="81">
        <f>VLOOKUP($C320,[1]Sheet1!$B$1:$Z$65536,21,0)</f>
        <v>0</v>
      </c>
      <c r="X320" s="81">
        <f>VLOOKUP($C320,[1]Sheet1!$B$1:$Z$65536,22,0)</f>
        <v>0</v>
      </c>
      <c r="Y320" s="81">
        <f>VLOOKUP($C320,[1]Sheet1!$B$1:$Z$65536,23,0)</f>
        <v>119900</v>
      </c>
      <c r="Z320" s="81">
        <f>VLOOKUP($C320,[1]Sheet1!$B$1:$Z$65536,24,0)</f>
        <v>0</v>
      </c>
      <c r="AA320" s="81">
        <f>VLOOKUP($C320,[1]Sheet1!$B$1:$Z$65536,25,0)</f>
        <v>0</v>
      </c>
      <c r="AB320" s="81">
        <f>VLOOKUP($C320,[1]Sheet1!$B$1:$AA$65536,26,0)</f>
        <v>152400</v>
      </c>
      <c r="AC320" s="112">
        <f t="shared" si="46"/>
        <v>272300</v>
      </c>
      <c r="AD320" s="211">
        <f>AC320-AB320-AA320</f>
        <v>119900</v>
      </c>
      <c r="AE320" s="4"/>
      <c r="AF320" s="4"/>
      <c r="AG320" s="242"/>
      <c r="AI320" s="4"/>
      <c r="AJ320" s="4"/>
      <c r="AK320" s="4"/>
      <c r="AL320" s="4"/>
      <c r="AM320" s="4"/>
      <c r="AN320" s="185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</row>
    <row r="321" spans="3:52" hidden="1">
      <c r="C321" s="241" t="s">
        <v>667</v>
      </c>
      <c r="D321" s="29" t="s">
        <v>668</v>
      </c>
      <c r="E321" s="64">
        <f>VLOOKUP(C321,[1]Sheet1!B$1:D$65536,3,0)</f>
        <v>30</v>
      </c>
      <c r="F321" s="81">
        <f>VLOOKUP(C321,[1]Sheet1!B$1:E$65536,4,0)</f>
        <v>0</v>
      </c>
      <c r="G321" s="81">
        <f>VLOOKUP(C321,[1]Sheet1!B$1:F$65536,5,0)</f>
        <v>0</v>
      </c>
      <c r="H321" s="81">
        <f>VLOOKUP($C321,[1]Sheet1!$B$1:$Z$65536,6,0)</f>
        <v>0</v>
      </c>
      <c r="I321" s="81">
        <f>VLOOKUP($C321,[1]Sheet1!$B$1:$Z$65536,7,0)</f>
        <v>0</v>
      </c>
      <c r="J321" s="81">
        <f>VLOOKUP($C321,[1]Sheet1!$B$1:$Z$65536,8,0)</f>
        <v>0</v>
      </c>
      <c r="K321" s="81">
        <f>VLOOKUP($C321,[1]Sheet1!$B$1:$Z$65536,9,0)</f>
        <v>0</v>
      </c>
      <c r="L321" s="81">
        <f>VLOOKUP($C321,[1]Sheet1!$B$1:$Z$65536,10,0)</f>
        <v>0</v>
      </c>
      <c r="M321" s="81">
        <f>VLOOKUP($C321,[1]Sheet1!$B$1:$Z$65536,11,0)</f>
        <v>0</v>
      </c>
      <c r="N321" s="81">
        <f>VLOOKUP($C321,[1]Sheet1!$B$1:$Z$65536,12,0)</f>
        <v>0</v>
      </c>
      <c r="O321" s="81">
        <f>VLOOKUP($C321,[1]Sheet1!$B$1:$Z$65536,13,0)</f>
        <v>0</v>
      </c>
      <c r="P321" s="81">
        <f>VLOOKUP($C321,[1]Sheet1!$B$1:$Z$65536,14,0)</f>
        <v>0</v>
      </c>
      <c r="Q321" s="81">
        <f>VLOOKUP($C321,[1]Sheet1!$B$1:$Z$65536,15,0)</f>
        <v>0</v>
      </c>
      <c r="R321" s="81">
        <f>VLOOKUP($C321,[1]Sheet1!$B$1:$Z$65536,16,0)</f>
        <v>0</v>
      </c>
      <c r="S321" s="81">
        <f>VLOOKUP($C321,[1]Sheet1!$B$1:$Z$65536,17,0)</f>
        <v>0</v>
      </c>
      <c r="T321" s="81">
        <f>VLOOKUP($C321,[1]Sheet1!$B$1:$Z$65536,18,0)</f>
        <v>0</v>
      </c>
      <c r="U321" s="81">
        <f>VLOOKUP($C321,[1]Sheet1!$B$1:$Z$65536,19,0)</f>
        <v>0</v>
      </c>
      <c r="V321" s="81">
        <f>VLOOKUP($C321,[1]Sheet1!$B$1:$Z$65536,20,0)</f>
        <v>0</v>
      </c>
      <c r="W321" s="81">
        <f>VLOOKUP($C321,[1]Sheet1!$B$1:$Z$65536,21,0)</f>
        <v>0</v>
      </c>
      <c r="X321" s="81">
        <f>VLOOKUP($C321,[1]Sheet1!$B$1:$Z$65536,22,0)</f>
        <v>0</v>
      </c>
      <c r="Y321" s="81">
        <f>VLOOKUP($C321,[1]Sheet1!$B$1:$Z$65536,23,0)</f>
        <v>3319.98</v>
      </c>
      <c r="Z321" s="81">
        <f>VLOOKUP($C321,[1]Sheet1!$B$1:$Z$65536,24,0)</f>
        <v>0</v>
      </c>
      <c r="AA321" s="81">
        <f>VLOOKUP($C321,[1]Sheet1!$B$1:$Z$65536,25,0)</f>
        <v>0</v>
      </c>
      <c r="AB321" s="81">
        <f>VLOOKUP($C321,[1]Sheet1!$B$1:$AA$65536,26,0)</f>
        <v>0</v>
      </c>
      <c r="AC321" s="112">
        <f t="shared" ref="AC321:AC358" si="53">SUM(F321:AB321)</f>
        <v>3319.98</v>
      </c>
      <c r="AD321" s="211">
        <f t="shared" ref="AD321:AD332" si="54">AC321-AB321</f>
        <v>3319.98</v>
      </c>
      <c r="AE321" s="4"/>
      <c r="AF321" s="4"/>
      <c r="AG321" s="242"/>
      <c r="AI321" s="4"/>
      <c r="AJ321" s="4"/>
      <c r="AK321" s="4"/>
      <c r="AL321" s="4"/>
      <c r="AM321" s="4"/>
      <c r="AN321" s="185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</row>
    <row r="322" spans="3:52" hidden="1">
      <c r="C322" s="241" t="s">
        <v>669</v>
      </c>
      <c r="D322" s="29" t="s">
        <v>670</v>
      </c>
      <c r="E322" s="64">
        <f>VLOOKUP(C322,[1]Sheet1!B$1:D$65536,3,0)</f>
        <v>60</v>
      </c>
      <c r="F322" s="81">
        <f>VLOOKUP(C322,[1]Sheet1!B$1:E$65536,4,0)</f>
        <v>0</v>
      </c>
      <c r="G322" s="81">
        <f>VLOOKUP(C322,[1]Sheet1!B$1:F$65536,5,0)</f>
        <v>0</v>
      </c>
      <c r="H322" s="81">
        <f>VLOOKUP($C322,[1]Sheet1!$B$1:$Z$65536,6,0)</f>
        <v>0</v>
      </c>
      <c r="I322" s="81">
        <f>VLOOKUP($C322,[1]Sheet1!$B$1:$Z$65536,7,0)</f>
        <v>0</v>
      </c>
      <c r="J322" s="81">
        <f>VLOOKUP($C322,[1]Sheet1!$B$1:$Z$65536,8,0)</f>
        <v>0</v>
      </c>
      <c r="K322" s="81">
        <f>VLOOKUP($C322,[1]Sheet1!$B$1:$Z$65536,9,0)</f>
        <v>0</v>
      </c>
      <c r="L322" s="81">
        <f>VLOOKUP($C322,[1]Sheet1!$B$1:$Z$65536,10,0)</f>
        <v>0</v>
      </c>
      <c r="M322" s="81">
        <f>VLOOKUP($C322,[1]Sheet1!$B$1:$Z$65536,11,0)</f>
        <v>0</v>
      </c>
      <c r="N322" s="81">
        <f>VLOOKUP($C322,[1]Sheet1!$B$1:$Z$65536,12,0)</f>
        <v>0</v>
      </c>
      <c r="O322" s="81">
        <f>VLOOKUP($C322,[1]Sheet1!$B$1:$Z$65536,13,0)</f>
        <v>0</v>
      </c>
      <c r="P322" s="81">
        <f>VLOOKUP($C322,[1]Sheet1!$B$1:$Z$65536,14,0)</f>
        <v>0</v>
      </c>
      <c r="Q322" s="81">
        <f>VLOOKUP($C322,[1]Sheet1!$B$1:$Z$65536,15,0)</f>
        <v>0</v>
      </c>
      <c r="R322" s="81">
        <f>VLOOKUP($C322,[1]Sheet1!$B$1:$Z$65536,16,0)</f>
        <v>0</v>
      </c>
      <c r="S322" s="81">
        <f>VLOOKUP($C322,[1]Sheet1!$B$1:$Z$65536,17,0)</f>
        <v>0</v>
      </c>
      <c r="T322" s="81">
        <f>VLOOKUP($C322,[1]Sheet1!$B$1:$Z$65536,18,0)</f>
        <v>0</v>
      </c>
      <c r="U322" s="81">
        <f>VLOOKUP($C322,[1]Sheet1!$B$1:$Z$65536,19,0)</f>
        <v>0</v>
      </c>
      <c r="V322" s="81">
        <f>VLOOKUP($C322,[1]Sheet1!$B$1:$Z$65536,20,0)</f>
        <v>0</v>
      </c>
      <c r="W322" s="81">
        <f>VLOOKUP($C322,[1]Sheet1!$B$1:$Z$65536,21,0)</f>
        <v>0</v>
      </c>
      <c r="X322" s="81">
        <f>VLOOKUP($C322,[1]Sheet1!$B$1:$Z$65536,22,0)</f>
        <v>0</v>
      </c>
      <c r="Y322" s="81">
        <f>VLOOKUP($C322,[1]Sheet1!$B$1:$Z$65536,23,0)</f>
        <v>34560</v>
      </c>
      <c r="Z322" s="81">
        <f>VLOOKUP($C322,[1]Sheet1!$B$1:$Z$65536,24,0)</f>
        <v>0</v>
      </c>
      <c r="AA322" s="81">
        <f>VLOOKUP($C322,[1]Sheet1!$B$1:$Z$65536,25,0)</f>
        <v>36450</v>
      </c>
      <c r="AB322" s="81">
        <f>VLOOKUP($C322,[1]Sheet1!$B$1:$AA$65536,26,0)</f>
        <v>0</v>
      </c>
      <c r="AC322" s="112">
        <f t="shared" si="53"/>
        <v>71010</v>
      </c>
      <c r="AD322" s="211">
        <f>AC322-AB322-AA322</f>
        <v>34560</v>
      </c>
      <c r="AE322" s="4"/>
      <c r="AF322" s="4"/>
      <c r="AG322" s="242"/>
      <c r="AI322" s="4"/>
      <c r="AJ322" s="4"/>
      <c r="AK322" s="4"/>
      <c r="AL322" s="4"/>
      <c r="AM322" s="4"/>
      <c r="AN322" s="185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</row>
    <row r="323" spans="3:52" hidden="1">
      <c r="C323" s="241" t="s">
        <v>671</v>
      </c>
      <c r="D323" s="29" t="str">
        <f>VLOOKUP(C323,[2]Sheet1!$B$1:$C$65536,2,0)</f>
        <v>上海坤达五金制品有限公司</v>
      </c>
      <c r="E323" s="64">
        <f>VLOOKUP(C323,[1]Sheet1!B$1:D$65536,3,0)</f>
        <v>30</v>
      </c>
      <c r="F323" s="81">
        <f>VLOOKUP(C323,[1]Sheet1!B$1:E$65536,4,0)</f>
        <v>0</v>
      </c>
      <c r="G323" s="81">
        <f>VLOOKUP(C323,[1]Sheet1!B$1:F$65536,5,0)</f>
        <v>0</v>
      </c>
      <c r="H323" s="81">
        <f>VLOOKUP($C323,[1]Sheet1!$B$1:$Z$65536,6,0)</f>
        <v>0</v>
      </c>
      <c r="I323" s="81">
        <f>VLOOKUP($C323,[1]Sheet1!$B$1:$Z$65536,7,0)</f>
        <v>0</v>
      </c>
      <c r="J323" s="81">
        <f>VLOOKUP($C323,[1]Sheet1!$B$1:$Z$65536,8,0)</f>
        <v>0</v>
      </c>
      <c r="K323" s="81">
        <f>VLOOKUP($C323,[1]Sheet1!$B$1:$Z$65536,9,0)</f>
        <v>0</v>
      </c>
      <c r="L323" s="81">
        <f>VLOOKUP($C323,[1]Sheet1!$B$1:$Z$65536,10,0)</f>
        <v>0</v>
      </c>
      <c r="M323" s="81">
        <f>VLOOKUP($C323,[1]Sheet1!$B$1:$Z$65536,11,0)</f>
        <v>0</v>
      </c>
      <c r="N323" s="81">
        <f>VLOOKUP($C323,[1]Sheet1!$B$1:$Z$65536,12,0)</f>
        <v>0</v>
      </c>
      <c r="O323" s="81">
        <f>VLOOKUP($C323,[1]Sheet1!$B$1:$Z$65536,13,0)</f>
        <v>0</v>
      </c>
      <c r="P323" s="81">
        <f>VLOOKUP($C323,[1]Sheet1!$B$1:$Z$65536,14,0)</f>
        <v>0</v>
      </c>
      <c r="Q323" s="81">
        <f>VLOOKUP($C323,[1]Sheet1!$B$1:$Z$65536,15,0)</f>
        <v>0</v>
      </c>
      <c r="R323" s="81">
        <f>VLOOKUP($C323,[1]Sheet1!$B$1:$Z$65536,16,0)</f>
        <v>0</v>
      </c>
      <c r="S323" s="81">
        <f>VLOOKUP($C323,[1]Sheet1!$B$1:$Z$65536,17,0)</f>
        <v>0</v>
      </c>
      <c r="T323" s="81">
        <f>VLOOKUP($C323,[1]Sheet1!$B$1:$Z$65536,18,0)</f>
        <v>0</v>
      </c>
      <c r="U323" s="81">
        <f>VLOOKUP($C323,[1]Sheet1!$B$1:$Z$65536,19,0)</f>
        <v>0</v>
      </c>
      <c r="V323" s="81">
        <f>VLOOKUP($C323,[1]Sheet1!$B$1:$Z$65536,20,0)</f>
        <v>0</v>
      </c>
      <c r="W323" s="81">
        <f>VLOOKUP($C323,[1]Sheet1!$B$1:$Z$65536,21,0)</f>
        <v>0</v>
      </c>
      <c r="X323" s="81">
        <f>VLOOKUP($C323,[1]Sheet1!$B$1:$Z$65536,22,0)</f>
        <v>0</v>
      </c>
      <c r="Y323" s="81">
        <f>VLOOKUP($C323,[1]Sheet1!$B$1:$Z$65536,23,0)</f>
        <v>0</v>
      </c>
      <c r="Z323" s="81">
        <f>VLOOKUP($C323,[1]Sheet1!$B$1:$Z$65536,24,0)</f>
        <v>3920</v>
      </c>
      <c r="AA323" s="81">
        <f>VLOOKUP($C323,[1]Sheet1!$B$1:$Z$65536,25,0)</f>
        <v>0</v>
      </c>
      <c r="AB323" s="81">
        <f>VLOOKUP($C323,[1]Sheet1!$B$1:$AA$65536,26,0)</f>
        <v>0</v>
      </c>
      <c r="AC323" s="112">
        <f t="shared" si="53"/>
        <v>3920</v>
      </c>
      <c r="AD323" s="211">
        <f t="shared" si="54"/>
        <v>3920</v>
      </c>
      <c r="AE323" s="4"/>
      <c r="AF323" s="4"/>
      <c r="AG323" s="242"/>
      <c r="AI323" s="4"/>
      <c r="AJ323" s="4"/>
      <c r="AK323" s="4"/>
      <c r="AL323" s="4"/>
      <c r="AM323" s="4"/>
      <c r="AN323" s="185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</row>
    <row r="324" spans="3:52" hidden="1">
      <c r="C324" s="241" t="s">
        <v>672</v>
      </c>
      <c r="D324" s="29" t="str">
        <f>VLOOKUP(C324,[2]Sheet1!$B$1:$C$65536,2,0)</f>
        <v>佛山市立久光电科技有限公司</v>
      </c>
      <c r="E324" s="64">
        <f>VLOOKUP(C324,[1]Sheet1!B$1:D$65536,3,0)</f>
        <v>30</v>
      </c>
      <c r="F324" s="81">
        <f>VLOOKUP(C324,[1]Sheet1!B$1:E$65536,4,0)</f>
        <v>0</v>
      </c>
      <c r="G324" s="81">
        <f>VLOOKUP(C324,[1]Sheet1!B$1:F$65536,5,0)</f>
        <v>0</v>
      </c>
      <c r="H324" s="81">
        <f>VLOOKUP($C324,[1]Sheet1!$B$1:$Z$65536,6,0)</f>
        <v>0</v>
      </c>
      <c r="I324" s="81">
        <f>VLOOKUP($C324,[1]Sheet1!$B$1:$Z$65536,7,0)</f>
        <v>0</v>
      </c>
      <c r="J324" s="81">
        <f>VLOOKUP($C324,[1]Sheet1!$B$1:$Z$65536,8,0)</f>
        <v>0</v>
      </c>
      <c r="K324" s="81">
        <f>VLOOKUP($C324,[1]Sheet1!$B$1:$Z$65536,9,0)</f>
        <v>0</v>
      </c>
      <c r="L324" s="81">
        <f>VLOOKUP($C324,[1]Sheet1!$B$1:$Z$65536,10,0)</f>
        <v>0</v>
      </c>
      <c r="M324" s="81">
        <f>VLOOKUP($C324,[1]Sheet1!$B$1:$Z$65536,11,0)</f>
        <v>0</v>
      </c>
      <c r="N324" s="81">
        <f>VLOOKUP($C324,[1]Sheet1!$B$1:$Z$65536,12,0)</f>
        <v>0</v>
      </c>
      <c r="O324" s="81">
        <f>VLOOKUP($C324,[1]Sheet1!$B$1:$Z$65536,13,0)</f>
        <v>0</v>
      </c>
      <c r="P324" s="81">
        <f>VLOOKUP($C324,[1]Sheet1!$B$1:$Z$65536,14,0)</f>
        <v>0</v>
      </c>
      <c r="Q324" s="81">
        <f>VLOOKUP($C324,[1]Sheet1!$B$1:$Z$65536,15,0)</f>
        <v>0</v>
      </c>
      <c r="R324" s="81">
        <f>VLOOKUP($C324,[1]Sheet1!$B$1:$Z$65536,16,0)</f>
        <v>0</v>
      </c>
      <c r="S324" s="81">
        <f>VLOOKUP($C324,[1]Sheet1!$B$1:$Z$65536,17,0)</f>
        <v>0</v>
      </c>
      <c r="T324" s="81">
        <f>VLOOKUP($C324,[1]Sheet1!$B$1:$Z$65536,18,0)</f>
        <v>0</v>
      </c>
      <c r="U324" s="81">
        <f>VLOOKUP($C324,[1]Sheet1!$B$1:$Z$65536,19,0)</f>
        <v>0</v>
      </c>
      <c r="V324" s="81">
        <f>VLOOKUP($C324,[1]Sheet1!$B$1:$Z$65536,20,0)</f>
        <v>0</v>
      </c>
      <c r="W324" s="81">
        <f>VLOOKUP($C324,[1]Sheet1!$B$1:$Z$65536,21,0)</f>
        <v>0</v>
      </c>
      <c r="X324" s="81">
        <f>VLOOKUP($C324,[1]Sheet1!$B$1:$Z$65536,22,0)</f>
        <v>0</v>
      </c>
      <c r="Y324" s="81">
        <f>VLOOKUP($C324,[1]Sheet1!$B$1:$Z$65536,23,0)</f>
        <v>0</v>
      </c>
      <c r="Z324" s="81">
        <f>VLOOKUP($C324,[1]Sheet1!$B$1:$Z$65536,24,0)</f>
        <v>0</v>
      </c>
      <c r="AA324" s="81">
        <f>VLOOKUP($C324,[1]Sheet1!$B$1:$Z$65536,25,0)</f>
        <v>0.8</v>
      </c>
      <c r="AB324" s="81">
        <f>VLOOKUP($C324,[1]Sheet1!$B$1:$AA$65536,26,0)</f>
        <v>0</v>
      </c>
      <c r="AC324" s="112">
        <f t="shared" si="53"/>
        <v>0.8</v>
      </c>
      <c r="AD324" s="211">
        <f t="shared" si="54"/>
        <v>0.8</v>
      </c>
      <c r="AE324" s="4"/>
      <c r="AF324" s="4"/>
      <c r="AG324" s="242"/>
      <c r="AI324" s="4"/>
      <c r="AJ324" s="4"/>
      <c r="AK324" s="4"/>
      <c r="AL324" s="4"/>
      <c r="AM324" s="4"/>
      <c r="AN324" s="185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</row>
    <row r="325" spans="3:52" hidden="1">
      <c r="C325" s="241" t="s">
        <v>673</v>
      </c>
      <c r="D325" s="29" t="str">
        <f>VLOOKUP(C325,[2]Sheet1!$B$1:$C$65536,2,0)</f>
        <v>诸城市仁德物流有限公司</v>
      </c>
      <c r="E325" s="64">
        <f>VLOOKUP(C325,[1]Sheet1!B$1:D$65536,3,0)</f>
        <v>30</v>
      </c>
      <c r="F325" s="81">
        <f>VLOOKUP(C325,[1]Sheet1!B$1:E$65536,4,0)</f>
        <v>0</v>
      </c>
      <c r="G325" s="81">
        <f>VLOOKUP(C325,[1]Sheet1!B$1:F$65536,5,0)</f>
        <v>0</v>
      </c>
      <c r="H325" s="81">
        <f>VLOOKUP($C325,[1]Sheet1!$B$1:$Z$65536,6,0)</f>
        <v>0</v>
      </c>
      <c r="I325" s="81">
        <f>VLOOKUP($C325,[1]Sheet1!$B$1:$Z$65536,7,0)</f>
        <v>0</v>
      </c>
      <c r="J325" s="81">
        <f>VLOOKUP($C325,[1]Sheet1!$B$1:$Z$65536,8,0)</f>
        <v>0</v>
      </c>
      <c r="K325" s="81">
        <f>VLOOKUP($C325,[1]Sheet1!$B$1:$Z$65536,9,0)</f>
        <v>0</v>
      </c>
      <c r="L325" s="81">
        <f>VLOOKUP($C325,[1]Sheet1!$B$1:$Z$65536,10,0)</f>
        <v>0</v>
      </c>
      <c r="M325" s="81">
        <f>VLOOKUP($C325,[1]Sheet1!$B$1:$Z$65536,11,0)</f>
        <v>0</v>
      </c>
      <c r="N325" s="81">
        <f>VLOOKUP($C325,[1]Sheet1!$B$1:$Z$65536,12,0)</f>
        <v>0</v>
      </c>
      <c r="O325" s="81">
        <f>VLOOKUP($C325,[1]Sheet1!$B$1:$Z$65536,13,0)</f>
        <v>0</v>
      </c>
      <c r="P325" s="81">
        <f>VLOOKUP($C325,[1]Sheet1!$B$1:$Z$65536,14,0)</f>
        <v>0</v>
      </c>
      <c r="Q325" s="81">
        <f>VLOOKUP($C325,[1]Sheet1!$B$1:$Z$65536,15,0)</f>
        <v>0</v>
      </c>
      <c r="R325" s="81">
        <f>VLOOKUP($C325,[1]Sheet1!$B$1:$Z$65536,16,0)</f>
        <v>0</v>
      </c>
      <c r="S325" s="81">
        <f>VLOOKUP($C325,[1]Sheet1!$B$1:$Z$65536,17,0)</f>
        <v>0</v>
      </c>
      <c r="T325" s="81">
        <f>VLOOKUP($C325,[1]Sheet1!$B$1:$Z$65536,18,0)</f>
        <v>0</v>
      </c>
      <c r="U325" s="81">
        <f>VLOOKUP($C325,[1]Sheet1!$B$1:$Z$65536,19,0)</f>
        <v>0</v>
      </c>
      <c r="V325" s="81">
        <f>VLOOKUP($C325,[1]Sheet1!$B$1:$Z$65536,20,0)</f>
        <v>0</v>
      </c>
      <c r="W325" s="81">
        <f>VLOOKUP($C325,[1]Sheet1!$B$1:$Z$65536,21,0)</f>
        <v>0</v>
      </c>
      <c r="X325" s="81">
        <f>VLOOKUP($C325,[1]Sheet1!$B$1:$Z$65536,22,0)</f>
        <v>0</v>
      </c>
      <c r="Y325" s="81">
        <f>VLOOKUP($C325,[1]Sheet1!$B$1:$Z$65536,23,0)</f>
        <v>0</v>
      </c>
      <c r="Z325" s="81">
        <f>VLOOKUP($C325,[1]Sheet1!$B$1:$Z$65536,24,0)</f>
        <v>5134</v>
      </c>
      <c r="AA325" s="81">
        <f>VLOOKUP($C325,[1]Sheet1!$B$1:$Z$65536,25,0)</f>
        <v>0</v>
      </c>
      <c r="AB325" s="81">
        <f>VLOOKUP($C325,[1]Sheet1!$B$1:$AA$65536,26,0)</f>
        <v>0</v>
      </c>
      <c r="AC325" s="112">
        <f t="shared" si="53"/>
        <v>5134</v>
      </c>
      <c r="AD325" s="211">
        <f t="shared" si="54"/>
        <v>5134</v>
      </c>
      <c r="AE325" s="4"/>
      <c r="AF325" s="4"/>
      <c r="AG325" s="242"/>
      <c r="AI325" s="4"/>
      <c r="AJ325" s="4"/>
      <c r="AK325" s="4"/>
      <c r="AL325" s="4"/>
      <c r="AM325" s="4"/>
      <c r="AN325" s="185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</row>
    <row r="326" spans="3:52" hidden="1">
      <c r="C326" s="241" t="s">
        <v>674</v>
      </c>
      <c r="D326" s="29" t="str">
        <f>VLOOKUP(C326,[2]Sheet1!$B$1:$C$65536,2,0)</f>
        <v>河北锦泽丰泰国际贸易有限公司</v>
      </c>
      <c r="E326" s="64">
        <f>VLOOKUP(C326,[1]Sheet1!B$1:D$65536,3,0)</f>
        <v>30</v>
      </c>
      <c r="F326" s="81">
        <f>VLOOKUP(C326,[1]Sheet1!B$1:E$65536,4,0)</f>
        <v>0</v>
      </c>
      <c r="G326" s="81">
        <f>VLOOKUP(C326,[1]Sheet1!B$1:F$65536,5,0)</f>
        <v>0</v>
      </c>
      <c r="H326" s="81">
        <f>VLOOKUP($C326,[1]Sheet1!$B$1:$Z$65536,6,0)</f>
        <v>0</v>
      </c>
      <c r="I326" s="81">
        <f>VLOOKUP($C326,[1]Sheet1!$B$1:$Z$65536,7,0)</f>
        <v>0</v>
      </c>
      <c r="J326" s="81">
        <f>VLOOKUP($C326,[1]Sheet1!$B$1:$Z$65536,8,0)</f>
        <v>0</v>
      </c>
      <c r="K326" s="81">
        <f>VLOOKUP($C326,[1]Sheet1!$B$1:$Z$65536,9,0)</f>
        <v>0</v>
      </c>
      <c r="L326" s="81">
        <f>VLOOKUP($C326,[1]Sheet1!$B$1:$Z$65536,10,0)</f>
        <v>0</v>
      </c>
      <c r="M326" s="81">
        <f>VLOOKUP($C326,[1]Sheet1!$B$1:$Z$65536,11,0)</f>
        <v>0</v>
      </c>
      <c r="N326" s="81">
        <f>VLOOKUP($C326,[1]Sheet1!$B$1:$Z$65536,12,0)</f>
        <v>0</v>
      </c>
      <c r="O326" s="81">
        <f>VLOOKUP($C326,[1]Sheet1!$B$1:$Z$65536,13,0)</f>
        <v>0</v>
      </c>
      <c r="P326" s="81">
        <f>VLOOKUP($C326,[1]Sheet1!$B$1:$Z$65536,14,0)</f>
        <v>0</v>
      </c>
      <c r="Q326" s="81">
        <f>VLOOKUP($C326,[1]Sheet1!$B$1:$Z$65536,15,0)</f>
        <v>0</v>
      </c>
      <c r="R326" s="81">
        <f>VLOOKUP($C326,[1]Sheet1!$B$1:$Z$65536,16,0)</f>
        <v>0</v>
      </c>
      <c r="S326" s="81">
        <f>VLOOKUP($C326,[1]Sheet1!$B$1:$Z$65536,17,0)</f>
        <v>0</v>
      </c>
      <c r="T326" s="81">
        <f>VLOOKUP($C326,[1]Sheet1!$B$1:$Z$65536,18,0)</f>
        <v>0</v>
      </c>
      <c r="U326" s="81">
        <f>VLOOKUP($C326,[1]Sheet1!$B$1:$Z$65536,19,0)</f>
        <v>0</v>
      </c>
      <c r="V326" s="81">
        <f>VLOOKUP($C326,[1]Sheet1!$B$1:$Z$65536,20,0)</f>
        <v>0</v>
      </c>
      <c r="W326" s="81">
        <f>VLOOKUP($C326,[1]Sheet1!$B$1:$Z$65536,21,0)</f>
        <v>0</v>
      </c>
      <c r="X326" s="81">
        <f>VLOOKUP($C326,[1]Sheet1!$B$1:$Z$65536,22,0)</f>
        <v>0</v>
      </c>
      <c r="Y326" s="81">
        <f>VLOOKUP($C326,[1]Sheet1!$B$1:$Z$65536,23,0)</f>
        <v>0</v>
      </c>
      <c r="Z326" s="81">
        <f>VLOOKUP($C326,[1]Sheet1!$B$1:$Z$65536,24,0)</f>
        <v>0</v>
      </c>
      <c r="AA326" s="81">
        <f>VLOOKUP($C326,[1]Sheet1!$B$1:$Z$65536,25,0)</f>
        <v>0</v>
      </c>
      <c r="AB326" s="81">
        <f>VLOOKUP($C326,[1]Sheet1!$B$1:$AA$65536,26,0)</f>
        <v>371244.35</v>
      </c>
      <c r="AC326" s="112">
        <f t="shared" si="53"/>
        <v>371244.35</v>
      </c>
      <c r="AD326" s="211">
        <f t="shared" si="54"/>
        <v>0</v>
      </c>
      <c r="AE326" s="4"/>
      <c r="AF326" s="4"/>
      <c r="AG326" s="242"/>
      <c r="AI326" s="4"/>
      <c r="AJ326" s="4"/>
      <c r="AK326" s="4"/>
      <c r="AL326" s="4"/>
      <c r="AM326" s="4"/>
      <c r="AN326" s="185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</row>
    <row r="327" spans="3:52" hidden="1">
      <c r="C327" s="241" t="s">
        <v>675</v>
      </c>
      <c r="D327" s="29" t="str">
        <f>VLOOKUP(C327,[2]Sheet1!$B$1:$C$65536,2,0)</f>
        <v>黄骅市华盛五金机电有限公司</v>
      </c>
      <c r="E327" s="64">
        <f>VLOOKUP(C327,[1]Sheet1!B$1:D$65536,3,0)</f>
        <v>30</v>
      </c>
      <c r="F327" s="81">
        <f>VLOOKUP(C327,[1]Sheet1!B$1:E$65536,4,0)</f>
        <v>0</v>
      </c>
      <c r="G327" s="81">
        <f>VLOOKUP(C327,[1]Sheet1!B$1:F$65536,5,0)</f>
        <v>0</v>
      </c>
      <c r="H327" s="81">
        <f>VLOOKUP($C327,[1]Sheet1!$B$1:$Z$65536,6,0)</f>
        <v>0</v>
      </c>
      <c r="I327" s="81">
        <f>VLOOKUP($C327,[1]Sheet1!$B$1:$Z$65536,7,0)</f>
        <v>0</v>
      </c>
      <c r="J327" s="81">
        <f>VLOOKUP($C327,[1]Sheet1!$B$1:$Z$65536,8,0)</f>
        <v>0</v>
      </c>
      <c r="K327" s="81">
        <f>VLOOKUP($C327,[1]Sheet1!$B$1:$Z$65536,9,0)</f>
        <v>0</v>
      </c>
      <c r="L327" s="81">
        <f>VLOOKUP($C327,[1]Sheet1!$B$1:$Z$65536,10,0)</f>
        <v>0</v>
      </c>
      <c r="M327" s="81">
        <f>VLOOKUP($C327,[1]Sheet1!$B$1:$Z$65536,11,0)</f>
        <v>0</v>
      </c>
      <c r="N327" s="81">
        <f>VLOOKUP($C327,[1]Sheet1!$B$1:$Z$65536,12,0)</f>
        <v>0</v>
      </c>
      <c r="O327" s="81">
        <f>VLOOKUP($C327,[1]Sheet1!$B$1:$Z$65536,13,0)</f>
        <v>0</v>
      </c>
      <c r="P327" s="81">
        <f>VLOOKUP($C327,[1]Sheet1!$B$1:$Z$65536,14,0)</f>
        <v>0</v>
      </c>
      <c r="Q327" s="81">
        <f>VLOOKUP($C327,[1]Sheet1!$B$1:$Z$65536,15,0)</f>
        <v>0</v>
      </c>
      <c r="R327" s="81">
        <f>VLOOKUP($C327,[1]Sheet1!$B$1:$Z$65536,16,0)</f>
        <v>0</v>
      </c>
      <c r="S327" s="81">
        <f>VLOOKUP($C327,[1]Sheet1!$B$1:$Z$65536,17,0)</f>
        <v>0</v>
      </c>
      <c r="T327" s="81">
        <f>VLOOKUP($C327,[1]Sheet1!$B$1:$Z$65536,18,0)</f>
        <v>0</v>
      </c>
      <c r="U327" s="81">
        <f>VLOOKUP($C327,[1]Sheet1!$B$1:$Z$65536,19,0)</f>
        <v>0</v>
      </c>
      <c r="V327" s="81">
        <f>VLOOKUP($C327,[1]Sheet1!$B$1:$Z$65536,20,0)</f>
        <v>0</v>
      </c>
      <c r="W327" s="81">
        <f>VLOOKUP($C327,[1]Sheet1!$B$1:$Z$65536,21,0)</f>
        <v>0</v>
      </c>
      <c r="X327" s="81">
        <f>VLOOKUP($C327,[1]Sheet1!$B$1:$Z$65536,22,0)</f>
        <v>0</v>
      </c>
      <c r="Y327" s="81">
        <f>VLOOKUP($C327,[1]Sheet1!$B$1:$Z$65536,23,0)</f>
        <v>0</v>
      </c>
      <c r="Z327" s="81">
        <f>VLOOKUP($C327,[1]Sheet1!$B$1:$Z$65536,24,0)</f>
        <v>0</v>
      </c>
      <c r="AA327" s="81">
        <f>VLOOKUP($C327,[1]Sheet1!$B$1:$Z$65536,25,0)</f>
        <v>0</v>
      </c>
      <c r="AB327" s="81">
        <f>VLOOKUP($C327,[1]Sheet1!$B$1:$AA$65536,26,0)</f>
        <v>55178</v>
      </c>
      <c r="AC327" s="112">
        <f t="shared" si="53"/>
        <v>55178</v>
      </c>
      <c r="AD327" s="211">
        <f t="shared" si="54"/>
        <v>0</v>
      </c>
      <c r="AE327" s="4"/>
      <c r="AF327" s="4"/>
      <c r="AG327" s="242"/>
      <c r="AI327" s="4"/>
      <c r="AJ327" s="4"/>
      <c r="AK327" s="4"/>
      <c r="AL327" s="4"/>
      <c r="AM327" s="4"/>
      <c r="AN327" s="185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</row>
    <row r="328" spans="3:52" hidden="1">
      <c r="C328" s="241" t="s">
        <v>676</v>
      </c>
      <c r="D328" s="29" t="str">
        <f>VLOOKUP(C328,[2]Sheet1!$B$1:$C$65536,2,0)</f>
        <v>上海桓毅实业发展有限公司</v>
      </c>
      <c r="E328" s="64">
        <f>VLOOKUP(C328,[1]Sheet1!B$1:D$65536,3,0)</f>
        <v>30</v>
      </c>
      <c r="F328" s="81">
        <f>VLOOKUP(C328,[1]Sheet1!B$1:E$65536,4,0)</f>
        <v>0</v>
      </c>
      <c r="G328" s="81">
        <f>VLOOKUP(C328,[1]Sheet1!B$1:F$65536,5,0)</f>
        <v>0</v>
      </c>
      <c r="H328" s="81">
        <f>VLOOKUP($C328,[1]Sheet1!$B$1:$Z$65536,6,0)</f>
        <v>0</v>
      </c>
      <c r="I328" s="81">
        <f>VLOOKUP($C328,[1]Sheet1!$B$1:$Z$65536,7,0)</f>
        <v>0</v>
      </c>
      <c r="J328" s="81">
        <f>VLOOKUP($C328,[1]Sheet1!$B$1:$Z$65536,8,0)</f>
        <v>0</v>
      </c>
      <c r="K328" s="81">
        <f>VLOOKUP($C328,[1]Sheet1!$B$1:$Z$65536,9,0)</f>
        <v>0</v>
      </c>
      <c r="L328" s="81">
        <f>VLOOKUP($C328,[1]Sheet1!$B$1:$Z$65536,10,0)</f>
        <v>0</v>
      </c>
      <c r="M328" s="81">
        <f>VLOOKUP($C328,[1]Sheet1!$B$1:$Z$65536,11,0)</f>
        <v>0</v>
      </c>
      <c r="N328" s="81">
        <f>VLOOKUP($C328,[1]Sheet1!$B$1:$Z$65536,12,0)</f>
        <v>0</v>
      </c>
      <c r="O328" s="81">
        <f>VLOOKUP($C328,[1]Sheet1!$B$1:$Z$65536,13,0)</f>
        <v>0</v>
      </c>
      <c r="P328" s="81">
        <f>VLOOKUP($C328,[1]Sheet1!$B$1:$Z$65536,14,0)</f>
        <v>0</v>
      </c>
      <c r="Q328" s="81">
        <f>VLOOKUP($C328,[1]Sheet1!$B$1:$Z$65536,15,0)</f>
        <v>0</v>
      </c>
      <c r="R328" s="81">
        <f>VLOOKUP($C328,[1]Sheet1!$B$1:$Z$65536,16,0)</f>
        <v>0</v>
      </c>
      <c r="S328" s="81">
        <f>VLOOKUP($C328,[1]Sheet1!$B$1:$Z$65536,17,0)</f>
        <v>0</v>
      </c>
      <c r="T328" s="81">
        <f>VLOOKUP($C328,[1]Sheet1!$B$1:$Z$65536,18,0)</f>
        <v>0</v>
      </c>
      <c r="U328" s="81">
        <f>VLOOKUP($C328,[1]Sheet1!$B$1:$Z$65536,19,0)</f>
        <v>0</v>
      </c>
      <c r="V328" s="81">
        <f>VLOOKUP($C328,[1]Sheet1!$B$1:$Z$65536,20,0)</f>
        <v>0</v>
      </c>
      <c r="W328" s="81">
        <f>VLOOKUP($C328,[1]Sheet1!$B$1:$Z$65536,21,0)</f>
        <v>0</v>
      </c>
      <c r="X328" s="81">
        <f>VLOOKUP($C328,[1]Sheet1!$B$1:$Z$65536,22,0)</f>
        <v>0</v>
      </c>
      <c r="Y328" s="81">
        <f>VLOOKUP($C328,[1]Sheet1!$B$1:$Z$65536,23,0)</f>
        <v>0</v>
      </c>
      <c r="Z328" s="81">
        <f>VLOOKUP($C328,[1]Sheet1!$B$1:$Z$65536,24,0)</f>
        <v>111160.12</v>
      </c>
      <c r="AA328" s="81">
        <f>VLOOKUP($C328,[1]Sheet1!$B$1:$Z$65536,25,0)</f>
        <v>29301.8</v>
      </c>
      <c r="AB328" s="81">
        <f>VLOOKUP($C328,[1]Sheet1!$B$1:$AA$65536,26,0)</f>
        <v>0</v>
      </c>
      <c r="AC328" s="112">
        <f t="shared" si="53"/>
        <v>140461.91999999998</v>
      </c>
      <c r="AD328" s="211">
        <f t="shared" si="54"/>
        <v>140461.91999999998</v>
      </c>
      <c r="AE328" s="4"/>
      <c r="AF328" s="4"/>
      <c r="AG328" s="242"/>
      <c r="AI328" s="4"/>
      <c r="AJ328" s="4"/>
      <c r="AK328" s="4"/>
      <c r="AL328" s="4"/>
      <c r="AM328" s="4"/>
      <c r="AN328" s="185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</row>
    <row r="329" spans="3:52" hidden="1">
      <c r="C329" s="241" t="s">
        <v>677</v>
      </c>
      <c r="D329" s="29" t="str">
        <f>VLOOKUP(C329,[2]Sheet1!$B$1:$C$65536,2,0)</f>
        <v>吴江市拓研电子材料有限公司</v>
      </c>
      <c r="E329" s="64">
        <f>VLOOKUP(C329,[1]Sheet1!B$1:D$65536,3,0)</f>
        <v>30</v>
      </c>
      <c r="F329" s="81">
        <f>VLOOKUP(C329,[1]Sheet1!B$1:E$65536,4,0)</f>
        <v>0</v>
      </c>
      <c r="G329" s="81">
        <f>VLOOKUP(C329,[1]Sheet1!B$1:F$65536,5,0)</f>
        <v>0</v>
      </c>
      <c r="H329" s="81">
        <f>VLOOKUP($C329,[1]Sheet1!$B$1:$Z$65536,6,0)</f>
        <v>0</v>
      </c>
      <c r="I329" s="81">
        <f>VLOOKUP($C329,[1]Sheet1!$B$1:$Z$65536,7,0)</f>
        <v>0</v>
      </c>
      <c r="J329" s="81">
        <f>VLOOKUP($C329,[1]Sheet1!$B$1:$Z$65536,8,0)</f>
        <v>0</v>
      </c>
      <c r="K329" s="81">
        <f>VLOOKUP($C329,[1]Sheet1!$B$1:$Z$65536,9,0)</f>
        <v>0</v>
      </c>
      <c r="L329" s="81">
        <f>VLOOKUP($C329,[1]Sheet1!$B$1:$Z$65536,10,0)</f>
        <v>0</v>
      </c>
      <c r="M329" s="81">
        <f>VLOOKUP($C329,[1]Sheet1!$B$1:$Z$65536,11,0)</f>
        <v>0</v>
      </c>
      <c r="N329" s="81">
        <f>VLOOKUP($C329,[1]Sheet1!$B$1:$Z$65536,12,0)</f>
        <v>0</v>
      </c>
      <c r="O329" s="81">
        <f>VLOOKUP($C329,[1]Sheet1!$B$1:$Z$65536,13,0)</f>
        <v>0</v>
      </c>
      <c r="P329" s="81">
        <f>VLOOKUP($C329,[1]Sheet1!$B$1:$Z$65536,14,0)</f>
        <v>0</v>
      </c>
      <c r="Q329" s="81">
        <f>VLOOKUP($C329,[1]Sheet1!$B$1:$Z$65536,15,0)</f>
        <v>0</v>
      </c>
      <c r="R329" s="81">
        <f>VLOOKUP($C329,[1]Sheet1!$B$1:$Z$65536,16,0)</f>
        <v>0</v>
      </c>
      <c r="S329" s="81">
        <f>VLOOKUP($C329,[1]Sheet1!$B$1:$Z$65536,17,0)</f>
        <v>0</v>
      </c>
      <c r="T329" s="81">
        <f>VLOOKUP($C329,[1]Sheet1!$B$1:$Z$65536,18,0)</f>
        <v>0</v>
      </c>
      <c r="U329" s="81">
        <f>VLOOKUP($C329,[1]Sheet1!$B$1:$Z$65536,19,0)</f>
        <v>0</v>
      </c>
      <c r="V329" s="81">
        <f>VLOOKUP($C329,[1]Sheet1!$B$1:$Z$65536,20,0)</f>
        <v>0</v>
      </c>
      <c r="W329" s="81">
        <f>VLOOKUP($C329,[1]Sheet1!$B$1:$Z$65536,21,0)</f>
        <v>0</v>
      </c>
      <c r="X329" s="81">
        <f>VLOOKUP($C329,[1]Sheet1!$B$1:$Z$65536,22,0)</f>
        <v>0</v>
      </c>
      <c r="Y329" s="81">
        <f>VLOOKUP($C329,[1]Sheet1!$B$1:$Z$65536,23,0)</f>
        <v>0</v>
      </c>
      <c r="Z329" s="81">
        <f>VLOOKUP($C329,[1]Sheet1!$B$1:$Z$65536,24,0)</f>
        <v>2080</v>
      </c>
      <c r="AA329" s="81">
        <f>VLOOKUP($C329,[1]Sheet1!$B$1:$Z$65536,25,0)</f>
        <v>2423</v>
      </c>
      <c r="AB329" s="81">
        <f>VLOOKUP($C329,[1]Sheet1!$B$1:$AA$65536,26,0)</f>
        <v>0</v>
      </c>
      <c r="AC329" s="112">
        <f t="shared" si="53"/>
        <v>4503</v>
      </c>
      <c r="AD329" s="211">
        <f t="shared" si="54"/>
        <v>4503</v>
      </c>
      <c r="AE329" s="4"/>
      <c r="AF329" s="4"/>
      <c r="AG329" s="242"/>
      <c r="AI329" s="4"/>
      <c r="AJ329" s="4"/>
      <c r="AK329" s="4"/>
      <c r="AL329" s="4"/>
      <c r="AM329" s="4"/>
      <c r="AN329" s="185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</row>
    <row r="330" spans="3:52" hidden="1">
      <c r="C330" s="241" t="s">
        <v>678</v>
      </c>
      <c r="D330" s="29" t="str">
        <f>VLOOKUP(C330,[2]Sheet1!$B$1:$C$65536,2,0)</f>
        <v>西安海容塑料制品有限责任公司</v>
      </c>
      <c r="E330" s="64">
        <f>VLOOKUP(C330,[1]Sheet1!B$1:D$65536,3,0)</f>
        <v>30</v>
      </c>
      <c r="F330" s="81">
        <f>VLOOKUP(C330,[1]Sheet1!B$1:E$65536,4,0)</f>
        <v>0</v>
      </c>
      <c r="G330" s="81">
        <f>VLOOKUP(C330,[1]Sheet1!B$1:F$65536,5,0)</f>
        <v>0</v>
      </c>
      <c r="H330" s="81">
        <f>VLOOKUP($C330,[1]Sheet1!$B$1:$Z$65536,6,0)</f>
        <v>0</v>
      </c>
      <c r="I330" s="81">
        <f>VLOOKUP($C330,[1]Sheet1!$B$1:$Z$65536,7,0)</f>
        <v>0</v>
      </c>
      <c r="J330" s="81">
        <f>VLOOKUP($C330,[1]Sheet1!$B$1:$Z$65536,8,0)</f>
        <v>0</v>
      </c>
      <c r="K330" s="81">
        <f>VLOOKUP($C330,[1]Sheet1!$B$1:$Z$65536,9,0)</f>
        <v>0</v>
      </c>
      <c r="L330" s="81">
        <f>VLOOKUP($C330,[1]Sheet1!$B$1:$Z$65536,10,0)</f>
        <v>0</v>
      </c>
      <c r="M330" s="81">
        <f>VLOOKUP($C330,[1]Sheet1!$B$1:$Z$65536,11,0)</f>
        <v>0</v>
      </c>
      <c r="N330" s="81">
        <f>VLOOKUP($C330,[1]Sheet1!$B$1:$Z$65536,12,0)</f>
        <v>0</v>
      </c>
      <c r="O330" s="81">
        <f>VLOOKUP($C330,[1]Sheet1!$B$1:$Z$65536,13,0)</f>
        <v>0</v>
      </c>
      <c r="P330" s="81">
        <f>VLOOKUP($C330,[1]Sheet1!$B$1:$Z$65536,14,0)</f>
        <v>0</v>
      </c>
      <c r="Q330" s="81">
        <f>VLOOKUP($C330,[1]Sheet1!$B$1:$Z$65536,15,0)</f>
        <v>0</v>
      </c>
      <c r="R330" s="81">
        <f>VLOOKUP($C330,[1]Sheet1!$B$1:$Z$65536,16,0)</f>
        <v>0</v>
      </c>
      <c r="S330" s="81">
        <f>VLOOKUP($C330,[1]Sheet1!$B$1:$Z$65536,17,0)</f>
        <v>0</v>
      </c>
      <c r="T330" s="81">
        <f>VLOOKUP($C330,[1]Sheet1!$B$1:$Z$65536,18,0)</f>
        <v>0</v>
      </c>
      <c r="U330" s="81">
        <f>VLOOKUP($C330,[1]Sheet1!$B$1:$Z$65536,19,0)</f>
        <v>0</v>
      </c>
      <c r="V330" s="81">
        <f>VLOOKUP($C330,[1]Sheet1!$B$1:$Z$65536,20,0)</f>
        <v>0</v>
      </c>
      <c r="W330" s="81">
        <f>VLOOKUP($C330,[1]Sheet1!$B$1:$Z$65536,21,0)</f>
        <v>0</v>
      </c>
      <c r="X330" s="81">
        <f>VLOOKUP($C330,[1]Sheet1!$B$1:$Z$65536,22,0)</f>
        <v>0</v>
      </c>
      <c r="Y330" s="81">
        <f>VLOOKUP($C330,[1]Sheet1!$B$1:$Z$65536,23,0)</f>
        <v>0</v>
      </c>
      <c r="Z330" s="81">
        <f>VLOOKUP($C330,[1]Sheet1!$B$1:$Z$65536,24,0)</f>
        <v>9851.2800000000007</v>
      </c>
      <c r="AA330" s="81">
        <f>VLOOKUP($C330,[1]Sheet1!$B$1:$Z$65536,25,0)</f>
        <v>0</v>
      </c>
      <c r="AB330" s="81">
        <f>VLOOKUP($C330,[1]Sheet1!$B$1:$AA$65536,26,0)</f>
        <v>0</v>
      </c>
      <c r="AC330" s="112">
        <f t="shared" si="53"/>
        <v>9851.2800000000007</v>
      </c>
      <c r="AD330" s="211">
        <f t="shared" si="54"/>
        <v>9851.2800000000007</v>
      </c>
      <c r="AE330" s="4"/>
      <c r="AF330" s="4"/>
      <c r="AG330" s="242"/>
      <c r="AI330" s="4"/>
      <c r="AJ330" s="4"/>
      <c r="AK330" s="4"/>
      <c r="AL330" s="4"/>
      <c r="AM330" s="4"/>
      <c r="AN330" s="185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</row>
    <row r="331" spans="3:52" hidden="1">
      <c r="C331" s="241" t="s">
        <v>679</v>
      </c>
      <c r="D331" s="29" t="str">
        <f>VLOOKUP(C331,[2]Sheet1!$B$1:$C$65536,2,0)</f>
        <v>黄骅市宏东电脑经销部</v>
      </c>
      <c r="E331" s="64">
        <f>VLOOKUP(C331,[1]Sheet1!B$1:D$65536,3,0)</f>
        <v>30</v>
      </c>
      <c r="F331" s="81">
        <f>VLOOKUP(C331,[1]Sheet1!B$1:E$65536,4,0)</f>
        <v>0</v>
      </c>
      <c r="G331" s="81">
        <f>VLOOKUP(C331,[1]Sheet1!B$1:F$65536,5,0)</f>
        <v>0</v>
      </c>
      <c r="H331" s="81">
        <f>VLOOKUP($C331,[1]Sheet1!$B$1:$Z$65536,6,0)</f>
        <v>0</v>
      </c>
      <c r="I331" s="81">
        <f>VLOOKUP($C331,[1]Sheet1!$B$1:$Z$65536,7,0)</f>
        <v>0</v>
      </c>
      <c r="J331" s="81">
        <f>VLOOKUP($C331,[1]Sheet1!$B$1:$Z$65536,8,0)</f>
        <v>0</v>
      </c>
      <c r="K331" s="81">
        <f>VLOOKUP($C331,[1]Sheet1!$B$1:$Z$65536,9,0)</f>
        <v>0</v>
      </c>
      <c r="L331" s="81">
        <f>VLOOKUP($C331,[1]Sheet1!$B$1:$Z$65536,10,0)</f>
        <v>0</v>
      </c>
      <c r="M331" s="81">
        <f>VLOOKUP($C331,[1]Sheet1!$B$1:$Z$65536,11,0)</f>
        <v>0</v>
      </c>
      <c r="N331" s="81">
        <f>VLOOKUP($C331,[1]Sheet1!$B$1:$Z$65536,12,0)</f>
        <v>0</v>
      </c>
      <c r="O331" s="81">
        <f>VLOOKUP($C331,[1]Sheet1!$B$1:$Z$65536,13,0)</f>
        <v>0</v>
      </c>
      <c r="P331" s="81">
        <f>VLOOKUP($C331,[1]Sheet1!$B$1:$Z$65536,14,0)</f>
        <v>0</v>
      </c>
      <c r="Q331" s="81">
        <f>VLOOKUP($C331,[1]Sheet1!$B$1:$Z$65536,15,0)</f>
        <v>0</v>
      </c>
      <c r="R331" s="81">
        <f>VLOOKUP($C331,[1]Sheet1!$B$1:$Z$65536,16,0)</f>
        <v>0</v>
      </c>
      <c r="S331" s="81">
        <f>VLOOKUP($C331,[1]Sheet1!$B$1:$Z$65536,17,0)</f>
        <v>0</v>
      </c>
      <c r="T331" s="81">
        <f>VLOOKUP($C331,[1]Sheet1!$B$1:$Z$65536,18,0)</f>
        <v>0</v>
      </c>
      <c r="U331" s="81">
        <f>VLOOKUP($C331,[1]Sheet1!$B$1:$Z$65536,19,0)</f>
        <v>0</v>
      </c>
      <c r="V331" s="81">
        <f>VLOOKUP($C331,[1]Sheet1!$B$1:$Z$65536,20,0)</f>
        <v>0</v>
      </c>
      <c r="W331" s="81">
        <f>VLOOKUP($C331,[1]Sheet1!$B$1:$Z$65536,21,0)</f>
        <v>0</v>
      </c>
      <c r="X331" s="81">
        <f>VLOOKUP($C331,[1]Sheet1!$B$1:$Z$65536,22,0)</f>
        <v>0</v>
      </c>
      <c r="Y331" s="81">
        <f>VLOOKUP($C331,[1]Sheet1!$B$1:$Z$65536,23,0)</f>
        <v>0</v>
      </c>
      <c r="Z331" s="81">
        <f>VLOOKUP($C331,[1]Sheet1!$B$1:$Z$65536,24,0)</f>
        <v>1700</v>
      </c>
      <c r="AA331" s="81">
        <f>VLOOKUP($C331,[1]Sheet1!$B$1:$Z$65536,25,0)</f>
        <v>0</v>
      </c>
      <c r="AB331" s="81">
        <f>VLOOKUP($C331,[1]Sheet1!$B$1:$AA$65536,26,0)</f>
        <v>0</v>
      </c>
      <c r="AC331" s="112">
        <f t="shared" si="53"/>
        <v>1700</v>
      </c>
      <c r="AD331" s="211">
        <f t="shared" si="54"/>
        <v>1700</v>
      </c>
      <c r="AE331" s="4"/>
      <c r="AF331" s="4"/>
      <c r="AG331" s="242"/>
      <c r="AI331" s="4"/>
      <c r="AJ331" s="4"/>
      <c r="AK331" s="4"/>
      <c r="AL331" s="4"/>
      <c r="AM331" s="4"/>
      <c r="AN331" s="185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</row>
    <row r="332" spans="3:52" hidden="1">
      <c r="C332" s="241" t="s">
        <v>680</v>
      </c>
      <c r="D332" s="29" t="str">
        <f>VLOOKUP(C332,[2]Sheet1!$B$1:$C$65536,2,0)</f>
        <v>沧州啸宇模具科技有限公司</v>
      </c>
      <c r="E332" s="64">
        <f>VLOOKUP(C332,[1]Sheet1!B$1:D$65536,3,0)</f>
        <v>30</v>
      </c>
      <c r="F332" s="81">
        <f>VLOOKUP(C332,[1]Sheet1!B$1:E$65536,4,0)</f>
        <v>0</v>
      </c>
      <c r="G332" s="81">
        <f>VLOOKUP(C332,[1]Sheet1!B$1:F$65536,5,0)</f>
        <v>0</v>
      </c>
      <c r="H332" s="81">
        <f>VLOOKUP($C332,[1]Sheet1!$B$1:$Z$65536,6,0)</f>
        <v>0</v>
      </c>
      <c r="I332" s="81">
        <f>VLOOKUP($C332,[1]Sheet1!$B$1:$Z$65536,7,0)</f>
        <v>0</v>
      </c>
      <c r="J332" s="81">
        <f>VLOOKUP($C332,[1]Sheet1!$B$1:$Z$65536,8,0)</f>
        <v>0</v>
      </c>
      <c r="K332" s="81">
        <f>VLOOKUP($C332,[1]Sheet1!$B$1:$Z$65536,9,0)</f>
        <v>0</v>
      </c>
      <c r="L332" s="81">
        <f>VLOOKUP($C332,[1]Sheet1!$B$1:$Z$65536,10,0)</f>
        <v>0</v>
      </c>
      <c r="M332" s="81">
        <f>VLOOKUP($C332,[1]Sheet1!$B$1:$Z$65536,11,0)</f>
        <v>0</v>
      </c>
      <c r="N332" s="81">
        <f>VLOOKUP($C332,[1]Sheet1!$B$1:$Z$65536,12,0)</f>
        <v>0</v>
      </c>
      <c r="O332" s="81">
        <f>VLOOKUP($C332,[1]Sheet1!$B$1:$Z$65536,13,0)</f>
        <v>0</v>
      </c>
      <c r="P332" s="81">
        <f>VLOOKUP($C332,[1]Sheet1!$B$1:$Z$65536,14,0)</f>
        <v>0</v>
      </c>
      <c r="Q332" s="81">
        <f>VLOOKUP($C332,[1]Sheet1!$B$1:$Z$65536,15,0)</f>
        <v>0</v>
      </c>
      <c r="R332" s="81">
        <f>VLOOKUP($C332,[1]Sheet1!$B$1:$Z$65536,16,0)</f>
        <v>0</v>
      </c>
      <c r="S332" s="81">
        <f>VLOOKUP($C332,[1]Sheet1!$B$1:$Z$65536,17,0)</f>
        <v>0</v>
      </c>
      <c r="T332" s="81">
        <f>VLOOKUP($C332,[1]Sheet1!$B$1:$Z$65536,18,0)</f>
        <v>0</v>
      </c>
      <c r="U332" s="81">
        <f>VLOOKUP($C332,[1]Sheet1!$B$1:$Z$65536,19,0)</f>
        <v>0</v>
      </c>
      <c r="V332" s="81">
        <f>VLOOKUP($C332,[1]Sheet1!$B$1:$Z$65536,20,0)</f>
        <v>0</v>
      </c>
      <c r="W332" s="81">
        <f>VLOOKUP($C332,[1]Sheet1!$B$1:$Z$65536,21,0)</f>
        <v>0</v>
      </c>
      <c r="X332" s="81">
        <f>VLOOKUP($C332,[1]Sheet1!$B$1:$Z$65536,22,0)</f>
        <v>0</v>
      </c>
      <c r="Y332" s="81">
        <f>VLOOKUP($C332,[1]Sheet1!$B$1:$Z$65536,23,0)</f>
        <v>0</v>
      </c>
      <c r="Z332" s="81">
        <f>VLOOKUP($C332,[1]Sheet1!$B$1:$Z$65536,24,0)</f>
        <v>57400</v>
      </c>
      <c r="AA332" s="81">
        <f>VLOOKUP($C332,[1]Sheet1!$B$1:$Z$65536,25,0)</f>
        <v>0</v>
      </c>
      <c r="AB332" s="81">
        <f>VLOOKUP($C332,[1]Sheet1!$B$1:$AA$65536,26,0)</f>
        <v>0</v>
      </c>
      <c r="AC332" s="112">
        <f t="shared" si="53"/>
        <v>57400</v>
      </c>
      <c r="AD332" s="211">
        <f t="shared" si="54"/>
        <v>57400</v>
      </c>
      <c r="AE332" s="4"/>
      <c r="AF332" s="4"/>
      <c r="AG332" s="242"/>
      <c r="AI332" s="4"/>
      <c r="AJ332" s="4"/>
      <c r="AK332" s="4"/>
      <c r="AL332" s="4"/>
      <c r="AM332" s="4"/>
      <c r="AN332" s="185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</row>
    <row r="333" spans="3:52" hidden="1">
      <c r="C333" s="241" t="s">
        <v>681</v>
      </c>
      <c r="D333" s="29" t="str">
        <f>VLOOKUP(C333,[1]Sheet1!B$1:C$65536,2,0)</f>
        <v>沧州众智鑫成人力资源服务有限公司</v>
      </c>
      <c r="E333" s="64">
        <f>VLOOKUP(C333,[1]Sheet1!B$1:D$65536,3,0)</f>
        <v>60</v>
      </c>
      <c r="F333" s="81">
        <f>VLOOKUP(C333,[1]Sheet1!B$1:E$65536,4,0)</f>
        <v>0</v>
      </c>
      <c r="G333" s="81">
        <f>VLOOKUP(C333,[1]Sheet1!B$1:F$65536,5,0)</f>
        <v>0</v>
      </c>
      <c r="H333" s="81">
        <f>VLOOKUP($C333,[1]Sheet1!$B$1:$Z$65536,6,0)</f>
        <v>0</v>
      </c>
      <c r="I333" s="81">
        <f>VLOOKUP($C333,[1]Sheet1!$B$1:$Z$65536,7,0)</f>
        <v>0</v>
      </c>
      <c r="J333" s="81">
        <f>VLOOKUP($C333,[1]Sheet1!$B$1:$Z$65536,8,0)</f>
        <v>0</v>
      </c>
      <c r="K333" s="81">
        <f>VLOOKUP($C333,[1]Sheet1!$B$1:$Z$65536,9,0)</f>
        <v>0</v>
      </c>
      <c r="L333" s="81">
        <f>VLOOKUP($C333,[1]Sheet1!$B$1:$Z$65536,10,0)</f>
        <v>0</v>
      </c>
      <c r="M333" s="81">
        <f>VLOOKUP($C333,[1]Sheet1!$B$1:$Z$65536,11,0)</f>
        <v>0</v>
      </c>
      <c r="N333" s="81">
        <f>VLOOKUP($C333,[1]Sheet1!$B$1:$Z$65536,12,0)</f>
        <v>0</v>
      </c>
      <c r="O333" s="81">
        <f>VLOOKUP($C333,[1]Sheet1!$B$1:$Z$65536,13,0)</f>
        <v>0</v>
      </c>
      <c r="P333" s="81">
        <f>VLOOKUP($C333,[1]Sheet1!$B$1:$Z$65536,14,0)</f>
        <v>0</v>
      </c>
      <c r="Q333" s="81">
        <f>VLOOKUP($C333,[1]Sheet1!$B$1:$Z$65536,15,0)</f>
        <v>0</v>
      </c>
      <c r="R333" s="81">
        <f>VLOOKUP($C333,[1]Sheet1!$B$1:$Z$65536,16,0)</f>
        <v>0</v>
      </c>
      <c r="S333" s="81">
        <f>VLOOKUP($C333,[1]Sheet1!$B$1:$Z$65536,17,0)</f>
        <v>0</v>
      </c>
      <c r="T333" s="81">
        <f>VLOOKUP($C333,[1]Sheet1!$B$1:$Z$65536,18,0)</f>
        <v>0</v>
      </c>
      <c r="U333" s="81">
        <f>VLOOKUP($C333,[1]Sheet1!$B$1:$Z$65536,19,0)</f>
        <v>0</v>
      </c>
      <c r="V333" s="81">
        <f>VLOOKUP($C333,[1]Sheet1!$B$1:$Z$65536,20,0)</f>
        <v>0</v>
      </c>
      <c r="W333" s="81">
        <f>VLOOKUP($C333,[1]Sheet1!$B$1:$Z$65536,21,0)</f>
        <v>0</v>
      </c>
      <c r="X333" s="81">
        <f>VLOOKUP($C333,[1]Sheet1!$B$1:$Z$65536,22,0)</f>
        <v>0</v>
      </c>
      <c r="Y333" s="81">
        <f>VLOOKUP($C333,[1]Sheet1!$B$1:$Z$65536,23,0)</f>
        <v>0</v>
      </c>
      <c r="Z333" s="81">
        <f>VLOOKUP($C333,[1]Sheet1!$B$1:$Z$65536,24,0)</f>
        <v>0</v>
      </c>
      <c r="AA333" s="81">
        <f>VLOOKUP($C333,[1]Sheet1!$B$1:$Z$65536,25,0)</f>
        <v>0.05</v>
      </c>
      <c r="AB333" s="81">
        <f>VLOOKUP($C333,[1]Sheet1!$B$1:$AA$65536,26,0)</f>
        <v>0</v>
      </c>
      <c r="AC333" s="112">
        <f t="shared" si="53"/>
        <v>0.05</v>
      </c>
      <c r="AD333" s="211">
        <f>AC333-AB333-AA333</f>
        <v>0</v>
      </c>
      <c r="AE333" s="4"/>
      <c r="AF333" s="4"/>
      <c r="AG333" s="242"/>
      <c r="AI333" s="4"/>
      <c r="AJ333" s="4"/>
      <c r="AK333" s="4"/>
      <c r="AL333" s="4"/>
      <c r="AM333" s="4"/>
      <c r="AN333" s="185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</row>
    <row r="334" spans="3:52" hidden="1">
      <c r="C334" s="241" t="s">
        <v>682</v>
      </c>
      <c r="D334" s="29" t="str">
        <f>VLOOKUP(C334,[1]Sheet1!B$1:C$65536,2,0)</f>
        <v>江阴宝曼电子科技有限公司</v>
      </c>
      <c r="E334" s="64">
        <f>VLOOKUP(C334,[1]Sheet1!B$1:D$65536,3,0)</f>
        <v>60</v>
      </c>
      <c r="F334" s="81">
        <f>VLOOKUP(C334,[1]Sheet1!B$1:E$65536,4,0)</f>
        <v>0</v>
      </c>
      <c r="G334" s="81">
        <f>VLOOKUP(C334,[1]Sheet1!B$1:F$65536,5,0)</f>
        <v>0</v>
      </c>
      <c r="H334" s="81">
        <f>VLOOKUP($C334,[1]Sheet1!$B$1:$Z$65536,6,0)</f>
        <v>0</v>
      </c>
      <c r="I334" s="81">
        <f>VLOOKUP($C334,[1]Sheet1!$B$1:$Z$65536,7,0)</f>
        <v>0</v>
      </c>
      <c r="J334" s="81">
        <f>VLOOKUP($C334,[1]Sheet1!$B$1:$Z$65536,8,0)</f>
        <v>0</v>
      </c>
      <c r="K334" s="81">
        <f>VLOOKUP($C334,[1]Sheet1!$B$1:$Z$65536,9,0)</f>
        <v>0</v>
      </c>
      <c r="L334" s="81">
        <f>VLOOKUP($C334,[1]Sheet1!$B$1:$Z$65536,10,0)</f>
        <v>0</v>
      </c>
      <c r="M334" s="81">
        <f>VLOOKUP($C334,[1]Sheet1!$B$1:$Z$65536,11,0)</f>
        <v>0</v>
      </c>
      <c r="N334" s="81">
        <f>VLOOKUP($C334,[1]Sheet1!$B$1:$Z$65536,12,0)</f>
        <v>0</v>
      </c>
      <c r="O334" s="81">
        <f>VLOOKUP($C334,[1]Sheet1!$B$1:$Z$65536,13,0)</f>
        <v>0</v>
      </c>
      <c r="P334" s="81">
        <f>VLOOKUP($C334,[1]Sheet1!$B$1:$Z$65536,14,0)</f>
        <v>0</v>
      </c>
      <c r="Q334" s="81">
        <f>VLOOKUP($C334,[1]Sheet1!$B$1:$Z$65536,15,0)</f>
        <v>0</v>
      </c>
      <c r="R334" s="81">
        <f>VLOOKUP($C334,[1]Sheet1!$B$1:$Z$65536,16,0)</f>
        <v>0</v>
      </c>
      <c r="S334" s="81">
        <f>VLOOKUP($C334,[1]Sheet1!$B$1:$Z$65536,17,0)</f>
        <v>0</v>
      </c>
      <c r="T334" s="81">
        <f>VLOOKUP($C334,[1]Sheet1!$B$1:$Z$65536,18,0)</f>
        <v>0</v>
      </c>
      <c r="U334" s="81">
        <f>VLOOKUP($C334,[1]Sheet1!$B$1:$Z$65536,19,0)</f>
        <v>0</v>
      </c>
      <c r="V334" s="81">
        <f>VLOOKUP($C334,[1]Sheet1!$B$1:$Z$65536,20,0)</f>
        <v>0</v>
      </c>
      <c r="W334" s="81">
        <f>VLOOKUP($C334,[1]Sheet1!$B$1:$Z$65536,21,0)</f>
        <v>0</v>
      </c>
      <c r="X334" s="81">
        <f>VLOOKUP($C334,[1]Sheet1!$B$1:$Z$65536,22,0)</f>
        <v>0</v>
      </c>
      <c r="Y334" s="81">
        <f>VLOOKUP($C334,[1]Sheet1!$B$1:$Z$65536,23,0)</f>
        <v>0</v>
      </c>
      <c r="Z334" s="81">
        <f>VLOOKUP($C334,[1]Sheet1!$B$1:$Z$65536,24,0)</f>
        <v>0</v>
      </c>
      <c r="AA334" s="81">
        <f>VLOOKUP($C334,[1]Sheet1!$B$1:$Z$65536,25,0)</f>
        <v>16215.5</v>
      </c>
      <c r="AB334" s="81">
        <f>VLOOKUP($C334,[1]Sheet1!$B$1:$AA$65536,26,0)</f>
        <v>0</v>
      </c>
      <c r="AC334" s="112">
        <f t="shared" si="53"/>
        <v>16215.5</v>
      </c>
      <c r="AD334" s="211">
        <f>AC334-AB334-AA334</f>
        <v>0</v>
      </c>
      <c r="AE334" s="4"/>
      <c r="AF334" s="4"/>
      <c r="AG334" s="242"/>
      <c r="AI334" s="4"/>
      <c r="AJ334" s="4"/>
      <c r="AK334" s="4"/>
      <c r="AL334" s="4"/>
      <c r="AM334" s="4"/>
      <c r="AN334" s="185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</row>
    <row r="335" spans="3:52" hidden="1">
      <c r="C335" s="241" t="s">
        <v>683</v>
      </c>
      <c r="D335" s="29" t="str">
        <f>VLOOKUP(C335,[1]Sheet1!B$1:C$65536,2,0)</f>
        <v>山东昊松新材料科技有限公司</v>
      </c>
      <c r="E335" s="64">
        <f>VLOOKUP(C335,[1]Sheet1!B$1:D$65536,3,0)</f>
        <v>30</v>
      </c>
      <c r="F335" s="81">
        <f>VLOOKUP(C335,[1]Sheet1!B$1:E$65536,4,0)</f>
        <v>0</v>
      </c>
      <c r="G335" s="81">
        <f>VLOOKUP(C335,[1]Sheet1!B$1:F$65536,5,0)</f>
        <v>0</v>
      </c>
      <c r="H335" s="81">
        <f>VLOOKUP($C335,[1]Sheet1!$B$1:$Z$65536,6,0)</f>
        <v>0</v>
      </c>
      <c r="I335" s="81">
        <f>VLOOKUP($C335,[1]Sheet1!$B$1:$Z$65536,7,0)</f>
        <v>0</v>
      </c>
      <c r="J335" s="81">
        <f>VLOOKUP($C335,[1]Sheet1!$B$1:$Z$65536,8,0)</f>
        <v>0</v>
      </c>
      <c r="K335" s="81">
        <f>VLOOKUP($C335,[1]Sheet1!$B$1:$Z$65536,9,0)</f>
        <v>0</v>
      </c>
      <c r="L335" s="81">
        <f>VLOOKUP($C335,[1]Sheet1!$B$1:$Z$65536,10,0)</f>
        <v>0</v>
      </c>
      <c r="M335" s="81">
        <f>VLOOKUP($C335,[1]Sheet1!$B$1:$Z$65536,11,0)</f>
        <v>0</v>
      </c>
      <c r="N335" s="81">
        <f>VLOOKUP($C335,[1]Sheet1!$B$1:$Z$65536,12,0)</f>
        <v>0</v>
      </c>
      <c r="O335" s="81">
        <f>VLOOKUP($C335,[1]Sheet1!$B$1:$Z$65536,13,0)</f>
        <v>0</v>
      </c>
      <c r="P335" s="81">
        <f>VLOOKUP($C335,[1]Sheet1!$B$1:$Z$65536,14,0)</f>
        <v>0</v>
      </c>
      <c r="Q335" s="81">
        <f>VLOOKUP($C335,[1]Sheet1!$B$1:$Z$65536,15,0)</f>
        <v>0</v>
      </c>
      <c r="R335" s="81">
        <f>VLOOKUP($C335,[1]Sheet1!$B$1:$Z$65536,16,0)</f>
        <v>0</v>
      </c>
      <c r="S335" s="81">
        <f>VLOOKUP($C335,[1]Sheet1!$B$1:$Z$65536,17,0)</f>
        <v>0</v>
      </c>
      <c r="T335" s="81">
        <f>VLOOKUP($C335,[1]Sheet1!$B$1:$Z$65536,18,0)</f>
        <v>0</v>
      </c>
      <c r="U335" s="81">
        <f>VLOOKUP($C335,[1]Sheet1!$B$1:$Z$65536,19,0)</f>
        <v>0</v>
      </c>
      <c r="V335" s="81">
        <f>VLOOKUP($C335,[1]Sheet1!$B$1:$Z$65536,20,0)</f>
        <v>0</v>
      </c>
      <c r="W335" s="81">
        <f>VLOOKUP($C335,[1]Sheet1!$B$1:$Z$65536,21,0)</f>
        <v>0</v>
      </c>
      <c r="X335" s="81">
        <f>VLOOKUP($C335,[1]Sheet1!$B$1:$Z$65536,22,0)</f>
        <v>0</v>
      </c>
      <c r="Y335" s="81">
        <f>VLOOKUP($C335,[1]Sheet1!$B$1:$Z$65536,23,0)</f>
        <v>0</v>
      </c>
      <c r="Z335" s="81">
        <f>VLOOKUP($C335,[1]Sheet1!$B$1:$Z$65536,24,0)</f>
        <v>0</v>
      </c>
      <c r="AA335" s="81">
        <f>VLOOKUP($C335,[1]Sheet1!$B$1:$Z$65536,25,0)</f>
        <v>16310</v>
      </c>
      <c r="AB335" s="81">
        <f>VLOOKUP($C335,[1]Sheet1!$B$1:$AA$65536,26,0)</f>
        <v>0</v>
      </c>
      <c r="AC335" s="112">
        <f t="shared" si="53"/>
        <v>16310</v>
      </c>
      <c r="AD335" s="211">
        <f t="shared" ref="AD335:AD341" si="55">AC335-AB335</f>
        <v>16310</v>
      </c>
      <c r="AE335" s="4"/>
      <c r="AF335" s="4"/>
      <c r="AG335" s="242"/>
      <c r="AI335" s="4"/>
      <c r="AJ335" s="4"/>
      <c r="AK335" s="4"/>
      <c r="AL335" s="4"/>
      <c r="AM335" s="4"/>
      <c r="AN335" s="185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</row>
    <row r="336" spans="3:52" hidden="1">
      <c r="C336" s="241" t="s">
        <v>684</v>
      </c>
      <c r="D336" s="29" t="str">
        <f>VLOOKUP(C336,[1]Sheet1!B$1:C$65536,2,0)</f>
        <v>杭州阳晨聚氨酯制品有限公司</v>
      </c>
      <c r="E336" s="64">
        <f>VLOOKUP(C336,[1]Sheet1!B$1:D$65536,3,0)</f>
        <v>30</v>
      </c>
      <c r="F336" s="81">
        <f>VLOOKUP(C336,[1]Sheet1!B$1:E$65536,4,0)</f>
        <v>0</v>
      </c>
      <c r="G336" s="81">
        <f>VLOOKUP(C336,[1]Sheet1!B$1:F$65536,5,0)</f>
        <v>0</v>
      </c>
      <c r="H336" s="81">
        <f>VLOOKUP($C336,[1]Sheet1!$B$1:$Z$65536,6,0)</f>
        <v>0</v>
      </c>
      <c r="I336" s="81">
        <f>VLOOKUP($C336,[1]Sheet1!$B$1:$Z$65536,7,0)</f>
        <v>0</v>
      </c>
      <c r="J336" s="81">
        <f>VLOOKUP($C336,[1]Sheet1!$B$1:$Z$65536,8,0)</f>
        <v>0</v>
      </c>
      <c r="K336" s="81">
        <f>VLOOKUP($C336,[1]Sheet1!$B$1:$Z$65536,9,0)</f>
        <v>0</v>
      </c>
      <c r="L336" s="81">
        <f>VLOOKUP($C336,[1]Sheet1!$B$1:$Z$65536,10,0)</f>
        <v>0</v>
      </c>
      <c r="M336" s="81">
        <f>VLOOKUP($C336,[1]Sheet1!$B$1:$Z$65536,11,0)</f>
        <v>0</v>
      </c>
      <c r="N336" s="81">
        <f>VLOOKUP($C336,[1]Sheet1!$B$1:$Z$65536,12,0)</f>
        <v>0</v>
      </c>
      <c r="O336" s="81">
        <f>VLOOKUP($C336,[1]Sheet1!$B$1:$Z$65536,13,0)</f>
        <v>0</v>
      </c>
      <c r="P336" s="81">
        <f>VLOOKUP($C336,[1]Sheet1!$B$1:$Z$65536,14,0)</f>
        <v>0</v>
      </c>
      <c r="Q336" s="81">
        <f>VLOOKUP($C336,[1]Sheet1!$B$1:$Z$65536,15,0)</f>
        <v>0</v>
      </c>
      <c r="R336" s="81">
        <f>VLOOKUP($C336,[1]Sheet1!$B$1:$Z$65536,16,0)</f>
        <v>0</v>
      </c>
      <c r="S336" s="81">
        <f>VLOOKUP($C336,[1]Sheet1!$B$1:$Z$65536,17,0)</f>
        <v>0</v>
      </c>
      <c r="T336" s="81">
        <f>VLOOKUP($C336,[1]Sheet1!$B$1:$Z$65536,18,0)</f>
        <v>0</v>
      </c>
      <c r="U336" s="81">
        <f>VLOOKUP($C336,[1]Sheet1!$B$1:$Z$65536,19,0)</f>
        <v>0</v>
      </c>
      <c r="V336" s="81">
        <f>VLOOKUP($C336,[1]Sheet1!$B$1:$Z$65536,20,0)</f>
        <v>0</v>
      </c>
      <c r="W336" s="81">
        <f>VLOOKUP($C336,[1]Sheet1!$B$1:$Z$65536,21,0)</f>
        <v>0</v>
      </c>
      <c r="X336" s="81">
        <f>VLOOKUP($C336,[1]Sheet1!$B$1:$Z$65536,22,0)</f>
        <v>0</v>
      </c>
      <c r="Y336" s="81">
        <f>VLOOKUP($C336,[1]Sheet1!$B$1:$Z$65536,23,0)</f>
        <v>0</v>
      </c>
      <c r="Z336" s="81">
        <f>VLOOKUP($C336,[1]Sheet1!$B$1:$Z$65536,24,0)</f>
        <v>0</v>
      </c>
      <c r="AA336" s="81">
        <f>VLOOKUP($C336,[1]Sheet1!$B$1:$Z$65536,25,0)</f>
        <v>55500.24</v>
      </c>
      <c r="AB336" s="81">
        <f>VLOOKUP($C336,[1]Sheet1!$B$1:$AA$65536,26,0)</f>
        <v>0</v>
      </c>
      <c r="AC336" s="112">
        <f t="shared" si="53"/>
        <v>55500.24</v>
      </c>
      <c r="AD336" s="211">
        <f t="shared" si="55"/>
        <v>55500.24</v>
      </c>
      <c r="AE336" s="4"/>
      <c r="AF336" s="4"/>
      <c r="AG336" s="242"/>
      <c r="AI336" s="4"/>
      <c r="AJ336" s="4"/>
      <c r="AK336" s="4"/>
      <c r="AL336" s="4"/>
      <c r="AM336" s="4"/>
      <c r="AN336" s="185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</row>
    <row r="337" spans="3:52" hidden="1">
      <c r="C337" s="241" t="s">
        <v>685</v>
      </c>
      <c r="D337" s="29" t="str">
        <f>VLOOKUP(C337,[1]Sheet1!B$1:C$65536,2,0)</f>
        <v>青岛中新华美塑料有限公司</v>
      </c>
      <c r="E337" s="64">
        <f>VLOOKUP(C337,[1]Sheet1!B$1:D$65536,3,0)</f>
        <v>30</v>
      </c>
      <c r="F337" s="81">
        <f>VLOOKUP(C337,[1]Sheet1!B$1:E$65536,4,0)</f>
        <v>0</v>
      </c>
      <c r="G337" s="81">
        <f>VLOOKUP(C337,[1]Sheet1!B$1:F$65536,5,0)</f>
        <v>0</v>
      </c>
      <c r="H337" s="81">
        <f>VLOOKUP($C337,[1]Sheet1!$B$1:$Z$65536,6,0)</f>
        <v>0</v>
      </c>
      <c r="I337" s="81">
        <f>VLOOKUP($C337,[1]Sheet1!$B$1:$Z$65536,7,0)</f>
        <v>0</v>
      </c>
      <c r="J337" s="81">
        <f>VLOOKUP($C337,[1]Sheet1!$B$1:$Z$65536,8,0)</f>
        <v>0</v>
      </c>
      <c r="K337" s="81">
        <f>VLOOKUP($C337,[1]Sheet1!$B$1:$Z$65536,9,0)</f>
        <v>0</v>
      </c>
      <c r="L337" s="81">
        <f>VLOOKUP($C337,[1]Sheet1!$B$1:$Z$65536,10,0)</f>
        <v>0</v>
      </c>
      <c r="M337" s="81">
        <f>VLOOKUP($C337,[1]Sheet1!$B$1:$Z$65536,11,0)</f>
        <v>0</v>
      </c>
      <c r="N337" s="81">
        <f>VLOOKUP($C337,[1]Sheet1!$B$1:$Z$65536,12,0)</f>
        <v>0</v>
      </c>
      <c r="O337" s="81">
        <f>VLOOKUP($C337,[1]Sheet1!$B$1:$Z$65536,13,0)</f>
        <v>0</v>
      </c>
      <c r="P337" s="81">
        <f>VLOOKUP($C337,[1]Sheet1!$B$1:$Z$65536,14,0)</f>
        <v>0</v>
      </c>
      <c r="Q337" s="81">
        <f>VLOOKUP($C337,[1]Sheet1!$B$1:$Z$65536,15,0)</f>
        <v>0</v>
      </c>
      <c r="R337" s="81">
        <f>VLOOKUP($C337,[1]Sheet1!$B$1:$Z$65536,16,0)</f>
        <v>0</v>
      </c>
      <c r="S337" s="81">
        <f>VLOOKUP($C337,[1]Sheet1!$B$1:$Z$65536,17,0)</f>
        <v>0</v>
      </c>
      <c r="T337" s="81">
        <f>VLOOKUP($C337,[1]Sheet1!$B$1:$Z$65536,18,0)</f>
        <v>0</v>
      </c>
      <c r="U337" s="81">
        <f>VLOOKUP($C337,[1]Sheet1!$B$1:$Z$65536,19,0)</f>
        <v>0</v>
      </c>
      <c r="V337" s="81">
        <f>VLOOKUP($C337,[1]Sheet1!$B$1:$Z$65536,20,0)</f>
        <v>0</v>
      </c>
      <c r="W337" s="81">
        <f>VLOOKUP($C337,[1]Sheet1!$B$1:$Z$65536,21,0)</f>
        <v>0</v>
      </c>
      <c r="X337" s="81">
        <f>VLOOKUP($C337,[1]Sheet1!$B$1:$Z$65536,22,0)</f>
        <v>0</v>
      </c>
      <c r="Y337" s="81">
        <f>VLOOKUP($C337,[1]Sheet1!$B$1:$Z$65536,23,0)</f>
        <v>0</v>
      </c>
      <c r="Z337" s="81">
        <f>VLOOKUP($C337,[1]Sheet1!$B$1:$Z$65536,24,0)</f>
        <v>0</v>
      </c>
      <c r="AA337" s="81">
        <f>VLOOKUP($C337,[1]Sheet1!$B$1:$Z$65536,25,0)</f>
        <v>0</v>
      </c>
      <c r="AB337" s="81">
        <f>VLOOKUP($C337,[1]Sheet1!$B$1:$AA$65536,26,0)</f>
        <v>0</v>
      </c>
      <c r="AC337" s="112">
        <f t="shared" si="53"/>
        <v>0</v>
      </c>
      <c r="AD337" s="211">
        <f t="shared" si="55"/>
        <v>0</v>
      </c>
      <c r="AE337" s="4"/>
      <c r="AF337" s="4"/>
      <c r="AG337" s="242"/>
      <c r="AI337" s="4"/>
      <c r="AJ337" s="4"/>
      <c r="AK337" s="4"/>
      <c r="AL337" s="4"/>
      <c r="AM337" s="4"/>
      <c r="AN337" s="185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</row>
    <row r="338" spans="3:52" hidden="1">
      <c r="C338" s="241" t="s">
        <v>686</v>
      </c>
      <c r="D338" s="29" t="str">
        <f>VLOOKUP(C338,[1]Sheet1!B$1:C$65536,2,0)</f>
        <v>文安县众盛塑料制品厂</v>
      </c>
      <c r="E338" s="64">
        <f>VLOOKUP(C338,[1]Sheet1!B$1:D$65536,3,0)</f>
        <v>30</v>
      </c>
      <c r="F338" s="81">
        <f>VLOOKUP(C338,[1]Sheet1!B$1:E$65536,4,0)</f>
        <v>0</v>
      </c>
      <c r="G338" s="81">
        <f>VLOOKUP(C338,[1]Sheet1!B$1:F$65536,5,0)</f>
        <v>0</v>
      </c>
      <c r="H338" s="81">
        <f>VLOOKUP($C338,[1]Sheet1!$B$1:$Z$65536,6,0)</f>
        <v>0</v>
      </c>
      <c r="I338" s="81">
        <f>VLOOKUP($C338,[1]Sheet1!$B$1:$Z$65536,7,0)</f>
        <v>0</v>
      </c>
      <c r="J338" s="81">
        <f>VLOOKUP($C338,[1]Sheet1!$B$1:$Z$65536,8,0)</f>
        <v>0</v>
      </c>
      <c r="K338" s="81">
        <f>VLOOKUP($C338,[1]Sheet1!$B$1:$Z$65536,9,0)</f>
        <v>0</v>
      </c>
      <c r="L338" s="81">
        <f>VLOOKUP($C338,[1]Sheet1!$B$1:$Z$65536,10,0)</f>
        <v>0</v>
      </c>
      <c r="M338" s="81">
        <f>VLOOKUP($C338,[1]Sheet1!$B$1:$Z$65536,11,0)</f>
        <v>0</v>
      </c>
      <c r="N338" s="81">
        <f>VLOOKUP($C338,[1]Sheet1!$B$1:$Z$65536,12,0)</f>
        <v>0</v>
      </c>
      <c r="O338" s="81">
        <f>VLOOKUP($C338,[1]Sheet1!$B$1:$Z$65536,13,0)</f>
        <v>0</v>
      </c>
      <c r="P338" s="81">
        <f>VLOOKUP($C338,[1]Sheet1!$B$1:$Z$65536,14,0)</f>
        <v>0</v>
      </c>
      <c r="Q338" s="81">
        <f>VLOOKUP($C338,[1]Sheet1!$B$1:$Z$65536,15,0)</f>
        <v>0</v>
      </c>
      <c r="R338" s="81">
        <f>VLOOKUP($C338,[1]Sheet1!$B$1:$Z$65536,16,0)</f>
        <v>0</v>
      </c>
      <c r="S338" s="81">
        <f>VLOOKUP($C338,[1]Sheet1!$B$1:$Z$65536,17,0)</f>
        <v>0</v>
      </c>
      <c r="T338" s="81">
        <f>VLOOKUP($C338,[1]Sheet1!$B$1:$Z$65536,18,0)</f>
        <v>0</v>
      </c>
      <c r="U338" s="81">
        <f>VLOOKUP($C338,[1]Sheet1!$B$1:$Z$65536,19,0)</f>
        <v>0</v>
      </c>
      <c r="V338" s="81">
        <f>VLOOKUP($C338,[1]Sheet1!$B$1:$Z$65536,20,0)</f>
        <v>0</v>
      </c>
      <c r="W338" s="81">
        <f>VLOOKUP($C338,[1]Sheet1!$B$1:$Z$65536,21,0)</f>
        <v>0</v>
      </c>
      <c r="X338" s="81">
        <f>VLOOKUP($C338,[1]Sheet1!$B$1:$Z$65536,22,0)</f>
        <v>0</v>
      </c>
      <c r="Y338" s="81">
        <f>VLOOKUP($C338,[1]Sheet1!$B$1:$Z$65536,23,0)</f>
        <v>0</v>
      </c>
      <c r="Z338" s="81">
        <f>VLOOKUP($C338,[1]Sheet1!$B$1:$Z$65536,24,0)</f>
        <v>0</v>
      </c>
      <c r="AA338" s="81">
        <f>VLOOKUP($C338,[1]Sheet1!$B$1:$Z$65536,25,0)</f>
        <v>5500</v>
      </c>
      <c r="AB338" s="81">
        <f>VLOOKUP($C338,[1]Sheet1!$B$1:$AA$65536,26,0)</f>
        <v>0</v>
      </c>
      <c r="AC338" s="112">
        <f t="shared" si="53"/>
        <v>5500</v>
      </c>
      <c r="AD338" s="211">
        <f t="shared" si="55"/>
        <v>5500</v>
      </c>
      <c r="AE338" s="4"/>
      <c r="AF338" s="4"/>
      <c r="AG338" s="242"/>
      <c r="AI338" s="4"/>
      <c r="AJ338" s="4"/>
      <c r="AK338" s="4"/>
      <c r="AL338" s="4"/>
      <c r="AM338" s="4"/>
      <c r="AN338" s="185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</row>
    <row r="339" spans="3:52" hidden="1">
      <c r="C339" s="241" t="s">
        <v>687</v>
      </c>
      <c r="D339" s="29" t="str">
        <f>VLOOKUP(C339,[1]Sheet1!B$1:C$65536,2,0)</f>
        <v>诸城市弘和源商贸有限公司</v>
      </c>
      <c r="E339" s="64">
        <f>VLOOKUP(C339,[1]Sheet1!B$1:D$65536,3,0)</f>
        <v>30</v>
      </c>
      <c r="F339" s="81">
        <f>VLOOKUP(C339,[1]Sheet1!B$1:E$65536,4,0)</f>
        <v>0</v>
      </c>
      <c r="G339" s="81">
        <f>VLOOKUP(C339,[1]Sheet1!B$1:F$65536,5,0)</f>
        <v>0</v>
      </c>
      <c r="H339" s="81">
        <f>VLOOKUP($C339,[1]Sheet1!$B$1:$Z$65536,6,0)</f>
        <v>0</v>
      </c>
      <c r="I339" s="81">
        <f>VLOOKUP($C339,[1]Sheet1!$B$1:$Z$65536,7,0)</f>
        <v>0</v>
      </c>
      <c r="J339" s="81">
        <f>VLOOKUP($C339,[1]Sheet1!$B$1:$Z$65536,8,0)</f>
        <v>0</v>
      </c>
      <c r="K339" s="81">
        <f>VLOOKUP($C339,[1]Sheet1!$B$1:$Z$65536,9,0)</f>
        <v>0</v>
      </c>
      <c r="L339" s="81">
        <f>VLOOKUP($C339,[1]Sheet1!$B$1:$Z$65536,10,0)</f>
        <v>0</v>
      </c>
      <c r="M339" s="81">
        <f>VLOOKUP($C339,[1]Sheet1!$B$1:$Z$65536,11,0)</f>
        <v>0</v>
      </c>
      <c r="N339" s="81">
        <f>VLOOKUP($C339,[1]Sheet1!$B$1:$Z$65536,12,0)</f>
        <v>0</v>
      </c>
      <c r="O339" s="81">
        <f>VLOOKUP($C339,[1]Sheet1!$B$1:$Z$65536,13,0)</f>
        <v>0</v>
      </c>
      <c r="P339" s="81">
        <f>VLOOKUP($C339,[1]Sheet1!$B$1:$Z$65536,14,0)</f>
        <v>0</v>
      </c>
      <c r="Q339" s="81">
        <f>VLOOKUP($C339,[1]Sheet1!$B$1:$Z$65536,15,0)</f>
        <v>0</v>
      </c>
      <c r="R339" s="81">
        <f>VLOOKUP($C339,[1]Sheet1!$B$1:$Z$65536,16,0)</f>
        <v>0</v>
      </c>
      <c r="S339" s="81">
        <f>VLOOKUP($C339,[1]Sheet1!$B$1:$Z$65536,17,0)</f>
        <v>0</v>
      </c>
      <c r="T339" s="81">
        <f>VLOOKUP($C339,[1]Sheet1!$B$1:$Z$65536,18,0)</f>
        <v>0</v>
      </c>
      <c r="U339" s="81">
        <f>VLOOKUP($C339,[1]Sheet1!$B$1:$Z$65536,19,0)</f>
        <v>0</v>
      </c>
      <c r="V339" s="81">
        <f>VLOOKUP($C339,[1]Sheet1!$B$1:$Z$65536,20,0)</f>
        <v>0</v>
      </c>
      <c r="W339" s="81">
        <f>VLOOKUP($C339,[1]Sheet1!$B$1:$Z$65536,21,0)</f>
        <v>0</v>
      </c>
      <c r="X339" s="81">
        <f>VLOOKUP($C339,[1]Sheet1!$B$1:$Z$65536,22,0)</f>
        <v>0</v>
      </c>
      <c r="Y339" s="81">
        <f>VLOOKUP($C339,[1]Sheet1!$B$1:$Z$65536,23,0)</f>
        <v>0</v>
      </c>
      <c r="Z339" s="81">
        <f>VLOOKUP($C339,[1]Sheet1!$B$1:$Z$65536,24,0)</f>
        <v>0</v>
      </c>
      <c r="AA339" s="81">
        <f>VLOOKUP($C339,[1]Sheet1!$B$1:$Z$65536,25,0)</f>
        <v>0.23</v>
      </c>
      <c r="AB339" s="81">
        <f>VLOOKUP($C339,[1]Sheet1!$B$1:$AA$65536,26,0)</f>
        <v>0</v>
      </c>
      <c r="AC339" s="112">
        <f t="shared" si="53"/>
        <v>0.23</v>
      </c>
      <c r="AD339" s="211">
        <f t="shared" si="55"/>
        <v>0.23</v>
      </c>
      <c r="AE339" s="4"/>
      <c r="AF339" s="4"/>
      <c r="AG339" s="242"/>
      <c r="AI339" s="4"/>
      <c r="AJ339" s="4"/>
      <c r="AK339" s="4"/>
      <c r="AL339" s="4"/>
      <c r="AM339" s="4"/>
      <c r="AN339" s="185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</row>
    <row r="340" spans="3:52" hidden="1">
      <c r="C340" s="241" t="s">
        <v>688</v>
      </c>
      <c r="D340" s="29" t="str">
        <f>VLOOKUP(C340,[1]Sheet1!B$1:C$65536,2,0)</f>
        <v>衡阳县标准件厂株洲销售处</v>
      </c>
      <c r="E340" s="64">
        <f>VLOOKUP(C340,[1]Sheet1!B$1:D$65536,3,0)</f>
        <v>30</v>
      </c>
      <c r="F340" s="81">
        <f>VLOOKUP(C340,[1]Sheet1!B$1:E$65536,4,0)</f>
        <v>0</v>
      </c>
      <c r="G340" s="81">
        <f>VLOOKUP(C340,[1]Sheet1!B$1:F$65536,5,0)</f>
        <v>0</v>
      </c>
      <c r="H340" s="81">
        <f>VLOOKUP($C340,[1]Sheet1!$B$1:$Z$65536,6,0)</f>
        <v>0</v>
      </c>
      <c r="I340" s="81">
        <f>VLOOKUP($C340,[1]Sheet1!$B$1:$Z$65536,7,0)</f>
        <v>0</v>
      </c>
      <c r="J340" s="81">
        <f>VLOOKUP($C340,[1]Sheet1!$B$1:$Z$65536,8,0)</f>
        <v>0</v>
      </c>
      <c r="K340" s="81">
        <f>VLOOKUP($C340,[1]Sheet1!$B$1:$Z$65536,9,0)</f>
        <v>0</v>
      </c>
      <c r="L340" s="81">
        <f>VLOOKUP($C340,[1]Sheet1!$B$1:$Z$65536,10,0)</f>
        <v>0</v>
      </c>
      <c r="M340" s="81">
        <f>VLOOKUP($C340,[1]Sheet1!$B$1:$Z$65536,11,0)</f>
        <v>0</v>
      </c>
      <c r="N340" s="81">
        <f>VLOOKUP($C340,[1]Sheet1!$B$1:$Z$65536,12,0)</f>
        <v>0</v>
      </c>
      <c r="O340" s="81">
        <f>VLOOKUP($C340,[1]Sheet1!$B$1:$Z$65536,13,0)</f>
        <v>0</v>
      </c>
      <c r="P340" s="81">
        <f>VLOOKUP($C340,[1]Sheet1!$B$1:$Z$65536,14,0)</f>
        <v>0</v>
      </c>
      <c r="Q340" s="81">
        <f>VLOOKUP($C340,[1]Sheet1!$B$1:$Z$65536,15,0)</f>
        <v>0</v>
      </c>
      <c r="R340" s="81">
        <f>VLOOKUP($C340,[1]Sheet1!$B$1:$Z$65536,16,0)</f>
        <v>0</v>
      </c>
      <c r="S340" s="81">
        <f>VLOOKUP($C340,[1]Sheet1!$B$1:$Z$65536,17,0)</f>
        <v>0</v>
      </c>
      <c r="T340" s="81">
        <f>VLOOKUP($C340,[1]Sheet1!$B$1:$Z$65536,18,0)</f>
        <v>0</v>
      </c>
      <c r="U340" s="81">
        <f>VLOOKUP($C340,[1]Sheet1!$B$1:$Z$65536,19,0)</f>
        <v>0</v>
      </c>
      <c r="V340" s="81">
        <f>VLOOKUP($C340,[1]Sheet1!$B$1:$Z$65536,20,0)</f>
        <v>0</v>
      </c>
      <c r="W340" s="81">
        <f>VLOOKUP($C340,[1]Sheet1!$B$1:$Z$65536,21,0)</f>
        <v>0</v>
      </c>
      <c r="X340" s="81">
        <f>VLOOKUP($C340,[1]Sheet1!$B$1:$Z$65536,22,0)</f>
        <v>0</v>
      </c>
      <c r="Y340" s="81">
        <f>VLOOKUP($C340,[1]Sheet1!$B$1:$Z$65536,23,0)</f>
        <v>0</v>
      </c>
      <c r="Z340" s="81">
        <f>VLOOKUP($C340,[1]Sheet1!$B$1:$Z$65536,24,0)</f>
        <v>0</v>
      </c>
      <c r="AA340" s="81">
        <f>VLOOKUP($C340,[1]Sheet1!$B$1:$Z$65536,25,0)</f>
        <v>11390.4</v>
      </c>
      <c r="AB340" s="81">
        <f>VLOOKUP($C340,[1]Sheet1!$B$1:$AA$65536,26,0)</f>
        <v>0</v>
      </c>
      <c r="AC340" s="112">
        <f t="shared" si="53"/>
        <v>11390.4</v>
      </c>
      <c r="AD340" s="211">
        <f t="shared" si="55"/>
        <v>11390.4</v>
      </c>
      <c r="AE340" s="4"/>
      <c r="AF340" s="4"/>
      <c r="AG340" s="242"/>
      <c r="AI340" s="4"/>
      <c r="AJ340" s="4"/>
      <c r="AK340" s="4"/>
      <c r="AL340" s="4"/>
      <c r="AM340" s="4"/>
      <c r="AN340" s="185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</row>
    <row r="341" spans="3:52" hidden="1">
      <c r="C341" s="241" t="s">
        <v>689</v>
      </c>
      <c r="D341" s="29" t="str">
        <f>VLOOKUP(C341,[1]Sheet1!B$1:C$65536,2,0)</f>
        <v>黄骅市金盾保安服务有限公司</v>
      </c>
      <c r="E341" s="64">
        <f>VLOOKUP(C341,[1]Sheet1!B$1:D$65536,3,0)</f>
        <v>30</v>
      </c>
      <c r="F341" s="81">
        <f>VLOOKUP(C341,[1]Sheet1!B$1:E$65536,4,0)</f>
        <v>0</v>
      </c>
      <c r="G341" s="81">
        <f>VLOOKUP(C341,[1]Sheet1!B$1:F$65536,5,0)</f>
        <v>0</v>
      </c>
      <c r="H341" s="81">
        <f>VLOOKUP($C341,[1]Sheet1!$B$1:$Z$65536,6,0)</f>
        <v>0</v>
      </c>
      <c r="I341" s="81">
        <f>VLOOKUP($C341,[1]Sheet1!$B$1:$Z$65536,7,0)</f>
        <v>0</v>
      </c>
      <c r="J341" s="81">
        <f>VLOOKUP($C341,[1]Sheet1!$B$1:$Z$65536,8,0)</f>
        <v>0</v>
      </c>
      <c r="K341" s="81">
        <f>VLOOKUP($C341,[1]Sheet1!$B$1:$Z$65536,9,0)</f>
        <v>0</v>
      </c>
      <c r="L341" s="81">
        <f>VLOOKUP($C341,[1]Sheet1!$B$1:$Z$65536,10,0)</f>
        <v>0</v>
      </c>
      <c r="M341" s="81">
        <f>VLOOKUP($C341,[1]Sheet1!$B$1:$Z$65536,11,0)</f>
        <v>0</v>
      </c>
      <c r="N341" s="81">
        <f>VLOOKUP($C341,[1]Sheet1!$B$1:$Z$65536,12,0)</f>
        <v>0</v>
      </c>
      <c r="O341" s="81">
        <f>VLOOKUP($C341,[1]Sheet1!$B$1:$Z$65536,13,0)</f>
        <v>0</v>
      </c>
      <c r="P341" s="81">
        <f>VLOOKUP($C341,[1]Sheet1!$B$1:$Z$65536,14,0)</f>
        <v>0</v>
      </c>
      <c r="Q341" s="81">
        <f>VLOOKUP($C341,[1]Sheet1!$B$1:$Z$65536,15,0)</f>
        <v>0</v>
      </c>
      <c r="R341" s="81">
        <f>VLOOKUP($C341,[1]Sheet1!$B$1:$Z$65536,16,0)</f>
        <v>0</v>
      </c>
      <c r="S341" s="81">
        <f>VLOOKUP($C341,[1]Sheet1!$B$1:$Z$65536,17,0)</f>
        <v>0</v>
      </c>
      <c r="T341" s="81">
        <f>VLOOKUP($C341,[1]Sheet1!$B$1:$Z$65536,18,0)</f>
        <v>0</v>
      </c>
      <c r="U341" s="81">
        <f>VLOOKUP($C341,[1]Sheet1!$B$1:$Z$65536,19,0)</f>
        <v>0</v>
      </c>
      <c r="V341" s="81">
        <f>VLOOKUP($C341,[1]Sheet1!$B$1:$Z$65536,20,0)</f>
        <v>0</v>
      </c>
      <c r="W341" s="81">
        <f>VLOOKUP($C341,[1]Sheet1!$B$1:$Z$65536,21,0)</f>
        <v>0</v>
      </c>
      <c r="X341" s="81">
        <f>VLOOKUP($C341,[1]Sheet1!$B$1:$Z$65536,22,0)</f>
        <v>0</v>
      </c>
      <c r="Y341" s="81">
        <f>VLOOKUP($C341,[1]Sheet1!$B$1:$Z$65536,23,0)</f>
        <v>0</v>
      </c>
      <c r="Z341" s="81">
        <f>VLOOKUP($C341,[1]Sheet1!$B$1:$Z$65536,24,0)</f>
        <v>15100</v>
      </c>
      <c r="AA341" s="81">
        <f>VLOOKUP($C341,[1]Sheet1!$B$1:$Z$65536,25,0)</f>
        <v>0</v>
      </c>
      <c r="AB341" s="81">
        <f>VLOOKUP($C341,[1]Sheet1!$B$1:$AA$65536,26,0)</f>
        <v>15100</v>
      </c>
      <c r="AC341" s="112">
        <f t="shared" si="53"/>
        <v>30200</v>
      </c>
      <c r="AD341" s="211">
        <f t="shared" si="55"/>
        <v>15100</v>
      </c>
      <c r="AE341" s="4"/>
      <c r="AF341" s="4"/>
      <c r="AG341" s="242"/>
      <c r="AI341" s="4"/>
      <c r="AJ341" s="4"/>
      <c r="AK341" s="4"/>
      <c r="AL341" s="4"/>
      <c r="AM341" s="4"/>
      <c r="AN341" s="185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</row>
    <row r="342" spans="3:52" hidden="1">
      <c r="C342" s="241" t="s">
        <v>690</v>
      </c>
      <c r="D342" s="29" t="str">
        <f>VLOOKUP(C342,[1]Sheet1!B$1:C$65536,2,0)</f>
        <v>荣昌一次性供应商</v>
      </c>
      <c r="E342" s="64">
        <v>0</v>
      </c>
      <c r="F342" s="81">
        <f>VLOOKUP(C342,[1]Sheet1!B$1:E$65536,4,0)</f>
        <v>215008.44</v>
      </c>
      <c r="G342" s="81">
        <f>VLOOKUP(C342,[1]Sheet1!B$1:F$65536,5,0)</f>
        <v>0</v>
      </c>
      <c r="H342" s="81">
        <f>VLOOKUP($C342,[1]Sheet1!$B$1:$Z$65536,6,0)</f>
        <v>0</v>
      </c>
      <c r="I342" s="81">
        <f>VLOOKUP($C342,[1]Sheet1!$B$1:$Z$65536,7,0)</f>
        <v>0</v>
      </c>
      <c r="J342" s="81">
        <f>VLOOKUP($C342,[1]Sheet1!$B$1:$Z$65536,8,0)</f>
        <v>0</v>
      </c>
      <c r="K342" s="81">
        <f>VLOOKUP($C342,[1]Sheet1!$B$1:$Z$65536,9,0)</f>
        <v>0</v>
      </c>
      <c r="L342" s="81">
        <f>VLOOKUP($C342,[1]Sheet1!$B$1:$Z$65536,10,0)</f>
        <v>0</v>
      </c>
      <c r="M342" s="81">
        <f>VLOOKUP($C342,[1]Sheet1!$B$1:$Z$65536,11,0)</f>
        <v>0</v>
      </c>
      <c r="N342" s="81">
        <f>VLOOKUP($C342,[1]Sheet1!$B$1:$Z$65536,12,0)</f>
        <v>0</v>
      </c>
      <c r="O342" s="81">
        <f>VLOOKUP($C342,[1]Sheet1!$B$1:$Z$65536,13,0)</f>
        <v>0</v>
      </c>
      <c r="P342" s="81">
        <f>VLOOKUP($C342,[1]Sheet1!$B$1:$Z$65536,14,0)</f>
        <v>0</v>
      </c>
      <c r="Q342" s="81">
        <f>VLOOKUP($C342,[1]Sheet1!$B$1:$Z$65536,15,0)</f>
        <v>0</v>
      </c>
      <c r="R342" s="81">
        <f>VLOOKUP($C342,[1]Sheet1!$B$1:$Z$65536,16,0)</f>
        <v>0</v>
      </c>
      <c r="S342" s="81">
        <f>VLOOKUP($C342,[1]Sheet1!$B$1:$Z$65536,17,0)</f>
        <v>0</v>
      </c>
      <c r="T342" s="81">
        <f>VLOOKUP($C342,[1]Sheet1!$B$1:$Z$65536,18,0)</f>
        <v>0</v>
      </c>
      <c r="U342" s="81">
        <f>VLOOKUP($C342,[1]Sheet1!$B$1:$Z$65536,19,0)</f>
        <v>0</v>
      </c>
      <c r="V342" s="81">
        <f>VLOOKUP($C342,[1]Sheet1!$B$1:$Z$65536,20,0)</f>
        <v>0</v>
      </c>
      <c r="W342" s="81">
        <f>VLOOKUP($C342,[1]Sheet1!$B$1:$Z$65536,21,0)</f>
        <v>0</v>
      </c>
      <c r="X342" s="81">
        <f>VLOOKUP($C342,[1]Sheet1!$B$1:$Z$65536,22,0)</f>
        <v>0</v>
      </c>
      <c r="Y342" s="81">
        <f>VLOOKUP($C342,[1]Sheet1!$B$1:$Z$65536,23,0)</f>
        <v>0</v>
      </c>
      <c r="Z342" s="81">
        <f>VLOOKUP($C342,[1]Sheet1!$B$1:$Z$65536,24,0)</f>
        <v>0</v>
      </c>
      <c r="AA342" s="81">
        <f>VLOOKUP($C342,[1]Sheet1!$B$1:$Z$65536,25,0)</f>
        <v>0</v>
      </c>
      <c r="AB342" s="81">
        <f>VLOOKUP($C342,[1]Sheet1!$B$1:$AA$65536,26,0)</f>
        <v>0</v>
      </c>
      <c r="AC342" s="112">
        <f t="shared" si="53"/>
        <v>215008.44</v>
      </c>
      <c r="AD342" s="211">
        <f t="shared" ref="AD342:AD350" si="56">AC342</f>
        <v>215008.44</v>
      </c>
      <c r="AE342" s="4"/>
      <c r="AF342" s="4"/>
      <c r="AG342" s="242"/>
      <c r="AI342" s="4"/>
      <c r="AJ342" s="4"/>
      <c r="AK342" s="4"/>
      <c r="AL342" s="4"/>
      <c r="AM342" s="4"/>
      <c r="AN342" s="185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</row>
    <row r="343" spans="3:52" hidden="1">
      <c r="C343" s="241" t="s">
        <v>691</v>
      </c>
      <c r="D343" s="29" t="str">
        <f>VLOOKUP(C343,[1]Sheet1!B$1:C$65536,2,0)</f>
        <v>青岛宸屹信息科技有限公司</v>
      </c>
      <c r="E343" s="64">
        <v>0</v>
      </c>
      <c r="F343" s="81">
        <f>VLOOKUP(C343,[1]Sheet1!B$1:E$65536,4,0)</f>
        <v>0</v>
      </c>
      <c r="G343" s="81">
        <f>VLOOKUP(C343,[1]Sheet1!B$1:F$65536,5,0)</f>
        <v>0</v>
      </c>
      <c r="H343" s="81">
        <f>VLOOKUP($C343,[1]Sheet1!$B$1:$Z$65536,6,0)</f>
        <v>0</v>
      </c>
      <c r="I343" s="81">
        <f>VLOOKUP($C343,[1]Sheet1!$B$1:$Z$65536,7,0)</f>
        <v>0</v>
      </c>
      <c r="J343" s="81">
        <f>VLOOKUP($C343,[1]Sheet1!$B$1:$Z$65536,8,0)</f>
        <v>0</v>
      </c>
      <c r="K343" s="81">
        <f>VLOOKUP($C343,[1]Sheet1!$B$1:$Z$65536,9,0)</f>
        <v>0</v>
      </c>
      <c r="L343" s="81">
        <f>VLOOKUP($C343,[1]Sheet1!$B$1:$Z$65536,10,0)</f>
        <v>0</v>
      </c>
      <c r="M343" s="81">
        <f>VLOOKUP($C343,[1]Sheet1!$B$1:$Z$65536,11,0)</f>
        <v>0</v>
      </c>
      <c r="N343" s="81">
        <f>VLOOKUP($C343,[1]Sheet1!$B$1:$Z$65536,12,0)</f>
        <v>0</v>
      </c>
      <c r="O343" s="81">
        <f>VLOOKUP($C343,[1]Sheet1!$B$1:$Z$65536,13,0)</f>
        <v>0</v>
      </c>
      <c r="P343" s="81">
        <f>VLOOKUP($C343,[1]Sheet1!$B$1:$Z$65536,14,0)</f>
        <v>0</v>
      </c>
      <c r="Q343" s="81">
        <f>VLOOKUP($C343,[1]Sheet1!$B$1:$Z$65536,15,0)</f>
        <v>0</v>
      </c>
      <c r="R343" s="81">
        <f>VLOOKUP($C343,[1]Sheet1!$B$1:$Z$65536,16,0)</f>
        <v>0</v>
      </c>
      <c r="S343" s="81">
        <f>VLOOKUP($C343,[1]Sheet1!$B$1:$Z$65536,17,0)</f>
        <v>0</v>
      </c>
      <c r="T343" s="81">
        <f>VLOOKUP($C343,[1]Sheet1!$B$1:$Z$65536,18,0)</f>
        <v>0</v>
      </c>
      <c r="U343" s="81">
        <f>VLOOKUP($C343,[1]Sheet1!$B$1:$Z$65536,19,0)</f>
        <v>0</v>
      </c>
      <c r="V343" s="81">
        <f>VLOOKUP($C343,[1]Sheet1!$B$1:$Z$65536,20,0)</f>
        <v>0</v>
      </c>
      <c r="W343" s="81">
        <f>VLOOKUP($C343,[1]Sheet1!$B$1:$Z$65536,21,0)</f>
        <v>0</v>
      </c>
      <c r="X343" s="81">
        <f>VLOOKUP($C343,[1]Sheet1!$B$1:$Z$65536,22,0)</f>
        <v>0</v>
      </c>
      <c r="Y343" s="81">
        <f>VLOOKUP($C343,[1]Sheet1!$B$1:$Z$65536,23,0)</f>
        <v>0</v>
      </c>
      <c r="Z343" s="81">
        <f>VLOOKUP($C343,[1]Sheet1!$B$1:$Z$65536,24,0)</f>
        <v>0</v>
      </c>
      <c r="AA343" s="81">
        <f>VLOOKUP($C343,[1]Sheet1!$B$1:$Z$65536,25,0)</f>
        <v>0</v>
      </c>
      <c r="AB343" s="81">
        <f>VLOOKUP($C343,[1]Sheet1!$B$1:$AA$65536,26,0)</f>
        <v>0.2</v>
      </c>
      <c r="AC343" s="112">
        <f t="shared" si="53"/>
        <v>0.2</v>
      </c>
      <c r="AD343" s="211">
        <f t="shared" si="56"/>
        <v>0.2</v>
      </c>
      <c r="AE343" s="4"/>
      <c r="AF343" s="4"/>
      <c r="AG343" s="242"/>
      <c r="AI343" s="4"/>
      <c r="AJ343" s="4"/>
      <c r="AK343" s="4"/>
      <c r="AL343" s="4"/>
      <c r="AM343" s="4"/>
      <c r="AN343" s="185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</row>
    <row r="344" spans="3:52" hidden="1">
      <c r="C344" s="241" t="s">
        <v>692</v>
      </c>
      <c r="D344" s="29" t="str">
        <f>VLOOKUP(C344,[1]Sheet1!B$1:C$65536,2,0)</f>
        <v>沈阳机床集团中捷机床厂</v>
      </c>
      <c r="E344" s="64">
        <f>VLOOKUP(C344,[1]Sheet1!B$1:D$65536,3,0)</f>
        <v>0</v>
      </c>
      <c r="F344" s="81">
        <f>VLOOKUP(C344,[1]Sheet1!B$1:E$65536,4,0)</f>
        <v>0</v>
      </c>
      <c r="G344" s="81">
        <f>VLOOKUP(C344,[1]Sheet1!B$1:F$65536,5,0)</f>
        <v>0</v>
      </c>
      <c r="H344" s="81">
        <f>VLOOKUP($C344,[1]Sheet1!$B$1:$Z$65536,6,0)</f>
        <v>0</v>
      </c>
      <c r="I344" s="81">
        <f>VLOOKUP($C344,[1]Sheet1!$B$1:$Z$65536,7,0)</f>
        <v>0</v>
      </c>
      <c r="J344" s="81">
        <f>VLOOKUP($C344,[1]Sheet1!$B$1:$Z$65536,8,0)</f>
        <v>0</v>
      </c>
      <c r="K344" s="81">
        <f>VLOOKUP($C344,[1]Sheet1!$B$1:$Z$65536,9,0)</f>
        <v>0</v>
      </c>
      <c r="L344" s="81">
        <f>VLOOKUP($C344,[1]Sheet1!$B$1:$Z$65536,10,0)</f>
        <v>0</v>
      </c>
      <c r="M344" s="81">
        <f>VLOOKUP($C344,[1]Sheet1!$B$1:$Z$65536,11,0)</f>
        <v>0</v>
      </c>
      <c r="N344" s="81">
        <f>VLOOKUP($C344,[1]Sheet1!$B$1:$Z$65536,12,0)</f>
        <v>0</v>
      </c>
      <c r="O344" s="81">
        <f>VLOOKUP($C344,[1]Sheet1!$B$1:$Z$65536,13,0)</f>
        <v>0</v>
      </c>
      <c r="P344" s="81">
        <f>VLOOKUP($C344,[1]Sheet1!$B$1:$Z$65536,14,0)</f>
        <v>0</v>
      </c>
      <c r="Q344" s="81">
        <f>VLOOKUP($C344,[1]Sheet1!$B$1:$Z$65536,15,0)</f>
        <v>0</v>
      </c>
      <c r="R344" s="81">
        <f>VLOOKUP($C344,[1]Sheet1!$B$1:$Z$65536,16,0)</f>
        <v>0</v>
      </c>
      <c r="S344" s="81">
        <f>VLOOKUP($C344,[1]Sheet1!$B$1:$Z$65536,17,0)</f>
        <v>0</v>
      </c>
      <c r="T344" s="81">
        <f>VLOOKUP($C344,[1]Sheet1!$B$1:$Z$65536,18,0)</f>
        <v>0</v>
      </c>
      <c r="U344" s="81">
        <f>VLOOKUP($C344,[1]Sheet1!$B$1:$Z$65536,19,0)</f>
        <v>0</v>
      </c>
      <c r="V344" s="81">
        <f>VLOOKUP($C344,[1]Sheet1!$B$1:$Z$65536,20,0)</f>
        <v>0</v>
      </c>
      <c r="W344" s="81">
        <f>VLOOKUP($C344,[1]Sheet1!$B$1:$Z$65536,21,0)</f>
        <v>0</v>
      </c>
      <c r="X344" s="81">
        <f>VLOOKUP($C344,[1]Sheet1!$B$1:$Z$65536,22,0)</f>
        <v>0</v>
      </c>
      <c r="Y344" s="81">
        <f>VLOOKUP($C344,[1]Sheet1!$B$1:$Z$65536,23,0)</f>
        <v>0</v>
      </c>
      <c r="Z344" s="81">
        <f>VLOOKUP($C344,[1]Sheet1!$B$1:$Z$65536,24,0)</f>
        <v>0</v>
      </c>
      <c r="AA344" s="81">
        <f>VLOOKUP($C344,[1]Sheet1!$B$1:$Z$65536,25,0)</f>
        <v>5000</v>
      </c>
      <c r="AB344" s="81">
        <f>VLOOKUP($C344,[1]Sheet1!$B$1:$AA$65536,26,0)</f>
        <v>0</v>
      </c>
      <c r="AC344" s="112">
        <f t="shared" si="53"/>
        <v>5000</v>
      </c>
      <c r="AD344" s="211">
        <f t="shared" si="56"/>
        <v>5000</v>
      </c>
      <c r="AE344" s="4"/>
      <c r="AF344" s="4"/>
      <c r="AG344" s="242"/>
      <c r="AI344" s="4"/>
      <c r="AJ344" s="4"/>
      <c r="AK344" s="4"/>
      <c r="AL344" s="4"/>
      <c r="AM344" s="4"/>
      <c r="AN344" s="185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</row>
    <row r="345" spans="3:52" hidden="1">
      <c r="C345" s="241" t="s">
        <v>693</v>
      </c>
      <c r="D345" s="29" t="s">
        <v>694</v>
      </c>
      <c r="E345" s="64">
        <v>0</v>
      </c>
      <c r="F345" s="81"/>
      <c r="G345" s="81"/>
      <c r="H345" s="81"/>
      <c r="I345" s="81"/>
      <c r="J345" s="81"/>
      <c r="K345" s="81"/>
      <c r="L345" s="81"/>
      <c r="M345" s="81"/>
      <c r="N345" s="81"/>
      <c r="O345" s="81"/>
      <c r="P345" s="81"/>
      <c r="Q345" s="81"/>
      <c r="R345" s="81"/>
      <c r="S345" s="81"/>
      <c r="T345" s="81"/>
      <c r="U345" s="81"/>
      <c r="V345" s="81"/>
      <c r="W345" s="81"/>
      <c r="X345" s="81"/>
      <c r="Y345" s="81"/>
      <c r="Z345" s="81"/>
      <c r="AA345" s="81"/>
      <c r="AB345" s="81">
        <f>VLOOKUP($C345,[1]Sheet1!$B$1:$AA$65536,26,0)</f>
        <v>8875</v>
      </c>
      <c r="AC345" s="112">
        <f t="shared" si="53"/>
        <v>8875</v>
      </c>
      <c r="AD345" s="211">
        <f t="shared" si="56"/>
        <v>8875</v>
      </c>
    </row>
    <row r="346" spans="3:52" hidden="1">
      <c r="C346" s="241" t="s">
        <v>695</v>
      </c>
      <c r="D346" s="29" t="s">
        <v>696</v>
      </c>
      <c r="E346" s="64">
        <f>VLOOKUP(C346,[1]Sheet1!B$1:D$65536,3,0)</f>
        <v>0</v>
      </c>
      <c r="F346" s="81"/>
      <c r="G346" s="81"/>
      <c r="H346" s="81"/>
      <c r="I346" s="81"/>
      <c r="J346" s="81"/>
      <c r="K346" s="81"/>
      <c r="L346" s="81"/>
      <c r="M346" s="81"/>
      <c r="N346" s="81"/>
      <c r="O346" s="81"/>
      <c r="P346" s="81"/>
      <c r="Q346" s="81"/>
      <c r="R346" s="81"/>
      <c r="S346" s="81"/>
      <c r="T346" s="81"/>
      <c r="U346" s="81"/>
      <c r="V346" s="81"/>
      <c r="W346" s="81"/>
      <c r="X346" s="81"/>
      <c r="Y346" s="81"/>
      <c r="Z346" s="81"/>
      <c r="AA346" s="81"/>
      <c r="AB346" s="81">
        <f>VLOOKUP($C346,[1]Sheet1!$B$1:$AA$65536,26,0)</f>
        <v>23102.3</v>
      </c>
      <c r="AC346" s="112">
        <f t="shared" si="53"/>
        <v>23102.3</v>
      </c>
      <c r="AD346" s="211">
        <f t="shared" si="56"/>
        <v>23102.3</v>
      </c>
    </row>
    <row r="347" spans="3:52" hidden="1">
      <c r="C347" s="241" t="s">
        <v>697</v>
      </c>
      <c r="D347" s="29" t="s">
        <v>698</v>
      </c>
      <c r="E347" s="64">
        <f>VLOOKUP(C347,[1]Sheet1!B$1:D$65536,3,0)</f>
        <v>0</v>
      </c>
      <c r="F347" s="81"/>
      <c r="G347" s="81"/>
      <c r="H347" s="81"/>
      <c r="I347" s="81"/>
      <c r="J347" s="81"/>
      <c r="K347" s="81"/>
      <c r="L347" s="81"/>
      <c r="M347" s="81"/>
      <c r="N347" s="81"/>
      <c r="O347" s="81"/>
      <c r="P347" s="81"/>
      <c r="Q347" s="81"/>
      <c r="R347" s="81"/>
      <c r="S347" s="81"/>
      <c r="T347" s="81"/>
      <c r="U347" s="81"/>
      <c r="V347" s="81"/>
      <c r="W347" s="81"/>
      <c r="X347" s="81"/>
      <c r="Y347" s="81"/>
      <c r="Z347" s="81"/>
      <c r="AA347" s="81"/>
      <c r="AB347" s="81">
        <f>VLOOKUP($C347,[1]Sheet1!$B$1:$AA$65536,26,0)</f>
        <v>6000</v>
      </c>
      <c r="AC347" s="112">
        <f t="shared" si="53"/>
        <v>6000</v>
      </c>
      <c r="AD347" s="211">
        <f t="shared" si="56"/>
        <v>6000</v>
      </c>
    </row>
    <row r="348" spans="3:52" hidden="1">
      <c r="C348" s="241" t="s">
        <v>699</v>
      </c>
      <c r="D348" s="29" t="s">
        <v>700</v>
      </c>
      <c r="E348" s="64">
        <f>VLOOKUP(C348,[1]Sheet1!B$1:D$65536,3,0)</f>
        <v>0</v>
      </c>
      <c r="F348" s="81"/>
      <c r="G348" s="81"/>
      <c r="H348" s="81"/>
      <c r="I348" s="81"/>
      <c r="J348" s="81"/>
      <c r="K348" s="81"/>
      <c r="L348" s="81"/>
      <c r="M348" s="81"/>
      <c r="N348" s="81"/>
      <c r="O348" s="81"/>
      <c r="P348" s="81"/>
      <c r="Q348" s="81"/>
      <c r="R348" s="81"/>
      <c r="S348" s="81"/>
      <c r="T348" s="81"/>
      <c r="U348" s="81"/>
      <c r="V348" s="81"/>
      <c r="W348" s="81"/>
      <c r="X348" s="81"/>
      <c r="Y348" s="81"/>
      <c r="Z348" s="81"/>
      <c r="AA348" s="81"/>
      <c r="AB348" s="81">
        <f>VLOOKUP($C348,[1]Sheet1!$B$1:$AA$65536,26,0)</f>
        <v>159250</v>
      </c>
      <c r="AC348" s="112">
        <f t="shared" si="53"/>
        <v>159250</v>
      </c>
      <c r="AD348" s="211">
        <f t="shared" si="56"/>
        <v>159250</v>
      </c>
    </row>
    <row r="349" spans="3:52" hidden="1">
      <c r="C349" s="241" t="s">
        <v>701</v>
      </c>
      <c r="D349" s="29" t="s">
        <v>702</v>
      </c>
      <c r="E349" s="64">
        <f>VLOOKUP(C349,[1]Sheet1!B$1:D$65536,3,0)</f>
        <v>0</v>
      </c>
      <c r="F349" s="81"/>
      <c r="G349" s="81"/>
      <c r="H349" s="81"/>
      <c r="I349" s="81"/>
      <c r="J349" s="81"/>
      <c r="K349" s="81"/>
      <c r="L349" s="81"/>
      <c r="M349" s="81"/>
      <c r="N349" s="81"/>
      <c r="O349" s="81"/>
      <c r="P349" s="81"/>
      <c r="Q349" s="81"/>
      <c r="R349" s="81"/>
      <c r="S349" s="81"/>
      <c r="T349" s="81"/>
      <c r="U349" s="81"/>
      <c r="V349" s="81"/>
      <c r="W349" s="81"/>
      <c r="X349" s="81"/>
      <c r="Y349" s="81"/>
      <c r="Z349" s="81"/>
      <c r="AA349" s="81"/>
      <c r="AB349" s="81">
        <f>VLOOKUP($C349,[1]Sheet1!$B$1:$AA$65536,26,0)</f>
        <v>54960</v>
      </c>
      <c r="AC349" s="112">
        <f t="shared" si="53"/>
        <v>54960</v>
      </c>
      <c r="AD349" s="211">
        <f t="shared" si="56"/>
        <v>54960</v>
      </c>
    </row>
    <row r="350" spans="3:52" hidden="1">
      <c r="C350" s="241" t="s">
        <v>703</v>
      </c>
      <c r="D350" s="29" t="s">
        <v>704</v>
      </c>
      <c r="E350" s="64">
        <f>VLOOKUP(C350,[1]Sheet1!B$1:D$65536,3,0)</f>
        <v>0</v>
      </c>
      <c r="F350" s="81"/>
      <c r="G350" s="81"/>
      <c r="H350" s="81"/>
      <c r="I350" s="81"/>
      <c r="J350" s="81"/>
      <c r="K350" s="81"/>
      <c r="L350" s="81"/>
      <c r="M350" s="81"/>
      <c r="N350" s="81"/>
      <c r="O350" s="81"/>
      <c r="P350" s="81"/>
      <c r="Q350" s="81"/>
      <c r="R350" s="81"/>
      <c r="S350" s="81"/>
      <c r="T350" s="81"/>
      <c r="U350" s="81"/>
      <c r="V350" s="81"/>
      <c r="W350" s="81"/>
      <c r="X350" s="81"/>
      <c r="Y350" s="81"/>
      <c r="Z350" s="81"/>
      <c r="AA350" s="81"/>
      <c r="AB350" s="81">
        <f>VLOOKUP($C350,[1]Sheet1!$B$1:$AA$65536,26,0)</f>
        <v>5147.1000000000004</v>
      </c>
      <c r="AC350" s="112">
        <f t="shared" si="53"/>
        <v>5147.1000000000004</v>
      </c>
      <c r="AD350" s="211">
        <f t="shared" si="56"/>
        <v>5147.1000000000004</v>
      </c>
    </row>
    <row r="351" spans="3:52" hidden="1">
      <c r="C351" s="241" t="s">
        <v>705</v>
      </c>
      <c r="D351" s="29" t="s">
        <v>706</v>
      </c>
      <c r="E351" s="64">
        <f>VLOOKUP(C351,[1]Sheet1!B$1:D$65536,3,0)</f>
        <v>60</v>
      </c>
      <c r="F351" s="81"/>
      <c r="G351" s="81"/>
      <c r="H351" s="81"/>
      <c r="I351" s="81"/>
      <c r="J351" s="81"/>
      <c r="K351" s="81"/>
      <c r="L351" s="81"/>
      <c r="M351" s="81"/>
      <c r="N351" s="81"/>
      <c r="O351" s="81"/>
      <c r="P351" s="81"/>
      <c r="Q351" s="81"/>
      <c r="R351" s="81"/>
      <c r="S351" s="81"/>
      <c r="T351" s="81"/>
      <c r="U351" s="81"/>
      <c r="V351" s="81"/>
      <c r="W351" s="81"/>
      <c r="X351" s="81"/>
      <c r="Y351" s="81"/>
      <c r="Z351" s="81"/>
      <c r="AA351" s="81"/>
      <c r="AB351" s="81">
        <f>VLOOKUP($C351,[1]Sheet1!$B$1:$AA$65536,26,0)</f>
        <v>17245</v>
      </c>
      <c r="AC351" s="112">
        <f t="shared" si="53"/>
        <v>17245</v>
      </c>
      <c r="AD351" s="211">
        <f>AC351-AB351-AA351</f>
        <v>0</v>
      </c>
    </row>
    <row r="352" spans="3:52" hidden="1">
      <c r="C352" s="241" t="s">
        <v>707</v>
      </c>
      <c r="D352" s="29" t="s">
        <v>708</v>
      </c>
      <c r="E352" s="64">
        <f>VLOOKUP(C352,[1]Sheet1!B$1:D$65536,3,0)</f>
        <v>60</v>
      </c>
      <c r="F352" s="81"/>
      <c r="G352" s="81"/>
      <c r="H352" s="81"/>
      <c r="I352" s="81"/>
      <c r="J352" s="81"/>
      <c r="K352" s="81"/>
      <c r="L352" s="81"/>
      <c r="M352" s="81"/>
      <c r="N352" s="81"/>
      <c r="O352" s="81"/>
      <c r="P352" s="81"/>
      <c r="Q352" s="81"/>
      <c r="R352" s="81"/>
      <c r="S352" s="81"/>
      <c r="T352" s="81"/>
      <c r="U352" s="81"/>
      <c r="V352" s="81"/>
      <c r="W352" s="81"/>
      <c r="X352" s="81"/>
      <c r="Y352" s="81"/>
      <c r="Z352" s="81"/>
      <c r="AA352" s="81"/>
      <c r="AB352" s="81">
        <f>VLOOKUP($C352,[1]Sheet1!$B$1:$AA$65536,26,0)</f>
        <v>22500</v>
      </c>
      <c r="AC352" s="112">
        <f t="shared" si="53"/>
        <v>22500</v>
      </c>
      <c r="AD352" s="211">
        <f>AC352-AB352-AA352</f>
        <v>0</v>
      </c>
    </row>
    <row r="353" spans="3:33" hidden="1">
      <c r="C353" s="241" t="s">
        <v>709</v>
      </c>
      <c r="D353" s="29" t="s">
        <v>710</v>
      </c>
      <c r="E353" s="64">
        <f>VLOOKUP(C353,[1]Sheet1!B$1:D$65536,3,0)</f>
        <v>30</v>
      </c>
      <c r="F353" s="81"/>
      <c r="G353" s="81"/>
      <c r="H353" s="81"/>
      <c r="I353" s="81"/>
      <c r="J353" s="81"/>
      <c r="K353" s="81"/>
      <c r="L353" s="81"/>
      <c r="M353" s="81"/>
      <c r="N353" s="81"/>
      <c r="O353" s="81"/>
      <c r="P353" s="81"/>
      <c r="Q353" s="81"/>
      <c r="R353" s="81"/>
      <c r="S353" s="81"/>
      <c r="T353" s="81"/>
      <c r="U353" s="81"/>
      <c r="V353" s="81"/>
      <c r="W353" s="81"/>
      <c r="X353" s="81"/>
      <c r="Y353" s="81"/>
      <c r="Z353" s="81"/>
      <c r="AA353" s="81"/>
      <c r="AB353" s="81">
        <f>VLOOKUP($C353,[1]Sheet1!$B$1:$AA$65536,26,0)</f>
        <v>10145.200000000001</v>
      </c>
      <c r="AC353" s="112">
        <f t="shared" si="53"/>
        <v>10145.200000000001</v>
      </c>
      <c r="AD353" s="211">
        <f t="shared" ref="AD353:AD356" si="57">AC353-AB353</f>
        <v>0</v>
      </c>
    </row>
    <row r="354" spans="3:33" hidden="1">
      <c r="C354" s="241" t="s">
        <v>711</v>
      </c>
      <c r="D354" s="29" t="s">
        <v>712</v>
      </c>
      <c r="E354" s="64">
        <f>VLOOKUP(C354,[1]Sheet1!B$1:D$65536,3,0)</f>
        <v>30</v>
      </c>
      <c r="F354" s="81"/>
      <c r="G354" s="81"/>
      <c r="H354" s="81"/>
      <c r="I354" s="81"/>
      <c r="J354" s="81"/>
      <c r="K354" s="81"/>
      <c r="L354" s="81"/>
      <c r="M354" s="81"/>
      <c r="N354" s="81"/>
      <c r="O354" s="81"/>
      <c r="P354" s="81"/>
      <c r="Q354" s="81"/>
      <c r="R354" s="81"/>
      <c r="S354" s="81"/>
      <c r="T354" s="81"/>
      <c r="U354" s="81"/>
      <c r="V354" s="81"/>
      <c r="W354" s="81"/>
      <c r="X354" s="81"/>
      <c r="Y354" s="81"/>
      <c r="Z354" s="81"/>
      <c r="AA354" s="81"/>
      <c r="AB354" s="81">
        <f>VLOOKUP($C354,[1]Sheet1!$B$1:$AA$65536,26,0)</f>
        <v>1</v>
      </c>
      <c r="AC354" s="112">
        <f t="shared" si="53"/>
        <v>1</v>
      </c>
      <c r="AD354" s="211">
        <f t="shared" si="57"/>
        <v>0</v>
      </c>
    </row>
    <row r="355" spans="3:33" hidden="1">
      <c r="C355" s="241" t="s">
        <v>713</v>
      </c>
      <c r="D355" s="245" t="s">
        <v>714</v>
      </c>
      <c r="E355" s="64">
        <f>VLOOKUP(C355,[1]Sheet1!B$1:D$65536,3,0)</f>
        <v>30</v>
      </c>
      <c r="F355" s="81"/>
      <c r="G355" s="81"/>
      <c r="H355" s="81"/>
      <c r="I355" s="81"/>
      <c r="J355" s="81"/>
      <c r="K355" s="81"/>
      <c r="L355" s="81"/>
      <c r="M355" s="81"/>
      <c r="N355" s="81"/>
      <c r="O355" s="81"/>
      <c r="P355" s="81"/>
      <c r="Q355" s="81"/>
      <c r="R355" s="81"/>
      <c r="S355" s="81"/>
      <c r="T355" s="81"/>
      <c r="U355" s="81"/>
      <c r="V355" s="81"/>
      <c r="W355" s="81"/>
      <c r="X355" s="81"/>
      <c r="Y355" s="81"/>
      <c r="Z355" s="81"/>
      <c r="AA355" s="81"/>
      <c r="AB355" s="81">
        <f>VLOOKUP($C355,[1]Sheet1!$B$1:$AA$65536,26,0)</f>
        <v>74802.8</v>
      </c>
      <c r="AC355" s="112">
        <f t="shared" si="53"/>
        <v>74802.8</v>
      </c>
      <c r="AD355" s="211">
        <f t="shared" si="57"/>
        <v>0</v>
      </c>
      <c r="AG355" s="68">
        <f>AC355</f>
        <v>74802.8</v>
      </c>
    </row>
    <row r="356" spans="3:33" hidden="1">
      <c r="C356" s="241" t="s">
        <v>715</v>
      </c>
      <c r="D356" s="29" t="s">
        <v>716</v>
      </c>
      <c r="E356" s="64">
        <f>VLOOKUP(C356,[1]Sheet1!B$1:D$65536,3,0)</f>
        <v>30</v>
      </c>
      <c r="F356" s="81"/>
      <c r="G356" s="81"/>
      <c r="H356" s="81"/>
      <c r="I356" s="81"/>
      <c r="J356" s="81"/>
      <c r="K356" s="81"/>
      <c r="L356" s="81"/>
      <c r="M356" s="81"/>
      <c r="N356" s="81"/>
      <c r="O356" s="81"/>
      <c r="P356" s="81"/>
      <c r="Q356" s="81"/>
      <c r="R356" s="81"/>
      <c r="S356" s="81"/>
      <c r="T356" s="81"/>
      <c r="U356" s="81"/>
      <c r="V356" s="81"/>
      <c r="W356" s="81"/>
      <c r="X356" s="81"/>
      <c r="Y356" s="81"/>
      <c r="Z356" s="81"/>
      <c r="AA356" s="81"/>
      <c r="AB356" s="81">
        <f>VLOOKUP($C356,[1]Sheet1!$B$1:$AA$65536,26,0)</f>
        <v>17012</v>
      </c>
      <c r="AC356" s="112">
        <f t="shared" si="53"/>
        <v>17012</v>
      </c>
      <c r="AD356" s="211">
        <f t="shared" si="57"/>
        <v>0</v>
      </c>
    </row>
    <row r="357" spans="3:33" hidden="1">
      <c r="C357" s="241" t="s">
        <v>717</v>
      </c>
      <c r="D357" s="29" t="s">
        <v>718</v>
      </c>
      <c r="E357" s="64">
        <v>0</v>
      </c>
      <c r="F357" s="81"/>
      <c r="G357" s="81"/>
      <c r="H357" s="81"/>
      <c r="I357" s="81"/>
      <c r="J357" s="81"/>
      <c r="K357" s="81"/>
      <c r="L357" s="81"/>
      <c r="M357" s="81"/>
      <c r="N357" s="81"/>
      <c r="O357" s="81"/>
      <c r="P357" s="81"/>
      <c r="Q357" s="81"/>
      <c r="R357" s="81"/>
      <c r="S357" s="81"/>
      <c r="T357" s="81"/>
      <c r="U357" s="81"/>
      <c r="V357" s="81"/>
      <c r="W357" s="81"/>
      <c r="X357" s="81"/>
      <c r="Y357" s="81"/>
      <c r="Z357" s="81"/>
      <c r="AA357" s="81"/>
      <c r="AB357" s="81">
        <f>VLOOKUP($C357,[1]Sheet1!$B$1:$AA$65536,26,0)</f>
        <v>54069.85</v>
      </c>
      <c r="AC357" s="112">
        <f t="shared" si="53"/>
        <v>54069.85</v>
      </c>
      <c r="AD357" s="211">
        <f>AC357</f>
        <v>54069.85</v>
      </c>
    </row>
    <row r="358" spans="3:33" hidden="1">
      <c r="C358" s="241" t="s">
        <v>719</v>
      </c>
      <c r="D358" s="29" t="s">
        <v>720</v>
      </c>
      <c r="E358" s="64">
        <v>0</v>
      </c>
      <c r="F358" s="81"/>
      <c r="G358" s="81"/>
      <c r="H358" s="81"/>
      <c r="I358" s="81"/>
      <c r="J358" s="81"/>
      <c r="K358" s="81"/>
      <c r="L358" s="81"/>
      <c r="M358" s="81"/>
      <c r="N358" s="81"/>
      <c r="O358" s="81"/>
      <c r="P358" s="81"/>
      <c r="Q358" s="81"/>
      <c r="R358" s="81"/>
      <c r="S358" s="81"/>
      <c r="T358" s="81"/>
      <c r="U358" s="81"/>
      <c r="V358" s="81"/>
      <c r="W358" s="81"/>
      <c r="X358" s="81"/>
      <c r="Y358" s="81"/>
      <c r="Z358" s="81"/>
      <c r="AA358" s="81"/>
      <c r="AB358" s="81">
        <f>VLOOKUP($C358,[1]Sheet1!$B$1:$AA$65536,26,0)</f>
        <v>249010</v>
      </c>
      <c r="AC358" s="112">
        <f t="shared" si="53"/>
        <v>249010</v>
      </c>
      <c r="AD358" s="211">
        <f>AC358</f>
        <v>249010</v>
      </c>
    </row>
  </sheetData>
  <mergeCells count="26">
    <mergeCell ref="A1:AM1"/>
    <mergeCell ref="F3:V3"/>
    <mergeCell ref="C239:D239"/>
    <mergeCell ref="C251:D251"/>
    <mergeCell ref="B252:D252"/>
    <mergeCell ref="B3:B4"/>
    <mergeCell ref="B5:B176"/>
    <mergeCell ref="B178:B216"/>
    <mergeCell ref="B218:B239"/>
    <mergeCell ref="B241:B251"/>
    <mergeCell ref="AD3:AD4"/>
    <mergeCell ref="AE3:AE4"/>
    <mergeCell ref="AF3:AF4"/>
    <mergeCell ref="AG3:AG4"/>
    <mergeCell ref="AH3:AH4"/>
    <mergeCell ref="AI3:AI4"/>
    <mergeCell ref="B257:B319"/>
    <mergeCell ref="C3:C4"/>
    <mergeCell ref="D3:D4"/>
    <mergeCell ref="E3:E4"/>
    <mergeCell ref="AC3:AC4"/>
    <mergeCell ref="AJ3:AJ4"/>
    <mergeCell ref="AK3:AK4"/>
    <mergeCell ref="AL3:AL4"/>
    <mergeCell ref="AM3:AM4"/>
    <mergeCell ref="AN3:AN4"/>
  </mergeCells>
  <phoneticPr fontId="47" type="noConversion"/>
  <conditionalFormatting sqref="AE30">
    <cfRule type="duplicateValues" dxfId="32" priority="24"/>
    <cfRule type="duplicateValues" dxfId="31" priority="25"/>
  </conditionalFormatting>
  <conditionalFormatting sqref="AE54">
    <cfRule type="duplicateValues" dxfId="30" priority="19"/>
    <cfRule type="duplicateValues" dxfId="29" priority="20"/>
  </conditionalFormatting>
  <conditionalFormatting sqref="AD74:AE74">
    <cfRule type="duplicateValues" dxfId="28" priority="17"/>
    <cfRule type="duplicateValues" dxfId="27" priority="18"/>
  </conditionalFormatting>
  <conditionalFormatting sqref="AE109">
    <cfRule type="duplicateValues" dxfId="26" priority="15"/>
    <cfRule type="duplicateValues" dxfId="25" priority="16"/>
  </conditionalFormatting>
  <conditionalFormatting sqref="AE142">
    <cfRule type="duplicateValues" dxfId="24" priority="13"/>
    <cfRule type="duplicateValues" dxfId="23" priority="14"/>
  </conditionalFormatting>
  <conditionalFormatting sqref="AE177">
    <cfRule type="duplicateValues" dxfId="22" priority="11"/>
    <cfRule type="duplicateValues" dxfId="21" priority="12"/>
  </conditionalFormatting>
  <conditionalFormatting sqref="AE217">
    <cfRule type="duplicateValues" dxfId="20" priority="9"/>
    <cfRule type="duplicateValues" dxfId="19" priority="10"/>
  </conditionalFormatting>
  <conditionalFormatting sqref="AE240">
    <cfRule type="duplicateValues" dxfId="18" priority="5"/>
    <cfRule type="duplicateValues" dxfId="17" priority="6"/>
  </conditionalFormatting>
  <conditionalFormatting sqref="E243">
    <cfRule type="duplicateValues" dxfId="16" priority="21"/>
    <cfRule type="duplicateValues" dxfId="15" priority="22"/>
    <cfRule type="duplicateValues" dxfId="14" priority="23"/>
  </conditionalFormatting>
  <conditionalFormatting sqref="AE255">
    <cfRule type="duplicateValues" dxfId="13" priority="7"/>
    <cfRule type="duplicateValues" dxfId="12" priority="8"/>
  </conditionalFormatting>
  <conditionalFormatting sqref="C358">
    <cfRule type="duplicateValues" dxfId="11" priority="1"/>
  </conditionalFormatting>
  <conditionalFormatting sqref="D358">
    <cfRule type="duplicateValues" dxfId="10" priority="2"/>
  </conditionalFormatting>
  <conditionalFormatting sqref="C1:C4">
    <cfRule type="duplicateValues" dxfId="9" priority="26"/>
    <cfRule type="duplicateValues" dxfId="8" priority="29"/>
  </conditionalFormatting>
  <conditionalFormatting sqref="C351:C357">
    <cfRule type="duplicateValues" dxfId="7" priority="3"/>
  </conditionalFormatting>
  <conditionalFormatting sqref="D1:D4">
    <cfRule type="duplicateValues" dxfId="6" priority="28"/>
  </conditionalFormatting>
  <conditionalFormatting sqref="D351:D357">
    <cfRule type="duplicateValues" dxfId="5" priority="4"/>
  </conditionalFormatting>
  <conditionalFormatting sqref="C1:D4">
    <cfRule type="duplicateValues" dxfId="4" priority="27"/>
  </conditionalFormatting>
  <conditionalFormatting sqref="B5:D5 B177:D350 C6:D176">
    <cfRule type="duplicateValues" dxfId="3" priority="30"/>
  </conditionalFormatting>
  <pageMargins left="0.25" right="0.25" top="0.75" bottom="0.75" header="0.3" footer="0.3"/>
  <pageSetup paperSize="9" scale="3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Z629"/>
  <sheetViews>
    <sheetView topLeftCell="A22" workbookViewId="0">
      <selection activeCell="F15" sqref="F15"/>
    </sheetView>
  </sheetViews>
  <sheetFormatPr defaultColWidth="10" defaultRowHeight="15.6"/>
  <cols>
    <col min="1" max="1" width="6" style="4" customWidth="1"/>
    <col min="2" max="2" width="11.77734375" style="4" customWidth="1"/>
    <col min="3" max="3" width="26" style="5" customWidth="1"/>
    <col min="4" max="4" width="6.88671875" style="4" customWidth="1"/>
    <col min="5" max="5" width="14.33203125" style="4" customWidth="1"/>
    <col min="6" max="8" width="13.33203125" style="4" customWidth="1"/>
    <col min="9" max="9" width="13.33203125" style="6" customWidth="1"/>
    <col min="10" max="10" width="13.33203125" style="7" customWidth="1"/>
    <col min="11" max="16" width="13.33203125" style="4" customWidth="1"/>
    <col min="17" max="20" width="13.33203125" style="8" customWidth="1"/>
    <col min="21" max="27" width="15.44140625" style="8" customWidth="1"/>
    <col min="28" max="28" width="20.6640625" style="9" customWidth="1"/>
    <col min="29" max="29" width="16.77734375" style="9" customWidth="1"/>
    <col min="30" max="30" width="14.33203125" style="8" customWidth="1"/>
    <col min="31" max="31" width="16.21875" style="8" customWidth="1"/>
    <col min="32" max="33" width="14.33203125" style="8" customWidth="1"/>
    <col min="34" max="34" width="17.88671875" style="10" customWidth="1"/>
    <col min="35" max="35" width="8.77734375" style="7" customWidth="1"/>
    <col min="36" max="36" width="14.88671875" style="10" customWidth="1"/>
    <col min="37" max="37" width="19.6640625" style="11" customWidth="1"/>
    <col min="38" max="38" width="14.77734375" style="12" customWidth="1"/>
    <col min="39" max="39" width="12.77734375" style="13" customWidth="1"/>
    <col min="40" max="52" width="10" style="13"/>
    <col min="53" max="256" width="10" style="4"/>
    <col min="257" max="257" width="6" style="4" customWidth="1"/>
    <col min="258" max="258" width="11.77734375" style="4" customWidth="1"/>
    <col min="259" max="259" width="26" style="4" customWidth="1"/>
    <col min="260" max="260" width="6.88671875" style="4" customWidth="1"/>
    <col min="261" max="261" width="14.33203125" style="4" customWidth="1"/>
    <col min="262" max="276" width="13.33203125" style="4" customWidth="1"/>
    <col min="277" max="283" width="15.44140625" style="4" customWidth="1"/>
    <col min="284" max="284" width="20.6640625" style="4" customWidth="1"/>
    <col min="285" max="285" width="16.77734375" style="4" customWidth="1"/>
    <col min="286" max="286" width="14.33203125" style="4" customWidth="1"/>
    <col min="287" max="287" width="16.21875" style="4" customWidth="1"/>
    <col min="288" max="289" width="14.33203125" style="4" customWidth="1"/>
    <col min="290" max="290" width="17.88671875" style="4" customWidth="1"/>
    <col min="291" max="291" width="8.77734375" style="4" customWidth="1"/>
    <col min="292" max="292" width="14.88671875" style="4" customWidth="1"/>
    <col min="293" max="293" width="19.6640625" style="4" customWidth="1"/>
    <col min="294" max="294" width="14.77734375" style="4" customWidth="1"/>
    <col min="295" max="295" width="12.77734375" style="4" customWidth="1"/>
    <col min="296" max="512" width="10" style="4"/>
    <col min="513" max="513" width="6" style="4" customWidth="1"/>
    <col min="514" max="514" width="11.77734375" style="4" customWidth="1"/>
    <col min="515" max="515" width="26" style="4" customWidth="1"/>
    <col min="516" max="516" width="6.88671875" style="4" customWidth="1"/>
    <col min="517" max="517" width="14.33203125" style="4" customWidth="1"/>
    <col min="518" max="532" width="13.33203125" style="4" customWidth="1"/>
    <col min="533" max="539" width="15.44140625" style="4" customWidth="1"/>
    <col min="540" max="540" width="20.6640625" style="4" customWidth="1"/>
    <col min="541" max="541" width="16.77734375" style="4" customWidth="1"/>
    <col min="542" max="542" width="14.33203125" style="4" customWidth="1"/>
    <col min="543" max="543" width="16.21875" style="4" customWidth="1"/>
    <col min="544" max="545" width="14.33203125" style="4" customWidth="1"/>
    <col min="546" max="546" width="17.88671875" style="4" customWidth="1"/>
    <col min="547" max="547" width="8.77734375" style="4" customWidth="1"/>
    <col min="548" max="548" width="14.88671875" style="4" customWidth="1"/>
    <col min="549" max="549" width="19.6640625" style="4" customWidth="1"/>
    <col min="550" max="550" width="14.77734375" style="4" customWidth="1"/>
    <col min="551" max="551" width="12.77734375" style="4" customWidth="1"/>
    <col min="552" max="768" width="10" style="4"/>
    <col min="769" max="769" width="6" style="4" customWidth="1"/>
    <col min="770" max="770" width="11.77734375" style="4" customWidth="1"/>
    <col min="771" max="771" width="26" style="4" customWidth="1"/>
    <col min="772" max="772" width="6.88671875" style="4" customWidth="1"/>
    <col min="773" max="773" width="14.33203125" style="4" customWidth="1"/>
    <col min="774" max="788" width="13.33203125" style="4" customWidth="1"/>
    <col min="789" max="795" width="15.44140625" style="4" customWidth="1"/>
    <col min="796" max="796" width="20.6640625" style="4" customWidth="1"/>
    <col min="797" max="797" width="16.77734375" style="4" customWidth="1"/>
    <col min="798" max="798" width="14.33203125" style="4" customWidth="1"/>
    <col min="799" max="799" width="16.21875" style="4" customWidth="1"/>
    <col min="800" max="801" width="14.33203125" style="4" customWidth="1"/>
    <col min="802" max="802" width="17.88671875" style="4" customWidth="1"/>
    <col min="803" max="803" width="8.77734375" style="4" customWidth="1"/>
    <col min="804" max="804" width="14.88671875" style="4" customWidth="1"/>
    <col min="805" max="805" width="19.6640625" style="4" customWidth="1"/>
    <col min="806" max="806" width="14.77734375" style="4" customWidth="1"/>
    <col min="807" max="807" width="12.77734375" style="4" customWidth="1"/>
    <col min="808" max="1024" width="10" style="4"/>
    <col min="1025" max="1025" width="6" style="4" customWidth="1"/>
    <col min="1026" max="1026" width="11.77734375" style="4" customWidth="1"/>
    <col min="1027" max="1027" width="26" style="4" customWidth="1"/>
    <col min="1028" max="1028" width="6.88671875" style="4" customWidth="1"/>
    <col min="1029" max="1029" width="14.33203125" style="4" customWidth="1"/>
    <col min="1030" max="1044" width="13.33203125" style="4" customWidth="1"/>
    <col min="1045" max="1051" width="15.44140625" style="4" customWidth="1"/>
    <col min="1052" max="1052" width="20.6640625" style="4" customWidth="1"/>
    <col min="1053" max="1053" width="16.77734375" style="4" customWidth="1"/>
    <col min="1054" max="1054" width="14.33203125" style="4" customWidth="1"/>
    <col min="1055" max="1055" width="16.21875" style="4" customWidth="1"/>
    <col min="1056" max="1057" width="14.33203125" style="4" customWidth="1"/>
    <col min="1058" max="1058" width="17.88671875" style="4" customWidth="1"/>
    <col min="1059" max="1059" width="8.77734375" style="4" customWidth="1"/>
    <col min="1060" max="1060" width="14.88671875" style="4" customWidth="1"/>
    <col min="1061" max="1061" width="19.6640625" style="4" customWidth="1"/>
    <col min="1062" max="1062" width="14.77734375" style="4" customWidth="1"/>
    <col min="1063" max="1063" width="12.77734375" style="4" customWidth="1"/>
    <col min="1064" max="1280" width="10" style="4"/>
    <col min="1281" max="1281" width="6" style="4" customWidth="1"/>
    <col min="1282" max="1282" width="11.77734375" style="4" customWidth="1"/>
    <col min="1283" max="1283" width="26" style="4" customWidth="1"/>
    <col min="1284" max="1284" width="6.88671875" style="4" customWidth="1"/>
    <col min="1285" max="1285" width="14.33203125" style="4" customWidth="1"/>
    <col min="1286" max="1300" width="13.33203125" style="4" customWidth="1"/>
    <col min="1301" max="1307" width="15.44140625" style="4" customWidth="1"/>
    <col min="1308" max="1308" width="20.6640625" style="4" customWidth="1"/>
    <col min="1309" max="1309" width="16.77734375" style="4" customWidth="1"/>
    <col min="1310" max="1310" width="14.33203125" style="4" customWidth="1"/>
    <col min="1311" max="1311" width="16.21875" style="4" customWidth="1"/>
    <col min="1312" max="1313" width="14.33203125" style="4" customWidth="1"/>
    <col min="1314" max="1314" width="17.88671875" style="4" customWidth="1"/>
    <col min="1315" max="1315" width="8.77734375" style="4" customWidth="1"/>
    <col min="1316" max="1316" width="14.88671875" style="4" customWidth="1"/>
    <col min="1317" max="1317" width="19.6640625" style="4" customWidth="1"/>
    <col min="1318" max="1318" width="14.77734375" style="4" customWidth="1"/>
    <col min="1319" max="1319" width="12.77734375" style="4" customWidth="1"/>
    <col min="1320" max="1536" width="10" style="4"/>
    <col min="1537" max="1537" width="6" style="4" customWidth="1"/>
    <col min="1538" max="1538" width="11.77734375" style="4" customWidth="1"/>
    <col min="1539" max="1539" width="26" style="4" customWidth="1"/>
    <col min="1540" max="1540" width="6.88671875" style="4" customWidth="1"/>
    <col min="1541" max="1541" width="14.33203125" style="4" customWidth="1"/>
    <col min="1542" max="1556" width="13.33203125" style="4" customWidth="1"/>
    <col min="1557" max="1563" width="15.44140625" style="4" customWidth="1"/>
    <col min="1564" max="1564" width="20.6640625" style="4" customWidth="1"/>
    <col min="1565" max="1565" width="16.77734375" style="4" customWidth="1"/>
    <col min="1566" max="1566" width="14.33203125" style="4" customWidth="1"/>
    <col min="1567" max="1567" width="16.21875" style="4" customWidth="1"/>
    <col min="1568" max="1569" width="14.33203125" style="4" customWidth="1"/>
    <col min="1570" max="1570" width="17.88671875" style="4" customWidth="1"/>
    <col min="1571" max="1571" width="8.77734375" style="4" customWidth="1"/>
    <col min="1572" max="1572" width="14.88671875" style="4" customWidth="1"/>
    <col min="1573" max="1573" width="19.6640625" style="4" customWidth="1"/>
    <col min="1574" max="1574" width="14.77734375" style="4" customWidth="1"/>
    <col min="1575" max="1575" width="12.77734375" style="4" customWidth="1"/>
    <col min="1576" max="1792" width="10" style="4"/>
    <col min="1793" max="1793" width="6" style="4" customWidth="1"/>
    <col min="1794" max="1794" width="11.77734375" style="4" customWidth="1"/>
    <col min="1795" max="1795" width="26" style="4" customWidth="1"/>
    <col min="1796" max="1796" width="6.88671875" style="4" customWidth="1"/>
    <col min="1797" max="1797" width="14.33203125" style="4" customWidth="1"/>
    <col min="1798" max="1812" width="13.33203125" style="4" customWidth="1"/>
    <col min="1813" max="1819" width="15.44140625" style="4" customWidth="1"/>
    <col min="1820" max="1820" width="20.6640625" style="4" customWidth="1"/>
    <col min="1821" max="1821" width="16.77734375" style="4" customWidth="1"/>
    <col min="1822" max="1822" width="14.33203125" style="4" customWidth="1"/>
    <col min="1823" max="1823" width="16.21875" style="4" customWidth="1"/>
    <col min="1824" max="1825" width="14.33203125" style="4" customWidth="1"/>
    <col min="1826" max="1826" width="17.88671875" style="4" customWidth="1"/>
    <col min="1827" max="1827" width="8.77734375" style="4" customWidth="1"/>
    <col min="1828" max="1828" width="14.88671875" style="4" customWidth="1"/>
    <col min="1829" max="1829" width="19.6640625" style="4" customWidth="1"/>
    <col min="1830" max="1830" width="14.77734375" style="4" customWidth="1"/>
    <col min="1831" max="1831" width="12.77734375" style="4" customWidth="1"/>
    <col min="1832" max="2048" width="10" style="4"/>
    <col min="2049" max="2049" width="6" style="4" customWidth="1"/>
    <col min="2050" max="2050" width="11.77734375" style="4" customWidth="1"/>
    <col min="2051" max="2051" width="26" style="4" customWidth="1"/>
    <col min="2052" max="2052" width="6.88671875" style="4" customWidth="1"/>
    <col min="2053" max="2053" width="14.33203125" style="4" customWidth="1"/>
    <col min="2054" max="2068" width="13.33203125" style="4" customWidth="1"/>
    <col min="2069" max="2075" width="15.44140625" style="4" customWidth="1"/>
    <col min="2076" max="2076" width="20.6640625" style="4" customWidth="1"/>
    <col min="2077" max="2077" width="16.77734375" style="4" customWidth="1"/>
    <col min="2078" max="2078" width="14.33203125" style="4" customWidth="1"/>
    <col min="2079" max="2079" width="16.21875" style="4" customWidth="1"/>
    <col min="2080" max="2081" width="14.33203125" style="4" customWidth="1"/>
    <col min="2082" max="2082" width="17.88671875" style="4" customWidth="1"/>
    <col min="2083" max="2083" width="8.77734375" style="4" customWidth="1"/>
    <col min="2084" max="2084" width="14.88671875" style="4" customWidth="1"/>
    <col min="2085" max="2085" width="19.6640625" style="4" customWidth="1"/>
    <col min="2086" max="2086" width="14.77734375" style="4" customWidth="1"/>
    <col min="2087" max="2087" width="12.77734375" style="4" customWidth="1"/>
    <col min="2088" max="2304" width="10" style="4"/>
    <col min="2305" max="2305" width="6" style="4" customWidth="1"/>
    <col min="2306" max="2306" width="11.77734375" style="4" customWidth="1"/>
    <col min="2307" max="2307" width="26" style="4" customWidth="1"/>
    <col min="2308" max="2308" width="6.88671875" style="4" customWidth="1"/>
    <col min="2309" max="2309" width="14.33203125" style="4" customWidth="1"/>
    <col min="2310" max="2324" width="13.33203125" style="4" customWidth="1"/>
    <col min="2325" max="2331" width="15.44140625" style="4" customWidth="1"/>
    <col min="2332" max="2332" width="20.6640625" style="4" customWidth="1"/>
    <col min="2333" max="2333" width="16.77734375" style="4" customWidth="1"/>
    <col min="2334" max="2334" width="14.33203125" style="4" customWidth="1"/>
    <col min="2335" max="2335" width="16.21875" style="4" customWidth="1"/>
    <col min="2336" max="2337" width="14.33203125" style="4" customWidth="1"/>
    <col min="2338" max="2338" width="17.88671875" style="4" customWidth="1"/>
    <col min="2339" max="2339" width="8.77734375" style="4" customWidth="1"/>
    <col min="2340" max="2340" width="14.88671875" style="4" customWidth="1"/>
    <col min="2341" max="2341" width="19.6640625" style="4" customWidth="1"/>
    <col min="2342" max="2342" width="14.77734375" style="4" customWidth="1"/>
    <col min="2343" max="2343" width="12.77734375" style="4" customWidth="1"/>
    <col min="2344" max="2560" width="10" style="4"/>
    <col min="2561" max="2561" width="6" style="4" customWidth="1"/>
    <col min="2562" max="2562" width="11.77734375" style="4" customWidth="1"/>
    <col min="2563" max="2563" width="26" style="4" customWidth="1"/>
    <col min="2564" max="2564" width="6.88671875" style="4" customWidth="1"/>
    <col min="2565" max="2565" width="14.33203125" style="4" customWidth="1"/>
    <col min="2566" max="2580" width="13.33203125" style="4" customWidth="1"/>
    <col min="2581" max="2587" width="15.44140625" style="4" customWidth="1"/>
    <col min="2588" max="2588" width="20.6640625" style="4" customWidth="1"/>
    <col min="2589" max="2589" width="16.77734375" style="4" customWidth="1"/>
    <col min="2590" max="2590" width="14.33203125" style="4" customWidth="1"/>
    <col min="2591" max="2591" width="16.21875" style="4" customWidth="1"/>
    <col min="2592" max="2593" width="14.33203125" style="4" customWidth="1"/>
    <col min="2594" max="2594" width="17.88671875" style="4" customWidth="1"/>
    <col min="2595" max="2595" width="8.77734375" style="4" customWidth="1"/>
    <col min="2596" max="2596" width="14.88671875" style="4" customWidth="1"/>
    <col min="2597" max="2597" width="19.6640625" style="4" customWidth="1"/>
    <col min="2598" max="2598" width="14.77734375" style="4" customWidth="1"/>
    <col min="2599" max="2599" width="12.77734375" style="4" customWidth="1"/>
    <col min="2600" max="2816" width="10" style="4"/>
    <col min="2817" max="2817" width="6" style="4" customWidth="1"/>
    <col min="2818" max="2818" width="11.77734375" style="4" customWidth="1"/>
    <col min="2819" max="2819" width="26" style="4" customWidth="1"/>
    <col min="2820" max="2820" width="6.88671875" style="4" customWidth="1"/>
    <col min="2821" max="2821" width="14.33203125" style="4" customWidth="1"/>
    <col min="2822" max="2836" width="13.33203125" style="4" customWidth="1"/>
    <col min="2837" max="2843" width="15.44140625" style="4" customWidth="1"/>
    <col min="2844" max="2844" width="20.6640625" style="4" customWidth="1"/>
    <col min="2845" max="2845" width="16.77734375" style="4" customWidth="1"/>
    <col min="2846" max="2846" width="14.33203125" style="4" customWidth="1"/>
    <col min="2847" max="2847" width="16.21875" style="4" customWidth="1"/>
    <col min="2848" max="2849" width="14.33203125" style="4" customWidth="1"/>
    <col min="2850" max="2850" width="17.88671875" style="4" customWidth="1"/>
    <col min="2851" max="2851" width="8.77734375" style="4" customWidth="1"/>
    <col min="2852" max="2852" width="14.88671875" style="4" customWidth="1"/>
    <col min="2853" max="2853" width="19.6640625" style="4" customWidth="1"/>
    <col min="2854" max="2854" width="14.77734375" style="4" customWidth="1"/>
    <col min="2855" max="2855" width="12.77734375" style="4" customWidth="1"/>
    <col min="2856" max="3072" width="10" style="4"/>
    <col min="3073" max="3073" width="6" style="4" customWidth="1"/>
    <col min="3074" max="3074" width="11.77734375" style="4" customWidth="1"/>
    <col min="3075" max="3075" width="26" style="4" customWidth="1"/>
    <col min="3076" max="3076" width="6.88671875" style="4" customWidth="1"/>
    <col min="3077" max="3077" width="14.33203125" style="4" customWidth="1"/>
    <col min="3078" max="3092" width="13.33203125" style="4" customWidth="1"/>
    <col min="3093" max="3099" width="15.44140625" style="4" customWidth="1"/>
    <col min="3100" max="3100" width="20.6640625" style="4" customWidth="1"/>
    <col min="3101" max="3101" width="16.77734375" style="4" customWidth="1"/>
    <col min="3102" max="3102" width="14.33203125" style="4" customWidth="1"/>
    <col min="3103" max="3103" width="16.21875" style="4" customWidth="1"/>
    <col min="3104" max="3105" width="14.33203125" style="4" customWidth="1"/>
    <col min="3106" max="3106" width="17.88671875" style="4" customWidth="1"/>
    <col min="3107" max="3107" width="8.77734375" style="4" customWidth="1"/>
    <col min="3108" max="3108" width="14.88671875" style="4" customWidth="1"/>
    <col min="3109" max="3109" width="19.6640625" style="4" customWidth="1"/>
    <col min="3110" max="3110" width="14.77734375" style="4" customWidth="1"/>
    <col min="3111" max="3111" width="12.77734375" style="4" customWidth="1"/>
    <col min="3112" max="3328" width="10" style="4"/>
    <col min="3329" max="3329" width="6" style="4" customWidth="1"/>
    <col min="3330" max="3330" width="11.77734375" style="4" customWidth="1"/>
    <col min="3331" max="3331" width="26" style="4" customWidth="1"/>
    <col min="3332" max="3332" width="6.88671875" style="4" customWidth="1"/>
    <col min="3333" max="3333" width="14.33203125" style="4" customWidth="1"/>
    <col min="3334" max="3348" width="13.33203125" style="4" customWidth="1"/>
    <col min="3349" max="3355" width="15.44140625" style="4" customWidth="1"/>
    <col min="3356" max="3356" width="20.6640625" style="4" customWidth="1"/>
    <col min="3357" max="3357" width="16.77734375" style="4" customWidth="1"/>
    <col min="3358" max="3358" width="14.33203125" style="4" customWidth="1"/>
    <col min="3359" max="3359" width="16.21875" style="4" customWidth="1"/>
    <col min="3360" max="3361" width="14.33203125" style="4" customWidth="1"/>
    <col min="3362" max="3362" width="17.88671875" style="4" customWidth="1"/>
    <col min="3363" max="3363" width="8.77734375" style="4" customWidth="1"/>
    <col min="3364" max="3364" width="14.88671875" style="4" customWidth="1"/>
    <col min="3365" max="3365" width="19.6640625" style="4" customWidth="1"/>
    <col min="3366" max="3366" width="14.77734375" style="4" customWidth="1"/>
    <col min="3367" max="3367" width="12.77734375" style="4" customWidth="1"/>
    <col min="3368" max="3584" width="10" style="4"/>
    <col min="3585" max="3585" width="6" style="4" customWidth="1"/>
    <col min="3586" max="3586" width="11.77734375" style="4" customWidth="1"/>
    <col min="3587" max="3587" width="26" style="4" customWidth="1"/>
    <col min="3588" max="3588" width="6.88671875" style="4" customWidth="1"/>
    <col min="3589" max="3589" width="14.33203125" style="4" customWidth="1"/>
    <col min="3590" max="3604" width="13.33203125" style="4" customWidth="1"/>
    <col min="3605" max="3611" width="15.44140625" style="4" customWidth="1"/>
    <col min="3612" max="3612" width="20.6640625" style="4" customWidth="1"/>
    <col min="3613" max="3613" width="16.77734375" style="4" customWidth="1"/>
    <col min="3614" max="3614" width="14.33203125" style="4" customWidth="1"/>
    <col min="3615" max="3615" width="16.21875" style="4" customWidth="1"/>
    <col min="3616" max="3617" width="14.33203125" style="4" customWidth="1"/>
    <col min="3618" max="3618" width="17.88671875" style="4" customWidth="1"/>
    <col min="3619" max="3619" width="8.77734375" style="4" customWidth="1"/>
    <col min="3620" max="3620" width="14.88671875" style="4" customWidth="1"/>
    <col min="3621" max="3621" width="19.6640625" style="4" customWidth="1"/>
    <col min="3622" max="3622" width="14.77734375" style="4" customWidth="1"/>
    <col min="3623" max="3623" width="12.77734375" style="4" customWidth="1"/>
    <col min="3624" max="3840" width="10" style="4"/>
    <col min="3841" max="3841" width="6" style="4" customWidth="1"/>
    <col min="3842" max="3842" width="11.77734375" style="4" customWidth="1"/>
    <col min="3843" max="3843" width="26" style="4" customWidth="1"/>
    <col min="3844" max="3844" width="6.88671875" style="4" customWidth="1"/>
    <col min="3845" max="3845" width="14.33203125" style="4" customWidth="1"/>
    <col min="3846" max="3860" width="13.33203125" style="4" customWidth="1"/>
    <col min="3861" max="3867" width="15.44140625" style="4" customWidth="1"/>
    <col min="3868" max="3868" width="20.6640625" style="4" customWidth="1"/>
    <col min="3869" max="3869" width="16.77734375" style="4" customWidth="1"/>
    <col min="3870" max="3870" width="14.33203125" style="4" customWidth="1"/>
    <col min="3871" max="3871" width="16.21875" style="4" customWidth="1"/>
    <col min="3872" max="3873" width="14.33203125" style="4" customWidth="1"/>
    <col min="3874" max="3874" width="17.88671875" style="4" customWidth="1"/>
    <col min="3875" max="3875" width="8.77734375" style="4" customWidth="1"/>
    <col min="3876" max="3876" width="14.88671875" style="4" customWidth="1"/>
    <col min="3877" max="3877" width="19.6640625" style="4" customWidth="1"/>
    <col min="3878" max="3878" width="14.77734375" style="4" customWidth="1"/>
    <col min="3879" max="3879" width="12.77734375" style="4" customWidth="1"/>
    <col min="3880" max="4096" width="10" style="4"/>
    <col min="4097" max="4097" width="6" style="4" customWidth="1"/>
    <col min="4098" max="4098" width="11.77734375" style="4" customWidth="1"/>
    <col min="4099" max="4099" width="26" style="4" customWidth="1"/>
    <col min="4100" max="4100" width="6.88671875" style="4" customWidth="1"/>
    <col min="4101" max="4101" width="14.33203125" style="4" customWidth="1"/>
    <col min="4102" max="4116" width="13.33203125" style="4" customWidth="1"/>
    <col min="4117" max="4123" width="15.44140625" style="4" customWidth="1"/>
    <col min="4124" max="4124" width="20.6640625" style="4" customWidth="1"/>
    <col min="4125" max="4125" width="16.77734375" style="4" customWidth="1"/>
    <col min="4126" max="4126" width="14.33203125" style="4" customWidth="1"/>
    <col min="4127" max="4127" width="16.21875" style="4" customWidth="1"/>
    <col min="4128" max="4129" width="14.33203125" style="4" customWidth="1"/>
    <col min="4130" max="4130" width="17.88671875" style="4" customWidth="1"/>
    <col min="4131" max="4131" width="8.77734375" style="4" customWidth="1"/>
    <col min="4132" max="4132" width="14.88671875" style="4" customWidth="1"/>
    <col min="4133" max="4133" width="19.6640625" style="4" customWidth="1"/>
    <col min="4134" max="4134" width="14.77734375" style="4" customWidth="1"/>
    <col min="4135" max="4135" width="12.77734375" style="4" customWidth="1"/>
    <col min="4136" max="4352" width="10" style="4"/>
    <col min="4353" max="4353" width="6" style="4" customWidth="1"/>
    <col min="4354" max="4354" width="11.77734375" style="4" customWidth="1"/>
    <col min="4355" max="4355" width="26" style="4" customWidth="1"/>
    <col min="4356" max="4356" width="6.88671875" style="4" customWidth="1"/>
    <col min="4357" max="4357" width="14.33203125" style="4" customWidth="1"/>
    <col min="4358" max="4372" width="13.33203125" style="4" customWidth="1"/>
    <col min="4373" max="4379" width="15.44140625" style="4" customWidth="1"/>
    <col min="4380" max="4380" width="20.6640625" style="4" customWidth="1"/>
    <col min="4381" max="4381" width="16.77734375" style="4" customWidth="1"/>
    <col min="4382" max="4382" width="14.33203125" style="4" customWidth="1"/>
    <col min="4383" max="4383" width="16.21875" style="4" customWidth="1"/>
    <col min="4384" max="4385" width="14.33203125" style="4" customWidth="1"/>
    <col min="4386" max="4386" width="17.88671875" style="4" customWidth="1"/>
    <col min="4387" max="4387" width="8.77734375" style="4" customWidth="1"/>
    <col min="4388" max="4388" width="14.88671875" style="4" customWidth="1"/>
    <col min="4389" max="4389" width="19.6640625" style="4" customWidth="1"/>
    <col min="4390" max="4390" width="14.77734375" style="4" customWidth="1"/>
    <col min="4391" max="4391" width="12.77734375" style="4" customWidth="1"/>
    <col min="4392" max="4608" width="10" style="4"/>
    <col min="4609" max="4609" width="6" style="4" customWidth="1"/>
    <col min="4610" max="4610" width="11.77734375" style="4" customWidth="1"/>
    <col min="4611" max="4611" width="26" style="4" customWidth="1"/>
    <col min="4612" max="4612" width="6.88671875" style="4" customWidth="1"/>
    <col min="4613" max="4613" width="14.33203125" style="4" customWidth="1"/>
    <col min="4614" max="4628" width="13.33203125" style="4" customWidth="1"/>
    <col min="4629" max="4635" width="15.44140625" style="4" customWidth="1"/>
    <col min="4636" max="4636" width="20.6640625" style="4" customWidth="1"/>
    <col min="4637" max="4637" width="16.77734375" style="4" customWidth="1"/>
    <col min="4638" max="4638" width="14.33203125" style="4" customWidth="1"/>
    <col min="4639" max="4639" width="16.21875" style="4" customWidth="1"/>
    <col min="4640" max="4641" width="14.33203125" style="4" customWidth="1"/>
    <col min="4642" max="4642" width="17.88671875" style="4" customWidth="1"/>
    <col min="4643" max="4643" width="8.77734375" style="4" customWidth="1"/>
    <col min="4644" max="4644" width="14.88671875" style="4" customWidth="1"/>
    <col min="4645" max="4645" width="19.6640625" style="4" customWidth="1"/>
    <col min="4646" max="4646" width="14.77734375" style="4" customWidth="1"/>
    <col min="4647" max="4647" width="12.77734375" style="4" customWidth="1"/>
    <col min="4648" max="4864" width="10" style="4"/>
    <col min="4865" max="4865" width="6" style="4" customWidth="1"/>
    <col min="4866" max="4866" width="11.77734375" style="4" customWidth="1"/>
    <col min="4867" max="4867" width="26" style="4" customWidth="1"/>
    <col min="4868" max="4868" width="6.88671875" style="4" customWidth="1"/>
    <col min="4869" max="4869" width="14.33203125" style="4" customWidth="1"/>
    <col min="4870" max="4884" width="13.33203125" style="4" customWidth="1"/>
    <col min="4885" max="4891" width="15.44140625" style="4" customWidth="1"/>
    <col min="4892" max="4892" width="20.6640625" style="4" customWidth="1"/>
    <col min="4893" max="4893" width="16.77734375" style="4" customWidth="1"/>
    <col min="4894" max="4894" width="14.33203125" style="4" customWidth="1"/>
    <col min="4895" max="4895" width="16.21875" style="4" customWidth="1"/>
    <col min="4896" max="4897" width="14.33203125" style="4" customWidth="1"/>
    <col min="4898" max="4898" width="17.88671875" style="4" customWidth="1"/>
    <col min="4899" max="4899" width="8.77734375" style="4" customWidth="1"/>
    <col min="4900" max="4900" width="14.88671875" style="4" customWidth="1"/>
    <col min="4901" max="4901" width="19.6640625" style="4" customWidth="1"/>
    <col min="4902" max="4902" width="14.77734375" style="4" customWidth="1"/>
    <col min="4903" max="4903" width="12.77734375" style="4" customWidth="1"/>
    <col min="4904" max="5120" width="10" style="4"/>
    <col min="5121" max="5121" width="6" style="4" customWidth="1"/>
    <col min="5122" max="5122" width="11.77734375" style="4" customWidth="1"/>
    <col min="5123" max="5123" width="26" style="4" customWidth="1"/>
    <col min="5124" max="5124" width="6.88671875" style="4" customWidth="1"/>
    <col min="5125" max="5125" width="14.33203125" style="4" customWidth="1"/>
    <col min="5126" max="5140" width="13.33203125" style="4" customWidth="1"/>
    <col min="5141" max="5147" width="15.44140625" style="4" customWidth="1"/>
    <col min="5148" max="5148" width="20.6640625" style="4" customWidth="1"/>
    <col min="5149" max="5149" width="16.77734375" style="4" customWidth="1"/>
    <col min="5150" max="5150" width="14.33203125" style="4" customWidth="1"/>
    <col min="5151" max="5151" width="16.21875" style="4" customWidth="1"/>
    <col min="5152" max="5153" width="14.33203125" style="4" customWidth="1"/>
    <col min="5154" max="5154" width="17.88671875" style="4" customWidth="1"/>
    <col min="5155" max="5155" width="8.77734375" style="4" customWidth="1"/>
    <col min="5156" max="5156" width="14.88671875" style="4" customWidth="1"/>
    <col min="5157" max="5157" width="19.6640625" style="4" customWidth="1"/>
    <col min="5158" max="5158" width="14.77734375" style="4" customWidth="1"/>
    <col min="5159" max="5159" width="12.77734375" style="4" customWidth="1"/>
    <col min="5160" max="5376" width="10" style="4"/>
    <col min="5377" max="5377" width="6" style="4" customWidth="1"/>
    <col min="5378" max="5378" width="11.77734375" style="4" customWidth="1"/>
    <col min="5379" max="5379" width="26" style="4" customWidth="1"/>
    <col min="5380" max="5380" width="6.88671875" style="4" customWidth="1"/>
    <col min="5381" max="5381" width="14.33203125" style="4" customWidth="1"/>
    <col min="5382" max="5396" width="13.33203125" style="4" customWidth="1"/>
    <col min="5397" max="5403" width="15.44140625" style="4" customWidth="1"/>
    <col min="5404" max="5404" width="20.6640625" style="4" customWidth="1"/>
    <col min="5405" max="5405" width="16.77734375" style="4" customWidth="1"/>
    <col min="5406" max="5406" width="14.33203125" style="4" customWidth="1"/>
    <col min="5407" max="5407" width="16.21875" style="4" customWidth="1"/>
    <col min="5408" max="5409" width="14.33203125" style="4" customWidth="1"/>
    <col min="5410" max="5410" width="17.88671875" style="4" customWidth="1"/>
    <col min="5411" max="5411" width="8.77734375" style="4" customWidth="1"/>
    <col min="5412" max="5412" width="14.88671875" style="4" customWidth="1"/>
    <col min="5413" max="5413" width="19.6640625" style="4" customWidth="1"/>
    <col min="5414" max="5414" width="14.77734375" style="4" customWidth="1"/>
    <col min="5415" max="5415" width="12.77734375" style="4" customWidth="1"/>
    <col min="5416" max="5632" width="10" style="4"/>
    <col min="5633" max="5633" width="6" style="4" customWidth="1"/>
    <col min="5634" max="5634" width="11.77734375" style="4" customWidth="1"/>
    <col min="5635" max="5635" width="26" style="4" customWidth="1"/>
    <col min="5636" max="5636" width="6.88671875" style="4" customWidth="1"/>
    <col min="5637" max="5637" width="14.33203125" style="4" customWidth="1"/>
    <col min="5638" max="5652" width="13.33203125" style="4" customWidth="1"/>
    <col min="5653" max="5659" width="15.44140625" style="4" customWidth="1"/>
    <col min="5660" max="5660" width="20.6640625" style="4" customWidth="1"/>
    <col min="5661" max="5661" width="16.77734375" style="4" customWidth="1"/>
    <col min="5662" max="5662" width="14.33203125" style="4" customWidth="1"/>
    <col min="5663" max="5663" width="16.21875" style="4" customWidth="1"/>
    <col min="5664" max="5665" width="14.33203125" style="4" customWidth="1"/>
    <col min="5666" max="5666" width="17.88671875" style="4" customWidth="1"/>
    <col min="5667" max="5667" width="8.77734375" style="4" customWidth="1"/>
    <col min="5668" max="5668" width="14.88671875" style="4" customWidth="1"/>
    <col min="5669" max="5669" width="19.6640625" style="4" customWidth="1"/>
    <col min="5670" max="5670" width="14.77734375" style="4" customWidth="1"/>
    <col min="5671" max="5671" width="12.77734375" style="4" customWidth="1"/>
    <col min="5672" max="5888" width="10" style="4"/>
    <col min="5889" max="5889" width="6" style="4" customWidth="1"/>
    <col min="5890" max="5890" width="11.77734375" style="4" customWidth="1"/>
    <col min="5891" max="5891" width="26" style="4" customWidth="1"/>
    <col min="5892" max="5892" width="6.88671875" style="4" customWidth="1"/>
    <col min="5893" max="5893" width="14.33203125" style="4" customWidth="1"/>
    <col min="5894" max="5908" width="13.33203125" style="4" customWidth="1"/>
    <col min="5909" max="5915" width="15.44140625" style="4" customWidth="1"/>
    <col min="5916" max="5916" width="20.6640625" style="4" customWidth="1"/>
    <col min="5917" max="5917" width="16.77734375" style="4" customWidth="1"/>
    <col min="5918" max="5918" width="14.33203125" style="4" customWidth="1"/>
    <col min="5919" max="5919" width="16.21875" style="4" customWidth="1"/>
    <col min="5920" max="5921" width="14.33203125" style="4" customWidth="1"/>
    <col min="5922" max="5922" width="17.88671875" style="4" customWidth="1"/>
    <col min="5923" max="5923" width="8.77734375" style="4" customWidth="1"/>
    <col min="5924" max="5924" width="14.88671875" style="4" customWidth="1"/>
    <col min="5925" max="5925" width="19.6640625" style="4" customWidth="1"/>
    <col min="5926" max="5926" width="14.77734375" style="4" customWidth="1"/>
    <col min="5927" max="5927" width="12.77734375" style="4" customWidth="1"/>
    <col min="5928" max="6144" width="10" style="4"/>
    <col min="6145" max="6145" width="6" style="4" customWidth="1"/>
    <col min="6146" max="6146" width="11.77734375" style="4" customWidth="1"/>
    <col min="6147" max="6147" width="26" style="4" customWidth="1"/>
    <col min="6148" max="6148" width="6.88671875" style="4" customWidth="1"/>
    <col min="6149" max="6149" width="14.33203125" style="4" customWidth="1"/>
    <col min="6150" max="6164" width="13.33203125" style="4" customWidth="1"/>
    <col min="6165" max="6171" width="15.44140625" style="4" customWidth="1"/>
    <col min="6172" max="6172" width="20.6640625" style="4" customWidth="1"/>
    <col min="6173" max="6173" width="16.77734375" style="4" customWidth="1"/>
    <col min="6174" max="6174" width="14.33203125" style="4" customWidth="1"/>
    <col min="6175" max="6175" width="16.21875" style="4" customWidth="1"/>
    <col min="6176" max="6177" width="14.33203125" style="4" customWidth="1"/>
    <col min="6178" max="6178" width="17.88671875" style="4" customWidth="1"/>
    <col min="6179" max="6179" width="8.77734375" style="4" customWidth="1"/>
    <col min="6180" max="6180" width="14.88671875" style="4" customWidth="1"/>
    <col min="6181" max="6181" width="19.6640625" style="4" customWidth="1"/>
    <col min="6182" max="6182" width="14.77734375" style="4" customWidth="1"/>
    <col min="6183" max="6183" width="12.77734375" style="4" customWidth="1"/>
    <col min="6184" max="6400" width="10" style="4"/>
    <col min="6401" max="6401" width="6" style="4" customWidth="1"/>
    <col min="6402" max="6402" width="11.77734375" style="4" customWidth="1"/>
    <col min="6403" max="6403" width="26" style="4" customWidth="1"/>
    <col min="6404" max="6404" width="6.88671875" style="4" customWidth="1"/>
    <col min="6405" max="6405" width="14.33203125" style="4" customWidth="1"/>
    <col min="6406" max="6420" width="13.33203125" style="4" customWidth="1"/>
    <col min="6421" max="6427" width="15.44140625" style="4" customWidth="1"/>
    <col min="6428" max="6428" width="20.6640625" style="4" customWidth="1"/>
    <col min="6429" max="6429" width="16.77734375" style="4" customWidth="1"/>
    <col min="6430" max="6430" width="14.33203125" style="4" customWidth="1"/>
    <col min="6431" max="6431" width="16.21875" style="4" customWidth="1"/>
    <col min="6432" max="6433" width="14.33203125" style="4" customWidth="1"/>
    <col min="6434" max="6434" width="17.88671875" style="4" customWidth="1"/>
    <col min="6435" max="6435" width="8.77734375" style="4" customWidth="1"/>
    <col min="6436" max="6436" width="14.88671875" style="4" customWidth="1"/>
    <col min="6437" max="6437" width="19.6640625" style="4" customWidth="1"/>
    <col min="6438" max="6438" width="14.77734375" style="4" customWidth="1"/>
    <col min="6439" max="6439" width="12.77734375" style="4" customWidth="1"/>
    <col min="6440" max="6656" width="10" style="4"/>
    <col min="6657" max="6657" width="6" style="4" customWidth="1"/>
    <col min="6658" max="6658" width="11.77734375" style="4" customWidth="1"/>
    <col min="6659" max="6659" width="26" style="4" customWidth="1"/>
    <col min="6660" max="6660" width="6.88671875" style="4" customWidth="1"/>
    <col min="6661" max="6661" width="14.33203125" style="4" customWidth="1"/>
    <col min="6662" max="6676" width="13.33203125" style="4" customWidth="1"/>
    <col min="6677" max="6683" width="15.44140625" style="4" customWidth="1"/>
    <col min="6684" max="6684" width="20.6640625" style="4" customWidth="1"/>
    <col min="6685" max="6685" width="16.77734375" style="4" customWidth="1"/>
    <col min="6686" max="6686" width="14.33203125" style="4" customWidth="1"/>
    <col min="6687" max="6687" width="16.21875" style="4" customWidth="1"/>
    <col min="6688" max="6689" width="14.33203125" style="4" customWidth="1"/>
    <col min="6690" max="6690" width="17.88671875" style="4" customWidth="1"/>
    <col min="6691" max="6691" width="8.77734375" style="4" customWidth="1"/>
    <col min="6692" max="6692" width="14.88671875" style="4" customWidth="1"/>
    <col min="6693" max="6693" width="19.6640625" style="4" customWidth="1"/>
    <col min="6694" max="6694" width="14.77734375" style="4" customWidth="1"/>
    <col min="6695" max="6695" width="12.77734375" style="4" customWidth="1"/>
    <col min="6696" max="6912" width="10" style="4"/>
    <col min="6913" max="6913" width="6" style="4" customWidth="1"/>
    <col min="6914" max="6914" width="11.77734375" style="4" customWidth="1"/>
    <col min="6915" max="6915" width="26" style="4" customWidth="1"/>
    <col min="6916" max="6916" width="6.88671875" style="4" customWidth="1"/>
    <col min="6917" max="6917" width="14.33203125" style="4" customWidth="1"/>
    <col min="6918" max="6932" width="13.33203125" style="4" customWidth="1"/>
    <col min="6933" max="6939" width="15.44140625" style="4" customWidth="1"/>
    <col min="6940" max="6940" width="20.6640625" style="4" customWidth="1"/>
    <col min="6941" max="6941" width="16.77734375" style="4" customWidth="1"/>
    <col min="6942" max="6942" width="14.33203125" style="4" customWidth="1"/>
    <col min="6943" max="6943" width="16.21875" style="4" customWidth="1"/>
    <col min="6944" max="6945" width="14.33203125" style="4" customWidth="1"/>
    <col min="6946" max="6946" width="17.88671875" style="4" customWidth="1"/>
    <col min="6947" max="6947" width="8.77734375" style="4" customWidth="1"/>
    <col min="6948" max="6948" width="14.88671875" style="4" customWidth="1"/>
    <col min="6949" max="6949" width="19.6640625" style="4" customWidth="1"/>
    <col min="6950" max="6950" width="14.77734375" style="4" customWidth="1"/>
    <col min="6951" max="6951" width="12.77734375" style="4" customWidth="1"/>
    <col min="6952" max="7168" width="10" style="4"/>
    <col min="7169" max="7169" width="6" style="4" customWidth="1"/>
    <col min="7170" max="7170" width="11.77734375" style="4" customWidth="1"/>
    <col min="7171" max="7171" width="26" style="4" customWidth="1"/>
    <col min="7172" max="7172" width="6.88671875" style="4" customWidth="1"/>
    <col min="7173" max="7173" width="14.33203125" style="4" customWidth="1"/>
    <col min="7174" max="7188" width="13.33203125" style="4" customWidth="1"/>
    <col min="7189" max="7195" width="15.44140625" style="4" customWidth="1"/>
    <col min="7196" max="7196" width="20.6640625" style="4" customWidth="1"/>
    <col min="7197" max="7197" width="16.77734375" style="4" customWidth="1"/>
    <col min="7198" max="7198" width="14.33203125" style="4" customWidth="1"/>
    <col min="7199" max="7199" width="16.21875" style="4" customWidth="1"/>
    <col min="7200" max="7201" width="14.33203125" style="4" customWidth="1"/>
    <col min="7202" max="7202" width="17.88671875" style="4" customWidth="1"/>
    <col min="7203" max="7203" width="8.77734375" style="4" customWidth="1"/>
    <col min="7204" max="7204" width="14.88671875" style="4" customWidth="1"/>
    <col min="7205" max="7205" width="19.6640625" style="4" customWidth="1"/>
    <col min="7206" max="7206" width="14.77734375" style="4" customWidth="1"/>
    <col min="7207" max="7207" width="12.77734375" style="4" customWidth="1"/>
    <col min="7208" max="7424" width="10" style="4"/>
    <col min="7425" max="7425" width="6" style="4" customWidth="1"/>
    <col min="7426" max="7426" width="11.77734375" style="4" customWidth="1"/>
    <col min="7427" max="7427" width="26" style="4" customWidth="1"/>
    <col min="7428" max="7428" width="6.88671875" style="4" customWidth="1"/>
    <col min="7429" max="7429" width="14.33203125" style="4" customWidth="1"/>
    <col min="7430" max="7444" width="13.33203125" style="4" customWidth="1"/>
    <col min="7445" max="7451" width="15.44140625" style="4" customWidth="1"/>
    <col min="7452" max="7452" width="20.6640625" style="4" customWidth="1"/>
    <col min="7453" max="7453" width="16.77734375" style="4" customWidth="1"/>
    <col min="7454" max="7454" width="14.33203125" style="4" customWidth="1"/>
    <col min="7455" max="7455" width="16.21875" style="4" customWidth="1"/>
    <col min="7456" max="7457" width="14.33203125" style="4" customWidth="1"/>
    <col min="7458" max="7458" width="17.88671875" style="4" customWidth="1"/>
    <col min="7459" max="7459" width="8.77734375" style="4" customWidth="1"/>
    <col min="7460" max="7460" width="14.88671875" style="4" customWidth="1"/>
    <col min="7461" max="7461" width="19.6640625" style="4" customWidth="1"/>
    <col min="7462" max="7462" width="14.77734375" style="4" customWidth="1"/>
    <col min="7463" max="7463" width="12.77734375" style="4" customWidth="1"/>
    <col min="7464" max="7680" width="10" style="4"/>
    <col min="7681" max="7681" width="6" style="4" customWidth="1"/>
    <col min="7682" max="7682" width="11.77734375" style="4" customWidth="1"/>
    <col min="7683" max="7683" width="26" style="4" customWidth="1"/>
    <col min="7684" max="7684" width="6.88671875" style="4" customWidth="1"/>
    <col min="7685" max="7685" width="14.33203125" style="4" customWidth="1"/>
    <col min="7686" max="7700" width="13.33203125" style="4" customWidth="1"/>
    <col min="7701" max="7707" width="15.44140625" style="4" customWidth="1"/>
    <col min="7708" max="7708" width="20.6640625" style="4" customWidth="1"/>
    <col min="7709" max="7709" width="16.77734375" style="4" customWidth="1"/>
    <col min="7710" max="7710" width="14.33203125" style="4" customWidth="1"/>
    <col min="7711" max="7711" width="16.21875" style="4" customWidth="1"/>
    <col min="7712" max="7713" width="14.33203125" style="4" customWidth="1"/>
    <col min="7714" max="7714" width="17.88671875" style="4" customWidth="1"/>
    <col min="7715" max="7715" width="8.77734375" style="4" customWidth="1"/>
    <col min="7716" max="7716" width="14.88671875" style="4" customWidth="1"/>
    <col min="7717" max="7717" width="19.6640625" style="4" customWidth="1"/>
    <col min="7718" max="7718" width="14.77734375" style="4" customWidth="1"/>
    <col min="7719" max="7719" width="12.77734375" style="4" customWidth="1"/>
    <col min="7720" max="7936" width="10" style="4"/>
    <col min="7937" max="7937" width="6" style="4" customWidth="1"/>
    <col min="7938" max="7938" width="11.77734375" style="4" customWidth="1"/>
    <col min="7939" max="7939" width="26" style="4" customWidth="1"/>
    <col min="7940" max="7940" width="6.88671875" style="4" customWidth="1"/>
    <col min="7941" max="7941" width="14.33203125" style="4" customWidth="1"/>
    <col min="7942" max="7956" width="13.33203125" style="4" customWidth="1"/>
    <col min="7957" max="7963" width="15.44140625" style="4" customWidth="1"/>
    <col min="7964" max="7964" width="20.6640625" style="4" customWidth="1"/>
    <col min="7965" max="7965" width="16.77734375" style="4" customWidth="1"/>
    <col min="7966" max="7966" width="14.33203125" style="4" customWidth="1"/>
    <col min="7967" max="7967" width="16.21875" style="4" customWidth="1"/>
    <col min="7968" max="7969" width="14.33203125" style="4" customWidth="1"/>
    <col min="7970" max="7970" width="17.88671875" style="4" customWidth="1"/>
    <col min="7971" max="7971" width="8.77734375" style="4" customWidth="1"/>
    <col min="7972" max="7972" width="14.88671875" style="4" customWidth="1"/>
    <col min="7973" max="7973" width="19.6640625" style="4" customWidth="1"/>
    <col min="7974" max="7974" width="14.77734375" style="4" customWidth="1"/>
    <col min="7975" max="7975" width="12.77734375" style="4" customWidth="1"/>
    <col min="7976" max="8192" width="10" style="4"/>
    <col min="8193" max="8193" width="6" style="4" customWidth="1"/>
    <col min="8194" max="8194" width="11.77734375" style="4" customWidth="1"/>
    <col min="8195" max="8195" width="26" style="4" customWidth="1"/>
    <col min="8196" max="8196" width="6.88671875" style="4" customWidth="1"/>
    <col min="8197" max="8197" width="14.33203125" style="4" customWidth="1"/>
    <col min="8198" max="8212" width="13.33203125" style="4" customWidth="1"/>
    <col min="8213" max="8219" width="15.44140625" style="4" customWidth="1"/>
    <col min="8220" max="8220" width="20.6640625" style="4" customWidth="1"/>
    <col min="8221" max="8221" width="16.77734375" style="4" customWidth="1"/>
    <col min="8222" max="8222" width="14.33203125" style="4" customWidth="1"/>
    <col min="8223" max="8223" width="16.21875" style="4" customWidth="1"/>
    <col min="8224" max="8225" width="14.33203125" style="4" customWidth="1"/>
    <col min="8226" max="8226" width="17.88671875" style="4" customWidth="1"/>
    <col min="8227" max="8227" width="8.77734375" style="4" customWidth="1"/>
    <col min="8228" max="8228" width="14.88671875" style="4" customWidth="1"/>
    <col min="8229" max="8229" width="19.6640625" style="4" customWidth="1"/>
    <col min="8230" max="8230" width="14.77734375" style="4" customWidth="1"/>
    <col min="8231" max="8231" width="12.77734375" style="4" customWidth="1"/>
    <col min="8232" max="8448" width="10" style="4"/>
    <col min="8449" max="8449" width="6" style="4" customWidth="1"/>
    <col min="8450" max="8450" width="11.77734375" style="4" customWidth="1"/>
    <col min="8451" max="8451" width="26" style="4" customWidth="1"/>
    <col min="8452" max="8452" width="6.88671875" style="4" customWidth="1"/>
    <col min="8453" max="8453" width="14.33203125" style="4" customWidth="1"/>
    <col min="8454" max="8468" width="13.33203125" style="4" customWidth="1"/>
    <col min="8469" max="8475" width="15.44140625" style="4" customWidth="1"/>
    <col min="8476" max="8476" width="20.6640625" style="4" customWidth="1"/>
    <col min="8477" max="8477" width="16.77734375" style="4" customWidth="1"/>
    <col min="8478" max="8478" width="14.33203125" style="4" customWidth="1"/>
    <col min="8479" max="8479" width="16.21875" style="4" customWidth="1"/>
    <col min="8480" max="8481" width="14.33203125" style="4" customWidth="1"/>
    <col min="8482" max="8482" width="17.88671875" style="4" customWidth="1"/>
    <col min="8483" max="8483" width="8.77734375" style="4" customWidth="1"/>
    <col min="8484" max="8484" width="14.88671875" style="4" customWidth="1"/>
    <col min="8485" max="8485" width="19.6640625" style="4" customWidth="1"/>
    <col min="8486" max="8486" width="14.77734375" style="4" customWidth="1"/>
    <col min="8487" max="8487" width="12.77734375" style="4" customWidth="1"/>
    <col min="8488" max="8704" width="10" style="4"/>
    <col min="8705" max="8705" width="6" style="4" customWidth="1"/>
    <col min="8706" max="8706" width="11.77734375" style="4" customWidth="1"/>
    <col min="8707" max="8707" width="26" style="4" customWidth="1"/>
    <col min="8708" max="8708" width="6.88671875" style="4" customWidth="1"/>
    <col min="8709" max="8709" width="14.33203125" style="4" customWidth="1"/>
    <col min="8710" max="8724" width="13.33203125" style="4" customWidth="1"/>
    <col min="8725" max="8731" width="15.44140625" style="4" customWidth="1"/>
    <col min="8732" max="8732" width="20.6640625" style="4" customWidth="1"/>
    <col min="8733" max="8733" width="16.77734375" style="4" customWidth="1"/>
    <col min="8734" max="8734" width="14.33203125" style="4" customWidth="1"/>
    <col min="8735" max="8735" width="16.21875" style="4" customWidth="1"/>
    <col min="8736" max="8737" width="14.33203125" style="4" customWidth="1"/>
    <col min="8738" max="8738" width="17.88671875" style="4" customWidth="1"/>
    <col min="8739" max="8739" width="8.77734375" style="4" customWidth="1"/>
    <col min="8740" max="8740" width="14.88671875" style="4" customWidth="1"/>
    <col min="8741" max="8741" width="19.6640625" style="4" customWidth="1"/>
    <col min="8742" max="8742" width="14.77734375" style="4" customWidth="1"/>
    <col min="8743" max="8743" width="12.77734375" style="4" customWidth="1"/>
    <col min="8744" max="8960" width="10" style="4"/>
    <col min="8961" max="8961" width="6" style="4" customWidth="1"/>
    <col min="8962" max="8962" width="11.77734375" style="4" customWidth="1"/>
    <col min="8963" max="8963" width="26" style="4" customWidth="1"/>
    <col min="8964" max="8964" width="6.88671875" style="4" customWidth="1"/>
    <col min="8965" max="8965" width="14.33203125" style="4" customWidth="1"/>
    <col min="8966" max="8980" width="13.33203125" style="4" customWidth="1"/>
    <col min="8981" max="8987" width="15.44140625" style="4" customWidth="1"/>
    <col min="8988" max="8988" width="20.6640625" style="4" customWidth="1"/>
    <col min="8989" max="8989" width="16.77734375" style="4" customWidth="1"/>
    <col min="8990" max="8990" width="14.33203125" style="4" customWidth="1"/>
    <col min="8991" max="8991" width="16.21875" style="4" customWidth="1"/>
    <col min="8992" max="8993" width="14.33203125" style="4" customWidth="1"/>
    <col min="8994" max="8994" width="17.88671875" style="4" customWidth="1"/>
    <col min="8995" max="8995" width="8.77734375" style="4" customWidth="1"/>
    <col min="8996" max="8996" width="14.88671875" style="4" customWidth="1"/>
    <col min="8997" max="8997" width="19.6640625" style="4" customWidth="1"/>
    <col min="8998" max="8998" width="14.77734375" style="4" customWidth="1"/>
    <col min="8999" max="8999" width="12.77734375" style="4" customWidth="1"/>
    <col min="9000" max="9216" width="10" style="4"/>
    <col min="9217" max="9217" width="6" style="4" customWidth="1"/>
    <col min="9218" max="9218" width="11.77734375" style="4" customWidth="1"/>
    <col min="9219" max="9219" width="26" style="4" customWidth="1"/>
    <col min="9220" max="9220" width="6.88671875" style="4" customWidth="1"/>
    <col min="9221" max="9221" width="14.33203125" style="4" customWidth="1"/>
    <col min="9222" max="9236" width="13.33203125" style="4" customWidth="1"/>
    <col min="9237" max="9243" width="15.44140625" style="4" customWidth="1"/>
    <col min="9244" max="9244" width="20.6640625" style="4" customWidth="1"/>
    <col min="9245" max="9245" width="16.77734375" style="4" customWidth="1"/>
    <col min="9246" max="9246" width="14.33203125" style="4" customWidth="1"/>
    <col min="9247" max="9247" width="16.21875" style="4" customWidth="1"/>
    <col min="9248" max="9249" width="14.33203125" style="4" customWidth="1"/>
    <col min="9250" max="9250" width="17.88671875" style="4" customWidth="1"/>
    <col min="9251" max="9251" width="8.77734375" style="4" customWidth="1"/>
    <col min="9252" max="9252" width="14.88671875" style="4" customWidth="1"/>
    <col min="9253" max="9253" width="19.6640625" style="4" customWidth="1"/>
    <col min="9254" max="9254" width="14.77734375" style="4" customWidth="1"/>
    <col min="9255" max="9255" width="12.77734375" style="4" customWidth="1"/>
    <col min="9256" max="9472" width="10" style="4"/>
    <col min="9473" max="9473" width="6" style="4" customWidth="1"/>
    <col min="9474" max="9474" width="11.77734375" style="4" customWidth="1"/>
    <col min="9475" max="9475" width="26" style="4" customWidth="1"/>
    <col min="9476" max="9476" width="6.88671875" style="4" customWidth="1"/>
    <col min="9477" max="9477" width="14.33203125" style="4" customWidth="1"/>
    <col min="9478" max="9492" width="13.33203125" style="4" customWidth="1"/>
    <col min="9493" max="9499" width="15.44140625" style="4" customWidth="1"/>
    <col min="9500" max="9500" width="20.6640625" style="4" customWidth="1"/>
    <col min="9501" max="9501" width="16.77734375" style="4" customWidth="1"/>
    <col min="9502" max="9502" width="14.33203125" style="4" customWidth="1"/>
    <col min="9503" max="9503" width="16.21875" style="4" customWidth="1"/>
    <col min="9504" max="9505" width="14.33203125" style="4" customWidth="1"/>
    <col min="9506" max="9506" width="17.88671875" style="4" customWidth="1"/>
    <col min="9507" max="9507" width="8.77734375" style="4" customWidth="1"/>
    <col min="9508" max="9508" width="14.88671875" style="4" customWidth="1"/>
    <col min="9509" max="9509" width="19.6640625" style="4" customWidth="1"/>
    <col min="9510" max="9510" width="14.77734375" style="4" customWidth="1"/>
    <col min="9511" max="9511" width="12.77734375" style="4" customWidth="1"/>
    <col min="9512" max="9728" width="10" style="4"/>
    <col min="9729" max="9729" width="6" style="4" customWidth="1"/>
    <col min="9730" max="9730" width="11.77734375" style="4" customWidth="1"/>
    <col min="9731" max="9731" width="26" style="4" customWidth="1"/>
    <col min="9732" max="9732" width="6.88671875" style="4" customWidth="1"/>
    <col min="9733" max="9733" width="14.33203125" style="4" customWidth="1"/>
    <col min="9734" max="9748" width="13.33203125" style="4" customWidth="1"/>
    <col min="9749" max="9755" width="15.44140625" style="4" customWidth="1"/>
    <col min="9756" max="9756" width="20.6640625" style="4" customWidth="1"/>
    <col min="9757" max="9757" width="16.77734375" style="4" customWidth="1"/>
    <col min="9758" max="9758" width="14.33203125" style="4" customWidth="1"/>
    <col min="9759" max="9759" width="16.21875" style="4" customWidth="1"/>
    <col min="9760" max="9761" width="14.33203125" style="4" customWidth="1"/>
    <col min="9762" max="9762" width="17.88671875" style="4" customWidth="1"/>
    <col min="9763" max="9763" width="8.77734375" style="4" customWidth="1"/>
    <col min="9764" max="9764" width="14.88671875" style="4" customWidth="1"/>
    <col min="9765" max="9765" width="19.6640625" style="4" customWidth="1"/>
    <col min="9766" max="9766" width="14.77734375" style="4" customWidth="1"/>
    <col min="9767" max="9767" width="12.77734375" style="4" customWidth="1"/>
    <col min="9768" max="9984" width="10" style="4"/>
    <col min="9985" max="9985" width="6" style="4" customWidth="1"/>
    <col min="9986" max="9986" width="11.77734375" style="4" customWidth="1"/>
    <col min="9987" max="9987" width="26" style="4" customWidth="1"/>
    <col min="9988" max="9988" width="6.88671875" style="4" customWidth="1"/>
    <col min="9989" max="9989" width="14.33203125" style="4" customWidth="1"/>
    <col min="9990" max="10004" width="13.33203125" style="4" customWidth="1"/>
    <col min="10005" max="10011" width="15.44140625" style="4" customWidth="1"/>
    <col min="10012" max="10012" width="20.6640625" style="4" customWidth="1"/>
    <col min="10013" max="10013" width="16.77734375" style="4" customWidth="1"/>
    <col min="10014" max="10014" width="14.33203125" style="4" customWidth="1"/>
    <col min="10015" max="10015" width="16.21875" style="4" customWidth="1"/>
    <col min="10016" max="10017" width="14.33203125" style="4" customWidth="1"/>
    <col min="10018" max="10018" width="17.88671875" style="4" customWidth="1"/>
    <col min="10019" max="10019" width="8.77734375" style="4" customWidth="1"/>
    <col min="10020" max="10020" width="14.88671875" style="4" customWidth="1"/>
    <col min="10021" max="10021" width="19.6640625" style="4" customWidth="1"/>
    <col min="10022" max="10022" width="14.77734375" style="4" customWidth="1"/>
    <col min="10023" max="10023" width="12.77734375" style="4" customWidth="1"/>
    <col min="10024" max="10240" width="10" style="4"/>
    <col min="10241" max="10241" width="6" style="4" customWidth="1"/>
    <col min="10242" max="10242" width="11.77734375" style="4" customWidth="1"/>
    <col min="10243" max="10243" width="26" style="4" customWidth="1"/>
    <col min="10244" max="10244" width="6.88671875" style="4" customWidth="1"/>
    <col min="10245" max="10245" width="14.33203125" style="4" customWidth="1"/>
    <col min="10246" max="10260" width="13.33203125" style="4" customWidth="1"/>
    <col min="10261" max="10267" width="15.44140625" style="4" customWidth="1"/>
    <col min="10268" max="10268" width="20.6640625" style="4" customWidth="1"/>
    <col min="10269" max="10269" width="16.77734375" style="4" customWidth="1"/>
    <col min="10270" max="10270" width="14.33203125" style="4" customWidth="1"/>
    <col min="10271" max="10271" width="16.21875" style="4" customWidth="1"/>
    <col min="10272" max="10273" width="14.33203125" style="4" customWidth="1"/>
    <col min="10274" max="10274" width="17.88671875" style="4" customWidth="1"/>
    <col min="10275" max="10275" width="8.77734375" style="4" customWidth="1"/>
    <col min="10276" max="10276" width="14.88671875" style="4" customWidth="1"/>
    <col min="10277" max="10277" width="19.6640625" style="4" customWidth="1"/>
    <col min="10278" max="10278" width="14.77734375" style="4" customWidth="1"/>
    <col min="10279" max="10279" width="12.77734375" style="4" customWidth="1"/>
    <col min="10280" max="10496" width="10" style="4"/>
    <col min="10497" max="10497" width="6" style="4" customWidth="1"/>
    <col min="10498" max="10498" width="11.77734375" style="4" customWidth="1"/>
    <col min="10499" max="10499" width="26" style="4" customWidth="1"/>
    <col min="10500" max="10500" width="6.88671875" style="4" customWidth="1"/>
    <col min="10501" max="10501" width="14.33203125" style="4" customWidth="1"/>
    <col min="10502" max="10516" width="13.33203125" style="4" customWidth="1"/>
    <col min="10517" max="10523" width="15.44140625" style="4" customWidth="1"/>
    <col min="10524" max="10524" width="20.6640625" style="4" customWidth="1"/>
    <col min="10525" max="10525" width="16.77734375" style="4" customWidth="1"/>
    <col min="10526" max="10526" width="14.33203125" style="4" customWidth="1"/>
    <col min="10527" max="10527" width="16.21875" style="4" customWidth="1"/>
    <col min="10528" max="10529" width="14.33203125" style="4" customWidth="1"/>
    <col min="10530" max="10530" width="17.88671875" style="4" customWidth="1"/>
    <col min="10531" max="10531" width="8.77734375" style="4" customWidth="1"/>
    <col min="10532" max="10532" width="14.88671875" style="4" customWidth="1"/>
    <col min="10533" max="10533" width="19.6640625" style="4" customWidth="1"/>
    <col min="10534" max="10534" width="14.77734375" style="4" customWidth="1"/>
    <col min="10535" max="10535" width="12.77734375" style="4" customWidth="1"/>
    <col min="10536" max="10752" width="10" style="4"/>
    <col min="10753" max="10753" width="6" style="4" customWidth="1"/>
    <col min="10754" max="10754" width="11.77734375" style="4" customWidth="1"/>
    <col min="10755" max="10755" width="26" style="4" customWidth="1"/>
    <col min="10756" max="10756" width="6.88671875" style="4" customWidth="1"/>
    <col min="10757" max="10757" width="14.33203125" style="4" customWidth="1"/>
    <col min="10758" max="10772" width="13.33203125" style="4" customWidth="1"/>
    <col min="10773" max="10779" width="15.44140625" style="4" customWidth="1"/>
    <col min="10780" max="10780" width="20.6640625" style="4" customWidth="1"/>
    <col min="10781" max="10781" width="16.77734375" style="4" customWidth="1"/>
    <col min="10782" max="10782" width="14.33203125" style="4" customWidth="1"/>
    <col min="10783" max="10783" width="16.21875" style="4" customWidth="1"/>
    <col min="10784" max="10785" width="14.33203125" style="4" customWidth="1"/>
    <col min="10786" max="10786" width="17.88671875" style="4" customWidth="1"/>
    <col min="10787" max="10787" width="8.77734375" style="4" customWidth="1"/>
    <col min="10788" max="10788" width="14.88671875" style="4" customWidth="1"/>
    <col min="10789" max="10789" width="19.6640625" style="4" customWidth="1"/>
    <col min="10790" max="10790" width="14.77734375" style="4" customWidth="1"/>
    <col min="10791" max="10791" width="12.77734375" style="4" customWidth="1"/>
    <col min="10792" max="11008" width="10" style="4"/>
    <col min="11009" max="11009" width="6" style="4" customWidth="1"/>
    <col min="11010" max="11010" width="11.77734375" style="4" customWidth="1"/>
    <col min="11011" max="11011" width="26" style="4" customWidth="1"/>
    <col min="11012" max="11012" width="6.88671875" style="4" customWidth="1"/>
    <col min="11013" max="11013" width="14.33203125" style="4" customWidth="1"/>
    <col min="11014" max="11028" width="13.33203125" style="4" customWidth="1"/>
    <col min="11029" max="11035" width="15.44140625" style="4" customWidth="1"/>
    <col min="11036" max="11036" width="20.6640625" style="4" customWidth="1"/>
    <col min="11037" max="11037" width="16.77734375" style="4" customWidth="1"/>
    <col min="11038" max="11038" width="14.33203125" style="4" customWidth="1"/>
    <col min="11039" max="11039" width="16.21875" style="4" customWidth="1"/>
    <col min="11040" max="11041" width="14.33203125" style="4" customWidth="1"/>
    <col min="11042" max="11042" width="17.88671875" style="4" customWidth="1"/>
    <col min="11043" max="11043" width="8.77734375" style="4" customWidth="1"/>
    <col min="11044" max="11044" width="14.88671875" style="4" customWidth="1"/>
    <col min="11045" max="11045" width="19.6640625" style="4" customWidth="1"/>
    <col min="11046" max="11046" width="14.77734375" style="4" customWidth="1"/>
    <col min="11047" max="11047" width="12.77734375" style="4" customWidth="1"/>
    <col min="11048" max="11264" width="10" style="4"/>
    <col min="11265" max="11265" width="6" style="4" customWidth="1"/>
    <col min="11266" max="11266" width="11.77734375" style="4" customWidth="1"/>
    <col min="11267" max="11267" width="26" style="4" customWidth="1"/>
    <col min="11268" max="11268" width="6.88671875" style="4" customWidth="1"/>
    <col min="11269" max="11269" width="14.33203125" style="4" customWidth="1"/>
    <col min="11270" max="11284" width="13.33203125" style="4" customWidth="1"/>
    <col min="11285" max="11291" width="15.44140625" style="4" customWidth="1"/>
    <col min="11292" max="11292" width="20.6640625" style="4" customWidth="1"/>
    <col min="11293" max="11293" width="16.77734375" style="4" customWidth="1"/>
    <col min="11294" max="11294" width="14.33203125" style="4" customWidth="1"/>
    <col min="11295" max="11295" width="16.21875" style="4" customWidth="1"/>
    <col min="11296" max="11297" width="14.33203125" style="4" customWidth="1"/>
    <col min="11298" max="11298" width="17.88671875" style="4" customWidth="1"/>
    <col min="11299" max="11299" width="8.77734375" style="4" customWidth="1"/>
    <col min="11300" max="11300" width="14.88671875" style="4" customWidth="1"/>
    <col min="11301" max="11301" width="19.6640625" style="4" customWidth="1"/>
    <col min="11302" max="11302" width="14.77734375" style="4" customWidth="1"/>
    <col min="11303" max="11303" width="12.77734375" style="4" customWidth="1"/>
    <col min="11304" max="11520" width="10" style="4"/>
    <col min="11521" max="11521" width="6" style="4" customWidth="1"/>
    <col min="11522" max="11522" width="11.77734375" style="4" customWidth="1"/>
    <col min="11523" max="11523" width="26" style="4" customWidth="1"/>
    <col min="11524" max="11524" width="6.88671875" style="4" customWidth="1"/>
    <col min="11525" max="11525" width="14.33203125" style="4" customWidth="1"/>
    <col min="11526" max="11540" width="13.33203125" style="4" customWidth="1"/>
    <col min="11541" max="11547" width="15.44140625" style="4" customWidth="1"/>
    <col min="11548" max="11548" width="20.6640625" style="4" customWidth="1"/>
    <col min="11549" max="11549" width="16.77734375" style="4" customWidth="1"/>
    <col min="11550" max="11550" width="14.33203125" style="4" customWidth="1"/>
    <col min="11551" max="11551" width="16.21875" style="4" customWidth="1"/>
    <col min="11552" max="11553" width="14.33203125" style="4" customWidth="1"/>
    <col min="11554" max="11554" width="17.88671875" style="4" customWidth="1"/>
    <col min="11555" max="11555" width="8.77734375" style="4" customWidth="1"/>
    <col min="11556" max="11556" width="14.88671875" style="4" customWidth="1"/>
    <col min="11557" max="11557" width="19.6640625" style="4" customWidth="1"/>
    <col min="11558" max="11558" width="14.77734375" style="4" customWidth="1"/>
    <col min="11559" max="11559" width="12.77734375" style="4" customWidth="1"/>
    <col min="11560" max="11776" width="10" style="4"/>
    <col min="11777" max="11777" width="6" style="4" customWidth="1"/>
    <col min="11778" max="11778" width="11.77734375" style="4" customWidth="1"/>
    <col min="11779" max="11779" width="26" style="4" customWidth="1"/>
    <col min="11780" max="11780" width="6.88671875" style="4" customWidth="1"/>
    <col min="11781" max="11781" width="14.33203125" style="4" customWidth="1"/>
    <col min="11782" max="11796" width="13.33203125" style="4" customWidth="1"/>
    <col min="11797" max="11803" width="15.44140625" style="4" customWidth="1"/>
    <col min="11804" max="11804" width="20.6640625" style="4" customWidth="1"/>
    <col min="11805" max="11805" width="16.77734375" style="4" customWidth="1"/>
    <col min="11806" max="11806" width="14.33203125" style="4" customWidth="1"/>
    <col min="11807" max="11807" width="16.21875" style="4" customWidth="1"/>
    <col min="11808" max="11809" width="14.33203125" style="4" customWidth="1"/>
    <col min="11810" max="11810" width="17.88671875" style="4" customWidth="1"/>
    <col min="11811" max="11811" width="8.77734375" style="4" customWidth="1"/>
    <col min="11812" max="11812" width="14.88671875" style="4" customWidth="1"/>
    <col min="11813" max="11813" width="19.6640625" style="4" customWidth="1"/>
    <col min="11814" max="11814" width="14.77734375" style="4" customWidth="1"/>
    <col min="11815" max="11815" width="12.77734375" style="4" customWidth="1"/>
    <col min="11816" max="12032" width="10" style="4"/>
    <col min="12033" max="12033" width="6" style="4" customWidth="1"/>
    <col min="12034" max="12034" width="11.77734375" style="4" customWidth="1"/>
    <col min="12035" max="12035" width="26" style="4" customWidth="1"/>
    <col min="12036" max="12036" width="6.88671875" style="4" customWidth="1"/>
    <col min="12037" max="12037" width="14.33203125" style="4" customWidth="1"/>
    <col min="12038" max="12052" width="13.33203125" style="4" customWidth="1"/>
    <col min="12053" max="12059" width="15.44140625" style="4" customWidth="1"/>
    <col min="12060" max="12060" width="20.6640625" style="4" customWidth="1"/>
    <col min="12061" max="12061" width="16.77734375" style="4" customWidth="1"/>
    <col min="12062" max="12062" width="14.33203125" style="4" customWidth="1"/>
    <col min="12063" max="12063" width="16.21875" style="4" customWidth="1"/>
    <col min="12064" max="12065" width="14.33203125" style="4" customWidth="1"/>
    <col min="12066" max="12066" width="17.88671875" style="4" customWidth="1"/>
    <col min="12067" max="12067" width="8.77734375" style="4" customWidth="1"/>
    <col min="12068" max="12068" width="14.88671875" style="4" customWidth="1"/>
    <col min="12069" max="12069" width="19.6640625" style="4" customWidth="1"/>
    <col min="12070" max="12070" width="14.77734375" style="4" customWidth="1"/>
    <col min="12071" max="12071" width="12.77734375" style="4" customWidth="1"/>
    <col min="12072" max="12288" width="10" style="4"/>
    <col min="12289" max="12289" width="6" style="4" customWidth="1"/>
    <col min="12290" max="12290" width="11.77734375" style="4" customWidth="1"/>
    <col min="12291" max="12291" width="26" style="4" customWidth="1"/>
    <col min="12292" max="12292" width="6.88671875" style="4" customWidth="1"/>
    <col min="12293" max="12293" width="14.33203125" style="4" customWidth="1"/>
    <col min="12294" max="12308" width="13.33203125" style="4" customWidth="1"/>
    <col min="12309" max="12315" width="15.44140625" style="4" customWidth="1"/>
    <col min="12316" max="12316" width="20.6640625" style="4" customWidth="1"/>
    <col min="12317" max="12317" width="16.77734375" style="4" customWidth="1"/>
    <col min="12318" max="12318" width="14.33203125" style="4" customWidth="1"/>
    <col min="12319" max="12319" width="16.21875" style="4" customWidth="1"/>
    <col min="12320" max="12321" width="14.33203125" style="4" customWidth="1"/>
    <col min="12322" max="12322" width="17.88671875" style="4" customWidth="1"/>
    <col min="12323" max="12323" width="8.77734375" style="4" customWidth="1"/>
    <col min="12324" max="12324" width="14.88671875" style="4" customWidth="1"/>
    <col min="12325" max="12325" width="19.6640625" style="4" customWidth="1"/>
    <col min="12326" max="12326" width="14.77734375" style="4" customWidth="1"/>
    <col min="12327" max="12327" width="12.77734375" style="4" customWidth="1"/>
    <col min="12328" max="12544" width="10" style="4"/>
    <col min="12545" max="12545" width="6" style="4" customWidth="1"/>
    <col min="12546" max="12546" width="11.77734375" style="4" customWidth="1"/>
    <col min="12547" max="12547" width="26" style="4" customWidth="1"/>
    <col min="12548" max="12548" width="6.88671875" style="4" customWidth="1"/>
    <col min="12549" max="12549" width="14.33203125" style="4" customWidth="1"/>
    <col min="12550" max="12564" width="13.33203125" style="4" customWidth="1"/>
    <col min="12565" max="12571" width="15.44140625" style="4" customWidth="1"/>
    <col min="12572" max="12572" width="20.6640625" style="4" customWidth="1"/>
    <col min="12573" max="12573" width="16.77734375" style="4" customWidth="1"/>
    <col min="12574" max="12574" width="14.33203125" style="4" customWidth="1"/>
    <col min="12575" max="12575" width="16.21875" style="4" customWidth="1"/>
    <col min="12576" max="12577" width="14.33203125" style="4" customWidth="1"/>
    <col min="12578" max="12578" width="17.88671875" style="4" customWidth="1"/>
    <col min="12579" max="12579" width="8.77734375" style="4" customWidth="1"/>
    <col min="12580" max="12580" width="14.88671875" style="4" customWidth="1"/>
    <col min="12581" max="12581" width="19.6640625" style="4" customWidth="1"/>
    <col min="12582" max="12582" width="14.77734375" style="4" customWidth="1"/>
    <col min="12583" max="12583" width="12.77734375" style="4" customWidth="1"/>
    <col min="12584" max="12800" width="10" style="4"/>
    <col min="12801" max="12801" width="6" style="4" customWidth="1"/>
    <col min="12802" max="12802" width="11.77734375" style="4" customWidth="1"/>
    <col min="12803" max="12803" width="26" style="4" customWidth="1"/>
    <col min="12804" max="12804" width="6.88671875" style="4" customWidth="1"/>
    <col min="12805" max="12805" width="14.33203125" style="4" customWidth="1"/>
    <col min="12806" max="12820" width="13.33203125" style="4" customWidth="1"/>
    <col min="12821" max="12827" width="15.44140625" style="4" customWidth="1"/>
    <col min="12828" max="12828" width="20.6640625" style="4" customWidth="1"/>
    <col min="12829" max="12829" width="16.77734375" style="4" customWidth="1"/>
    <col min="12830" max="12830" width="14.33203125" style="4" customWidth="1"/>
    <col min="12831" max="12831" width="16.21875" style="4" customWidth="1"/>
    <col min="12832" max="12833" width="14.33203125" style="4" customWidth="1"/>
    <col min="12834" max="12834" width="17.88671875" style="4" customWidth="1"/>
    <col min="12835" max="12835" width="8.77734375" style="4" customWidth="1"/>
    <col min="12836" max="12836" width="14.88671875" style="4" customWidth="1"/>
    <col min="12837" max="12837" width="19.6640625" style="4" customWidth="1"/>
    <col min="12838" max="12838" width="14.77734375" style="4" customWidth="1"/>
    <col min="12839" max="12839" width="12.77734375" style="4" customWidth="1"/>
    <col min="12840" max="13056" width="10" style="4"/>
    <col min="13057" max="13057" width="6" style="4" customWidth="1"/>
    <col min="13058" max="13058" width="11.77734375" style="4" customWidth="1"/>
    <col min="13059" max="13059" width="26" style="4" customWidth="1"/>
    <col min="13060" max="13060" width="6.88671875" style="4" customWidth="1"/>
    <col min="13061" max="13061" width="14.33203125" style="4" customWidth="1"/>
    <col min="13062" max="13076" width="13.33203125" style="4" customWidth="1"/>
    <col min="13077" max="13083" width="15.44140625" style="4" customWidth="1"/>
    <col min="13084" max="13084" width="20.6640625" style="4" customWidth="1"/>
    <col min="13085" max="13085" width="16.77734375" style="4" customWidth="1"/>
    <col min="13086" max="13086" width="14.33203125" style="4" customWidth="1"/>
    <col min="13087" max="13087" width="16.21875" style="4" customWidth="1"/>
    <col min="13088" max="13089" width="14.33203125" style="4" customWidth="1"/>
    <col min="13090" max="13090" width="17.88671875" style="4" customWidth="1"/>
    <col min="13091" max="13091" width="8.77734375" style="4" customWidth="1"/>
    <col min="13092" max="13092" width="14.88671875" style="4" customWidth="1"/>
    <col min="13093" max="13093" width="19.6640625" style="4" customWidth="1"/>
    <col min="13094" max="13094" width="14.77734375" style="4" customWidth="1"/>
    <col min="13095" max="13095" width="12.77734375" style="4" customWidth="1"/>
    <col min="13096" max="13312" width="10" style="4"/>
    <col min="13313" max="13313" width="6" style="4" customWidth="1"/>
    <col min="13314" max="13314" width="11.77734375" style="4" customWidth="1"/>
    <col min="13315" max="13315" width="26" style="4" customWidth="1"/>
    <col min="13316" max="13316" width="6.88671875" style="4" customWidth="1"/>
    <col min="13317" max="13317" width="14.33203125" style="4" customWidth="1"/>
    <col min="13318" max="13332" width="13.33203125" style="4" customWidth="1"/>
    <col min="13333" max="13339" width="15.44140625" style="4" customWidth="1"/>
    <col min="13340" max="13340" width="20.6640625" style="4" customWidth="1"/>
    <col min="13341" max="13341" width="16.77734375" style="4" customWidth="1"/>
    <col min="13342" max="13342" width="14.33203125" style="4" customWidth="1"/>
    <col min="13343" max="13343" width="16.21875" style="4" customWidth="1"/>
    <col min="13344" max="13345" width="14.33203125" style="4" customWidth="1"/>
    <col min="13346" max="13346" width="17.88671875" style="4" customWidth="1"/>
    <col min="13347" max="13347" width="8.77734375" style="4" customWidth="1"/>
    <col min="13348" max="13348" width="14.88671875" style="4" customWidth="1"/>
    <col min="13349" max="13349" width="19.6640625" style="4" customWidth="1"/>
    <col min="13350" max="13350" width="14.77734375" style="4" customWidth="1"/>
    <col min="13351" max="13351" width="12.77734375" style="4" customWidth="1"/>
    <col min="13352" max="13568" width="10" style="4"/>
    <col min="13569" max="13569" width="6" style="4" customWidth="1"/>
    <col min="13570" max="13570" width="11.77734375" style="4" customWidth="1"/>
    <col min="13571" max="13571" width="26" style="4" customWidth="1"/>
    <col min="13572" max="13572" width="6.88671875" style="4" customWidth="1"/>
    <col min="13573" max="13573" width="14.33203125" style="4" customWidth="1"/>
    <col min="13574" max="13588" width="13.33203125" style="4" customWidth="1"/>
    <col min="13589" max="13595" width="15.44140625" style="4" customWidth="1"/>
    <col min="13596" max="13596" width="20.6640625" style="4" customWidth="1"/>
    <col min="13597" max="13597" width="16.77734375" style="4" customWidth="1"/>
    <col min="13598" max="13598" width="14.33203125" style="4" customWidth="1"/>
    <col min="13599" max="13599" width="16.21875" style="4" customWidth="1"/>
    <col min="13600" max="13601" width="14.33203125" style="4" customWidth="1"/>
    <col min="13602" max="13602" width="17.88671875" style="4" customWidth="1"/>
    <col min="13603" max="13603" width="8.77734375" style="4" customWidth="1"/>
    <col min="13604" max="13604" width="14.88671875" style="4" customWidth="1"/>
    <col min="13605" max="13605" width="19.6640625" style="4" customWidth="1"/>
    <col min="13606" max="13606" width="14.77734375" style="4" customWidth="1"/>
    <col min="13607" max="13607" width="12.77734375" style="4" customWidth="1"/>
    <col min="13608" max="13824" width="10" style="4"/>
    <col min="13825" max="13825" width="6" style="4" customWidth="1"/>
    <col min="13826" max="13826" width="11.77734375" style="4" customWidth="1"/>
    <col min="13827" max="13827" width="26" style="4" customWidth="1"/>
    <col min="13828" max="13828" width="6.88671875" style="4" customWidth="1"/>
    <col min="13829" max="13829" width="14.33203125" style="4" customWidth="1"/>
    <col min="13830" max="13844" width="13.33203125" style="4" customWidth="1"/>
    <col min="13845" max="13851" width="15.44140625" style="4" customWidth="1"/>
    <col min="13852" max="13852" width="20.6640625" style="4" customWidth="1"/>
    <col min="13853" max="13853" width="16.77734375" style="4" customWidth="1"/>
    <col min="13854" max="13854" width="14.33203125" style="4" customWidth="1"/>
    <col min="13855" max="13855" width="16.21875" style="4" customWidth="1"/>
    <col min="13856" max="13857" width="14.33203125" style="4" customWidth="1"/>
    <col min="13858" max="13858" width="17.88671875" style="4" customWidth="1"/>
    <col min="13859" max="13859" width="8.77734375" style="4" customWidth="1"/>
    <col min="13860" max="13860" width="14.88671875" style="4" customWidth="1"/>
    <col min="13861" max="13861" width="19.6640625" style="4" customWidth="1"/>
    <col min="13862" max="13862" width="14.77734375" style="4" customWidth="1"/>
    <col min="13863" max="13863" width="12.77734375" style="4" customWidth="1"/>
    <col min="13864" max="14080" width="10" style="4"/>
    <col min="14081" max="14081" width="6" style="4" customWidth="1"/>
    <col min="14082" max="14082" width="11.77734375" style="4" customWidth="1"/>
    <col min="14083" max="14083" width="26" style="4" customWidth="1"/>
    <col min="14084" max="14084" width="6.88671875" style="4" customWidth="1"/>
    <col min="14085" max="14085" width="14.33203125" style="4" customWidth="1"/>
    <col min="14086" max="14100" width="13.33203125" style="4" customWidth="1"/>
    <col min="14101" max="14107" width="15.44140625" style="4" customWidth="1"/>
    <col min="14108" max="14108" width="20.6640625" style="4" customWidth="1"/>
    <col min="14109" max="14109" width="16.77734375" style="4" customWidth="1"/>
    <col min="14110" max="14110" width="14.33203125" style="4" customWidth="1"/>
    <col min="14111" max="14111" width="16.21875" style="4" customWidth="1"/>
    <col min="14112" max="14113" width="14.33203125" style="4" customWidth="1"/>
    <col min="14114" max="14114" width="17.88671875" style="4" customWidth="1"/>
    <col min="14115" max="14115" width="8.77734375" style="4" customWidth="1"/>
    <col min="14116" max="14116" width="14.88671875" style="4" customWidth="1"/>
    <col min="14117" max="14117" width="19.6640625" style="4" customWidth="1"/>
    <col min="14118" max="14118" width="14.77734375" style="4" customWidth="1"/>
    <col min="14119" max="14119" width="12.77734375" style="4" customWidth="1"/>
    <col min="14120" max="14336" width="10" style="4"/>
    <col min="14337" max="14337" width="6" style="4" customWidth="1"/>
    <col min="14338" max="14338" width="11.77734375" style="4" customWidth="1"/>
    <col min="14339" max="14339" width="26" style="4" customWidth="1"/>
    <col min="14340" max="14340" width="6.88671875" style="4" customWidth="1"/>
    <col min="14341" max="14341" width="14.33203125" style="4" customWidth="1"/>
    <col min="14342" max="14356" width="13.33203125" style="4" customWidth="1"/>
    <col min="14357" max="14363" width="15.44140625" style="4" customWidth="1"/>
    <col min="14364" max="14364" width="20.6640625" style="4" customWidth="1"/>
    <col min="14365" max="14365" width="16.77734375" style="4" customWidth="1"/>
    <col min="14366" max="14366" width="14.33203125" style="4" customWidth="1"/>
    <col min="14367" max="14367" width="16.21875" style="4" customWidth="1"/>
    <col min="14368" max="14369" width="14.33203125" style="4" customWidth="1"/>
    <col min="14370" max="14370" width="17.88671875" style="4" customWidth="1"/>
    <col min="14371" max="14371" width="8.77734375" style="4" customWidth="1"/>
    <col min="14372" max="14372" width="14.88671875" style="4" customWidth="1"/>
    <col min="14373" max="14373" width="19.6640625" style="4" customWidth="1"/>
    <col min="14374" max="14374" width="14.77734375" style="4" customWidth="1"/>
    <col min="14375" max="14375" width="12.77734375" style="4" customWidth="1"/>
    <col min="14376" max="14592" width="10" style="4"/>
    <col min="14593" max="14593" width="6" style="4" customWidth="1"/>
    <col min="14594" max="14594" width="11.77734375" style="4" customWidth="1"/>
    <col min="14595" max="14595" width="26" style="4" customWidth="1"/>
    <col min="14596" max="14596" width="6.88671875" style="4" customWidth="1"/>
    <col min="14597" max="14597" width="14.33203125" style="4" customWidth="1"/>
    <col min="14598" max="14612" width="13.33203125" style="4" customWidth="1"/>
    <col min="14613" max="14619" width="15.44140625" style="4" customWidth="1"/>
    <col min="14620" max="14620" width="20.6640625" style="4" customWidth="1"/>
    <col min="14621" max="14621" width="16.77734375" style="4" customWidth="1"/>
    <col min="14622" max="14622" width="14.33203125" style="4" customWidth="1"/>
    <col min="14623" max="14623" width="16.21875" style="4" customWidth="1"/>
    <col min="14624" max="14625" width="14.33203125" style="4" customWidth="1"/>
    <col min="14626" max="14626" width="17.88671875" style="4" customWidth="1"/>
    <col min="14627" max="14627" width="8.77734375" style="4" customWidth="1"/>
    <col min="14628" max="14628" width="14.88671875" style="4" customWidth="1"/>
    <col min="14629" max="14629" width="19.6640625" style="4" customWidth="1"/>
    <col min="14630" max="14630" width="14.77734375" style="4" customWidth="1"/>
    <col min="14631" max="14631" width="12.77734375" style="4" customWidth="1"/>
    <col min="14632" max="14848" width="10" style="4"/>
    <col min="14849" max="14849" width="6" style="4" customWidth="1"/>
    <col min="14850" max="14850" width="11.77734375" style="4" customWidth="1"/>
    <col min="14851" max="14851" width="26" style="4" customWidth="1"/>
    <col min="14852" max="14852" width="6.88671875" style="4" customWidth="1"/>
    <col min="14853" max="14853" width="14.33203125" style="4" customWidth="1"/>
    <col min="14854" max="14868" width="13.33203125" style="4" customWidth="1"/>
    <col min="14869" max="14875" width="15.44140625" style="4" customWidth="1"/>
    <col min="14876" max="14876" width="20.6640625" style="4" customWidth="1"/>
    <col min="14877" max="14877" width="16.77734375" style="4" customWidth="1"/>
    <col min="14878" max="14878" width="14.33203125" style="4" customWidth="1"/>
    <col min="14879" max="14879" width="16.21875" style="4" customWidth="1"/>
    <col min="14880" max="14881" width="14.33203125" style="4" customWidth="1"/>
    <col min="14882" max="14882" width="17.88671875" style="4" customWidth="1"/>
    <col min="14883" max="14883" width="8.77734375" style="4" customWidth="1"/>
    <col min="14884" max="14884" width="14.88671875" style="4" customWidth="1"/>
    <col min="14885" max="14885" width="19.6640625" style="4" customWidth="1"/>
    <col min="14886" max="14886" width="14.77734375" style="4" customWidth="1"/>
    <col min="14887" max="14887" width="12.77734375" style="4" customWidth="1"/>
    <col min="14888" max="15104" width="10" style="4"/>
    <col min="15105" max="15105" width="6" style="4" customWidth="1"/>
    <col min="15106" max="15106" width="11.77734375" style="4" customWidth="1"/>
    <col min="15107" max="15107" width="26" style="4" customWidth="1"/>
    <col min="15108" max="15108" width="6.88671875" style="4" customWidth="1"/>
    <col min="15109" max="15109" width="14.33203125" style="4" customWidth="1"/>
    <col min="15110" max="15124" width="13.33203125" style="4" customWidth="1"/>
    <col min="15125" max="15131" width="15.44140625" style="4" customWidth="1"/>
    <col min="15132" max="15132" width="20.6640625" style="4" customWidth="1"/>
    <col min="15133" max="15133" width="16.77734375" style="4" customWidth="1"/>
    <col min="15134" max="15134" width="14.33203125" style="4" customWidth="1"/>
    <col min="15135" max="15135" width="16.21875" style="4" customWidth="1"/>
    <col min="15136" max="15137" width="14.33203125" style="4" customWidth="1"/>
    <col min="15138" max="15138" width="17.88671875" style="4" customWidth="1"/>
    <col min="15139" max="15139" width="8.77734375" style="4" customWidth="1"/>
    <col min="15140" max="15140" width="14.88671875" style="4" customWidth="1"/>
    <col min="15141" max="15141" width="19.6640625" style="4" customWidth="1"/>
    <col min="15142" max="15142" width="14.77734375" style="4" customWidth="1"/>
    <col min="15143" max="15143" width="12.77734375" style="4" customWidth="1"/>
    <col min="15144" max="15360" width="10" style="4"/>
    <col min="15361" max="15361" width="6" style="4" customWidth="1"/>
    <col min="15362" max="15362" width="11.77734375" style="4" customWidth="1"/>
    <col min="15363" max="15363" width="26" style="4" customWidth="1"/>
    <col min="15364" max="15364" width="6.88671875" style="4" customWidth="1"/>
    <col min="15365" max="15365" width="14.33203125" style="4" customWidth="1"/>
    <col min="15366" max="15380" width="13.33203125" style="4" customWidth="1"/>
    <col min="15381" max="15387" width="15.44140625" style="4" customWidth="1"/>
    <col min="15388" max="15388" width="20.6640625" style="4" customWidth="1"/>
    <col min="15389" max="15389" width="16.77734375" style="4" customWidth="1"/>
    <col min="15390" max="15390" width="14.33203125" style="4" customWidth="1"/>
    <col min="15391" max="15391" width="16.21875" style="4" customWidth="1"/>
    <col min="15392" max="15393" width="14.33203125" style="4" customWidth="1"/>
    <col min="15394" max="15394" width="17.88671875" style="4" customWidth="1"/>
    <col min="15395" max="15395" width="8.77734375" style="4" customWidth="1"/>
    <col min="15396" max="15396" width="14.88671875" style="4" customWidth="1"/>
    <col min="15397" max="15397" width="19.6640625" style="4" customWidth="1"/>
    <col min="15398" max="15398" width="14.77734375" style="4" customWidth="1"/>
    <col min="15399" max="15399" width="12.77734375" style="4" customWidth="1"/>
    <col min="15400" max="15616" width="10" style="4"/>
    <col min="15617" max="15617" width="6" style="4" customWidth="1"/>
    <col min="15618" max="15618" width="11.77734375" style="4" customWidth="1"/>
    <col min="15619" max="15619" width="26" style="4" customWidth="1"/>
    <col min="15620" max="15620" width="6.88671875" style="4" customWidth="1"/>
    <col min="15621" max="15621" width="14.33203125" style="4" customWidth="1"/>
    <col min="15622" max="15636" width="13.33203125" style="4" customWidth="1"/>
    <col min="15637" max="15643" width="15.44140625" style="4" customWidth="1"/>
    <col min="15644" max="15644" width="20.6640625" style="4" customWidth="1"/>
    <col min="15645" max="15645" width="16.77734375" style="4" customWidth="1"/>
    <col min="15646" max="15646" width="14.33203125" style="4" customWidth="1"/>
    <col min="15647" max="15647" width="16.21875" style="4" customWidth="1"/>
    <col min="15648" max="15649" width="14.33203125" style="4" customWidth="1"/>
    <col min="15650" max="15650" width="17.88671875" style="4" customWidth="1"/>
    <col min="15651" max="15651" width="8.77734375" style="4" customWidth="1"/>
    <col min="15652" max="15652" width="14.88671875" style="4" customWidth="1"/>
    <col min="15653" max="15653" width="19.6640625" style="4" customWidth="1"/>
    <col min="15654" max="15654" width="14.77734375" style="4" customWidth="1"/>
    <col min="15655" max="15655" width="12.77734375" style="4" customWidth="1"/>
    <col min="15656" max="15872" width="10" style="4"/>
    <col min="15873" max="15873" width="6" style="4" customWidth="1"/>
    <col min="15874" max="15874" width="11.77734375" style="4" customWidth="1"/>
    <col min="15875" max="15875" width="26" style="4" customWidth="1"/>
    <col min="15876" max="15876" width="6.88671875" style="4" customWidth="1"/>
    <col min="15877" max="15877" width="14.33203125" style="4" customWidth="1"/>
    <col min="15878" max="15892" width="13.33203125" style="4" customWidth="1"/>
    <col min="15893" max="15899" width="15.44140625" style="4" customWidth="1"/>
    <col min="15900" max="15900" width="20.6640625" style="4" customWidth="1"/>
    <col min="15901" max="15901" width="16.77734375" style="4" customWidth="1"/>
    <col min="15902" max="15902" width="14.33203125" style="4" customWidth="1"/>
    <col min="15903" max="15903" width="16.21875" style="4" customWidth="1"/>
    <col min="15904" max="15905" width="14.33203125" style="4" customWidth="1"/>
    <col min="15906" max="15906" width="17.88671875" style="4" customWidth="1"/>
    <col min="15907" max="15907" width="8.77734375" style="4" customWidth="1"/>
    <col min="15908" max="15908" width="14.88671875" style="4" customWidth="1"/>
    <col min="15909" max="15909" width="19.6640625" style="4" customWidth="1"/>
    <col min="15910" max="15910" width="14.77734375" style="4" customWidth="1"/>
    <col min="15911" max="15911" width="12.77734375" style="4" customWidth="1"/>
    <col min="15912" max="16128" width="10" style="4"/>
    <col min="16129" max="16129" width="6" style="4" customWidth="1"/>
    <col min="16130" max="16130" width="11.77734375" style="4" customWidth="1"/>
    <col min="16131" max="16131" width="26" style="4" customWidth="1"/>
    <col min="16132" max="16132" width="6.88671875" style="4" customWidth="1"/>
    <col min="16133" max="16133" width="14.33203125" style="4" customWidth="1"/>
    <col min="16134" max="16148" width="13.33203125" style="4" customWidth="1"/>
    <col min="16149" max="16155" width="15.44140625" style="4" customWidth="1"/>
    <col min="16156" max="16156" width="20.6640625" style="4" customWidth="1"/>
    <col min="16157" max="16157" width="16.77734375" style="4" customWidth="1"/>
    <col min="16158" max="16158" width="14.33203125" style="4" customWidth="1"/>
    <col min="16159" max="16159" width="16.21875" style="4" customWidth="1"/>
    <col min="16160" max="16161" width="14.33203125" style="4" customWidth="1"/>
    <col min="16162" max="16162" width="17.88671875" style="4" customWidth="1"/>
    <col min="16163" max="16163" width="8.77734375" style="4" customWidth="1"/>
    <col min="16164" max="16164" width="14.88671875" style="4" customWidth="1"/>
    <col min="16165" max="16165" width="19.6640625" style="4" customWidth="1"/>
    <col min="16166" max="16166" width="14.77734375" style="4" customWidth="1"/>
    <col min="16167" max="16167" width="12.77734375" style="4" customWidth="1"/>
    <col min="16168" max="16384" width="10" style="4"/>
  </cols>
  <sheetData>
    <row r="1" spans="1:52" s="1" customFormat="1" ht="20.399999999999999">
      <c r="A1" s="402" t="s">
        <v>724</v>
      </c>
      <c r="B1" s="402"/>
      <c r="C1" s="403"/>
      <c r="D1" s="402"/>
      <c r="E1" s="404"/>
      <c r="F1" s="404"/>
      <c r="G1" s="404"/>
      <c r="H1" s="404"/>
      <c r="I1" s="405"/>
      <c r="J1" s="406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7"/>
      <c r="AC1" s="407"/>
      <c r="AD1" s="404"/>
      <c r="AE1" s="404"/>
      <c r="AF1" s="404"/>
      <c r="AG1" s="404"/>
      <c r="AH1" s="408"/>
      <c r="AI1" s="406"/>
      <c r="AJ1" s="408"/>
      <c r="AK1" s="409"/>
      <c r="AL1" s="39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</row>
    <row r="2" spans="1:52" s="2" customFormat="1">
      <c r="A2" s="15" t="s">
        <v>725</v>
      </c>
      <c r="B2" s="15"/>
      <c r="C2" s="15"/>
      <c r="D2" s="15"/>
      <c r="E2" s="16"/>
      <c r="F2" s="16"/>
      <c r="G2" s="16"/>
      <c r="H2" s="16"/>
      <c r="I2" s="30"/>
      <c r="J2" s="31"/>
      <c r="K2" s="16"/>
      <c r="L2" s="16"/>
      <c r="M2" s="16"/>
      <c r="N2" s="16"/>
      <c r="O2" s="16"/>
      <c r="P2" s="16"/>
      <c r="Q2" s="35"/>
      <c r="R2" s="35"/>
      <c r="S2" s="35"/>
      <c r="T2" s="35"/>
      <c r="U2" s="24"/>
      <c r="V2" s="36"/>
      <c r="W2" s="36"/>
      <c r="X2" s="36"/>
      <c r="Y2" s="36"/>
      <c r="Z2" s="36"/>
      <c r="AA2" s="36"/>
      <c r="AB2" s="37"/>
      <c r="AC2" s="37"/>
      <c r="AD2" s="35"/>
      <c r="AE2" s="35"/>
      <c r="AF2" s="35"/>
      <c r="AG2" s="35"/>
      <c r="AH2" s="41"/>
      <c r="AI2" s="31"/>
      <c r="AJ2" s="41"/>
      <c r="AK2" s="42" t="s">
        <v>2</v>
      </c>
      <c r="AL2" s="43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</row>
    <row r="3" spans="1:52" s="2" customFormat="1">
      <c r="A3" s="413" t="s">
        <v>726</v>
      </c>
      <c r="B3" s="415" t="s">
        <v>4</v>
      </c>
      <c r="C3" s="417" t="s">
        <v>5</v>
      </c>
      <c r="D3" s="415" t="s">
        <v>6</v>
      </c>
      <c r="E3" s="410"/>
      <c r="F3" s="410"/>
      <c r="G3" s="410"/>
      <c r="H3" s="410"/>
      <c r="I3" s="411"/>
      <c r="J3" s="412"/>
      <c r="K3" s="410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419" t="s">
        <v>727</v>
      </c>
      <c r="AC3" s="419" t="s">
        <v>728</v>
      </c>
      <c r="AD3" s="421" t="s">
        <v>729</v>
      </c>
      <c r="AE3" s="421" t="s">
        <v>730</v>
      </c>
      <c r="AF3" s="421" t="s">
        <v>731</v>
      </c>
      <c r="AG3" s="421" t="s">
        <v>732</v>
      </c>
      <c r="AH3" s="423" t="s">
        <v>733</v>
      </c>
      <c r="AI3" s="425" t="s">
        <v>15</v>
      </c>
      <c r="AJ3" s="427" t="s">
        <v>734</v>
      </c>
      <c r="AK3" s="429" t="s">
        <v>18</v>
      </c>
      <c r="AL3" s="43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</row>
    <row r="4" spans="1:52" s="2" customFormat="1" ht="31.2">
      <c r="A4" s="414"/>
      <c r="B4" s="416"/>
      <c r="C4" s="418"/>
      <c r="D4" s="416"/>
      <c r="E4" s="18" t="s">
        <v>20</v>
      </c>
      <c r="F4" s="18" t="s">
        <v>21</v>
      </c>
      <c r="G4" s="18" t="s">
        <v>22</v>
      </c>
      <c r="H4" s="19" t="s">
        <v>23</v>
      </c>
      <c r="I4" s="32" t="s">
        <v>24</v>
      </c>
      <c r="J4" s="33" t="s">
        <v>25</v>
      </c>
      <c r="K4" s="19" t="s">
        <v>26</v>
      </c>
      <c r="L4" s="19" t="s">
        <v>27</v>
      </c>
      <c r="M4" s="19" t="s">
        <v>28</v>
      </c>
      <c r="N4" s="19" t="s">
        <v>29</v>
      </c>
      <c r="O4" s="19" t="s">
        <v>30</v>
      </c>
      <c r="P4" s="19" t="s">
        <v>31</v>
      </c>
      <c r="Q4" s="19" t="s">
        <v>32</v>
      </c>
      <c r="R4" s="19" t="s">
        <v>33</v>
      </c>
      <c r="S4" s="19" t="s">
        <v>34</v>
      </c>
      <c r="T4" s="19" t="s">
        <v>35</v>
      </c>
      <c r="U4" s="19" t="s">
        <v>36</v>
      </c>
      <c r="V4" s="19" t="s">
        <v>37</v>
      </c>
      <c r="W4" s="19" t="s">
        <v>38</v>
      </c>
      <c r="X4" s="19" t="s">
        <v>39</v>
      </c>
      <c r="Y4" s="19" t="s">
        <v>40</v>
      </c>
      <c r="Z4" s="19" t="s">
        <v>41</v>
      </c>
      <c r="AA4" s="19" t="s">
        <v>42</v>
      </c>
      <c r="AB4" s="420"/>
      <c r="AC4" s="420"/>
      <c r="AD4" s="422"/>
      <c r="AE4" s="422"/>
      <c r="AF4" s="422"/>
      <c r="AG4" s="422"/>
      <c r="AH4" s="424"/>
      <c r="AI4" s="426"/>
      <c r="AJ4" s="428"/>
      <c r="AK4" s="430"/>
      <c r="AL4" s="45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</row>
    <row r="5" spans="1:52" ht="15">
      <c r="A5" s="20">
        <f>ROW()-4</f>
        <v>1</v>
      </c>
      <c r="B5" s="21" t="s">
        <v>55</v>
      </c>
      <c r="C5" s="22" t="s">
        <v>56</v>
      </c>
      <c r="D5" s="23">
        <v>120</v>
      </c>
      <c r="E5" s="24">
        <v>0</v>
      </c>
      <c r="F5" s="24">
        <v>0</v>
      </c>
      <c r="G5" s="24">
        <v>0</v>
      </c>
      <c r="H5" s="24">
        <v>0</v>
      </c>
      <c r="I5" s="24">
        <v>0</v>
      </c>
      <c r="J5" s="34">
        <v>0</v>
      </c>
      <c r="K5" s="24"/>
      <c r="L5" s="24"/>
      <c r="M5" s="24">
        <v>144915.82</v>
      </c>
      <c r="N5" s="24">
        <v>259767.82</v>
      </c>
      <c r="O5" s="24">
        <v>313818.73</v>
      </c>
      <c r="P5" s="24">
        <v>994645.68999999901</v>
      </c>
      <c r="Q5" s="24">
        <v>1533812.23</v>
      </c>
      <c r="R5" s="24">
        <v>28686.520000000499</v>
      </c>
      <c r="S5" s="24">
        <v>444420.06</v>
      </c>
      <c r="T5" s="24">
        <v>0</v>
      </c>
      <c r="U5" s="24">
        <v>2511947.5099999998</v>
      </c>
      <c r="V5" s="24">
        <v>990576.27</v>
      </c>
      <c r="W5" s="24">
        <v>1160536.8500000001</v>
      </c>
      <c r="X5" s="24">
        <v>767937.17</v>
      </c>
      <c r="Y5" s="24">
        <v>1073440.46</v>
      </c>
      <c r="Z5" s="24">
        <v>1251199.8500000001</v>
      </c>
      <c r="AA5" s="24">
        <v>440791.33</v>
      </c>
      <c r="AB5" s="38">
        <f>E5+F5+G5+H5+I5+J5+K5+L5+M5+N5+O5+P5+Q5+R5+S5+T5+U5+V5+W5+X5+Y5+Z5+AA5</f>
        <v>11916496.309999999</v>
      </c>
      <c r="AC5" s="38">
        <f t="shared" ref="AC5:AC14" si="0">AB5-AA5-Z5-Y5-X5</f>
        <v>8383127.4999999981</v>
      </c>
      <c r="AD5" s="24" t="e">
        <f>INDEX($E$5:$S$622,ROW()-4,COLUMN()-((COLUMN()-19)*2)-7-$D5/30)</f>
        <v>#VALUE!</v>
      </c>
      <c r="AE5" s="24" t="e">
        <f>IF((INDEX($E$5:$S$655,ROW()-4,COLUMN()-((COLUMN()-19)*2)-7-$D5/30))&gt;(AC5-AD5),(AC5-AD5),INDEX($E$5:$S$655,ROW()-4,COLUMN()-((COLUMN()-19)*2)-7-$D5/30))</f>
        <v>#VALUE!</v>
      </c>
      <c r="AF5" s="24" t="e">
        <f>IF((INDEX($E$5:$S$629,ROW()-4,COLUMN()-((COLUMN()-19)*2)-7-$D5/30))&gt;(AC5-AD5-AE5),(AC5-AD5-AE5),INDEX($E$5:$S$629,ROW()-4,COLUMN()-((COLUMN()-19)*2)-7-$D5/30))</f>
        <v>#VALUE!</v>
      </c>
      <c r="AG5" s="24" t="e">
        <f t="shared" ref="AG5:AG68" si="1">AC5-SUM(AD5:AF5)</f>
        <v>#VALUE!</v>
      </c>
      <c r="AH5" s="46"/>
      <c r="AI5" s="47">
        <f t="shared" ref="AI5:AI68" si="2">0</f>
        <v>0</v>
      </c>
      <c r="AJ5" s="48">
        <f t="shared" ref="AJ5:AJ68" si="3">AH5-(AH5*AI5)</f>
        <v>0</v>
      </c>
      <c r="AK5" s="49"/>
      <c r="AL5" s="50"/>
    </row>
    <row r="6" spans="1:52" ht="15">
      <c r="A6" s="20">
        <f t="shared" ref="A6:A69" si="4">ROW()-4</f>
        <v>2</v>
      </c>
      <c r="B6" s="25" t="s">
        <v>226</v>
      </c>
      <c r="C6" s="26" t="s">
        <v>227</v>
      </c>
      <c r="D6" s="23">
        <v>120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3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24"/>
      <c r="U6" s="24">
        <v>566732.68999999994</v>
      </c>
      <c r="V6" s="24">
        <v>0</v>
      </c>
      <c r="W6" s="24">
        <v>1062551.01</v>
      </c>
      <c r="X6" s="24">
        <v>426159.15</v>
      </c>
      <c r="Y6" s="24">
        <v>467135.45</v>
      </c>
      <c r="Z6" s="24">
        <v>439451.59</v>
      </c>
      <c r="AA6" s="24">
        <v>107572.74</v>
      </c>
      <c r="AB6" s="38">
        <f t="shared" ref="AB6:AB69" si="5">E6+F6+G6+H6+I6+J6+K6+L6+M6+N6+O6+P6+Q6+R6+S6+T6+U6+V6+W6+X6+Y6+Z6+AA6</f>
        <v>3069602.6300000004</v>
      </c>
      <c r="AC6" s="38">
        <f t="shared" si="0"/>
        <v>1629283.7000000002</v>
      </c>
      <c r="AD6" s="24" t="e">
        <f t="shared" ref="AD6:AD69" si="6">INDEX($E$5:$S$622,ROW()-4,COLUMN()-((COLUMN()-19)*2)-7-$D6/30)</f>
        <v>#VALUE!</v>
      </c>
      <c r="AE6" s="24" t="e">
        <f t="shared" ref="AE6:AE69" si="7">IF((INDEX($E$5:$S$655,ROW()-4,COLUMN()-((COLUMN()-19)*2)-7-$D6/30))&gt;(AC6-AD6),(AC6-AD6),INDEX($E$5:$S$655,ROW()-4,COLUMN()-((COLUMN()-19)*2)-7-$D6/30))</f>
        <v>#VALUE!</v>
      </c>
      <c r="AF6" s="24" t="e">
        <f>IF((INDEX($E$5:$S$629,ROW()-4,COLUMN()-((COLUMN()-19)*2)-7-$D6/30))&gt;(AC6-AD6-AE6),(AC6-AD6-AE6),INDEX($E$5:$S$629,ROW()-4,COLUMN()-((COLUMN()-19)*2)-7-$D6/30))</f>
        <v>#VALUE!</v>
      </c>
      <c r="AG6" s="24" t="e">
        <f t="shared" si="1"/>
        <v>#VALUE!</v>
      </c>
      <c r="AH6" s="46"/>
      <c r="AI6" s="47">
        <f t="shared" si="2"/>
        <v>0</v>
      </c>
      <c r="AJ6" s="48">
        <f t="shared" si="3"/>
        <v>0</v>
      </c>
      <c r="AK6" s="49"/>
      <c r="AL6" s="50"/>
    </row>
    <row r="7" spans="1:52" ht="15">
      <c r="A7" s="20">
        <f t="shared" si="4"/>
        <v>3</v>
      </c>
      <c r="B7" s="27" t="s">
        <v>290</v>
      </c>
      <c r="C7" s="26" t="s">
        <v>291</v>
      </c>
      <c r="D7" s="23">
        <v>120</v>
      </c>
      <c r="E7" s="24">
        <v>43825.63</v>
      </c>
      <c r="F7" s="24">
        <v>0</v>
      </c>
      <c r="G7" s="24">
        <v>9346.9699999999993</v>
      </c>
      <c r="H7" s="24">
        <v>0</v>
      </c>
      <c r="I7" s="24">
        <v>0</v>
      </c>
      <c r="J7" s="3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/>
      <c r="Y7" s="24">
        <v>0</v>
      </c>
      <c r="Z7" s="24">
        <v>0</v>
      </c>
      <c r="AA7" s="24">
        <v>0</v>
      </c>
      <c r="AB7" s="38">
        <f t="shared" si="5"/>
        <v>53172.6</v>
      </c>
      <c r="AC7" s="38">
        <f t="shared" si="0"/>
        <v>53172.6</v>
      </c>
      <c r="AD7" s="24" t="e">
        <f t="shared" si="6"/>
        <v>#VALUE!</v>
      </c>
      <c r="AE7" s="24" t="e">
        <f t="shared" si="7"/>
        <v>#VALUE!</v>
      </c>
      <c r="AF7" s="24" t="e">
        <f>IF((INDEX($E$5:$S$612,ROW()-4,COLUMN()-((COLUMN()-19)*2)-7-$D7/30))&gt;(AC7-AD7-AE7),(AC7-AD7-AE7),INDEX($E$5:$S$612,ROW()-4,COLUMN()-((COLUMN()-19)*2)-7-$D7/30))</f>
        <v>#VALUE!</v>
      </c>
      <c r="AG7" s="24" t="e">
        <f t="shared" si="1"/>
        <v>#VALUE!</v>
      </c>
      <c r="AH7" s="46"/>
      <c r="AI7" s="47">
        <f t="shared" si="2"/>
        <v>0</v>
      </c>
      <c r="AJ7" s="48">
        <f t="shared" si="3"/>
        <v>0</v>
      </c>
      <c r="AK7" s="49"/>
      <c r="AL7" s="50"/>
    </row>
    <row r="8" spans="1:52" ht="15">
      <c r="A8" s="20">
        <f t="shared" si="4"/>
        <v>4</v>
      </c>
      <c r="B8" s="27" t="s">
        <v>196</v>
      </c>
      <c r="C8" s="26" t="s">
        <v>197</v>
      </c>
      <c r="D8" s="23">
        <v>120</v>
      </c>
      <c r="E8" s="24">
        <v>0</v>
      </c>
      <c r="F8" s="24">
        <v>0</v>
      </c>
      <c r="G8" s="24">
        <v>0</v>
      </c>
      <c r="H8" s="24">
        <v>0</v>
      </c>
      <c r="I8" s="24">
        <v>198784.29</v>
      </c>
      <c r="J8" s="34">
        <v>175710.06</v>
      </c>
      <c r="K8" s="24">
        <v>0</v>
      </c>
      <c r="L8" s="24">
        <v>0</v>
      </c>
      <c r="M8" s="24">
        <v>0</v>
      </c>
      <c r="N8" s="24">
        <v>61417.71</v>
      </c>
      <c r="O8" s="24">
        <v>0</v>
      </c>
      <c r="P8" s="24">
        <v>212817.59</v>
      </c>
      <c r="Q8" s="24">
        <v>0</v>
      </c>
      <c r="R8" s="24">
        <v>98690.6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/>
      <c r="Y8" s="24">
        <v>0</v>
      </c>
      <c r="Z8" s="24">
        <v>0</v>
      </c>
      <c r="AA8" s="24">
        <v>0</v>
      </c>
      <c r="AB8" s="38">
        <f t="shared" si="5"/>
        <v>747420.25</v>
      </c>
      <c r="AC8" s="38">
        <f t="shared" si="0"/>
        <v>747420.25</v>
      </c>
      <c r="AD8" s="24" t="e">
        <f t="shared" si="6"/>
        <v>#VALUE!</v>
      </c>
      <c r="AE8" s="24" t="e">
        <f t="shared" si="7"/>
        <v>#VALUE!</v>
      </c>
      <c r="AF8" s="24" t="e">
        <f>IF((INDEX($E$5:$S$612,ROW()-4,COLUMN()-((COLUMN()-19)*2)-7-$D8/30))&gt;(AC8-AD8-AE8),(AC8-AD8-AE8),INDEX($E$5:$S$612,ROW()-4,COLUMN()-((COLUMN()-19)*2)-7-$D8/30))</f>
        <v>#VALUE!</v>
      </c>
      <c r="AG8" s="24" t="e">
        <f t="shared" si="1"/>
        <v>#VALUE!</v>
      </c>
      <c r="AH8" s="46"/>
      <c r="AI8" s="47">
        <f t="shared" si="2"/>
        <v>0</v>
      </c>
      <c r="AJ8" s="48">
        <f t="shared" si="3"/>
        <v>0</v>
      </c>
      <c r="AK8" s="49"/>
      <c r="AL8" s="50"/>
    </row>
    <row r="9" spans="1:52" ht="15">
      <c r="A9" s="20">
        <f t="shared" si="4"/>
        <v>5</v>
      </c>
      <c r="B9" s="27" t="s">
        <v>198</v>
      </c>
      <c r="C9" s="26" t="s">
        <v>199</v>
      </c>
      <c r="D9" s="23">
        <v>120</v>
      </c>
      <c r="E9" s="24">
        <v>0</v>
      </c>
      <c r="F9" s="24">
        <v>0</v>
      </c>
      <c r="G9" s="24"/>
      <c r="H9" s="24">
        <v>156220.79999999999</v>
      </c>
      <c r="I9" s="24">
        <v>82244.989999999903</v>
      </c>
      <c r="J9" s="34">
        <v>73609.350000000006</v>
      </c>
      <c r="K9" s="24">
        <v>60347.209999999897</v>
      </c>
      <c r="L9" s="24">
        <v>47022.550000000097</v>
      </c>
      <c r="M9" s="24">
        <v>26885.200000000001</v>
      </c>
      <c r="N9" s="24">
        <v>30086.880000000099</v>
      </c>
      <c r="O9" s="24">
        <v>32761.25</v>
      </c>
      <c r="P9" s="24">
        <v>28840.959999999999</v>
      </c>
      <c r="Q9" s="24">
        <v>39389.069999999898</v>
      </c>
      <c r="R9" s="24">
        <v>0</v>
      </c>
      <c r="S9" s="24">
        <v>26480.11</v>
      </c>
      <c r="T9" s="24">
        <v>0</v>
      </c>
      <c r="U9" s="24">
        <v>51412.319999999898</v>
      </c>
      <c r="V9" s="24">
        <v>51701.690000000097</v>
      </c>
      <c r="W9" s="24">
        <v>0</v>
      </c>
      <c r="X9" s="24">
        <v>36271.449999999997</v>
      </c>
      <c r="Y9" s="24">
        <v>56016.21</v>
      </c>
      <c r="Z9" s="24">
        <v>24203.919999999998</v>
      </c>
      <c r="AA9" s="24">
        <v>13100.64</v>
      </c>
      <c r="AB9" s="38">
        <f t="shared" si="5"/>
        <v>836594.6</v>
      </c>
      <c r="AC9" s="38">
        <f t="shared" si="0"/>
        <v>707002.38</v>
      </c>
      <c r="AD9" s="24" t="e">
        <f t="shared" si="6"/>
        <v>#VALUE!</v>
      </c>
      <c r="AE9" s="24" t="e">
        <f t="shared" si="7"/>
        <v>#VALUE!</v>
      </c>
      <c r="AF9" s="24" t="e">
        <f t="shared" ref="AF9:AF46" si="8">IF((INDEX($E$5:$S$629,ROW()-4,COLUMN()-((COLUMN()-19)*2)-7-$D9/30))&gt;(AC9-AD9-AE9),(AC9-AD9-AE9),INDEX($E$5:$S$629,ROW()-4,COLUMN()-((COLUMN()-19)*2)-7-$D9/30))</f>
        <v>#VALUE!</v>
      </c>
      <c r="AG9" s="24" t="e">
        <f t="shared" si="1"/>
        <v>#VALUE!</v>
      </c>
      <c r="AH9" s="46"/>
      <c r="AI9" s="47">
        <f t="shared" si="2"/>
        <v>0</v>
      </c>
      <c r="AJ9" s="48">
        <f t="shared" si="3"/>
        <v>0</v>
      </c>
      <c r="AK9" s="49"/>
      <c r="AL9" s="50"/>
    </row>
    <row r="10" spans="1:52" ht="15">
      <c r="A10" s="20">
        <f t="shared" si="4"/>
        <v>6</v>
      </c>
      <c r="B10" s="27" t="s">
        <v>306</v>
      </c>
      <c r="C10" s="26" t="s">
        <v>307</v>
      </c>
      <c r="D10" s="23">
        <v>120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34">
        <v>0</v>
      </c>
      <c r="K10" s="24">
        <v>0</v>
      </c>
      <c r="L10" s="24">
        <v>0</v>
      </c>
      <c r="M10" s="24">
        <v>11253.44</v>
      </c>
      <c r="N10" s="24">
        <v>17690.02</v>
      </c>
      <c r="O10" s="24">
        <v>0</v>
      </c>
      <c r="P10" s="24">
        <v>33472.78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12600.3</v>
      </c>
      <c r="X10" s="24">
        <v>60354.8</v>
      </c>
      <c r="Y10" s="24">
        <v>16992.259999999998</v>
      </c>
      <c r="Z10" s="24">
        <v>13419.74</v>
      </c>
      <c r="AA10" s="24">
        <v>0</v>
      </c>
      <c r="AB10" s="38">
        <f t="shared" si="5"/>
        <v>165783.34</v>
      </c>
      <c r="AC10" s="38">
        <f t="shared" si="0"/>
        <v>75016.539999999994</v>
      </c>
      <c r="AD10" s="24" t="e">
        <f t="shared" si="6"/>
        <v>#VALUE!</v>
      </c>
      <c r="AE10" s="24" t="e">
        <f t="shared" si="7"/>
        <v>#VALUE!</v>
      </c>
      <c r="AF10" s="24" t="e">
        <f t="shared" si="8"/>
        <v>#VALUE!</v>
      </c>
      <c r="AG10" s="24" t="e">
        <f t="shared" si="1"/>
        <v>#VALUE!</v>
      </c>
      <c r="AH10" s="46"/>
      <c r="AI10" s="47">
        <f t="shared" si="2"/>
        <v>0</v>
      </c>
      <c r="AJ10" s="48">
        <f t="shared" si="3"/>
        <v>0</v>
      </c>
      <c r="AK10" s="49"/>
      <c r="AL10" s="50"/>
    </row>
    <row r="11" spans="1:52" ht="15">
      <c r="A11" s="20">
        <f t="shared" si="4"/>
        <v>7</v>
      </c>
      <c r="B11" s="27" t="s">
        <v>230</v>
      </c>
      <c r="C11" s="26" t="s">
        <v>231</v>
      </c>
      <c r="D11" s="23">
        <v>120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34">
        <v>38425.03</v>
      </c>
      <c r="K11" s="24"/>
      <c r="L11" s="24">
        <v>211620.1</v>
      </c>
      <c r="M11" s="24">
        <v>184329.100000001</v>
      </c>
      <c r="N11" s="24">
        <v>1592672.2</v>
      </c>
      <c r="O11" s="24">
        <v>511198.17</v>
      </c>
      <c r="P11" s="24">
        <v>592289.17000000097</v>
      </c>
      <c r="Q11" s="24">
        <v>728744.93</v>
      </c>
      <c r="R11" s="24">
        <v>0</v>
      </c>
      <c r="S11" s="24">
        <v>56477.360000000299</v>
      </c>
      <c r="T11" s="24">
        <v>0</v>
      </c>
      <c r="U11" s="24">
        <v>609056.06000000006</v>
      </c>
      <c r="V11" s="24">
        <v>0</v>
      </c>
      <c r="W11" s="24">
        <v>202759.87</v>
      </c>
      <c r="X11" s="24">
        <v>622764.74</v>
      </c>
      <c r="Y11" s="24">
        <v>0</v>
      </c>
      <c r="Z11" s="24">
        <v>874792.68</v>
      </c>
      <c r="AA11" s="24">
        <v>444291.19</v>
      </c>
      <c r="AB11" s="38">
        <f t="shared" si="5"/>
        <v>6669420.6000000034</v>
      </c>
      <c r="AC11" s="38">
        <f t="shared" si="0"/>
        <v>4727571.990000003</v>
      </c>
      <c r="AD11" s="24" t="e">
        <f t="shared" si="6"/>
        <v>#VALUE!</v>
      </c>
      <c r="AE11" s="24" t="e">
        <f t="shared" si="7"/>
        <v>#VALUE!</v>
      </c>
      <c r="AF11" s="24" t="e">
        <f t="shared" si="8"/>
        <v>#VALUE!</v>
      </c>
      <c r="AG11" s="24" t="e">
        <f t="shared" si="1"/>
        <v>#VALUE!</v>
      </c>
      <c r="AH11" s="46"/>
      <c r="AI11" s="47">
        <f t="shared" si="2"/>
        <v>0</v>
      </c>
      <c r="AJ11" s="48">
        <f t="shared" si="3"/>
        <v>0</v>
      </c>
      <c r="AK11" s="49"/>
      <c r="AL11" s="50"/>
    </row>
    <row r="12" spans="1:52" ht="15">
      <c r="A12" s="20">
        <f t="shared" si="4"/>
        <v>8</v>
      </c>
      <c r="B12" s="27" t="s">
        <v>202</v>
      </c>
      <c r="C12" s="26" t="s">
        <v>203</v>
      </c>
      <c r="D12" s="23">
        <v>120</v>
      </c>
      <c r="E12" s="24">
        <v>0</v>
      </c>
      <c r="F12" s="24">
        <v>0</v>
      </c>
      <c r="G12" s="24">
        <v>0</v>
      </c>
      <c r="H12" s="24">
        <v>62889.68</v>
      </c>
      <c r="I12" s="24">
        <v>47407.44</v>
      </c>
      <c r="J12" s="34">
        <v>41600.080000000002</v>
      </c>
      <c r="K12" s="24">
        <v>37862.65</v>
      </c>
      <c r="L12" s="24">
        <v>22365.599999999999</v>
      </c>
      <c r="M12" s="24">
        <v>30642.6</v>
      </c>
      <c r="N12" s="24">
        <v>27160.92</v>
      </c>
      <c r="O12" s="24">
        <v>66556.83</v>
      </c>
      <c r="P12" s="24">
        <v>29307.24</v>
      </c>
      <c r="Q12" s="24">
        <v>35482.85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/>
      <c r="Y12" s="24">
        <v>190028.7</v>
      </c>
      <c r="Z12" s="24">
        <v>0</v>
      </c>
      <c r="AA12" s="24">
        <v>0</v>
      </c>
      <c r="AB12" s="38">
        <f t="shared" si="5"/>
        <v>591304.59000000008</v>
      </c>
      <c r="AC12" s="38">
        <f t="shared" si="0"/>
        <v>401275.89000000007</v>
      </c>
      <c r="AD12" s="24" t="e">
        <f t="shared" si="6"/>
        <v>#VALUE!</v>
      </c>
      <c r="AE12" s="24" t="e">
        <f t="shared" si="7"/>
        <v>#VALUE!</v>
      </c>
      <c r="AF12" s="24" t="e">
        <f t="shared" si="8"/>
        <v>#VALUE!</v>
      </c>
      <c r="AG12" s="24" t="e">
        <f t="shared" si="1"/>
        <v>#VALUE!</v>
      </c>
      <c r="AH12" s="46"/>
      <c r="AI12" s="47">
        <f t="shared" si="2"/>
        <v>0</v>
      </c>
      <c r="AJ12" s="48">
        <f t="shared" si="3"/>
        <v>0</v>
      </c>
      <c r="AK12" s="49"/>
      <c r="AL12" s="50"/>
    </row>
    <row r="13" spans="1:52" ht="15">
      <c r="A13" s="20">
        <f t="shared" si="4"/>
        <v>9</v>
      </c>
      <c r="B13" s="27" t="s">
        <v>64</v>
      </c>
      <c r="C13" s="26" t="s">
        <v>65</v>
      </c>
      <c r="D13" s="23">
        <v>120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34">
        <v>0</v>
      </c>
      <c r="K13" s="24"/>
      <c r="L13" s="24">
        <v>565983.11</v>
      </c>
      <c r="M13" s="24">
        <v>797343.09</v>
      </c>
      <c r="N13" s="24">
        <v>302623.72999999899</v>
      </c>
      <c r="O13" s="24">
        <v>547073.38</v>
      </c>
      <c r="P13" s="24">
        <v>393652.15</v>
      </c>
      <c r="Q13" s="24">
        <v>1850318.75</v>
      </c>
      <c r="R13" s="24">
        <v>0</v>
      </c>
      <c r="S13" s="24">
        <v>0</v>
      </c>
      <c r="T13" s="24">
        <v>382732.22</v>
      </c>
      <c r="U13" s="24">
        <v>0</v>
      </c>
      <c r="V13" s="24">
        <v>513743.09</v>
      </c>
      <c r="W13" s="24">
        <v>303395.18</v>
      </c>
      <c r="X13" s="24">
        <v>2781.2</v>
      </c>
      <c r="Y13" s="24">
        <v>453845.1</v>
      </c>
      <c r="Z13" s="24">
        <v>1688226.44</v>
      </c>
      <c r="AA13" s="24">
        <v>654555.98</v>
      </c>
      <c r="AB13" s="38">
        <f t="shared" si="5"/>
        <v>8456273.4199999981</v>
      </c>
      <c r="AC13" s="38">
        <f t="shared" si="0"/>
        <v>5656864.6999999983</v>
      </c>
      <c r="AD13" s="24" t="e">
        <f t="shared" si="6"/>
        <v>#VALUE!</v>
      </c>
      <c r="AE13" s="24" t="e">
        <f t="shared" si="7"/>
        <v>#VALUE!</v>
      </c>
      <c r="AF13" s="24" t="e">
        <f t="shared" si="8"/>
        <v>#VALUE!</v>
      </c>
      <c r="AG13" s="24" t="e">
        <f t="shared" si="1"/>
        <v>#VALUE!</v>
      </c>
      <c r="AH13" s="46"/>
      <c r="AI13" s="47">
        <f t="shared" si="2"/>
        <v>0</v>
      </c>
      <c r="AJ13" s="48">
        <f t="shared" si="3"/>
        <v>0</v>
      </c>
      <c r="AK13" s="49"/>
      <c r="AL13" s="50"/>
    </row>
    <row r="14" spans="1:52" s="3" customFormat="1" ht="15">
      <c r="A14" s="20">
        <f t="shared" si="4"/>
        <v>10</v>
      </c>
      <c r="B14" s="28" t="s">
        <v>240</v>
      </c>
      <c r="C14" s="26" t="s">
        <v>241</v>
      </c>
      <c r="D14" s="23">
        <v>120</v>
      </c>
      <c r="E14" s="24">
        <v>0</v>
      </c>
      <c r="F14" s="24">
        <v>0</v>
      </c>
      <c r="G14" s="24">
        <v>0</v>
      </c>
      <c r="H14" s="24"/>
      <c r="I14" s="24">
        <v>38357</v>
      </c>
      <c r="J14" s="34">
        <v>245743.4</v>
      </c>
      <c r="K14" s="24">
        <v>372655.32</v>
      </c>
      <c r="L14" s="24">
        <v>122676.83</v>
      </c>
      <c r="M14" s="24">
        <v>91427.820000000298</v>
      </c>
      <c r="N14" s="24">
        <v>94153.429999999702</v>
      </c>
      <c r="O14" s="24">
        <v>324549.68</v>
      </c>
      <c r="P14" s="24">
        <v>0</v>
      </c>
      <c r="Q14" s="24">
        <v>464522.11</v>
      </c>
      <c r="R14" s="24">
        <v>0</v>
      </c>
      <c r="S14" s="24">
        <v>242243.56</v>
      </c>
      <c r="T14" s="24">
        <v>0</v>
      </c>
      <c r="U14" s="24">
        <v>227563.71</v>
      </c>
      <c r="V14" s="24">
        <v>82154.950000000201</v>
      </c>
      <c r="W14" s="24">
        <v>0</v>
      </c>
      <c r="X14" s="24">
        <v>375896.38</v>
      </c>
      <c r="Y14" s="24">
        <v>271530.19</v>
      </c>
      <c r="Z14" s="24">
        <v>130510.81</v>
      </c>
      <c r="AA14" s="24">
        <v>0</v>
      </c>
      <c r="AB14" s="38">
        <f t="shared" si="5"/>
        <v>3083985.19</v>
      </c>
      <c r="AC14" s="38">
        <f t="shared" si="0"/>
        <v>2306047.81</v>
      </c>
      <c r="AD14" s="24" t="e">
        <f t="shared" si="6"/>
        <v>#VALUE!</v>
      </c>
      <c r="AE14" s="24" t="e">
        <f t="shared" si="7"/>
        <v>#VALUE!</v>
      </c>
      <c r="AF14" s="24" t="e">
        <f t="shared" si="8"/>
        <v>#VALUE!</v>
      </c>
      <c r="AG14" s="24" t="e">
        <f t="shared" si="1"/>
        <v>#VALUE!</v>
      </c>
      <c r="AH14" s="46"/>
      <c r="AI14" s="47">
        <f t="shared" si="2"/>
        <v>0</v>
      </c>
      <c r="AJ14" s="48">
        <f t="shared" si="3"/>
        <v>0</v>
      </c>
      <c r="AK14" s="49"/>
      <c r="AL14" s="50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</row>
    <row r="15" spans="1:52" ht="15">
      <c r="A15" s="20">
        <f t="shared" si="4"/>
        <v>11</v>
      </c>
      <c r="B15" s="27" t="s">
        <v>474</v>
      </c>
      <c r="C15" s="26" t="s">
        <v>475</v>
      </c>
      <c r="D15" s="23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3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37700</v>
      </c>
      <c r="X15" s="24"/>
      <c r="Y15" s="24">
        <v>0</v>
      </c>
      <c r="Z15" s="24">
        <v>0</v>
      </c>
      <c r="AA15" s="24">
        <v>0</v>
      </c>
      <c r="AB15" s="38">
        <f t="shared" si="5"/>
        <v>37700</v>
      </c>
      <c r="AC15" s="38">
        <f>AB15</f>
        <v>37700</v>
      </c>
      <c r="AD15" s="24">
        <f t="shared" si="6"/>
        <v>0</v>
      </c>
      <c r="AE15" s="24" t="e">
        <f t="shared" si="7"/>
        <v>#VALUE!</v>
      </c>
      <c r="AF15" s="24" t="e">
        <f t="shared" si="8"/>
        <v>#VALUE!</v>
      </c>
      <c r="AG15" s="24" t="e">
        <f t="shared" si="1"/>
        <v>#VALUE!</v>
      </c>
      <c r="AH15" s="46"/>
      <c r="AI15" s="47">
        <f t="shared" si="2"/>
        <v>0</v>
      </c>
      <c r="AJ15" s="48">
        <f t="shared" si="3"/>
        <v>0</v>
      </c>
      <c r="AK15" s="49"/>
      <c r="AL15" s="50"/>
    </row>
    <row r="16" spans="1:52" s="3" customFormat="1" ht="15">
      <c r="A16" s="20">
        <f t="shared" si="4"/>
        <v>12</v>
      </c>
      <c r="B16" s="27" t="s">
        <v>68</v>
      </c>
      <c r="C16" s="26" t="s">
        <v>69</v>
      </c>
      <c r="D16" s="23">
        <v>120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34">
        <v>0</v>
      </c>
      <c r="K16" s="24">
        <v>0</v>
      </c>
      <c r="L16" s="24">
        <v>0</v>
      </c>
      <c r="M16" s="24">
        <v>0</v>
      </c>
      <c r="N16" s="24">
        <v>5231.97</v>
      </c>
      <c r="O16" s="24">
        <v>701447.32</v>
      </c>
      <c r="P16" s="24">
        <v>112345.92</v>
      </c>
      <c r="Q16" s="24">
        <v>0</v>
      </c>
      <c r="R16" s="24">
        <v>108159.41</v>
      </c>
      <c r="S16" s="24">
        <v>62309.949999999801</v>
      </c>
      <c r="T16" s="24">
        <v>0</v>
      </c>
      <c r="U16" s="24">
        <v>412860.35</v>
      </c>
      <c r="V16" s="24">
        <v>243868.32</v>
      </c>
      <c r="W16" s="24">
        <v>0</v>
      </c>
      <c r="X16" s="24">
        <v>186630.36</v>
      </c>
      <c r="Y16" s="24">
        <v>112990.24</v>
      </c>
      <c r="Z16" s="24">
        <v>233415.27</v>
      </c>
      <c r="AA16" s="24">
        <v>98088.67</v>
      </c>
      <c r="AB16" s="38">
        <f t="shared" si="5"/>
        <v>2277347.7799999998</v>
      </c>
      <c r="AC16" s="38">
        <f t="shared" ref="AC16:AC18" si="9">AB16-AA16-Z16-Y16-X16</f>
        <v>1646223.2399999998</v>
      </c>
      <c r="AD16" s="24" t="e">
        <f t="shared" si="6"/>
        <v>#VALUE!</v>
      </c>
      <c r="AE16" s="24" t="e">
        <f t="shared" si="7"/>
        <v>#VALUE!</v>
      </c>
      <c r="AF16" s="24" t="e">
        <f t="shared" si="8"/>
        <v>#VALUE!</v>
      </c>
      <c r="AG16" s="24" t="e">
        <f t="shared" si="1"/>
        <v>#VALUE!</v>
      </c>
      <c r="AH16" s="46"/>
      <c r="AI16" s="47">
        <f t="shared" si="2"/>
        <v>0</v>
      </c>
      <c r="AJ16" s="48">
        <f t="shared" si="3"/>
        <v>0</v>
      </c>
      <c r="AK16" s="49"/>
      <c r="AL16" s="50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</row>
    <row r="17" spans="1:52" ht="15">
      <c r="A17" s="20">
        <f t="shared" si="4"/>
        <v>13</v>
      </c>
      <c r="B17" s="27" t="s">
        <v>242</v>
      </c>
      <c r="C17" s="26" t="s">
        <v>243</v>
      </c>
      <c r="D17" s="23">
        <v>120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3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/>
      <c r="Q17" s="24"/>
      <c r="R17" s="24">
        <v>191921.58</v>
      </c>
      <c r="S17" s="24">
        <v>84288.399999999907</v>
      </c>
      <c r="T17" s="24">
        <v>301064.02</v>
      </c>
      <c r="U17" s="24">
        <v>274633.5</v>
      </c>
      <c r="V17" s="24">
        <v>226200</v>
      </c>
      <c r="W17" s="24">
        <v>365025</v>
      </c>
      <c r="X17" s="24">
        <v>563800</v>
      </c>
      <c r="Y17" s="24">
        <v>259058</v>
      </c>
      <c r="Z17" s="24">
        <v>367590</v>
      </c>
      <c r="AA17" s="24">
        <v>176675</v>
      </c>
      <c r="AB17" s="38">
        <f t="shared" si="5"/>
        <v>2810255.5</v>
      </c>
      <c r="AC17" s="38">
        <f t="shared" si="9"/>
        <v>1443132.5</v>
      </c>
      <c r="AD17" s="24" t="e">
        <f t="shared" si="6"/>
        <v>#VALUE!</v>
      </c>
      <c r="AE17" s="24" t="e">
        <f t="shared" si="7"/>
        <v>#VALUE!</v>
      </c>
      <c r="AF17" s="24" t="e">
        <f t="shared" si="8"/>
        <v>#VALUE!</v>
      </c>
      <c r="AG17" s="24" t="e">
        <f t="shared" si="1"/>
        <v>#VALUE!</v>
      </c>
      <c r="AH17" s="46"/>
      <c r="AI17" s="47">
        <f t="shared" si="2"/>
        <v>0</v>
      </c>
      <c r="AJ17" s="48">
        <f t="shared" si="3"/>
        <v>0</v>
      </c>
      <c r="AK17" s="49"/>
      <c r="AL17" s="50"/>
    </row>
    <row r="18" spans="1:52" ht="15">
      <c r="A18" s="20">
        <f t="shared" si="4"/>
        <v>14</v>
      </c>
      <c r="B18" s="27" t="s">
        <v>433</v>
      </c>
      <c r="C18" s="26" t="s">
        <v>434</v>
      </c>
      <c r="D18" s="23">
        <v>120</v>
      </c>
      <c r="E18" s="24">
        <v>18714.75</v>
      </c>
      <c r="F18" s="24">
        <v>0</v>
      </c>
      <c r="G18" s="24">
        <v>0</v>
      </c>
      <c r="H18" s="24">
        <v>0</v>
      </c>
      <c r="I18" s="24">
        <v>0</v>
      </c>
      <c r="J18" s="3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/>
      <c r="Y18" s="24">
        <v>0</v>
      </c>
      <c r="Z18" s="24">
        <v>0</v>
      </c>
      <c r="AA18" s="24">
        <v>0</v>
      </c>
      <c r="AB18" s="38">
        <f t="shared" si="5"/>
        <v>18714.75</v>
      </c>
      <c r="AC18" s="38">
        <f t="shared" si="9"/>
        <v>18714.75</v>
      </c>
      <c r="AD18" s="24" t="e">
        <f t="shared" si="6"/>
        <v>#VALUE!</v>
      </c>
      <c r="AE18" s="24" t="e">
        <f t="shared" si="7"/>
        <v>#VALUE!</v>
      </c>
      <c r="AF18" s="24" t="e">
        <f t="shared" si="8"/>
        <v>#VALUE!</v>
      </c>
      <c r="AG18" s="24" t="e">
        <f t="shared" si="1"/>
        <v>#VALUE!</v>
      </c>
      <c r="AH18" s="46"/>
      <c r="AI18" s="47">
        <f t="shared" si="2"/>
        <v>0</v>
      </c>
      <c r="AJ18" s="48">
        <f t="shared" si="3"/>
        <v>0</v>
      </c>
      <c r="AK18" s="49"/>
      <c r="AL18" s="50"/>
    </row>
    <row r="19" spans="1:52" s="3" customFormat="1" ht="15">
      <c r="A19" s="20">
        <f t="shared" si="4"/>
        <v>15</v>
      </c>
      <c r="B19" s="27" t="s">
        <v>539</v>
      </c>
      <c r="C19" s="26" t="s">
        <v>540</v>
      </c>
      <c r="D19" s="23">
        <v>60</v>
      </c>
      <c r="E19" s="24">
        <v>6350</v>
      </c>
      <c r="F19" s="24">
        <v>0</v>
      </c>
      <c r="G19" s="24">
        <v>0</v>
      </c>
      <c r="H19" s="24">
        <v>0</v>
      </c>
      <c r="I19" s="24">
        <v>0</v>
      </c>
      <c r="J19" s="3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/>
      <c r="Y19" s="24">
        <v>0</v>
      </c>
      <c r="Z19" s="24">
        <v>0</v>
      </c>
      <c r="AA19" s="24">
        <v>0</v>
      </c>
      <c r="AB19" s="38">
        <f t="shared" si="5"/>
        <v>6350</v>
      </c>
      <c r="AC19" s="38">
        <f>AB19-AA19-Z19</f>
        <v>6350</v>
      </c>
      <c r="AD19" s="24" t="e">
        <f t="shared" si="6"/>
        <v>#VALUE!</v>
      </c>
      <c r="AE19" s="24" t="e">
        <f t="shared" si="7"/>
        <v>#VALUE!</v>
      </c>
      <c r="AF19" s="24" t="e">
        <f t="shared" si="8"/>
        <v>#VALUE!</v>
      </c>
      <c r="AG19" s="24" t="e">
        <f t="shared" si="1"/>
        <v>#VALUE!</v>
      </c>
      <c r="AH19" s="46"/>
      <c r="AI19" s="47">
        <f t="shared" si="2"/>
        <v>0</v>
      </c>
      <c r="AJ19" s="48">
        <f t="shared" si="3"/>
        <v>0</v>
      </c>
      <c r="AK19" s="49"/>
      <c r="AL19" s="50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</row>
    <row r="20" spans="1:52" s="3" customFormat="1" ht="15">
      <c r="A20" s="20">
        <f t="shared" si="4"/>
        <v>16</v>
      </c>
      <c r="B20" s="27" t="s">
        <v>210</v>
      </c>
      <c r="C20" s="26" t="s">
        <v>211</v>
      </c>
      <c r="D20" s="23">
        <v>120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3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/>
      <c r="Q20" s="24"/>
      <c r="R20" s="24"/>
      <c r="S20" s="24"/>
      <c r="T20" s="24"/>
      <c r="U20" s="24"/>
      <c r="V20" s="24"/>
      <c r="W20" s="24">
        <v>19666.46</v>
      </c>
      <c r="X20" s="24"/>
      <c r="Y20" s="24">
        <v>99842.78</v>
      </c>
      <c r="Z20" s="24">
        <v>0</v>
      </c>
      <c r="AA20" s="24">
        <v>0</v>
      </c>
      <c r="AB20" s="38">
        <f t="shared" si="5"/>
        <v>119509.23999999999</v>
      </c>
      <c r="AC20" s="38">
        <f t="shared" ref="AC20:AC23" si="10">AB20-AA20-Z20-Y20-X20</f>
        <v>19666.459999999992</v>
      </c>
      <c r="AD20" s="24" t="e">
        <f t="shared" si="6"/>
        <v>#VALUE!</v>
      </c>
      <c r="AE20" s="24" t="e">
        <f t="shared" si="7"/>
        <v>#VALUE!</v>
      </c>
      <c r="AF20" s="24" t="e">
        <f t="shared" si="8"/>
        <v>#VALUE!</v>
      </c>
      <c r="AG20" s="24" t="e">
        <f t="shared" si="1"/>
        <v>#VALUE!</v>
      </c>
      <c r="AH20" s="46"/>
      <c r="AI20" s="47">
        <f t="shared" si="2"/>
        <v>0</v>
      </c>
      <c r="AJ20" s="48">
        <f t="shared" si="3"/>
        <v>0</v>
      </c>
      <c r="AK20" s="49"/>
      <c r="AL20" s="50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</row>
    <row r="21" spans="1:52" ht="15">
      <c r="A21" s="20">
        <f t="shared" si="4"/>
        <v>17</v>
      </c>
      <c r="B21" s="27" t="s">
        <v>236</v>
      </c>
      <c r="C21" s="26" t="s">
        <v>237</v>
      </c>
      <c r="D21" s="23">
        <v>120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34">
        <v>0</v>
      </c>
      <c r="K21" s="24"/>
      <c r="L21" s="24">
        <v>848958.81</v>
      </c>
      <c r="M21" s="24">
        <v>359446.17</v>
      </c>
      <c r="N21" s="24">
        <v>821622.28</v>
      </c>
      <c r="O21" s="24">
        <v>277936.90000000002</v>
      </c>
      <c r="P21" s="24">
        <v>490408.51</v>
      </c>
      <c r="Q21" s="24">
        <v>250288.04</v>
      </c>
      <c r="R21" s="24">
        <v>0</v>
      </c>
      <c r="S21" s="24">
        <v>25980.75</v>
      </c>
      <c r="T21" s="24">
        <v>0</v>
      </c>
      <c r="U21" s="24">
        <v>962324.77</v>
      </c>
      <c r="V21" s="24">
        <v>152576.01999999999</v>
      </c>
      <c r="W21" s="24">
        <v>153801.18000000101</v>
      </c>
      <c r="X21" s="24">
        <v>423743.14</v>
      </c>
      <c r="Y21" s="24">
        <v>236460.09</v>
      </c>
      <c r="Z21" s="24">
        <v>306125.57</v>
      </c>
      <c r="AA21" s="24">
        <v>0</v>
      </c>
      <c r="AB21" s="38">
        <f t="shared" si="5"/>
        <v>5309672.2300000004</v>
      </c>
      <c r="AC21" s="38">
        <f t="shared" si="10"/>
        <v>4343343.4300000006</v>
      </c>
      <c r="AD21" s="24" t="e">
        <f t="shared" si="6"/>
        <v>#VALUE!</v>
      </c>
      <c r="AE21" s="24" t="e">
        <f t="shared" si="7"/>
        <v>#VALUE!</v>
      </c>
      <c r="AF21" s="24" t="e">
        <f t="shared" si="8"/>
        <v>#VALUE!</v>
      </c>
      <c r="AG21" s="24" t="e">
        <f t="shared" si="1"/>
        <v>#VALUE!</v>
      </c>
      <c r="AH21" s="46"/>
      <c r="AI21" s="47">
        <f t="shared" si="2"/>
        <v>0</v>
      </c>
      <c r="AJ21" s="48">
        <f t="shared" si="3"/>
        <v>0</v>
      </c>
      <c r="AK21" s="49"/>
      <c r="AL21" s="50"/>
    </row>
    <row r="22" spans="1:52" ht="15">
      <c r="A22" s="20">
        <f t="shared" si="4"/>
        <v>18</v>
      </c>
      <c r="B22" s="27" t="s">
        <v>220</v>
      </c>
      <c r="C22" s="26" t="s">
        <v>221</v>
      </c>
      <c r="D22" s="23">
        <v>120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3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750000</v>
      </c>
      <c r="R22" s="24">
        <v>106200</v>
      </c>
      <c r="S22" s="24">
        <v>119568</v>
      </c>
      <c r="T22" s="24">
        <v>0</v>
      </c>
      <c r="U22" s="24">
        <v>100800</v>
      </c>
      <c r="V22" s="24">
        <v>79584</v>
      </c>
      <c r="W22" s="24">
        <v>168336</v>
      </c>
      <c r="X22" s="24">
        <v>273312</v>
      </c>
      <c r="Y22" s="24">
        <v>162840</v>
      </c>
      <c r="Z22" s="24">
        <v>122376</v>
      </c>
      <c r="AA22" s="24">
        <v>113664</v>
      </c>
      <c r="AB22" s="38">
        <f t="shared" si="5"/>
        <v>1996680</v>
      </c>
      <c r="AC22" s="38">
        <f t="shared" si="10"/>
        <v>1324488</v>
      </c>
      <c r="AD22" s="24" t="e">
        <f t="shared" si="6"/>
        <v>#VALUE!</v>
      </c>
      <c r="AE22" s="24" t="e">
        <f t="shared" si="7"/>
        <v>#VALUE!</v>
      </c>
      <c r="AF22" s="24" t="e">
        <f t="shared" si="8"/>
        <v>#VALUE!</v>
      </c>
      <c r="AG22" s="24" t="e">
        <f t="shared" si="1"/>
        <v>#VALUE!</v>
      </c>
      <c r="AH22" s="46"/>
      <c r="AI22" s="47">
        <f t="shared" si="2"/>
        <v>0</v>
      </c>
      <c r="AJ22" s="48">
        <f t="shared" si="3"/>
        <v>0</v>
      </c>
      <c r="AK22" s="49"/>
      <c r="AL22" s="50"/>
    </row>
    <row r="23" spans="1:52" ht="15">
      <c r="A23" s="20">
        <f t="shared" si="4"/>
        <v>19</v>
      </c>
      <c r="B23" s="27" t="s">
        <v>188</v>
      </c>
      <c r="C23" s="26" t="s">
        <v>189</v>
      </c>
      <c r="D23" s="23">
        <v>120</v>
      </c>
      <c r="E23" s="24">
        <v>0</v>
      </c>
      <c r="F23" s="24">
        <v>0</v>
      </c>
      <c r="G23" s="24"/>
      <c r="H23" s="24">
        <v>118767.54</v>
      </c>
      <c r="I23" s="24">
        <v>85850.639999999796</v>
      </c>
      <c r="J23" s="34">
        <v>0</v>
      </c>
      <c r="K23" s="24">
        <v>173090.11</v>
      </c>
      <c r="L23" s="24">
        <v>70217.809999999794</v>
      </c>
      <c r="M23" s="24">
        <v>40015.410000000003</v>
      </c>
      <c r="N23" s="24">
        <v>38843.839999999997</v>
      </c>
      <c r="O23" s="24">
        <v>85079.12</v>
      </c>
      <c r="P23" s="24">
        <v>129909.64</v>
      </c>
      <c r="Q23" s="24">
        <v>126878.41</v>
      </c>
      <c r="R23" s="24">
        <v>0</v>
      </c>
      <c r="S23" s="24">
        <v>78582.9399999999</v>
      </c>
      <c r="T23" s="24">
        <v>0</v>
      </c>
      <c r="U23" s="24">
        <v>18137.96</v>
      </c>
      <c r="V23" s="24">
        <v>109553.59</v>
      </c>
      <c r="W23" s="24">
        <v>40359.409999999902</v>
      </c>
      <c r="X23" s="24">
        <v>72716.78</v>
      </c>
      <c r="Y23" s="24">
        <v>104319.57</v>
      </c>
      <c r="Z23" s="24">
        <v>91228.98</v>
      </c>
      <c r="AA23" s="24">
        <v>24270.69</v>
      </c>
      <c r="AB23" s="38">
        <f t="shared" si="5"/>
        <v>1407822.4399999995</v>
      </c>
      <c r="AC23" s="38">
        <f t="shared" si="10"/>
        <v>1115286.4199999995</v>
      </c>
      <c r="AD23" s="24" t="e">
        <f t="shared" si="6"/>
        <v>#VALUE!</v>
      </c>
      <c r="AE23" s="24" t="e">
        <f t="shared" si="7"/>
        <v>#VALUE!</v>
      </c>
      <c r="AF23" s="24" t="e">
        <f t="shared" si="8"/>
        <v>#VALUE!</v>
      </c>
      <c r="AG23" s="24" t="e">
        <f t="shared" si="1"/>
        <v>#VALUE!</v>
      </c>
      <c r="AH23" s="46"/>
      <c r="AI23" s="47">
        <f t="shared" si="2"/>
        <v>0</v>
      </c>
      <c r="AJ23" s="48">
        <f t="shared" si="3"/>
        <v>0</v>
      </c>
      <c r="AK23" s="49"/>
      <c r="AL23" s="50"/>
    </row>
    <row r="24" spans="1:52" ht="15">
      <c r="A24" s="20">
        <f t="shared" si="4"/>
        <v>20</v>
      </c>
      <c r="B24" s="27" t="s">
        <v>173</v>
      </c>
      <c r="C24" s="26" t="s">
        <v>174</v>
      </c>
      <c r="D24" s="23">
        <v>90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3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5511.36</v>
      </c>
      <c r="V24" s="24">
        <v>7004.84</v>
      </c>
      <c r="W24" s="24">
        <v>15845.62</v>
      </c>
      <c r="X24" s="24">
        <v>18137.310000000001</v>
      </c>
      <c r="Y24" s="24">
        <v>8285.3799999999992</v>
      </c>
      <c r="Z24" s="24">
        <v>6818.29</v>
      </c>
      <c r="AA24" s="24">
        <v>372</v>
      </c>
      <c r="AB24" s="38">
        <f t="shared" si="5"/>
        <v>61974.8</v>
      </c>
      <c r="AC24" s="38">
        <f>AB24-AA24-Z24-Y24</f>
        <v>46499.130000000005</v>
      </c>
      <c r="AD24" s="24" t="e">
        <f t="shared" si="6"/>
        <v>#VALUE!</v>
      </c>
      <c r="AE24" s="24" t="e">
        <f t="shared" si="7"/>
        <v>#VALUE!</v>
      </c>
      <c r="AF24" s="24" t="e">
        <f t="shared" si="8"/>
        <v>#VALUE!</v>
      </c>
      <c r="AG24" s="24" t="e">
        <f t="shared" si="1"/>
        <v>#VALUE!</v>
      </c>
      <c r="AH24" s="46"/>
      <c r="AI24" s="47">
        <f t="shared" si="2"/>
        <v>0</v>
      </c>
      <c r="AJ24" s="48">
        <f t="shared" si="3"/>
        <v>0</v>
      </c>
      <c r="AK24" s="49"/>
      <c r="AL24" s="50"/>
    </row>
    <row r="25" spans="1:52" ht="15">
      <c r="A25" s="20">
        <f t="shared" si="4"/>
        <v>21</v>
      </c>
      <c r="B25" s="27" t="s">
        <v>308</v>
      </c>
      <c r="C25" s="26" t="s">
        <v>309</v>
      </c>
      <c r="D25" s="23">
        <v>120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3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49456.69</v>
      </c>
      <c r="T25" s="24">
        <v>0</v>
      </c>
      <c r="U25" s="24">
        <v>239742.23</v>
      </c>
      <c r="V25" s="24">
        <v>0</v>
      </c>
      <c r="W25" s="24">
        <v>0</v>
      </c>
      <c r="X25" s="24"/>
      <c r="Y25" s="24">
        <v>378139.64</v>
      </c>
      <c r="Z25" s="24">
        <v>0</v>
      </c>
      <c r="AA25" s="24">
        <v>0</v>
      </c>
      <c r="AB25" s="38">
        <f t="shared" si="5"/>
        <v>667338.56000000006</v>
      </c>
      <c r="AC25" s="38">
        <f t="shared" ref="AC25:AC35" si="11">AB25-AA25-Z25-Y25-X25</f>
        <v>289198.92000000004</v>
      </c>
      <c r="AD25" s="24" t="e">
        <f t="shared" si="6"/>
        <v>#VALUE!</v>
      </c>
      <c r="AE25" s="24" t="e">
        <f t="shared" si="7"/>
        <v>#VALUE!</v>
      </c>
      <c r="AF25" s="24" t="e">
        <f t="shared" si="8"/>
        <v>#VALUE!</v>
      </c>
      <c r="AG25" s="24" t="e">
        <f t="shared" si="1"/>
        <v>#VALUE!</v>
      </c>
      <c r="AH25" s="46"/>
      <c r="AI25" s="47">
        <f t="shared" si="2"/>
        <v>0</v>
      </c>
      <c r="AJ25" s="48">
        <f t="shared" si="3"/>
        <v>0</v>
      </c>
      <c r="AK25" s="49"/>
      <c r="AL25" s="50"/>
    </row>
    <row r="26" spans="1:52" ht="15">
      <c r="A26" s="20">
        <f t="shared" si="4"/>
        <v>22</v>
      </c>
      <c r="B26" s="27" t="s">
        <v>296</v>
      </c>
      <c r="C26" s="26" t="s">
        <v>297</v>
      </c>
      <c r="D26" s="23">
        <v>120</v>
      </c>
      <c r="E26" s="24">
        <v>0</v>
      </c>
      <c r="F26" s="24">
        <v>0</v>
      </c>
      <c r="G26" s="24">
        <v>0</v>
      </c>
      <c r="H26" s="24">
        <v>0</v>
      </c>
      <c r="I26" s="24">
        <v>0</v>
      </c>
      <c r="J26" s="34"/>
      <c r="K26" s="24"/>
      <c r="L26" s="24"/>
      <c r="M26" s="24"/>
      <c r="N26" s="24"/>
      <c r="O26" s="24"/>
      <c r="P26" s="24"/>
      <c r="Q26" s="24">
        <v>1573.53</v>
      </c>
      <c r="R26" s="24">
        <v>3633.37</v>
      </c>
      <c r="S26" s="24">
        <v>0</v>
      </c>
      <c r="T26" s="24">
        <v>0</v>
      </c>
      <c r="U26" s="24">
        <v>65656.83</v>
      </c>
      <c r="V26" s="24">
        <v>0</v>
      </c>
      <c r="W26" s="24">
        <v>26916.57</v>
      </c>
      <c r="X26" s="24"/>
      <c r="Y26" s="24">
        <v>47096.46</v>
      </c>
      <c r="Z26" s="24">
        <v>40642.300000000003</v>
      </c>
      <c r="AA26" s="24">
        <v>41094.160000000003</v>
      </c>
      <c r="AB26" s="38">
        <f t="shared" si="5"/>
        <v>226613.22</v>
      </c>
      <c r="AC26" s="38">
        <f t="shared" si="11"/>
        <v>97780.300000000017</v>
      </c>
      <c r="AD26" s="24" t="e">
        <f t="shared" si="6"/>
        <v>#VALUE!</v>
      </c>
      <c r="AE26" s="24" t="e">
        <f t="shared" si="7"/>
        <v>#VALUE!</v>
      </c>
      <c r="AF26" s="24" t="e">
        <f t="shared" si="8"/>
        <v>#VALUE!</v>
      </c>
      <c r="AG26" s="24" t="e">
        <f t="shared" si="1"/>
        <v>#VALUE!</v>
      </c>
      <c r="AH26" s="46"/>
      <c r="AI26" s="47">
        <f t="shared" si="2"/>
        <v>0</v>
      </c>
      <c r="AJ26" s="48">
        <f t="shared" si="3"/>
        <v>0</v>
      </c>
      <c r="AK26" s="49"/>
      <c r="AL26" s="50"/>
    </row>
    <row r="27" spans="1:52" ht="15">
      <c r="A27" s="20">
        <f t="shared" si="4"/>
        <v>23</v>
      </c>
      <c r="B27" s="27" t="s">
        <v>735</v>
      </c>
      <c r="C27" s="26" t="s">
        <v>736</v>
      </c>
      <c r="D27" s="23">
        <v>30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3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/>
      <c r="Y27" s="24"/>
      <c r="Z27" s="24">
        <v>0</v>
      </c>
      <c r="AA27" s="24">
        <v>0</v>
      </c>
      <c r="AB27" s="38">
        <f t="shared" si="5"/>
        <v>0</v>
      </c>
      <c r="AC27" s="38">
        <f>AB27-AA27</f>
        <v>0</v>
      </c>
      <c r="AD27" s="24" t="e">
        <f t="shared" si="6"/>
        <v>#VALUE!</v>
      </c>
      <c r="AE27" s="24" t="e">
        <f t="shared" si="7"/>
        <v>#VALUE!</v>
      </c>
      <c r="AF27" s="24" t="e">
        <f t="shared" si="8"/>
        <v>#VALUE!</v>
      </c>
      <c r="AG27" s="24" t="e">
        <f t="shared" si="1"/>
        <v>#VALUE!</v>
      </c>
      <c r="AH27" s="46"/>
      <c r="AI27" s="47">
        <f t="shared" si="2"/>
        <v>0</v>
      </c>
      <c r="AJ27" s="48">
        <f t="shared" si="3"/>
        <v>0</v>
      </c>
      <c r="AK27" s="49"/>
      <c r="AL27" s="50"/>
    </row>
    <row r="28" spans="1:52" ht="15">
      <c r="A28" s="20">
        <f t="shared" si="4"/>
        <v>24</v>
      </c>
      <c r="B28" s="27" t="s">
        <v>122</v>
      </c>
      <c r="C28" s="26" t="s">
        <v>123</v>
      </c>
      <c r="D28" s="23">
        <v>90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3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4840.3500000000004</v>
      </c>
      <c r="U28" s="24">
        <v>0</v>
      </c>
      <c r="V28" s="24">
        <v>0</v>
      </c>
      <c r="W28" s="24">
        <v>0</v>
      </c>
      <c r="X28" s="24"/>
      <c r="Y28" s="24">
        <v>0</v>
      </c>
      <c r="Z28" s="24">
        <v>0</v>
      </c>
      <c r="AA28" s="24">
        <v>0</v>
      </c>
      <c r="AB28" s="38">
        <f t="shared" si="5"/>
        <v>4840.3500000000004</v>
      </c>
      <c r="AC28" s="38">
        <f>AB28-AA28-Z28-Y28</f>
        <v>4840.3500000000004</v>
      </c>
      <c r="AD28" s="24" t="e">
        <f t="shared" si="6"/>
        <v>#VALUE!</v>
      </c>
      <c r="AE28" s="24" t="e">
        <f t="shared" si="7"/>
        <v>#VALUE!</v>
      </c>
      <c r="AF28" s="24" t="e">
        <f t="shared" si="8"/>
        <v>#VALUE!</v>
      </c>
      <c r="AG28" s="24" t="e">
        <f t="shared" si="1"/>
        <v>#VALUE!</v>
      </c>
      <c r="AH28" s="46"/>
      <c r="AI28" s="47">
        <f t="shared" si="2"/>
        <v>0</v>
      </c>
      <c r="AJ28" s="48">
        <f t="shared" si="3"/>
        <v>0</v>
      </c>
      <c r="AK28" s="49"/>
      <c r="AL28" s="50"/>
    </row>
    <row r="29" spans="1:52" ht="15">
      <c r="A29" s="20">
        <f t="shared" si="4"/>
        <v>25</v>
      </c>
      <c r="B29" s="27" t="s">
        <v>409</v>
      </c>
      <c r="C29" s="26" t="s">
        <v>410</v>
      </c>
      <c r="D29" s="23">
        <v>120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3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60</v>
      </c>
      <c r="T29" s="24">
        <v>0</v>
      </c>
      <c r="U29" s="24">
        <v>0</v>
      </c>
      <c r="V29" s="24">
        <v>0</v>
      </c>
      <c r="W29" s="24">
        <v>0</v>
      </c>
      <c r="X29" s="24"/>
      <c r="Y29" s="24">
        <v>660</v>
      </c>
      <c r="Z29" s="24">
        <v>0</v>
      </c>
      <c r="AA29" s="24">
        <v>0</v>
      </c>
      <c r="AB29" s="38">
        <f t="shared" si="5"/>
        <v>720</v>
      </c>
      <c r="AC29" s="38">
        <f t="shared" si="11"/>
        <v>60</v>
      </c>
      <c r="AD29" s="24" t="e">
        <f t="shared" si="6"/>
        <v>#VALUE!</v>
      </c>
      <c r="AE29" s="24" t="e">
        <f t="shared" si="7"/>
        <v>#VALUE!</v>
      </c>
      <c r="AF29" s="24" t="e">
        <f t="shared" si="8"/>
        <v>#VALUE!</v>
      </c>
      <c r="AG29" s="24" t="e">
        <f t="shared" si="1"/>
        <v>#VALUE!</v>
      </c>
      <c r="AH29" s="46"/>
      <c r="AI29" s="47">
        <f t="shared" si="2"/>
        <v>0</v>
      </c>
      <c r="AJ29" s="48">
        <f t="shared" si="3"/>
        <v>0</v>
      </c>
      <c r="AK29" s="49"/>
      <c r="AL29" s="50"/>
    </row>
    <row r="30" spans="1:52" ht="15">
      <c r="A30" s="20">
        <f t="shared" si="4"/>
        <v>26</v>
      </c>
      <c r="B30" s="27" t="s">
        <v>246</v>
      </c>
      <c r="C30" s="26" t="s">
        <v>247</v>
      </c>
      <c r="D30" s="23">
        <v>120</v>
      </c>
      <c r="E30" s="24">
        <v>0</v>
      </c>
      <c r="F30" s="24">
        <v>0</v>
      </c>
      <c r="G30" s="24">
        <v>0</v>
      </c>
      <c r="H30" s="24">
        <v>0</v>
      </c>
      <c r="I30" s="24"/>
      <c r="J30" s="34"/>
      <c r="K30" s="24"/>
      <c r="L30" s="24">
        <v>98523.46</v>
      </c>
      <c r="M30" s="24">
        <v>128731.41</v>
      </c>
      <c r="N30" s="24">
        <v>96031.969999999696</v>
      </c>
      <c r="O30" s="24">
        <v>90000</v>
      </c>
      <c r="P30" s="24">
        <v>430526.23</v>
      </c>
      <c r="Q30" s="24">
        <v>241190.01</v>
      </c>
      <c r="R30" s="24">
        <v>9000</v>
      </c>
      <c r="S30" s="24">
        <v>23512.629999999899</v>
      </c>
      <c r="T30" s="24">
        <v>0</v>
      </c>
      <c r="U30" s="24">
        <v>0</v>
      </c>
      <c r="V30" s="24">
        <v>0</v>
      </c>
      <c r="W30" s="24">
        <v>772569.48</v>
      </c>
      <c r="X30" s="24">
        <v>216760.61</v>
      </c>
      <c r="Y30" s="24">
        <v>492853.31</v>
      </c>
      <c r="Z30" s="24">
        <v>228791.91</v>
      </c>
      <c r="AA30" s="24">
        <v>0</v>
      </c>
      <c r="AB30" s="38">
        <f t="shared" si="5"/>
        <v>2828491.0199999996</v>
      </c>
      <c r="AC30" s="38">
        <f t="shared" si="11"/>
        <v>1890085.1899999995</v>
      </c>
      <c r="AD30" s="24" t="e">
        <f t="shared" si="6"/>
        <v>#VALUE!</v>
      </c>
      <c r="AE30" s="24" t="e">
        <f t="shared" si="7"/>
        <v>#VALUE!</v>
      </c>
      <c r="AF30" s="24" t="e">
        <f t="shared" si="8"/>
        <v>#VALUE!</v>
      </c>
      <c r="AG30" s="24" t="e">
        <f t="shared" si="1"/>
        <v>#VALUE!</v>
      </c>
      <c r="AH30" s="46"/>
      <c r="AI30" s="47">
        <f t="shared" si="2"/>
        <v>0</v>
      </c>
      <c r="AJ30" s="48">
        <f t="shared" si="3"/>
        <v>0</v>
      </c>
      <c r="AK30" s="49"/>
      <c r="AL30" s="50"/>
    </row>
    <row r="31" spans="1:52" ht="15">
      <c r="A31" s="20">
        <f t="shared" si="4"/>
        <v>27</v>
      </c>
      <c r="B31" s="27" t="s">
        <v>278</v>
      </c>
      <c r="C31" s="26" t="s">
        <v>279</v>
      </c>
      <c r="D31" s="23">
        <v>120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3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125092.02</v>
      </c>
      <c r="X31" s="24">
        <v>781758.69</v>
      </c>
      <c r="Y31" s="24">
        <v>0</v>
      </c>
      <c r="Z31" s="24">
        <v>103613.47</v>
      </c>
      <c r="AA31" s="24">
        <v>14689.85</v>
      </c>
      <c r="AB31" s="38">
        <f t="shared" si="5"/>
        <v>1025154.0299999999</v>
      </c>
      <c r="AC31" s="38">
        <f t="shared" si="11"/>
        <v>125092.02000000002</v>
      </c>
      <c r="AD31" s="24" t="e">
        <f t="shared" si="6"/>
        <v>#VALUE!</v>
      </c>
      <c r="AE31" s="24" t="e">
        <f t="shared" si="7"/>
        <v>#VALUE!</v>
      </c>
      <c r="AF31" s="24" t="e">
        <f t="shared" si="8"/>
        <v>#VALUE!</v>
      </c>
      <c r="AG31" s="24" t="e">
        <f t="shared" si="1"/>
        <v>#VALUE!</v>
      </c>
      <c r="AH31" s="46"/>
      <c r="AI31" s="47">
        <f t="shared" si="2"/>
        <v>0</v>
      </c>
      <c r="AJ31" s="48">
        <f t="shared" si="3"/>
        <v>0</v>
      </c>
      <c r="AK31" s="49"/>
      <c r="AL31" s="50"/>
    </row>
    <row r="32" spans="1:52" ht="15">
      <c r="A32" s="20">
        <f t="shared" si="4"/>
        <v>28</v>
      </c>
      <c r="B32" s="27" t="s">
        <v>312</v>
      </c>
      <c r="C32" s="26" t="s">
        <v>313</v>
      </c>
      <c r="D32" s="23">
        <v>120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3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/>
      <c r="X32" s="24">
        <v>123098.77</v>
      </c>
      <c r="Y32" s="24">
        <v>103453.26</v>
      </c>
      <c r="Z32" s="24">
        <v>91699.85</v>
      </c>
      <c r="AA32" s="24">
        <v>0</v>
      </c>
      <c r="AB32" s="38">
        <f t="shared" si="5"/>
        <v>318251.88</v>
      </c>
      <c r="AC32" s="38">
        <f t="shared" si="11"/>
        <v>0</v>
      </c>
      <c r="AD32" s="24" t="e">
        <f t="shared" si="6"/>
        <v>#VALUE!</v>
      </c>
      <c r="AE32" s="24" t="e">
        <f t="shared" si="7"/>
        <v>#VALUE!</v>
      </c>
      <c r="AF32" s="24" t="e">
        <f t="shared" si="8"/>
        <v>#VALUE!</v>
      </c>
      <c r="AG32" s="24" t="e">
        <f t="shared" si="1"/>
        <v>#VALUE!</v>
      </c>
      <c r="AH32" s="46"/>
      <c r="AI32" s="47">
        <f t="shared" si="2"/>
        <v>0</v>
      </c>
      <c r="AJ32" s="48">
        <f t="shared" si="3"/>
        <v>0</v>
      </c>
      <c r="AK32" s="49"/>
      <c r="AL32" s="50"/>
    </row>
    <row r="33" spans="1:38" ht="15">
      <c r="A33" s="20">
        <f t="shared" si="4"/>
        <v>29</v>
      </c>
      <c r="B33" s="27" t="s">
        <v>208</v>
      </c>
      <c r="C33" s="26" t="s">
        <v>209</v>
      </c>
      <c r="D33" s="23">
        <v>120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3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371892.98</v>
      </c>
      <c r="Y33" s="24">
        <v>0</v>
      </c>
      <c r="Z33" s="24">
        <v>105781.25</v>
      </c>
      <c r="AA33" s="24">
        <v>142733.16</v>
      </c>
      <c r="AB33" s="38">
        <f t="shared" si="5"/>
        <v>620407.39</v>
      </c>
      <c r="AC33" s="38">
        <f t="shared" si="11"/>
        <v>0</v>
      </c>
      <c r="AD33" s="24" t="e">
        <f t="shared" si="6"/>
        <v>#VALUE!</v>
      </c>
      <c r="AE33" s="24" t="e">
        <f t="shared" si="7"/>
        <v>#VALUE!</v>
      </c>
      <c r="AF33" s="24" t="e">
        <f t="shared" si="8"/>
        <v>#VALUE!</v>
      </c>
      <c r="AG33" s="24" t="e">
        <f t="shared" si="1"/>
        <v>#VALUE!</v>
      </c>
      <c r="AH33" s="46"/>
      <c r="AI33" s="47">
        <f t="shared" si="2"/>
        <v>0</v>
      </c>
      <c r="AJ33" s="48">
        <f t="shared" si="3"/>
        <v>0</v>
      </c>
      <c r="AK33" s="49"/>
      <c r="AL33" s="50"/>
    </row>
    <row r="34" spans="1:38" ht="15">
      <c r="A34" s="20">
        <f t="shared" si="4"/>
        <v>30</v>
      </c>
      <c r="B34" s="27" t="s">
        <v>280</v>
      </c>
      <c r="C34" s="26" t="s">
        <v>281</v>
      </c>
      <c r="D34" s="23">
        <v>120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34">
        <v>0</v>
      </c>
      <c r="K34" s="24">
        <v>0</v>
      </c>
      <c r="L34" s="24">
        <v>0</v>
      </c>
      <c r="M34" s="24">
        <v>0</v>
      </c>
      <c r="N34" s="24"/>
      <c r="O34" s="24"/>
      <c r="P34" s="24">
        <v>3992.44</v>
      </c>
      <c r="Q34" s="24">
        <v>45791.32</v>
      </c>
      <c r="R34" s="24">
        <v>0</v>
      </c>
      <c r="S34" s="24">
        <v>0</v>
      </c>
      <c r="T34" s="24">
        <v>0</v>
      </c>
      <c r="U34" s="24">
        <v>13449.95</v>
      </c>
      <c r="V34" s="24">
        <v>34452.33</v>
      </c>
      <c r="W34" s="24">
        <v>0</v>
      </c>
      <c r="X34" s="24">
        <v>25361.15</v>
      </c>
      <c r="Y34" s="24">
        <v>11376.85</v>
      </c>
      <c r="Z34" s="24">
        <v>8071.09</v>
      </c>
      <c r="AA34" s="24">
        <v>0</v>
      </c>
      <c r="AB34" s="38">
        <f t="shared" si="5"/>
        <v>142495.13</v>
      </c>
      <c r="AC34" s="38">
        <f t="shared" si="11"/>
        <v>97686.040000000008</v>
      </c>
      <c r="AD34" s="24" t="e">
        <f t="shared" si="6"/>
        <v>#VALUE!</v>
      </c>
      <c r="AE34" s="24" t="e">
        <f t="shared" si="7"/>
        <v>#VALUE!</v>
      </c>
      <c r="AF34" s="24" t="e">
        <f t="shared" si="8"/>
        <v>#VALUE!</v>
      </c>
      <c r="AG34" s="24" t="e">
        <f t="shared" si="1"/>
        <v>#VALUE!</v>
      </c>
      <c r="AH34" s="46"/>
      <c r="AI34" s="47">
        <f t="shared" si="2"/>
        <v>0</v>
      </c>
      <c r="AJ34" s="48">
        <f t="shared" si="3"/>
        <v>0</v>
      </c>
      <c r="AK34" s="49"/>
      <c r="AL34" s="50"/>
    </row>
    <row r="35" spans="1:38" ht="15">
      <c r="A35" s="20">
        <f t="shared" si="4"/>
        <v>31</v>
      </c>
      <c r="B35" s="27" t="s">
        <v>72</v>
      </c>
      <c r="C35" s="29" t="s">
        <v>73</v>
      </c>
      <c r="D35" s="23">
        <v>120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34">
        <v>0</v>
      </c>
      <c r="K35" s="24"/>
      <c r="L35" s="24">
        <v>23689.7</v>
      </c>
      <c r="M35" s="24">
        <v>73729.8100000001</v>
      </c>
      <c r="N35" s="24">
        <v>94885.77</v>
      </c>
      <c r="O35" s="24">
        <v>0</v>
      </c>
      <c r="P35" s="24">
        <v>185975.17</v>
      </c>
      <c r="Q35" s="24">
        <v>77201.31</v>
      </c>
      <c r="R35" s="24">
        <v>0</v>
      </c>
      <c r="S35" s="24">
        <v>55172.790000000197</v>
      </c>
      <c r="T35" s="24">
        <v>0</v>
      </c>
      <c r="U35" s="24">
        <v>104404.2</v>
      </c>
      <c r="V35" s="24">
        <v>144345.28</v>
      </c>
      <c r="W35" s="24">
        <v>0</v>
      </c>
      <c r="X35" s="24">
        <v>124583.56</v>
      </c>
      <c r="Y35" s="24">
        <v>90999.16</v>
      </c>
      <c r="Z35" s="24">
        <v>92590.34</v>
      </c>
      <c r="AA35" s="24">
        <v>165034.64000000001</v>
      </c>
      <c r="AB35" s="38">
        <f t="shared" si="5"/>
        <v>1232611.7300000004</v>
      </c>
      <c r="AC35" s="38">
        <f t="shared" si="11"/>
        <v>759404.03000000026</v>
      </c>
      <c r="AD35" s="24" t="e">
        <f t="shared" si="6"/>
        <v>#VALUE!</v>
      </c>
      <c r="AE35" s="24" t="e">
        <f t="shared" si="7"/>
        <v>#VALUE!</v>
      </c>
      <c r="AF35" s="24" t="e">
        <f t="shared" si="8"/>
        <v>#VALUE!</v>
      </c>
      <c r="AG35" s="24" t="e">
        <f t="shared" si="1"/>
        <v>#VALUE!</v>
      </c>
      <c r="AH35" s="46"/>
      <c r="AI35" s="47">
        <f t="shared" si="2"/>
        <v>0</v>
      </c>
      <c r="AJ35" s="48">
        <f t="shared" si="3"/>
        <v>0</v>
      </c>
      <c r="AK35" s="49"/>
      <c r="AL35" s="50"/>
    </row>
    <row r="36" spans="1:38" ht="15">
      <c r="A36" s="20">
        <f t="shared" si="4"/>
        <v>32</v>
      </c>
      <c r="B36" s="27" t="s">
        <v>541</v>
      </c>
      <c r="C36" s="29" t="s">
        <v>542</v>
      </c>
      <c r="D36" s="23">
        <v>60</v>
      </c>
      <c r="E36" s="24">
        <v>1950</v>
      </c>
      <c r="F36" s="24">
        <v>0</v>
      </c>
      <c r="G36" s="24">
        <v>0</v>
      </c>
      <c r="H36" s="24">
        <v>0</v>
      </c>
      <c r="I36" s="24">
        <v>0</v>
      </c>
      <c r="J36" s="3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/>
      <c r="Y36" s="24">
        <v>0</v>
      </c>
      <c r="Z36" s="24">
        <v>0</v>
      </c>
      <c r="AA36" s="24">
        <v>0</v>
      </c>
      <c r="AB36" s="38">
        <f t="shared" si="5"/>
        <v>1950</v>
      </c>
      <c r="AC36" s="38">
        <f t="shared" ref="AC36:AC40" si="12">AB36-AA36-Z36</f>
        <v>1950</v>
      </c>
      <c r="AD36" s="24" t="e">
        <f t="shared" si="6"/>
        <v>#VALUE!</v>
      </c>
      <c r="AE36" s="24" t="e">
        <f t="shared" si="7"/>
        <v>#VALUE!</v>
      </c>
      <c r="AF36" s="24" t="e">
        <f t="shared" si="8"/>
        <v>#VALUE!</v>
      </c>
      <c r="AG36" s="24" t="e">
        <f t="shared" si="1"/>
        <v>#VALUE!</v>
      </c>
      <c r="AH36" s="46"/>
      <c r="AI36" s="47">
        <f t="shared" si="2"/>
        <v>0</v>
      </c>
      <c r="AJ36" s="48">
        <f t="shared" si="3"/>
        <v>0</v>
      </c>
      <c r="AK36" s="49"/>
      <c r="AL36" s="50"/>
    </row>
    <row r="37" spans="1:38" ht="15">
      <c r="A37" s="20">
        <f t="shared" si="4"/>
        <v>33</v>
      </c>
      <c r="B37" s="27" t="s">
        <v>391</v>
      </c>
      <c r="C37" s="29" t="s">
        <v>392</v>
      </c>
      <c r="D37" s="23">
        <v>120</v>
      </c>
      <c r="E37" s="24">
        <v>5100</v>
      </c>
      <c r="F37" s="24">
        <v>0</v>
      </c>
      <c r="G37" s="24">
        <v>0</v>
      </c>
      <c r="H37" s="24">
        <v>0</v>
      </c>
      <c r="I37" s="24">
        <v>0</v>
      </c>
      <c r="J37" s="3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  <c r="U37" s="24">
        <v>0</v>
      </c>
      <c r="V37" s="24">
        <v>0</v>
      </c>
      <c r="W37" s="24">
        <v>0</v>
      </c>
      <c r="X37" s="24"/>
      <c r="Y37" s="24">
        <v>0</v>
      </c>
      <c r="Z37" s="24">
        <v>0</v>
      </c>
      <c r="AA37" s="24">
        <v>0</v>
      </c>
      <c r="AB37" s="38">
        <f t="shared" si="5"/>
        <v>5100</v>
      </c>
      <c r="AC37" s="38">
        <f t="shared" ref="AC37:AC42" si="13">AB37-AA37-Z37-Y37-X37</f>
        <v>5100</v>
      </c>
      <c r="AD37" s="24" t="e">
        <f t="shared" si="6"/>
        <v>#VALUE!</v>
      </c>
      <c r="AE37" s="24" t="e">
        <f t="shared" si="7"/>
        <v>#VALUE!</v>
      </c>
      <c r="AF37" s="24" t="e">
        <f t="shared" si="8"/>
        <v>#VALUE!</v>
      </c>
      <c r="AG37" s="24" t="e">
        <f t="shared" si="1"/>
        <v>#VALUE!</v>
      </c>
      <c r="AH37" s="46"/>
      <c r="AI37" s="47">
        <f t="shared" si="2"/>
        <v>0</v>
      </c>
      <c r="AJ37" s="48">
        <f t="shared" si="3"/>
        <v>0</v>
      </c>
      <c r="AK37" s="49"/>
      <c r="AL37" s="50"/>
    </row>
    <row r="38" spans="1:38" ht="15">
      <c r="A38" s="20">
        <f t="shared" si="4"/>
        <v>34</v>
      </c>
      <c r="B38" s="27" t="s">
        <v>525</v>
      </c>
      <c r="C38" s="29" t="s">
        <v>526</v>
      </c>
      <c r="D38" s="23">
        <v>60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3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45286.42</v>
      </c>
      <c r="T38" s="24">
        <v>0</v>
      </c>
      <c r="U38" s="24">
        <v>0</v>
      </c>
      <c r="V38" s="24">
        <v>0</v>
      </c>
      <c r="W38" s="24">
        <v>0</v>
      </c>
      <c r="X38" s="24"/>
      <c r="Y38" s="24">
        <v>0</v>
      </c>
      <c r="Z38" s="24">
        <v>0</v>
      </c>
      <c r="AA38" s="24">
        <v>168972.6</v>
      </c>
      <c r="AB38" s="38">
        <f t="shared" si="5"/>
        <v>214259.02000000002</v>
      </c>
      <c r="AC38" s="38">
        <f t="shared" si="12"/>
        <v>45286.420000000013</v>
      </c>
      <c r="AD38" s="24" t="e">
        <f t="shared" si="6"/>
        <v>#VALUE!</v>
      </c>
      <c r="AE38" s="24" t="e">
        <f t="shared" si="7"/>
        <v>#VALUE!</v>
      </c>
      <c r="AF38" s="24" t="e">
        <f t="shared" si="8"/>
        <v>#VALUE!</v>
      </c>
      <c r="AG38" s="24" t="e">
        <f t="shared" si="1"/>
        <v>#VALUE!</v>
      </c>
      <c r="AH38" s="46"/>
      <c r="AI38" s="47">
        <f t="shared" si="2"/>
        <v>0</v>
      </c>
      <c r="AJ38" s="48">
        <f t="shared" si="3"/>
        <v>0</v>
      </c>
      <c r="AK38" s="49"/>
      <c r="AL38" s="50"/>
    </row>
    <row r="39" spans="1:38" ht="15">
      <c r="A39" s="20">
        <f t="shared" si="4"/>
        <v>35</v>
      </c>
      <c r="B39" s="27" t="s">
        <v>47</v>
      </c>
      <c r="C39" s="29" t="s">
        <v>48</v>
      </c>
      <c r="D39" s="23">
        <v>120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3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/>
      <c r="Q39" s="24">
        <v>150437.14000000001</v>
      </c>
      <c r="R39" s="24">
        <v>0</v>
      </c>
      <c r="S39" s="24">
        <v>624950.18000000005</v>
      </c>
      <c r="T39" s="24">
        <v>511435.02</v>
      </c>
      <c r="U39" s="24">
        <v>484855.18</v>
      </c>
      <c r="V39" s="24">
        <v>0</v>
      </c>
      <c r="W39" s="24">
        <v>175457.42</v>
      </c>
      <c r="X39" s="24">
        <v>403476.1</v>
      </c>
      <c r="Y39" s="24">
        <v>293104.56</v>
      </c>
      <c r="Z39" s="24">
        <v>287399.31</v>
      </c>
      <c r="AA39" s="24">
        <v>279770.03999999998</v>
      </c>
      <c r="AB39" s="38">
        <f t="shared" si="5"/>
        <v>3210884.95</v>
      </c>
      <c r="AC39" s="38">
        <f t="shared" si="13"/>
        <v>1947134.94</v>
      </c>
      <c r="AD39" s="24" t="e">
        <f t="shared" si="6"/>
        <v>#VALUE!</v>
      </c>
      <c r="AE39" s="24" t="e">
        <f t="shared" si="7"/>
        <v>#VALUE!</v>
      </c>
      <c r="AF39" s="24" t="e">
        <f t="shared" si="8"/>
        <v>#VALUE!</v>
      </c>
      <c r="AG39" s="24" t="e">
        <f t="shared" si="1"/>
        <v>#VALUE!</v>
      </c>
      <c r="AH39" s="46"/>
      <c r="AI39" s="47">
        <f t="shared" si="2"/>
        <v>0</v>
      </c>
      <c r="AJ39" s="48">
        <f t="shared" si="3"/>
        <v>0</v>
      </c>
      <c r="AK39" s="49"/>
      <c r="AL39" s="50"/>
    </row>
    <row r="40" spans="1:38" ht="15">
      <c r="A40" s="20">
        <f t="shared" si="4"/>
        <v>36</v>
      </c>
      <c r="B40" s="27" t="s">
        <v>496</v>
      </c>
      <c r="C40" s="29" t="s">
        <v>497</v>
      </c>
      <c r="D40" s="23">
        <v>60</v>
      </c>
      <c r="E40" s="24">
        <v>6192.3999999999896</v>
      </c>
      <c r="F40" s="24">
        <v>0</v>
      </c>
      <c r="G40" s="24">
        <v>118591.25</v>
      </c>
      <c r="H40" s="24">
        <v>0</v>
      </c>
      <c r="I40" s="24">
        <v>0</v>
      </c>
      <c r="J40" s="3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87300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/>
      <c r="Y40" s="24">
        <v>0</v>
      </c>
      <c r="Z40" s="24">
        <v>0</v>
      </c>
      <c r="AA40" s="24">
        <v>0</v>
      </c>
      <c r="AB40" s="38">
        <f t="shared" si="5"/>
        <v>212083.65</v>
      </c>
      <c r="AC40" s="38">
        <f t="shared" si="12"/>
        <v>212083.65</v>
      </c>
      <c r="AD40" s="24" t="e">
        <f t="shared" si="6"/>
        <v>#VALUE!</v>
      </c>
      <c r="AE40" s="24" t="e">
        <f t="shared" si="7"/>
        <v>#VALUE!</v>
      </c>
      <c r="AF40" s="24" t="e">
        <f t="shared" si="8"/>
        <v>#VALUE!</v>
      </c>
      <c r="AG40" s="24" t="e">
        <f t="shared" si="1"/>
        <v>#VALUE!</v>
      </c>
      <c r="AH40" s="46"/>
      <c r="AI40" s="47">
        <f t="shared" si="2"/>
        <v>0</v>
      </c>
      <c r="AJ40" s="48">
        <f t="shared" si="3"/>
        <v>0</v>
      </c>
      <c r="AK40" s="49"/>
      <c r="AL40" s="50"/>
    </row>
    <row r="41" spans="1:38" ht="15">
      <c r="A41" s="20">
        <f t="shared" si="4"/>
        <v>37</v>
      </c>
      <c r="B41" s="27" t="s">
        <v>53</v>
      </c>
      <c r="C41" s="29" t="s">
        <v>54</v>
      </c>
      <c r="D41" s="23">
        <v>120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3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/>
      <c r="Q41" s="24">
        <v>878287.56</v>
      </c>
      <c r="R41" s="24">
        <v>0</v>
      </c>
      <c r="S41" s="24">
        <v>248148.98</v>
      </c>
      <c r="T41" s="24">
        <v>0</v>
      </c>
      <c r="U41" s="24">
        <v>282960.69</v>
      </c>
      <c r="V41" s="24">
        <v>491516.19</v>
      </c>
      <c r="W41" s="24">
        <v>0</v>
      </c>
      <c r="X41" s="24">
        <v>407454.01</v>
      </c>
      <c r="Y41" s="24">
        <v>173841.62</v>
      </c>
      <c r="Z41" s="24">
        <v>289828.33</v>
      </c>
      <c r="AA41" s="24">
        <v>0</v>
      </c>
      <c r="AB41" s="38">
        <f t="shared" si="5"/>
        <v>2772037.38</v>
      </c>
      <c r="AC41" s="38">
        <f t="shared" si="13"/>
        <v>1900913.4199999997</v>
      </c>
      <c r="AD41" s="24" t="e">
        <f t="shared" si="6"/>
        <v>#VALUE!</v>
      </c>
      <c r="AE41" s="24" t="e">
        <f t="shared" si="7"/>
        <v>#VALUE!</v>
      </c>
      <c r="AF41" s="24" t="e">
        <f t="shared" si="8"/>
        <v>#VALUE!</v>
      </c>
      <c r="AG41" s="24" t="e">
        <f t="shared" si="1"/>
        <v>#VALUE!</v>
      </c>
      <c r="AH41" s="46"/>
      <c r="AI41" s="47">
        <f t="shared" si="2"/>
        <v>0</v>
      </c>
      <c r="AJ41" s="48">
        <f t="shared" si="3"/>
        <v>0</v>
      </c>
      <c r="AK41" s="49"/>
      <c r="AL41" s="50"/>
    </row>
    <row r="42" spans="1:38" ht="15">
      <c r="A42" s="20">
        <f t="shared" si="4"/>
        <v>38</v>
      </c>
      <c r="B42" s="27" t="s">
        <v>315</v>
      </c>
      <c r="C42" s="29" t="s">
        <v>316</v>
      </c>
      <c r="D42" s="23">
        <v>120</v>
      </c>
      <c r="E42" s="24">
        <v>0</v>
      </c>
      <c r="F42" s="24">
        <v>0</v>
      </c>
      <c r="G42" s="24">
        <v>0</v>
      </c>
      <c r="H42" s="24">
        <v>0</v>
      </c>
      <c r="I42" s="24">
        <v>4106.5799999999899</v>
      </c>
      <c r="J42" s="34">
        <v>62299.61</v>
      </c>
      <c r="K42" s="24">
        <v>69887.929999999993</v>
      </c>
      <c r="L42" s="24">
        <v>0</v>
      </c>
      <c r="M42" s="24">
        <v>0</v>
      </c>
      <c r="N42" s="24">
        <v>40410.29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/>
      <c r="Y42" s="24">
        <v>0</v>
      </c>
      <c r="Z42" s="24">
        <v>0</v>
      </c>
      <c r="AA42" s="24">
        <v>0</v>
      </c>
      <c r="AB42" s="38">
        <f t="shared" si="5"/>
        <v>176704.41</v>
      </c>
      <c r="AC42" s="38">
        <f t="shared" si="13"/>
        <v>176704.41</v>
      </c>
      <c r="AD42" s="24" t="e">
        <f t="shared" si="6"/>
        <v>#VALUE!</v>
      </c>
      <c r="AE42" s="24" t="e">
        <f t="shared" si="7"/>
        <v>#VALUE!</v>
      </c>
      <c r="AF42" s="24" t="e">
        <f t="shared" si="8"/>
        <v>#VALUE!</v>
      </c>
      <c r="AG42" s="24" t="e">
        <f t="shared" si="1"/>
        <v>#VALUE!</v>
      </c>
      <c r="AH42" s="46"/>
      <c r="AI42" s="47">
        <f t="shared" si="2"/>
        <v>0</v>
      </c>
      <c r="AJ42" s="48">
        <f t="shared" si="3"/>
        <v>0</v>
      </c>
      <c r="AK42" s="49"/>
      <c r="AL42" s="50"/>
    </row>
    <row r="43" spans="1:38" ht="15">
      <c r="A43" s="20">
        <f t="shared" si="4"/>
        <v>39</v>
      </c>
      <c r="B43" s="27" t="s">
        <v>341</v>
      </c>
      <c r="C43" s="29" t="s">
        <v>342</v>
      </c>
      <c r="D43" s="23">
        <v>90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34">
        <v>1161.21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/>
      <c r="Y43" s="24">
        <v>0</v>
      </c>
      <c r="Z43" s="24">
        <v>0</v>
      </c>
      <c r="AA43" s="24">
        <v>0</v>
      </c>
      <c r="AB43" s="38">
        <f t="shared" si="5"/>
        <v>1161.21</v>
      </c>
      <c r="AC43" s="38">
        <f>AB43-AA43-Z43-Y43</f>
        <v>1161.21</v>
      </c>
      <c r="AD43" s="24" t="e">
        <f t="shared" si="6"/>
        <v>#VALUE!</v>
      </c>
      <c r="AE43" s="24" t="e">
        <f t="shared" si="7"/>
        <v>#VALUE!</v>
      </c>
      <c r="AF43" s="24" t="e">
        <f t="shared" si="8"/>
        <v>#VALUE!</v>
      </c>
      <c r="AG43" s="24" t="e">
        <f t="shared" si="1"/>
        <v>#VALUE!</v>
      </c>
      <c r="AH43" s="46"/>
      <c r="AI43" s="47">
        <f t="shared" si="2"/>
        <v>0</v>
      </c>
      <c r="AJ43" s="48">
        <f t="shared" si="3"/>
        <v>0</v>
      </c>
      <c r="AK43" s="49"/>
      <c r="AL43" s="50"/>
    </row>
    <row r="44" spans="1:38" ht="15">
      <c r="A44" s="20">
        <f t="shared" si="4"/>
        <v>40</v>
      </c>
      <c r="B44" s="27" t="s">
        <v>737</v>
      </c>
      <c r="C44" s="29" t="s">
        <v>738</v>
      </c>
      <c r="D44" s="23">
        <v>30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3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38">
        <f t="shared" si="5"/>
        <v>0</v>
      </c>
      <c r="AC44" s="38">
        <f>AB44-AA44</f>
        <v>0</v>
      </c>
      <c r="AD44" s="24" t="e">
        <f t="shared" si="6"/>
        <v>#VALUE!</v>
      </c>
      <c r="AE44" s="24" t="e">
        <f t="shared" si="7"/>
        <v>#VALUE!</v>
      </c>
      <c r="AF44" s="24" t="e">
        <f t="shared" si="8"/>
        <v>#VALUE!</v>
      </c>
      <c r="AG44" s="24" t="e">
        <f t="shared" si="1"/>
        <v>#VALUE!</v>
      </c>
      <c r="AH44" s="46"/>
      <c r="AI44" s="47">
        <f t="shared" si="2"/>
        <v>0</v>
      </c>
      <c r="AJ44" s="48">
        <f t="shared" si="3"/>
        <v>0</v>
      </c>
      <c r="AK44" s="49"/>
      <c r="AL44" s="50"/>
    </row>
    <row r="45" spans="1:38" ht="15">
      <c r="A45" s="20">
        <f t="shared" si="4"/>
        <v>41</v>
      </c>
      <c r="B45" s="27" t="s">
        <v>216</v>
      </c>
      <c r="C45" s="29" t="s">
        <v>217</v>
      </c>
      <c r="D45" s="23">
        <v>120</v>
      </c>
      <c r="E45" s="24">
        <v>55451.040000000001</v>
      </c>
      <c r="F45" s="24">
        <v>0</v>
      </c>
      <c r="G45" s="24">
        <v>0</v>
      </c>
      <c r="H45" s="24">
        <v>0</v>
      </c>
      <c r="I45" s="24">
        <v>0</v>
      </c>
      <c r="J45" s="3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/>
      <c r="Y45" s="24">
        <v>0</v>
      </c>
      <c r="Z45" s="24">
        <v>0</v>
      </c>
      <c r="AA45" s="24">
        <v>0</v>
      </c>
      <c r="AB45" s="38">
        <f t="shared" si="5"/>
        <v>55451.040000000001</v>
      </c>
      <c r="AC45" s="38">
        <f t="shared" ref="AC45:AC48" si="14">AB45-AA45-Z45-Y45-X45</f>
        <v>55451.040000000001</v>
      </c>
      <c r="AD45" s="24" t="e">
        <f t="shared" si="6"/>
        <v>#VALUE!</v>
      </c>
      <c r="AE45" s="24" t="e">
        <f t="shared" si="7"/>
        <v>#VALUE!</v>
      </c>
      <c r="AF45" s="24" t="e">
        <f t="shared" si="8"/>
        <v>#VALUE!</v>
      </c>
      <c r="AG45" s="24" t="e">
        <f t="shared" si="1"/>
        <v>#VALUE!</v>
      </c>
      <c r="AH45" s="46"/>
      <c r="AI45" s="47">
        <f t="shared" si="2"/>
        <v>0</v>
      </c>
      <c r="AJ45" s="48">
        <f t="shared" si="3"/>
        <v>0</v>
      </c>
      <c r="AK45" s="49"/>
      <c r="AL45" s="50"/>
    </row>
    <row r="46" spans="1:38" ht="15">
      <c r="A46" s="20">
        <f t="shared" si="4"/>
        <v>42</v>
      </c>
      <c r="B46" s="27" t="s">
        <v>218</v>
      </c>
      <c r="C46" s="29" t="s">
        <v>219</v>
      </c>
      <c r="D46" s="23">
        <v>120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3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/>
      <c r="U46" s="24"/>
      <c r="V46" s="24"/>
      <c r="W46" s="24"/>
      <c r="X46" s="24"/>
      <c r="Y46" s="24">
        <v>2162820.62</v>
      </c>
      <c r="Z46" s="24">
        <v>1480587.43</v>
      </c>
      <c r="AA46" s="24">
        <v>345015.03</v>
      </c>
      <c r="AB46" s="38">
        <f t="shared" si="5"/>
        <v>3988423.08</v>
      </c>
      <c r="AC46" s="38">
        <f t="shared" si="14"/>
        <v>0</v>
      </c>
      <c r="AD46" s="24" t="e">
        <f t="shared" si="6"/>
        <v>#VALUE!</v>
      </c>
      <c r="AE46" s="24" t="e">
        <f t="shared" si="7"/>
        <v>#VALUE!</v>
      </c>
      <c r="AF46" s="24" t="e">
        <f t="shared" si="8"/>
        <v>#VALUE!</v>
      </c>
      <c r="AG46" s="24" t="e">
        <f t="shared" si="1"/>
        <v>#VALUE!</v>
      </c>
      <c r="AH46" s="46"/>
      <c r="AI46" s="47">
        <f t="shared" si="2"/>
        <v>0</v>
      </c>
      <c r="AJ46" s="48">
        <f t="shared" si="3"/>
        <v>0</v>
      </c>
      <c r="AK46" s="49"/>
      <c r="AL46" s="50"/>
    </row>
    <row r="47" spans="1:38" ht="15">
      <c r="A47" s="20">
        <f t="shared" si="4"/>
        <v>43</v>
      </c>
      <c r="B47" s="27" t="s">
        <v>254</v>
      </c>
      <c r="C47" s="29" t="s">
        <v>255</v>
      </c>
      <c r="D47" s="23">
        <v>120</v>
      </c>
      <c r="E47" s="24">
        <v>0</v>
      </c>
      <c r="F47" s="24">
        <v>0</v>
      </c>
      <c r="G47" s="24">
        <v>175791.3</v>
      </c>
      <c r="H47" s="24">
        <v>373291.9</v>
      </c>
      <c r="I47" s="24">
        <v>0</v>
      </c>
      <c r="J47" s="34">
        <v>0</v>
      </c>
      <c r="K47" s="24">
        <v>352353.09</v>
      </c>
      <c r="L47" s="24">
        <v>8519.6499999999105</v>
      </c>
      <c r="M47" s="24">
        <v>9591.8500000000895</v>
      </c>
      <c r="N47" s="24">
        <v>0</v>
      </c>
      <c r="O47" s="24">
        <v>36078.340000000098</v>
      </c>
      <c r="P47" s="24">
        <v>99872.49</v>
      </c>
      <c r="Q47" s="24">
        <v>78112.599999999904</v>
      </c>
      <c r="R47" s="24">
        <v>0</v>
      </c>
      <c r="S47" s="24">
        <v>221002.74</v>
      </c>
      <c r="T47" s="24">
        <v>0</v>
      </c>
      <c r="U47" s="24">
        <v>252343.17</v>
      </c>
      <c r="V47" s="24">
        <v>224030.31</v>
      </c>
      <c r="W47" s="24">
        <v>0</v>
      </c>
      <c r="X47" s="24"/>
      <c r="Y47" s="24">
        <v>0</v>
      </c>
      <c r="Z47" s="24">
        <v>0</v>
      </c>
      <c r="AA47" s="24">
        <v>0</v>
      </c>
      <c r="AB47" s="38">
        <f t="shared" si="5"/>
        <v>1830987.44</v>
      </c>
      <c r="AC47" s="38">
        <f t="shared" si="14"/>
        <v>1830987.44</v>
      </c>
      <c r="AD47" s="24" t="e">
        <f t="shared" si="6"/>
        <v>#VALUE!</v>
      </c>
      <c r="AE47" s="24" t="e">
        <f t="shared" si="7"/>
        <v>#VALUE!</v>
      </c>
      <c r="AF47" s="24" t="e">
        <f t="shared" ref="AF47:AF110" si="15">IF((INDEX($E$5:$S$629,ROW()-4,COLUMN()-((COLUMN()-19)*2)-7-$D47/30))&gt;(AC47-AD47-AE47),(AC47-AD47-AE47),INDEX($E$5:$S$629,ROW()-4,COLUMN()-((COLUMN()-19)*2)-7-$D47/30))</f>
        <v>#VALUE!</v>
      </c>
      <c r="AG47" s="24" t="e">
        <f t="shared" si="1"/>
        <v>#VALUE!</v>
      </c>
      <c r="AH47" s="46"/>
      <c r="AI47" s="47">
        <f t="shared" si="2"/>
        <v>0</v>
      </c>
      <c r="AJ47" s="48">
        <f t="shared" si="3"/>
        <v>0</v>
      </c>
      <c r="AK47" s="49"/>
      <c r="AL47" s="50"/>
    </row>
    <row r="48" spans="1:38" ht="15">
      <c r="A48" s="20">
        <f t="shared" si="4"/>
        <v>44</v>
      </c>
      <c r="B48" s="27" t="s">
        <v>361</v>
      </c>
      <c r="C48" s="29" t="s">
        <v>362</v>
      </c>
      <c r="D48" s="23">
        <v>120</v>
      </c>
      <c r="E48" s="24">
        <v>0</v>
      </c>
      <c r="F48" s="24">
        <v>0</v>
      </c>
      <c r="G48" s="24">
        <v>0</v>
      </c>
      <c r="H48" s="24">
        <v>1571.64</v>
      </c>
      <c r="I48" s="24">
        <v>96738.65</v>
      </c>
      <c r="J48" s="34">
        <v>18373.64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/>
      <c r="Y48" s="24">
        <v>0</v>
      </c>
      <c r="Z48" s="24">
        <v>0</v>
      </c>
      <c r="AA48" s="24">
        <v>0</v>
      </c>
      <c r="AB48" s="38">
        <f t="shared" si="5"/>
        <v>116683.93</v>
      </c>
      <c r="AC48" s="38">
        <f t="shared" si="14"/>
        <v>116683.93</v>
      </c>
      <c r="AD48" s="24" t="e">
        <f t="shared" si="6"/>
        <v>#VALUE!</v>
      </c>
      <c r="AE48" s="24" t="e">
        <f t="shared" si="7"/>
        <v>#VALUE!</v>
      </c>
      <c r="AF48" s="24" t="e">
        <f t="shared" si="15"/>
        <v>#VALUE!</v>
      </c>
      <c r="AG48" s="24" t="e">
        <f t="shared" si="1"/>
        <v>#VALUE!</v>
      </c>
      <c r="AH48" s="46"/>
      <c r="AI48" s="47">
        <f t="shared" si="2"/>
        <v>0</v>
      </c>
      <c r="AJ48" s="48">
        <f t="shared" si="3"/>
        <v>0</v>
      </c>
      <c r="AK48" s="49"/>
      <c r="AL48" s="50"/>
    </row>
    <row r="49" spans="1:38" ht="15">
      <c r="A49" s="20">
        <f t="shared" si="4"/>
        <v>45</v>
      </c>
      <c r="B49" s="27" t="s">
        <v>543</v>
      </c>
      <c r="C49" s="29" t="s">
        <v>544</v>
      </c>
      <c r="D49" s="23">
        <v>60</v>
      </c>
      <c r="E49" s="24">
        <v>400</v>
      </c>
      <c r="F49" s="24">
        <v>0</v>
      </c>
      <c r="G49" s="24">
        <v>0</v>
      </c>
      <c r="H49" s="24">
        <v>0</v>
      </c>
      <c r="I49" s="24">
        <v>0</v>
      </c>
      <c r="J49" s="3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/>
      <c r="Y49" s="24">
        <v>0</v>
      </c>
      <c r="Z49" s="24">
        <v>0</v>
      </c>
      <c r="AA49" s="24">
        <v>0</v>
      </c>
      <c r="AB49" s="38">
        <f t="shared" si="5"/>
        <v>400</v>
      </c>
      <c r="AC49" s="38">
        <f>AB49-AA49-Z49</f>
        <v>400</v>
      </c>
      <c r="AD49" s="24" t="e">
        <f t="shared" si="6"/>
        <v>#VALUE!</v>
      </c>
      <c r="AE49" s="24" t="e">
        <f t="shared" si="7"/>
        <v>#VALUE!</v>
      </c>
      <c r="AF49" s="24" t="e">
        <f t="shared" si="15"/>
        <v>#VALUE!</v>
      </c>
      <c r="AG49" s="24" t="e">
        <f t="shared" si="1"/>
        <v>#VALUE!</v>
      </c>
      <c r="AH49" s="46"/>
      <c r="AI49" s="47">
        <f t="shared" si="2"/>
        <v>0</v>
      </c>
      <c r="AJ49" s="48">
        <f t="shared" si="3"/>
        <v>0</v>
      </c>
      <c r="AK49" s="49"/>
      <c r="AL49" s="50"/>
    </row>
    <row r="50" spans="1:38" ht="15">
      <c r="A50" s="20">
        <f t="shared" si="4"/>
        <v>46</v>
      </c>
      <c r="B50" s="27" t="s">
        <v>232</v>
      </c>
      <c r="C50" s="29" t="s">
        <v>233</v>
      </c>
      <c r="D50" s="23">
        <v>120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34">
        <v>0</v>
      </c>
      <c r="K50" s="24">
        <v>0</v>
      </c>
      <c r="L50" s="24">
        <v>0</v>
      </c>
      <c r="M50" s="24">
        <v>0</v>
      </c>
      <c r="N50" s="24">
        <v>82031.92</v>
      </c>
      <c r="O50" s="24">
        <v>427479.8</v>
      </c>
      <c r="P50" s="24">
        <v>546214.85</v>
      </c>
      <c r="Q50" s="24">
        <v>431732.87</v>
      </c>
      <c r="R50" s="24">
        <v>156995.79</v>
      </c>
      <c r="S50" s="24">
        <v>197457.04</v>
      </c>
      <c r="T50" s="24">
        <v>0</v>
      </c>
      <c r="U50" s="24">
        <v>1750000</v>
      </c>
      <c r="V50" s="24">
        <v>274952.09000000003</v>
      </c>
      <c r="W50" s="24">
        <v>1081633.45</v>
      </c>
      <c r="X50" s="24">
        <v>223927.79</v>
      </c>
      <c r="Y50" s="24">
        <v>0</v>
      </c>
      <c r="Z50" s="24">
        <v>536401.99</v>
      </c>
      <c r="AA50" s="24">
        <v>305318.38</v>
      </c>
      <c r="AB50" s="38">
        <f t="shared" si="5"/>
        <v>6014145.9699999997</v>
      </c>
      <c r="AC50" s="38">
        <f t="shared" ref="AC50:AC55" si="16">AB50-AA50-Z50-Y50-X50</f>
        <v>4948497.8099999996</v>
      </c>
      <c r="AD50" s="24" t="e">
        <f t="shared" si="6"/>
        <v>#VALUE!</v>
      </c>
      <c r="AE50" s="24" t="e">
        <f t="shared" si="7"/>
        <v>#VALUE!</v>
      </c>
      <c r="AF50" s="24" t="e">
        <f t="shared" si="15"/>
        <v>#VALUE!</v>
      </c>
      <c r="AG50" s="24" t="e">
        <f t="shared" si="1"/>
        <v>#VALUE!</v>
      </c>
      <c r="AH50" s="46"/>
      <c r="AI50" s="47">
        <f t="shared" si="2"/>
        <v>0</v>
      </c>
      <c r="AJ50" s="48">
        <f t="shared" si="3"/>
        <v>0</v>
      </c>
      <c r="AK50" s="49"/>
      <c r="AL50" s="50"/>
    </row>
    <row r="51" spans="1:38" ht="15">
      <c r="A51" s="20">
        <f t="shared" si="4"/>
        <v>47</v>
      </c>
      <c r="B51" s="27" t="s">
        <v>169</v>
      </c>
      <c r="C51" s="29" t="s">
        <v>170</v>
      </c>
      <c r="D51" s="23">
        <v>90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3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2429.7200000000098</v>
      </c>
      <c r="Q51" s="24">
        <v>8957.4500000000007</v>
      </c>
      <c r="R51" s="24">
        <v>0</v>
      </c>
      <c r="S51" s="24">
        <v>0</v>
      </c>
      <c r="T51" s="24">
        <v>0</v>
      </c>
      <c r="U51" s="24">
        <v>42758.63</v>
      </c>
      <c r="V51" s="24">
        <v>0</v>
      </c>
      <c r="W51" s="24">
        <v>0</v>
      </c>
      <c r="X51" s="24">
        <v>9969.32</v>
      </c>
      <c r="Y51" s="24">
        <v>0</v>
      </c>
      <c r="Z51" s="24">
        <v>6130.98</v>
      </c>
      <c r="AA51" s="24">
        <v>0</v>
      </c>
      <c r="AB51" s="38">
        <f t="shared" si="5"/>
        <v>70246.100000000006</v>
      </c>
      <c r="AC51" s="38">
        <f>AB51-AA51-Z51-Y51</f>
        <v>64115.12000000001</v>
      </c>
      <c r="AD51" s="24" t="e">
        <f t="shared" si="6"/>
        <v>#VALUE!</v>
      </c>
      <c r="AE51" s="24" t="e">
        <f t="shared" si="7"/>
        <v>#VALUE!</v>
      </c>
      <c r="AF51" s="24" t="e">
        <f t="shared" si="15"/>
        <v>#VALUE!</v>
      </c>
      <c r="AG51" s="24" t="e">
        <f t="shared" si="1"/>
        <v>#VALUE!</v>
      </c>
      <c r="AH51" s="46"/>
      <c r="AI51" s="47">
        <f t="shared" si="2"/>
        <v>0</v>
      </c>
      <c r="AJ51" s="48">
        <f t="shared" si="3"/>
        <v>0</v>
      </c>
      <c r="AK51" s="49"/>
      <c r="AL51" s="50"/>
    </row>
    <row r="52" spans="1:38" ht="15">
      <c r="A52" s="20">
        <f t="shared" si="4"/>
        <v>48</v>
      </c>
      <c r="B52" s="27" t="s">
        <v>405</v>
      </c>
      <c r="C52" s="29" t="s">
        <v>406</v>
      </c>
      <c r="D52" s="23">
        <v>120</v>
      </c>
      <c r="E52" s="24">
        <v>900</v>
      </c>
      <c r="F52" s="24">
        <v>0</v>
      </c>
      <c r="G52" s="24">
        <v>0</v>
      </c>
      <c r="H52" s="24">
        <v>0</v>
      </c>
      <c r="I52" s="24">
        <v>0</v>
      </c>
      <c r="J52" s="3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/>
      <c r="Y52" s="24">
        <v>0</v>
      </c>
      <c r="Z52" s="24">
        <v>0</v>
      </c>
      <c r="AA52" s="24">
        <v>0</v>
      </c>
      <c r="AB52" s="38">
        <f t="shared" si="5"/>
        <v>900</v>
      </c>
      <c r="AC52" s="38">
        <f t="shared" si="16"/>
        <v>900</v>
      </c>
      <c r="AD52" s="24" t="e">
        <f t="shared" si="6"/>
        <v>#VALUE!</v>
      </c>
      <c r="AE52" s="24" t="e">
        <f t="shared" si="7"/>
        <v>#VALUE!</v>
      </c>
      <c r="AF52" s="24" t="e">
        <f t="shared" si="15"/>
        <v>#VALUE!</v>
      </c>
      <c r="AG52" s="24" t="e">
        <f t="shared" si="1"/>
        <v>#VALUE!</v>
      </c>
      <c r="AH52" s="46"/>
      <c r="AI52" s="47">
        <f t="shared" si="2"/>
        <v>0</v>
      </c>
      <c r="AJ52" s="48">
        <f t="shared" si="3"/>
        <v>0</v>
      </c>
      <c r="AK52" s="49"/>
      <c r="AL52" s="50"/>
    </row>
    <row r="53" spans="1:38" ht="15">
      <c r="A53" s="20">
        <f t="shared" si="4"/>
        <v>49</v>
      </c>
      <c r="B53" s="27" t="s">
        <v>545</v>
      </c>
      <c r="C53" s="29" t="s">
        <v>546</v>
      </c>
      <c r="D53" s="23">
        <v>60</v>
      </c>
      <c r="E53" s="24">
        <v>551107</v>
      </c>
      <c r="F53" s="24">
        <v>0</v>
      </c>
      <c r="G53" s="24">
        <v>0</v>
      </c>
      <c r="H53" s="24">
        <v>0</v>
      </c>
      <c r="I53" s="24">
        <v>0</v>
      </c>
      <c r="J53" s="3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/>
      <c r="Y53" s="24">
        <v>0</v>
      </c>
      <c r="Z53" s="24">
        <v>0</v>
      </c>
      <c r="AA53" s="24">
        <v>0</v>
      </c>
      <c r="AB53" s="38">
        <f t="shared" si="5"/>
        <v>551107</v>
      </c>
      <c r="AC53" s="38">
        <f t="shared" ref="AC53:AC58" si="17">AB53-AA53-Z53</f>
        <v>551107</v>
      </c>
      <c r="AD53" s="24" t="e">
        <f t="shared" si="6"/>
        <v>#VALUE!</v>
      </c>
      <c r="AE53" s="24" t="e">
        <f t="shared" si="7"/>
        <v>#VALUE!</v>
      </c>
      <c r="AF53" s="24" t="e">
        <f t="shared" si="15"/>
        <v>#VALUE!</v>
      </c>
      <c r="AG53" s="24" t="e">
        <f t="shared" si="1"/>
        <v>#VALUE!</v>
      </c>
      <c r="AH53" s="46"/>
      <c r="AI53" s="47">
        <f t="shared" si="2"/>
        <v>0</v>
      </c>
      <c r="AJ53" s="48">
        <f t="shared" si="3"/>
        <v>0</v>
      </c>
      <c r="AK53" s="49"/>
      <c r="AL53" s="50"/>
    </row>
    <row r="54" spans="1:38" ht="15">
      <c r="A54" s="20">
        <f t="shared" si="4"/>
        <v>50</v>
      </c>
      <c r="B54" s="27" t="s">
        <v>399</v>
      </c>
      <c r="C54" s="29" t="s">
        <v>400</v>
      </c>
      <c r="D54" s="23">
        <v>120</v>
      </c>
      <c r="E54" s="24">
        <v>2369.86</v>
      </c>
      <c r="F54" s="24">
        <v>0</v>
      </c>
      <c r="G54" s="24">
        <v>0</v>
      </c>
      <c r="H54" s="24">
        <v>0</v>
      </c>
      <c r="I54" s="24">
        <v>0</v>
      </c>
      <c r="J54" s="3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/>
      <c r="Y54" s="24">
        <v>0</v>
      </c>
      <c r="Z54" s="24">
        <v>0</v>
      </c>
      <c r="AA54" s="24">
        <v>0</v>
      </c>
      <c r="AB54" s="38">
        <f t="shared" si="5"/>
        <v>2369.86</v>
      </c>
      <c r="AC54" s="38">
        <f t="shared" si="16"/>
        <v>2369.86</v>
      </c>
      <c r="AD54" s="24" t="e">
        <f t="shared" si="6"/>
        <v>#VALUE!</v>
      </c>
      <c r="AE54" s="24" t="e">
        <f t="shared" si="7"/>
        <v>#VALUE!</v>
      </c>
      <c r="AF54" s="24" t="e">
        <f t="shared" si="15"/>
        <v>#VALUE!</v>
      </c>
      <c r="AG54" s="24" t="e">
        <f t="shared" si="1"/>
        <v>#VALUE!</v>
      </c>
      <c r="AH54" s="46"/>
      <c r="AI54" s="47">
        <f t="shared" si="2"/>
        <v>0</v>
      </c>
      <c r="AJ54" s="48">
        <f t="shared" si="3"/>
        <v>0</v>
      </c>
      <c r="AK54" s="49"/>
      <c r="AL54" s="50"/>
    </row>
    <row r="55" spans="1:38" ht="15">
      <c r="A55" s="20">
        <f t="shared" si="4"/>
        <v>51</v>
      </c>
      <c r="B55" s="27" t="s">
        <v>373</v>
      </c>
      <c r="C55" s="29" t="s">
        <v>374</v>
      </c>
      <c r="D55" s="23">
        <v>120</v>
      </c>
      <c r="E55" s="24">
        <v>0</v>
      </c>
      <c r="F55" s="24">
        <v>0</v>
      </c>
      <c r="G55" s="24">
        <v>0</v>
      </c>
      <c r="H55" s="24">
        <v>0</v>
      </c>
      <c r="I55" s="24">
        <v>28205.9</v>
      </c>
      <c r="J55" s="34">
        <v>11652.92</v>
      </c>
      <c r="K55" s="24">
        <v>8207.3700000000008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4">
        <v>0</v>
      </c>
      <c r="T55" s="24">
        <v>0</v>
      </c>
      <c r="U55" s="24">
        <v>0</v>
      </c>
      <c r="V55" s="24">
        <v>0</v>
      </c>
      <c r="W55" s="24">
        <v>0</v>
      </c>
      <c r="X55" s="24"/>
      <c r="Y55" s="24">
        <v>0</v>
      </c>
      <c r="Z55" s="24">
        <v>0</v>
      </c>
      <c r="AA55" s="24">
        <v>0</v>
      </c>
      <c r="AB55" s="38">
        <f t="shared" si="5"/>
        <v>48066.19</v>
      </c>
      <c r="AC55" s="38">
        <f t="shared" si="16"/>
        <v>48066.19</v>
      </c>
      <c r="AD55" s="24" t="e">
        <f t="shared" si="6"/>
        <v>#VALUE!</v>
      </c>
      <c r="AE55" s="24" t="e">
        <f t="shared" si="7"/>
        <v>#VALUE!</v>
      </c>
      <c r="AF55" s="24" t="e">
        <f t="shared" si="15"/>
        <v>#VALUE!</v>
      </c>
      <c r="AG55" s="24" t="e">
        <f t="shared" si="1"/>
        <v>#VALUE!</v>
      </c>
      <c r="AH55" s="46"/>
      <c r="AI55" s="47">
        <f t="shared" si="2"/>
        <v>0</v>
      </c>
      <c r="AJ55" s="48">
        <f t="shared" si="3"/>
        <v>0</v>
      </c>
      <c r="AK55" s="49"/>
      <c r="AL55" s="50"/>
    </row>
    <row r="56" spans="1:38" ht="15">
      <c r="A56" s="20">
        <f t="shared" si="4"/>
        <v>52</v>
      </c>
      <c r="B56" s="27" t="s">
        <v>547</v>
      </c>
      <c r="C56" s="29" t="s">
        <v>548</v>
      </c>
      <c r="D56" s="23">
        <v>60</v>
      </c>
      <c r="E56" s="24">
        <v>1163</v>
      </c>
      <c r="F56" s="24">
        <v>0</v>
      </c>
      <c r="G56" s="24">
        <v>0</v>
      </c>
      <c r="H56" s="24">
        <v>0</v>
      </c>
      <c r="I56" s="24">
        <v>0</v>
      </c>
      <c r="J56" s="3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/>
      <c r="Y56" s="24">
        <v>0</v>
      </c>
      <c r="Z56" s="24">
        <v>0</v>
      </c>
      <c r="AA56" s="24">
        <v>0</v>
      </c>
      <c r="AB56" s="38">
        <f t="shared" si="5"/>
        <v>1163</v>
      </c>
      <c r="AC56" s="38">
        <f t="shared" si="17"/>
        <v>1163</v>
      </c>
      <c r="AD56" s="24" t="e">
        <f t="shared" si="6"/>
        <v>#VALUE!</v>
      </c>
      <c r="AE56" s="24" t="e">
        <f t="shared" si="7"/>
        <v>#VALUE!</v>
      </c>
      <c r="AF56" s="24" t="e">
        <f t="shared" si="15"/>
        <v>#VALUE!</v>
      </c>
      <c r="AG56" s="24" t="e">
        <f t="shared" si="1"/>
        <v>#VALUE!</v>
      </c>
      <c r="AH56" s="46"/>
      <c r="AI56" s="47">
        <f t="shared" si="2"/>
        <v>0</v>
      </c>
      <c r="AJ56" s="48">
        <f t="shared" si="3"/>
        <v>0</v>
      </c>
      <c r="AK56" s="49"/>
      <c r="AL56" s="50"/>
    </row>
    <row r="57" spans="1:38" ht="15">
      <c r="A57" s="20">
        <f t="shared" si="4"/>
        <v>53</v>
      </c>
      <c r="B57" s="27" t="s">
        <v>549</v>
      </c>
      <c r="C57" s="29" t="s">
        <v>550</v>
      </c>
      <c r="D57" s="23">
        <v>60</v>
      </c>
      <c r="E57" s="24">
        <v>1980</v>
      </c>
      <c r="F57" s="24">
        <v>0</v>
      </c>
      <c r="G57" s="24">
        <v>0</v>
      </c>
      <c r="H57" s="24">
        <v>0</v>
      </c>
      <c r="I57" s="24">
        <v>0</v>
      </c>
      <c r="J57" s="3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4">
        <v>0</v>
      </c>
      <c r="T57" s="24">
        <v>0</v>
      </c>
      <c r="U57" s="24">
        <v>0</v>
      </c>
      <c r="V57" s="24">
        <v>0</v>
      </c>
      <c r="W57" s="24">
        <v>0</v>
      </c>
      <c r="X57" s="24"/>
      <c r="Y57" s="24">
        <v>0</v>
      </c>
      <c r="Z57" s="24">
        <v>0</v>
      </c>
      <c r="AA57" s="24">
        <v>0</v>
      </c>
      <c r="AB57" s="38">
        <f t="shared" si="5"/>
        <v>1980</v>
      </c>
      <c r="AC57" s="38">
        <f t="shared" si="17"/>
        <v>1980</v>
      </c>
      <c r="AD57" s="24" t="e">
        <f t="shared" si="6"/>
        <v>#VALUE!</v>
      </c>
      <c r="AE57" s="24" t="e">
        <f t="shared" si="7"/>
        <v>#VALUE!</v>
      </c>
      <c r="AF57" s="24" t="e">
        <f t="shared" si="15"/>
        <v>#VALUE!</v>
      </c>
      <c r="AG57" s="24" t="e">
        <f t="shared" si="1"/>
        <v>#VALUE!</v>
      </c>
      <c r="AH57" s="46"/>
      <c r="AI57" s="47">
        <f t="shared" si="2"/>
        <v>0</v>
      </c>
      <c r="AJ57" s="48">
        <f t="shared" si="3"/>
        <v>0</v>
      </c>
      <c r="AK57" s="49"/>
      <c r="AL57" s="50"/>
    </row>
    <row r="58" spans="1:38" ht="15">
      <c r="A58" s="20">
        <f t="shared" si="4"/>
        <v>54</v>
      </c>
      <c r="B58" s="27" t="s">
        <v>551</v>
      </c>
      <c r="C58" s="29" t="s">
        <v>552</v>
      </c>
      <c r="D58" s="23">
        <v>60</v>
      </c>
      <c r="E58" s="24">
        <v>19500</v>
      </c>
      <c r="F58" s="24">
        <v>0</v>
      </c>
      <c r="G58" s="24">
        <v>0</v>
      </c>
      <c r="H58" s="24">
        <v>0</v>
      </c>
      <c r="I58" s="24">
        <v>0</v>
      </c>
      <c r="J58" s="3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4">
        <v>0</v>
      </c>
      <c r="T58" s="24">
        <v>0</v>
      </c>
      <c r="U58" s="24">
        <v>0</v>
      </c>
      <c r="V58" s="24">
        <v>0</v>
      </c>
      <c r="W58" s="24">
        <v>0</v>
      </c>
      <c r="X58" s="24"/>
      <c r="Y58" s="24">
        <v>0</v>
      </c>
      <c r="Z58" s="24">
        <v>0</v>
      </c>
      <c r="AA58" s="24">
        <v>0</v>
      </c>
      <c r="AB58" s="38">
        <f t="shared" si="5"/>
        <v>19500</v>
      </c>
      <c r="AC58" s="38">
        <f t="shared" si="17"/>
        <v>19500</v>
      </c>
      <c r="AD58" s="24" t="e">
        <f t="shared" si="6"/>
        <v>#VALUE!</v>
      </c>
      <c r="AE58" s="24" t="e">
        <f t="shared" si="7"/>
        <v>#VALUE!</v>
      </c>
      <c r="AF58" s="24" t="e">
        <f t="shared" si="15"/>
        <v>#VALUE!</v>
      </c>
      <c r="AG58" s="24" t="e">
        <f t="shared" si="1"/>
        <v>#VALUE!</v>
      </c>
      <c r="AH58" s="46"/>
      <c r="AI58" s="47">
        <f t="shared" si="2"/>
        <v>0</v>
      </c>
      <c r="AJ58" s="48">
        <f t="shared" si="3"/>
        <v>0</v>
      </c>
      <c r="AK58" s="49"/>
      <c r="AL58" s="50"/>
    </row>
    <row r="59" spans="1:38" ht="15">
      <c r="A59" s="20">
        <f t="shared" si="4"/>
        <v>55</v>
      </c>
      <c r="B59" s="27" t="s">
        <v>58</v>
      </c>
      <c r="C59" s="29" t="s">
        <v>59</v>
      </c>
      <c r="D59" s="23">
        <v>120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3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586568.11</v>
      </c>
      <c r="R59" s="24">
        <v>0</v>
      </c>
      <c r="S59" s="24">
        <v>776634.79</v>
      </c>
      <c r="T59" s="24">
        <v>0</v>
      </c>
      <c r="U59" s="24">
        <v>0</v>
      </c>
      <c r="V59" s="24">
        <v>0</v>
      </c>
      <c r="W59" s="24">
        <v>6928.4799999999796</v>
      </c>
      <c r="X59" s="24"/>
      <c r="Y59" s="24">
        <v>0</v>
      </c>
      <c r="Z59" s="24">
        <v>7078.89</v>
      </c>
      <c r="AA59" s="24">
        <v>329976.34000000003</v>
      </c>
      <c r="AB59" s="38">
        <f t="shared" si="5"/>
        <v>1707186.6099999999</v>
      </c>
      <c r="AC59" s="38">
        <f t="shared" ref="AC59:AC62" si="18">AB59-AA59-Z59-Y59-X59</f>
        <v>1370131.38</v>
      </c>
      <c r="AD59" s="24" t="e">
        <f t="shared" si="6"/>
        <v>#VALUE!</v>
      </c>
      <c r="AE59" s="24" t="e">
        <f t="shared" si="7"/>
        <v>#VALUE!</v>
      </c>
      <c r="AF59" s="24" t="e">
        <f t="shared" si="15"/>
        <v>#VALUE!</v>
      </c>
      <c r="AG59" s="24" t="e">
        <f t="shared" si="1"/>
        <v>#VALUE!</v>
      </c>
      <c r="AH59" s="46"/>
      <c r="AI59" s="47">
        <f t="shared" si="2"/>
        <v>0</v>
      </c>
      <c r="AJ59" s="48">
        <f t="shared" si="3"/>
        <v>0</v>
      </c>
      <c r="AK59" s="49"/>
      <c r="AL59" s="50"/>
    </row>
    <row r="60" spans="1:38" ht="15">
      <c r="A60" s="20">
        <f t="shared" si="4"/>
        <v>56</v>
      </c>
      <c r="B60" s="27" t="s">
        <v>553</v>
      </c>
      <c r="C60" s="29" t="s">
        <v>554</v>
      </c>
      <c r="D60" s="23">
        <v>60</v>
      </c>
      <c r="E60" s="24">
        <v>17456.5</v>
      </c>
      <c r="F60" s="24">
        <v>0</v>
      </c>
      <c r="G60" s="24">
        <v>0</v>
      </c>
      <c r="H60" s="24">
        <v>0</v>
      </c>
      <c r="I60" s="24">
        <v>0</v>
      </c>
      <c r="J60" s="3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4">
        <v>0</v>
      </c>
      <c r="T60" s="24">
        <v>0</v>
      </c>
      <c r="U60" s="24">
        <v>0</v>
      </c>
      <c r="V60" s="24">
        <v>0</v>
      </c>
      <c r="W60" s="24">
        <v>0</v>
      </c>
      <c r="X60" s="24"/>
      <c r="Y60" s="24">
        <v>0</v>
      </c>
      <c r="Z60" s="24">
        <v>0</v>
      </c>
      <c r="AA60" s="24">
        <v>0</v>
      </c>
      <c r="AB60" s="38">
        <f t="shared" si="5"/>
        <v>17456.5</v>
      </c>
      <c r="AC60" s="38">
        <f t="shared" ref="AC60:AC65" si="19">AB60-AA60-Z60</f>
        <v>17456.5</v>
      </c>
      <c r="AD60" s="24" t="e">
        <f t="shared" si="6"/>
        <v>#VALUE!</v>
      </c>
      <c r="AE60" s="24" t="e">
        <f t="shared" si="7"/>
        <v>#VALUE!</v>
      </c>
      <c r="AF60" s="24" t="e">
        <f t="shared" si="15"/>
        <v>#VALUE!</v>
      </c>
      <c r="AG60" s="24" t="e">
        <f t="shared" si="1"/>
        <v>#VALUE!</v>
      </c>
      <c r="AH60" s="46"/>
      <c r="AI60" s="47">
        <f t="shared" si="2"/>
        <v>0</v>
      </c>
      <c r="AJ60" s="48">
        <f t="shared" si="3"/>
        <v>0</v>
      </c>
      <c r="AK60" s="49"/>
      <c r="AL60" s="50"/>
    </row>
    <row r="61" spans="1:38" ht="15">
      <c r="A61" s="20">
        <f t="shared" si="4"/>
        <v>57</v>
      </c>
      <c r="B61" s="27" t="s">
        <v>282</v>
      </c>
      <c r="C61" s="29" t="s">
        <v>283</v>
      </c>
      <c r="D61" s="23">
        <v>120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34">
        <v>18178.189999999999</v>
      </c>
      <c r="K61" s="24">
        <v>0</v>
      </c>
      <c r="L61" s="24">
        <v>7666.1399999999803</v>
      </c>
      <c r="M61" s="24">
        <v>27257.42</v>
      </c>
      <c r="N61" s="24">
        <v>5110.7599999999802</v>
      </c>
      <c r="O61" s="24">
        <v>0</v>
      </c>
      <c r="P61" s="24">
        <v>15332.3</v>
      </c>
      <c r="Q61" s="24">
        <v>27257.42</v>
      </c>
      <c r="R61" s="24">
        <v>0</v>
      </c>
      <c r="S61" s="24">
        <v>3407.1800000000198</v>
      </c>
      <c r="T61" s="24">
        <v>0</v>
      </c>
      <c r="U61" s="24">
        <v>6814.3599999999897</v>
      </c>
      <c r="V61" s="24">
        <v>13958.98</v>
      </c>
      <c r="W61" s="24">
        <v>15332.3</v>
      </c>
      <c r="X61" s="24">
        <v>21289.74</v>
      </c>
      <c r="Y61" s="24">
        <v>0</v>
      </c>
      <c r="Z61" s="24">
        <v>47695.360000000001</v>
      </c>
      <c r="AA61" s="24">
        <v>0</v>
      </c>
      <c r="AB61" s="38">
        <f t="shared" si="5"/>
        <v>209300.14999999997</v>
      </c>
      <c r="AC61" s="38">
        <f t="shared" si="18"/>
        <v>140315.04999999999</v>
      </c>
      <c r="AD61" s="24" t="e">
        <f t="shared" si="6"/>
        <v>#VALUE!</v>
      </c>
      <c r="AE61" s="24" t="e">
        <f t="shared" si="7"/>
        <v>#VALUE!</v>
      </c>
      <c r="AF61" s="24" t="e">
        <f t="shared" si="15"/>
        <v>#VALUE!</v>
      </c>
      <c r="AG61" s="24" t="e">
        <f t="shared" si="1"/>
        <v>#VALUE!</v>
      </c>
      <c r="AH61" s="46"/>
      <c r="AI61" s="47">
        <f t="shared" si="2"/>
        <v>0</v>
      </c>
      <c r="AJ61" s="48">
        <f t="shared" si="3"/>
        <v>0</v>
      </c>
      <c r="AK61" s="49"/>
      <c r="AL61" s="50"/>
    </row>
    <row r="62" spans="1:38" ht="15">
      <c r="A62" s="20">
        <f t="shared" si="4"/>
        <v>58</v>
      </c>
      <c r="B62" s="27" t="s">
        <v>365</v>
      </c>
      <c r="C62" s="29" t="s">
        <v>366</v>
      </c>
      <c r="D62" s="23">
        <v>120</v>
      </c>
      <c r="E62" s="24">
        <v>0</v>
      </c>
      <c r="F62" s="24">
        <v>0</v>
      </c>
      <c r="G62" s="24">
        <v>0</v>
      </c>
      <c r="H62" s="24">
        <v>0</v>
      </c>
      <c r="I62" s="24">
        <v>75884.62</v>
      </c>
      <c r="J62" s="3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0</v>
      </c>
      <c r="V62" s="24">
        <v>0</v>
      </c>
      <c r="W62" s="24">
        <v>0</v>
      </c>
      <c r="X62" s="24"/>
      <c r="Y62" s="24">
        <v>0</v>
      </c>
      <c r="Z62" s="24">
        <v>0</v>
      </c>
      <c r="AA62" s="24">
        <v>0</v>
      </c>
      <c r="AB62" s="38">
        <f t="shared" si="5"/>
        <v>75884.62</v>
      </c>
      <c r="AC62" s="38">
        <f t="shared" si="18"/>
        <v>75884.62</v>
      </c>
      <c r="AD62" s="24" t="e">
        <f t="shared" si="6"/>
        <v>#VALUE!</v>
      </c>
      <c r="AE62" s="24" t="e">
        <f t="shared" si="7"/>
        <v>#VALUE!</v>
      </c>
      <c r="AF62" s="24" t="e">
        <f t="shared" si="15"/>
        <v>#VALUE!</v>
      </c>
      <c r="AG62" s="24" t="e">
        <f t="shared" si="1"/>
        <v>#VALUE!</v>
      </c>
      <c r="AH62" s="46"/>
      <c r="AI62" s="47">
        <f t="shared" si="2"/>
        <v>0</v>
      </c>
      <c r="AJ62" s="48">
        <f t="shared" si="3"/>
        <v>0</v>
      </c>
      <c r="AK62" s="49"/>
      <c r="AL62" s="50"/>
    </row>
    <row r="63" spans="1:38" ht="15">
      <c r="A63" s="20">
        <f t="shared" si="4"/>
        <v>59</v>
      </c>
      <c r="B63" s="27" t="s">
        <v>492</v>
      </c>
      <c r="C63" s="29" t="s">
        <v>493</v>
      </c>
      <c r="D63" s="23">
        <v>60</v>
      </c>
      <c r="E63" s="24">
        <v>361171</v>
      </c>
      <c r="F63" s="24">
        <v>0</v>
      </c>
      <c r="G63" s="24">
        <v>0</v>
      </c>
      <c r="H63" s="24">
        <v>0</v>
      </c>
      <c r="I63" s="24">
        <v>0</v>
      </c>
      <c r="J63" s="3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4">
        <v>0</v>
      </c>
      <c r="T63" s="24">
        <v>0</v>
      </c>
      <c r="U63" s="24">
        <v>0</v>
      </c>
      <c r="V63" s="24">
        <v>0</v>
      </c>
      <c r="W63" s="24">
        <v>0</v>
      </c>
      <c r="X63" s="24"/>
      <c r="Y63" s="24">
        <v>0</v>
      </c>
      <c r="Z63" s="24">
        <v>0</v>
      </c>
      <c r="AA63" s="24">
        <v>0</v>
      </c>
      <c r="AB63" s="38">
        <f t="shared" si="5"/>
        <v>361171</v>
      </c>
      <c r="AC63" s="38">
        <f t="shared" si="19"/>
        <v>361171</v>
      </c>
      <c r="AD63" s="24" t="e">
        <f t="shared" si="6"/>
        <v>#VALUE!</v>
      </c>
      <c r="AE63" s="24" t="e">
        <f t="shared" si="7"/>
        <v>#VALUE!</v>
      </c>
      <c r="AF63" s="24" t="e">
        <f t="shared" si="15"/>
        <v>#VALUE!</v>
      </c>
      <c r="AG63" s="24" t="e">
        <f t="shared" si="1"/>
        <v>#VALUE!</v>
      </c>
      <c r="AH63" s="46"/>
      <c r="AI63" s="47">
        <f t="shared" si="2"/>
        <v>0</v>
      </c>
      <c r="AJ63" s="48">
        <f t="shared" si="3"/>
        <v>0</v>
      </c>
      <c r="AK63" s="49"/>
      <c r="AL63" s="50"/>
    </row>
    <row r="64" spans="1:38" ht="15">
      <c r="A64" s="20">
        <f t="shared" si="4"/>
        <v>60</v>
      </c>
      <c r="B64" s="27" t="s">
        <v>387</v>
      </c>
      <c r="C64" s="29" t="s">
        <v>388</v>
      </c>
      <c r="D64" s="23">
        <v>120</v>
      </c>
      <c r="E64" s="24">
        <v>5600</v>
      </c>
      <c r="F64" s="24">
        <v>0</v>
      </c>
      <c r="G64" s="24">
        <v>0</v>
      </c>
      <c r="H64" s="24">
        <v>0</v>
      </c>
      <c r="I64" s="24">
        <v>0</v>
      </c>
      <c r="J64" s="3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0</v>
      </c>
      <c r="R64" s="24">
        <v>0</v>
      </c>
      <c r="S64" s="24">
        <v>0</v>
      </c>
      <c r="T64" s="24">
        <v>0</v>
      </c>
      <c r="U64" s="24">
        <v>0</v>
      </c>
      <c r="V64" s="24">
        <v>0</v>
      </c>
      <c r="W64" s="24">
        <v>0</v>
      </c>
      <c r="X64" s="24"/>
      <c r="Y64" s="24">
        <v>0</v>
      </c>
      <c r="Z64" s="24">
        <v>0</v>
      </c>
      <c r="AA64" s="24">
        <v>0</v>
      </c>
      <c r="AB64" s="38">
        <f t="shared" si="5"/>
        <v>5600</v>
      </c>
      <c r="AC64" s="38">
        <f>AB64-AA64-Z64-Y64-X64</f>
        <v>5600</v>
      </c>
      <c r="AD64" s="24" t="e">
        <f t="shared" si="6"/>
        <v>#VALUE!</v>
      </c>
      <c r="AE64" s="24" t="e">
        <f t="shared" si="7"/>
        <v>#VALUE!</v>
      </c>
      <c r="AF64" s="24" t="e">
        <f t="shared" si="15"/>
        <v>#VALUE!</v>
      </c>
      <c r="AG64" s="24" t="e">
        <f t="shared" si="1"/>
        <v>#VALUE!</v>
      </c>
      <c r="AH64" s="46"/>
      <c r="AI64" s="47">
        <f t="shared" si="2"/>
        <v>0</v>
      </c>
      <c r="AJ64" s="48">
        <f t="shared" si="3"/>
        <v>0</v>
      </c>
      <c r="AK64" s="49"/>
      <c r="AL64" s="50"/>
    </row>
    <row r="65" spans="1:38" ht="15">
      <c r="A65" s="20">
        <f t="shared" si="4"/>
        <v>61</v>
      </c>
      <c r="B65" s="27" t="s">
        <v>555</v>
      </c>
      <c r="C65" s="29" t="s">
        <v>556</v>
      </c>
      <c r="D65" s="23">
        <v>60</v>
      </c>
      <c r="E65" s="24">
        <v>360</v>
      </c>
      <c r="F65" s="24">
        <v>0</v>
      </c>
      <c r="G65" s="24">
        <v>0</v>
      </c>
      <c r="H65" s="24">
        <v>0</v>
      </c>
      <c r="I65" s="24">
        <v>0</v>
      </c>
      <c r="J65" s="3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  <c r="S65" s="24">
        <v>0</v>
      </c>
      <c r="T65" s="24">
        <v>0</v>
      </c>
      <c r="U65" s="24">
        <v>0</v>
      </c>
      <c r="V65" s="24">
        <v>0</v>
      </c>
      <c r="W65" s="24">
        <v>0</v>
      </c>
      <c r="X65" s="24"/>
      <c r="Y65" s="24">
        <v>0</v>
      </c>
      <c r="Z65" s="24">
        <v>0</v>
      </c>
      <c r="AA65" s="24">
        <v>0</v>
      </c>
      <c r="AB65" s="38">
        <f t="shared" si="5"/>
        <v>360</v>
      </c>
      <c r="AC65" s="38">
        <f t="shared" si="19"/>
        <v>360</v>
      </c>
      <c r="AD65" s="24" t="e">
        <f t="shared" si="6"/>
        <v>#VALUE!</v>
      </c>
      <c r="AE65" s="24" t="e">
        <f t="shared" si="7"/>
        <v>#VALUE!</v>
      </c>
      <c r="AF65" s="24" t="e">
        <f t="shared" si="15"/>
        <v>#VALUE!</v>
      </c>
      <c r="AG65" s="24" t="e">
        <f t="shared" si="1"/>
        <v>#VALUE!</v>
      </c>
      <c r="AH65" s="46"/>
      <c r="AI65" s="47">
        <f t="shared" si="2"/>
        <v>0</v>
      </c>
      <c r="AJ65" s="48">
        <f t="shared" si="3"/>
        <v>0</v>
      </c>
      <c r="AK65" s="49"/>
      <c r="AL65" s="50"/>
    </row>
    <row r="66" spans="1:38" ht="15">
      <c r="A66" s="20">
        <f t="shared" si="4"/>
        <v>62</v>
      </c>
      <c r="B66" s="27" t="s">
        <v>455</v>
      </c>
      <c r="C66" s="29" t="s">
        <v>456</v>
      </c>
      <c r="D66" s="23">
        <v>120</v>
      </c>
      <c r="E66" s="24">
        <v>736.41</v>
      </c>
      <c r="F66" s="24">
        <v>0</v>
      </c>
      <c r="G66" s="24">
        <v>0</v>
      </c>
      <c r="H66" s="24">
        <v>0</v>
      </c>
      <c r="I66" s="24">
        <v>0</v>
      </c>
      <c r="J66" s="3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7800</v>
      </c>
      <c r="P66" s="24">
        <v>0</v>
      </c>
      <c r="Q66" s="24">
        <v>0</v>
      </c>
      <c r="R66" s="24">
        <v>0</v>
      </c>
      <c r="S66" s="24">
        <v>0</v>
      </c>
      <c r="T66" s="24">
        <v>0</v>
      </c>
      <c r="U66" s="24">
        <v>0</v>
      </c>
      <c r="V66" s="24">
        <v>0</v>
      </c>
      <c r="W66" s="24">
        <v>0</v>
      </c>
      <c r="X66" s="24"/>
      <c r="Y66" s="24">
        <v>0</v>
      </c>
      <c r="Z66" s="24">
        <v>0</v>
      </c>
      <c r="AA66" s="24">
        <v>0</v>
      </c>
      <c r="AB66" s="38">
        <f t="shared" si="5"/>
        <v>8536.41</v>
      </c>
      <c r="AC66" s="38">
        <f t="shared" ref="AC66:AC72" si="20">AB66-AA66-Z66-Y66-X66</f>
        <v>8536.41</v>
      </c>
      <c r="AD66" s="24" t="e">
        <f t="shared" si="6"/>
        <v>#VALUE!</v>
      </c>
      <c r="AE66" s="24" t="e">
        <f t="shared" si="7"/>
        <v>#VALUE!</v>
      </c>
      <c r="AF66" s="24" t="e">
        <f t="shared" si="15"/>
        <v>#VALUE!</v>
      </c>
      <c r="AG66" s="24" t="e">
        <f t="shared" si="1"/>
        <v>#VALUE!</v>
      </c>
      <c r="AH66" s="46"/>
      <c r="AI66" s="47">
        <f t="shared" si="2"/>
        <v>0</v>
      </c>
      <c r="AJ66" s="48">
        <f t="shared" si="3"/>
        <v>0</v>
      </c>
      <c r="AK66" s="49"/>
      <c r="AL66" s="50"/>
    </row>
    <row r="67" spans="1:38" ht="15">
      <c r="A67" s="20">
        <f t="shared" si="4"/>
        <v>63</v>
      </c>
      <c r="B67" s="27" t="s">
        <v>557</v>
      </c>
      <c r="C67" s="29" t="s">
        <v>558</v>
      </c>
      <c r="D67" s="23">
        <v>60</v>
      </c>
      <c r="E67" s="24">
        <v>48800</v>
      </c>
      <c r="F67" s="24">
        <v>0</v>
      </c>
      <c r="G67" s="24">
        <v>0</v>
      </c>
      <c r="H67" s="24">
        <v>0</v>
      </c>
      <c r="I67" s="24">
        <v>0</v>
      </c>
      <c r="J67" s="3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  <c r="S67" s="24">
        <v>0</v>
      </c>
      <c r="T67" s="24">
        <v>0</v>
      </c>
      <c r="U67" s="24">
        <v>0</v>
      </c>
      <c r="V67" s="24">
        <v>0</v>
      </c>
      <c r="W67" s="24">
        <v>0</v>
      </c>
      <c r="X67" s="24"/>
      <c r="Y67" s="24">
        <v>0</v>
      </c>
      <c r="Z67" s="24">
        <v>0</v>
      </c>
      <c r="AA67" s="24">
        <v>0</v>
      </c>
      <c r="AB67" s="38">
        <f t="shared" si="5"/>
        <v>48800</v>
      </c>
      <c r="AC67" s="38">
        <f t="shared" ref="AC67:AC69" si="21">AB67-AA67-Z67</f>
        <v>48800</v>
      </c>
      <c r="AD67" s="24" t="e">
        <f t="shared" si="6"/>
        <v>#VALUE!</v>
      </c>
      <c r="AE67" s="24" t="e">
        <f t="shared" si="7"/>
        <v>#VALUE!</v>
      </c>
      <c r="AF67" s="24" t="e">
        <f t="shared" si="15"/>
        <v>#VALUE!</v>
      </c>
      <c r="AG67" s="24" t="e">
        <f t="shared" si="1"/>
        <v>#VALUE!</v>
      </c>
      <c r="AH67" s="46"/>
      <c r="AI67" s="47">
        <f t="shared" si="2"/>
        <v>0</v>
      </c>
      <c r="AJ67" s="48">
        <f t="shared" si="3"/>
        <v>0</v>
      </c>
      <c r="AK67" s="49"/>
      <c r="AL67" s="50"/>
    </row>
    <row r="68" spans="1:38" ht="15">
      <c r="A68" s="20">
        <f t="shared" si="4"/>
        <v>64</v>
      </c>
      <c r="B68" s="27" t="s">
        <v>739</v>
      </c>
      <c r="C68" s="29" t="s">
        <v>740</v>
      </c>
      <c r="D68" s="23">
        <v>60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3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  <c r="S68" s="24">
        <v>0</v>
      </c>
      <c r="T68" s="24">
        <v>0</v>
      </c>
      <c r="U68" s="24">
        <v>0</v>
      </c>
      <c r="V68" s="24">
        <v>0</v>
      </c>
      <c r="W68" s="24">
        <v>0</v>
      </c>
      <c r="X68" s="24"/>
      <c r="Y68" s="24"/>
      <c r="Z68" s="24"/>
      <c r="AA68" s="24">
        <v>0</v>
      </c>
      <c r="AB68" s="38">
        <f t="shared" si="5"/>
        <v>0</v>
      </c>
      <c r="AC68" s="38">
        <f t="shared" si="21"/>
        <v>0</v>
      </c>
      <c r="AD68" s="24" t="e">
        <f t="shared" si="6"/>
        <v>#VALUE!</v>
      </c>
      <c r="AE68" s="24" t="e">
        <f t="shared" si="7"/>
        <v>#VALUE!</v>
      </c>
      <c r="AF68" s="24" t="e">
        <f t="shared" si="15"/>
        <v>#VALUE!</v>
      </c>
      <c r="AG68" s="24" t="e">
        <f t="shared" si="1"/>
        <v>#VALUE!</v>
      </c>
      <c r="AH68" s="46"/>
      <c r="AI68" s="47">
        <f t="shared" si="2"/>
        <v>0</v>
      </c>
      <c r="AJ68" s="48">
        <f t="shared" si="3"/>
        <v>0</v>
      </c>
      <c r="AK68" s="49"/>
      <c r="AL68" s="50"/>
    </row>
    <row r="69" spans="1:38" ht="15">
      <c r="A69" s="20">
        <f t="shared" si="4"/>
        <v>65</v>
      </c>
      <c r="B69" s="27" t="s">
        <v>559</v>
      </c>
      <c r="C69" s="29" t="s">
        <v>560</v>
      </c>
      <c r="D69" s="23">
        <v>60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3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0</v>
      </c>
      <c r="S69" s="24">
        <v>28354.28</v>
      </c>
      <c r="T69" s="24">
        <v>72000</v>
      </c>
      <c r="U69" s="24">
        <v>0</v>
      </c>
      <c r="V69" s="24">
        <v>0</v>
      </c>
      <c r="W69" s="24">
        <v>279000</v>
      </c>
      <c r="X69" s="24"/>
      <c r="Y69" s="24">
        <v>0</v>
      </c>
      <c r="Z69" s="24">
        <v>0</v>
      </c>
      <c r="AA69" s="24">
        <v>0</v>
      </c>
      <c r="AB69" s="38">
        <f t="shared" si="5"/>
        <v>379354.28</v>
      </c>
      <c r="AC69" s="38">
        <f t="shared" si="21"/>
        <v>379354.28</v>
      </c>
      <c r="AD69" s="24" t="e">
        <f t="shared" si="6"/>
        <v>#VALUE!</v>
      </c>
      <c r="AE69" s="24" t="e">
        <f t="shared" si="7"/>
        <v>#VALUE!</v>
      </c>
      <c r="AF69" s="24" t="e">
        <f t="shared" si="15"/>
        <v>#VALUE!</v>
      </c>
      <c r="AG69" s="24" t="e">
        <f t="shared" ref="AG69:AG132" si="22">AC69-SUM(AD69:AF69)</f>
        <v>#VALUE!</v>
      </c>
      <c r="AH69" s="46"/>
      <c r="AI69" s="47">
        <f t="shared" ref="AI69:AI132" si="23">0</f>
        <v>0</v>
      </c>
      <c r="AJ69" s="48">
        <f t="shared" ref="AJ69:AJ132" si="24">AH69-(AH69*AI69)</f>
        <v>0</v>
      </c>
      <c r="AK69" s="49"/>
      <c r="AL69" s="50"/>
    </row>
    <row r="70" spans="1:38" ht="15">
      <c r="A70" s="20">
        <f t="shared" ref="A70:A133" si="25">ROW()-4</f>
        <v>66</v>
      </c>
      <c r="B70" s="27" t="s">
        <v>389</v>
      </c>
      <c r="C70" s="29" t="s">
        <v>390</v>
      </c>
      <c r="D70" s="23">
        <v>120</v>
      </c>
      <c r="E70" s="24">
        <v>5579.03</v>
      </c>
      <c r="F70" s="24">
        <v>0</v>
      </c>
      <c r="G70" s="24">
        <v>0</v>
      </c>
      <c r="H70" s="24">
        <v>0</v>
      </c>
      <c r="I70" s="24">
        <v>0</v>
      </c>
      <c r="J70" s="3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24">
        <v>0</v>
      </c>
      <c r="U70" s="24">
        <v>0</v>
      </c>
      <c r="V70" s="24">
        <v>0</v>
      </c>
      <c r="W70" s="24">
        <v>0</v>
      </c>
      <c r="X70" s="24"/>
      <c r="Y70" s="24">
        <v>0</v>
      </c>
      <c r="Z70" s="24">
        <v>0</v>
      </c>
      <c r="AA70" s="24">
        <v>0</v>
      </c>
      <c r="AB70" s="38">
        <f t="shared" ref="AB70:AB133" si="26">E70+F70+G70+H70+I70+J70+K70+L70+M70+N70+O70+P70+Q70+R70+S70+T70+U70+V70+W70+X70+Y70+Z70+AA70</f>
        <v>5579.03</v>
      </c>
      <c r="AC70" s="38">
        <f t="shared" si="20"/>
        <v>5579.03</v>
      </c>
      <c r="AD70" s="24" t="e">
        <f t="shared" ref="AD70:AD133" si="27">INDEX($E$5:$S$622,ROW()-4,COLUMN()-((COLUMN()-19)*2)-7-$D70/30)</f>
        <v>#VALUE!</v>
      </c>
      <c r="AE70" s="24" t="e">
        <f t="shared" ref="AE70:AE133" si="28">IF((INDEX($E$5:$S$655,ROW()-4,COLUMN()-((COLUMN()-19)*2)-7-$D70/30))&gt;(AC70-AD70),(AC70-AD70),INDEX($E$5:$S$655,ROW()-4,COLUMN()-((COLUMN()-19)*2)-7-$D70/30))</f>
        <v>#VALUE!</v>
      </c>
      <c r="AF70" s="24" t="e">
        <f t="shared" si="15"/>
        <v>#VALUE!</v>
      </c>
      <c r="AG70" s="24" t="e">
        <f t="shared" si="22"/>
        <v>#VALUE!</v>
      </c>
      <c r="AH70" s="46"/>
      <c r="AI70" s="47">
        <f t="shared" si="23"/>
        <v>0</v>
      </c>
      <c r="AJ70" s="48">
        <f t="shared" si="24"/>
        <v>0</v>
      </c>
      <c r="AK70" s="49"/>
      <c r="AL70" s="50"/>
    </row>
    <row r="71" spans="1:38" ht="15">
      <c r="A71" s="20">
        <f t="shared" si="25"/>
        <v>67</v>
      </c>
      <c r="B71" s="27" t="s">
        <v>395</v>
      </c>
      <c r="C71" s="29" t="s">
        <v>396</v>
      </c>
      <c r="D71" s="23">
        <v>120</v>
      </c>
      <c r="E71" s="24">
        <v>3646.55</v>
      </c>
      <c r="F71" s="24">
        <v>0</v>
      </c>
      <c r="G71" s="24">
        <v>0</v>
      </c>
      <c r="H71" s="24">
        <v>0</v>
      </c>
      <c r="I71" s="24">
        <v>0</v>
      </c>
      <c r="J71" s="3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  <c r="S71" s="24">
        <v>0</v>
      </c>
      <c r="T71" s="24">
        <v>0</v>
      </c>
      <c r="U71" s="24">
        <v>0</v>
      </c>
      <c r="V71" s="24">
        <v>0</v>
      </c>
      <c r="W71" s="24">
        <v>0</v>
      </c>
      <c r="X71" s="24"/>
      <c r="Y71" s="24">
        <v>0</v>
      </c>
      <c r="Z71" s="24">
        <v>0</v>
      </c>
      <c r="AA71" s="24">
        <v>0</v>
      </c>
      <c r="AB71" s="38">
        <f t="shared" si="26"/>
        <v>3646.55</v>
      </c>
      <c r="AC71" s="38">
        <f t="shared" si="20"/>
        <v>3646.55</v>
      </c>
      <c r="AD71" s="24" t="e">
        <f t="shared" si="27"/>
        <v>#VALUE!</v>
      </c>
      <c r="AE71" s="24" t="e">
        <f t="shared" si="28"/>
        <v>#VALUE!</v>
      </c>
      <c r="AF71" s="24" t="e">
        <f t="shared" si="15"/>
        <v>#VALUE!</v>
      </c>
      <c r="AG71" s="24" t="e">
        <f t="shared" si="22"/>
        <v>#VALUE!</v>
      </c>
      <c r="AH71" s="46"/>
      <c r="AI71" s="47">
        <f t="shared" si="23"/>
        <v>0</v>
      </c>
      <c r="AJ71" s="48">
        <f t="shared" si="24"/>
        <v>0</v>
      </c>
      <c r="AK71" s="49"/>
      <c r="AL71" s="50"/>
    </row>
    <row r="72" spans="1:38" ht="15">
      <c r="A72" s="20">
        <f t="shared" si="25"/>
        <v>68</v>
      </c>
      <c r="B72" s="27" t="s">
        <v>445</v>
      </c>
      <c r="C72" s="29" t="s">
        <v>446</v>
      </c>
      <c r="D72" s="23">
        <v>120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34">
        <v>0</v>
      </c>
      <c r="K72" s="24">
        <v>0</v>
      </c>
      <c r="L72" s="24">
        <v>0</v>
      </c>
      <c r="M72" s="24">
        <v>0</v>
      </c>
      <c r="N72" s="24">
        <v>10180.450000000001</v>
      </c>
      <c r="O72" s="24">
        <v>0</v>
      </c>
      <c r="P72" s="24">
        <v>0</v>
      </c>
      <c r="Q72" s="24">
        <v>0</v>
      </c>
      <c r="R72" s="24">
        <v>0</v>
      </c>
      <c r="S72" s="24">
        <v>0</v>
      </c>
      <c r="T72" s="24">
        <v>0</v>
      </c>
      <c r="U72" s="24">
        <v>0</v>
      </c>
      <c r="V72" s="24">
        <v>0</v>
      </c>
      <c r="W72" s="24">
        <v>0</v>
      </c>
      <c r="X72" s="24"/>
      <c r="Y72" s="24">
        <v>0</v>
      </c>
      <c r="Z72" s="24">
        <v>0</v>
      </c>
      <c r="AA72" s="24">
        <v>0</v>
      </c>
      <c r="AB72" s="38">
        <f t="shared" si="26"/>
        <v>10180.450000000001</v>
      </c>
      <c r="AC72" s="38">
        <f t="shared" si="20"/>
        <v>10180.450000000001</v>
      </c>
      <c r="AD72" s="24" t="e">
        <f t="shared" si="27"/>
        <v>#VALUE!</v>
      </c>
      <c r="AE72" s="24" t="e">
        <f t="shared" si="28"/>
        <v>#VALUE!</v>
      </c>
      <c r="AF72" s="24" t="e">
        <f t="shared" si="15"/>
        <v>#VALUE!</v>
      </c>
      <c r="AG72" s="24" t="e">
        <f t="shared" si="22"/>
        <v>#VALUE!</v>
      </c>
      <c r="AH72" s="46"/>
      <c r="AI72" s="47">
        <f t="shared" si="23"/>
        <v>0</v>
      </c>
      <c r="AJ72" s="48">
        <f t="shared" si="24"/>
        <v>0</v>
      </c>
      <c r="AK72" s="49"/>
      <c r="AL72" s="50"/>
    </row>
    <row r="73" spans="1:38" ht="15">
      <c r="A73" s="20">
        <f t="shared" si="25"/>
        <v>69</v>
      </c>
      <c r="B73" s="27" t="s">
        <v>741</v>
      </c>
      <c r="C73" s="29" t="s">
        <v>742</v>
      </c>
      <c r="D73" s="23">
        <v>60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3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  <c r="S73" s="24">
        <v>0</v>
      </c>
      <c r="T73" s="24">
        <v>0</v>
      </c>
      <c r="U73" s="24">
        <v>0</v>
      </c>
      <c r="V73" s="24">
        <v>0</v>
      </c>
      <c r="W73" s="24">
        <v>0</v>
      </c>
      <c r="X73" s="24"/>
      <c r="Y73" s="24"/>
      <c r="Z73" s="24"/>
      <c r="AA73" s="24">
        <v>0</v>
      </c>
      <c r="AB73" s="38">
        <f t="shared" si="26"/>
        <v>0</v>
      </c>
      <c r="AC73" s="38">
        <f>AB73-AA73-Z73</f>
        <v>0</v>
      </c>
      <c r="AD73" s="24" t="e">
        <f t="shared" si="27"/>
        <v>#VALUE!</v>
      </c>
      <c r="AE73" s="24" t="e">
        <f t="shared" si="28"/>
        <v>#VALUE!</v>
      </c>
      <c r="AF73" s="24" t="e">
        <f t="shared" si="15"/>
        <v>#VALUE!</v>
      </c>
      <c r="AG73" s="24" t="e">
        <f t="shared" si="22"/>
        <v>#VALUE!</v>
      </c>
      <c r="AH73" s="46"/>
      <c r="AI73" s="47">
        <f t="shared" si="23"/>
        <v>0</v>
      </c>
      <c r="AJ73" s="48">
        <f t="shared" si="24"/>
        <v>0</v>
      </c>
      <c r="AK73" s="49"/>
      <c r="AL73" s="50"/>
    </row>
    <row r="74" spans="1:38" ht="15">
      <c r="A74" s="20">
        <f t="shared" si="25"/>
        <v>70</v>
      </c>
      <c r="B74" s="27" t="s">
        <v>70</v>
      </c>
      <c r="C74" s="29" t="s">
        <v>71</v>
      </c>
      <c r="D74" s="23">
        <v>120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3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  <c r="Q74" s="24">
        <v>0</v>
      </c>
      <c r="R74" s="24">
        <v>0</v>
      </c>
      <c r="S74" s="24"/>
      <c r="T74" s="24"/>
      <c r="U74" s="24"/>
      <c r="V74" s="24"/>
      <c r="W74" s="24">
        <v>1063037.0900000001</v>
      </c>
      <c r="X74" s="24"/>
      <c r="Y74" s="24">
        <v>645186.80000000005</v>
      </c>
      <c r="Z74" s="24">
        <v>364816.45</v>
      </c>
      <c r="AA74" s="24">
        <v>0</v>
      </c>
      <c r="AB74" s="38">
        <f t="shared" si="26"/>
        <v>2073040.34</v>
      </c>
      <c r="AC74" s="38">
        <f t="shared" ref="AC74:AC77" si="29">AB74-AA74-Z74-Y74-X74</f>
        <v>1063037.0900000001</v>
      </c>
      <c r="AD74" s="24" t="e">
        <f t="shared" si="27"/>
        <v>#VALUE!</v>
      </c>
      <c r="AE74" s="24" t="e">
        <f t="shared" si="28"/>
        <v>#VALUE!</v>
      </c>
      <c r="AF74" s="24" t="e">
        <f t="shared" si="15"/>
        <v>#VALUE!</v>
      </c>
      <c r="AG74" s="24" t="e">
        <f t="shared" si="22"/>
        <v>#VALUE!</v>
      </c>
      <c r="AH74" s="46"/>
      <c r="AI74" s="47">
        <f t="shared" si="23"/>
        <v>0</v>
      </c>
      <c r="AJ74" s="48">
        <f t="shared" si="24"/>
        <v>0</v>
      </c>
      <c r="AK74" s="49"/>
      <c r="AL74" s="50"/>
    </row>
    <row r="75" spans="1:38" ht="15">
      <c r="A75" s="20">
        <f t="shared" si="25"/>
        <v>71</v>
      </c>
      <c r="B75" s="27" t="s">
        <v>258</v>
      </c>
      <c r="C75" s="29" t="s">
        <v>259</v>
      </c>
      <c r="D75" s="23">
        <v>120</v>
      </c>
      <c r="E75" s="24">
        <v>0</v>
      </c>
      <c r="F75" s="24">
        <v>0</v>
      </c>
      <c r="G75" s="24">
        <v>0</v>
      </c>
      <c r="H75" s="24">
        <v>0</v>
      </c>
      <c r="I75" s="24">
        <v>88026.43</v>
      </c>
      <c r="J75" s="34">
        <v>159346.26</v>
      </c>
      <c r="K75" s="24">
        <v>72874.089999999895</v>
      </c>
      <c r="L75" s="24">
        <v>51300.150000000103</v>
      </c>
      <c r="M75" s="24">
        <v>52623.809999999801</v>
      </c>
      <c r="N75" s="24">
        <v>40254.910000000003</v>
      </c>
      <c r="O75" s="24">
        <v>66562.22</v>
      </c>
      <c r="P75" s="24">
        <v>59462.0600000001</v>
      </c>
      <c r="Q75" s="24">
        <v>87892.75</v>
      </c>
      <c r="R75" s="24">
        <v>0</v>
      </c>
      <c r="S75" s="24">
        <v>12181.39</v>
      </c>
      <c r="T75" s="24">
        <v>0</v>
      </c>
      <c r="U75" s="24">
        <v>144728.37</v>
      </c>
      <c r="V75" s="24">
        <v>0</v>
      </c>
      <c r="W75" s="24">
        <v>441497.76</v>
      </c>
      <c r="X75" s="24">
        <v>206350.92</v>
      </c>
      <c r="Y75" s="24">
        <v>0</v>
      </c>
      <c r="Z75" s="24">
        <v>279486.40000000002</v>
      </c>
      <c r="AA75" s="24">
        <v>0</v>
      </c>
      <c r="AB75" s="38">
        <f t="shared" si="26"/>
        <v>1762587.5199999996</v>
      </c>
      <c r="AC75" s="38">
        <f t="shared" si="29"/>
        <v>1276750.1999999997</v>
      </c>
      <c r="AD75" s="24" t="e">
        <f t="shared" si="27"/>
        <v>#VALUE!</v>
      </c>
      <c r="AE75" s="24" t="e">
        <f t="shared" si="28"/>
        <v>#VALUE!</v>
      </c>
      <c r="AF75" s="24" t="e">
        <f t="shared" si="15"/>
        <v>#VALUE!</v>
      </c>
      <c r="AG75" s="24" t="e">
        <f t="shared" si="22"/>
        <v>#VALUE!</v>
      </c>
      <c r="AH75" s="46"/>
      <c r="AI75" s="47">
        <f t="shared" si="23"/>
        <v>0</v>
      </c>
      <c r="AJ75" s="48">
        <f t="shared" si="24"/>
        <v>0</v>
      </c>
      <c r="AK75" s="49"/>
      <c r="AL75" s="50"/>
    </row>
    <row r="76" spans="1:38" ht="15">
      <c r="A76" s="20">
        <f t="shared" si="25"/>
        <v>72</v>
      </c>
      <c r="B76" s="27" t="e">
        <v>#N/A</v>
      </c>
      <c r="C76" s="29" t="s">
        <v>743</v>
      </c>
      <c r="D76" s="23">
        <v>30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3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0</v>
      </c>
      <c r="S76" s="24">
        <v>0</v>
      </c>
      <c r="T76" s="24">
        <v>0</v>
      </c>
      <c r="U76" s="24">
        <v>0</v>
      </c>
      <c r="V76" s="24">
        <v>0</v>
      </c>
      <c r="W76" s="24">
        <v>0</v>
      </c>
      <c r="X76" s="24"/>
      <c r="Y76" s="24"/>
      <c r="Z76" s="24"/>
      <c r="AA76" s="24"/>
      <c r="AB76" s="38">
        <f t="shared" si="26"/>
        <v>0</v>
      </c>
      <c r="AC76" s="38">
        <f>AB76-AA76</f>
        <v>0</v>
      </c>
      <c r="AD76" s="24" t="e">
        <f t="shared" si="27"/>
        <v>#VALUE!</v>
      </c>
      <c r="AE76" s="24" t="e">
        <f t="shared" si="28"/>
        <v>#VALUE!</v>
      </c>
      <c r="AF76" s="24" t="e">
        <f t="shared" si="15"/>
        <v>#VALUE!</v>
      </c>
      <c r="AG76" s="24" t="e">
        <f t="shared" si="22"/>
        <v>#VALUE!</v>
      </c>
      <c r="AH76" s="46"/>
      <c r="AI76" s="47">
        <f t="shared" si="23"/>
        <v>0</v>
      </c>
      <c r="AJ76" s="48">
        <f t="shared" si="24"/>
        <v>0</v>
      </c>
      <c r="AK76" s="49"/>
      <c r="AL76" s="50"/>
    </row>
    <row r="77" spans="1:38" ht="15">
      <c r="A77" s="20">
        <f t="shared" si="25"/>
        <v>73</v>
      </c>
      <c r="B77" s="27" t="s">
        <v>234</v>
      </c>
      <c r="C77" s="29" t="s">
        <v>235</v>
      </c>
      <c r="D77" s="23">
        <v>120</v>
      </c>
      <c r="E77" s="24">
        <v>0</v>
      </c>
      <c r="F77" s="24">
        <v>316596.93000000098</v>
      </c>
      <c r="G77" s="24">
        <v>421917.74</v>
      </c>
      <c r="H77" s="24">
        <v>768619.96</v>
      </c>
      <c r="I77" s="24">
        <v>404283.71</v>
      </c>
      <c r="J77" s="34">
        <v>430155.08</v>
      </c>
      <c r="K77" s="24">
        <v>259018.82</v>
      </c>
      <c r="L77" s="24">
        <v>0</v>
      </c>
      <c r="M77" s="24">
        <v>134282.51999999999</v>
      </c>
      <c r="N77" s="24">
        <v>99346.480000000403</v>
      </c>
      <c r="O77" s="24">
        <v>490265.90999999898</v>
      </c>
      <c r="P77" s="24">
        <v>239827.04</v>
      </c>
      <c r="Q77" s="24">
        <v>336314.21</v>
      </c>
      <c r="R77" s="24">
        <v>0</v>
      </c>
      <c r="S77" s="24">
        <v>34638.999999999098</v>
      </c>
      <c r="T77" s="24">
        <v>87450.660000000105</v>
      </c>
      <c r="U77" s="24">
        <v>158487.82</v>
      </c>
      <c r="V77" s="24">
        <v>177837.86</v>
      </c>
      <c r="W77" s="24">
        <v>0</v>
      </c>
      <c r="X77" s="24">
        <v>161410.47</v>
      </c>
      <c r="Y77" s="24">
        <v>171892.43</v>
      </c>
      <c r="Z77" s="24">
        <v>94977.78</v>
      </c>
      <c r="AA77" s="24">
        <v>0</v>
      </c>
      <c r="AB77" s="38">
        <f t="shared" si="26"/>
        <v>4787324.419999999</v>
      </c>
      <c r="AC77" s="38">
        <f t="shared" si="29"/>
        <v>4359043.7399999993</v>
      </c>
      <c r="AD77" s="24" t="e">
        <f t="shared" si="27"/>
        <v>#VALUE!</v>
      </c>
      <c r="AE77" s="24" t="e">
        <f t="shared" si="28"/>
        <v>#VALUE!</v>
      </c>
      <c r="AF77" s="24" t="e">
        <f t="shared" si="15"/>
        <v>#VALUE!</v>
      </c>
      <c r="AG77" s="24" t="e">
        <f t="shared" si="22"/>
        <v>#VALUE!</v>
      </c>
      <c r="AH77" s="46"/>
      <c r="AI77" s="47">
        <f t="shared" si="23"/>
        <v>0</v>
      </c>
      <c r="AJ77" s="48">
        <f t="shared" si="24"/>
        <v>0</v>
      </c>
      <c r="AK77" s="49"/>
      <c r="AL77" s="50"/>
    </row>
    <row r="78" spans="1:38" ht="15">
      <c r="A78" s="20">
        <f t="shared" si="25"/>
        <v>74</v>
      </c>
      <c r="B78" s="27" t="s">
        <v>120</v>
      </c>
      <c r="C78" s="29" t="s">
        <v>121</v>
      </c>
      <c r="D78" s="23">
        <v>90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3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5122.43</v>
      </c>
      <c r="V78" s="24">
        <v>0</v>
      </c>
      <c r="W78" s="24">
        <v>21200</v>
      </c>
      <c r="X78" s="24"/>
      <c r="Y78" s="24">
        <v>16680</v>
      </c>
      <c r="Z78" s="24">
        <v>0</v>
      </c>
      <c r="AA78" s="24">
        <v>70168.5</v>
      </c>
      <c r="AB78" s="38">
        <f t="shared" si="26"/>
        <v>113170.93</v>
      </c>
      <c r="AC78" s="38">
        <f>AB78-AA78-Z78-Y78</f>
        <v>26322.429999999993</v>
      </c>
      <c r="AD78" s="24" t="e">
        <f t="shared" si="27"/>
        <v>#VALUE!</v>
      </c>
      <c r="AE78" s="24" t="e">
        <f t="shared" si="28"/>
        <v>#VALUE!</v>
      </c>
      <c r="AF78" s="24" t="e">
        <f t="shared" si="15"/>
        <v>#VALUE!</v>
      </c>
      <c r="AG78" s="24" t="e">
        <f t="shared" si="22"/>
        <v>#VALUE!</v>
      </c>
      <c r="AH78" s="46"/>
      <c r="AI78" s="47">
        <f t="shared" si="23"/>
        <v>0</v>
      </c>
      <c r="AJ78" s="48">
        <f t="shared" si="24"/>
        <v>0</v>
      </c>
      <c r="AK78" s="49"/>
      <c r="AL78" s="50"/>
    </row>
    <row r="79" spans="1:38" ht="15">
      <c r="A79" s="20">
        <f t="shared" si="25"/>
        <v>75</v>
      </c>
      <c r="B79" s="27" t="s">
        <v>393</v>
      </c>
      <c r="C79" s="29" t="s">
        <v>394</v>
      </c>
      <c r="D79" s="23">
        <v>120</v>
      </c>
      <c r="E79" s="24">
        <v>4053.14</v>
      </c>
      <c r="F79" s="24">
        <v>0</v>
      </c>
      <c r="G79" s="24">
        <v>0</v>
      </c>
      <c r="H79" s="24">
        <v>0</v>
      </c>
      <c r="I79" s="24">
        <v>0</v>
      </c>
      <c r="J79" s="3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/>
      <c r="Y79" s="24">
        <v>0</v>
      </c>
      <c r="Z79" s="24">
        <v>0</v>
      </c>
      <c r="AA79" s="24">
        <v>0</v>
      </c>
      <c r="AB79" s="38">
        <f t="shared" si="26"/>
        <v>4053.14</v>
      </c>
      <c r="AC79" s="38">
        <f t="shared" ref="AC79:AC81" si="30">AB79-AA79-Z79-Y79-X79</f>
        <v>4053.14</v>
      </c>
      <c r="AD79" s="24" t="e">
        <f t="shared" si="27"/>
        <v>#VALUE!</v>
      </c>
      <c r="AE79" s="24" t="e">
        <f t="shared" si="28"/>
        <v>#VALUE!</v>
      </c>
      <c r="AF79" s="24" t="e">
        <f t="shared" si="15"/>
        <v>#VALUE!</v>
      </c>
      <c r="AG79" s="24" t="e">
        <f t="shared" si="22"/>
        <v>#VALUE!</v>
      </c>
      <c r="AH79" s="46"/>
      <c r="AI79" s="47">
        <f t="shared" si="23"/>
        <v>0</v>
      </c>
      <c r="AJ79" s="48">
        <f t="shared" si="24"/>
        <v>0</v>
      </c>
      <c r="AK79" s="49"/>
      <c r="AL79" s="50"/>
    </row>
    <row r="80" spans="1:38" ht="15">
      <c r="A80" s="20">
        <f t="shared" si="25"/>
        <v>76</v>
      </c>
      <c r="B80" s="27" t="s">
        <v>200</v>
      </c>
      <c r="C80" s="29" t="s">
        <v>201</v>
      </c>
      <c r="D80" s="23">
        <v>120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3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/>
      <c r="R80" s="24"/>
      <c r="S80" s="24"/>
      <c r="T80" s="24"/>
      <c r="U80" s="24"/>
      <c r="V80" s="24"/>
      <c r="W80" s="24">
        <v>2278.16</v>
      </c>
      <c r="X80" s="24">
        <v>121005</v>
      </c>
      <c r="Y80" s="24">
        <v>97052.98</v>
      </c>
      <c r="Z80" s="24">
        <v>287620.90000000002</v>
      </c>
      <c r="AA80" s="24">
        <v>111559.57</v>
      </c>
      <c r="AB80" s="38">
        <f t="shared" si="26"/>
        <v>619516.6100000001</v>
      </c>
      <c r="AC80" s="38">
        <f t="shared" si="30"/>
        <v>2278.1600000000763</v>
      </c>
      <c r="AD80" s="24" t="e">
        <f t="shared" si="27"/>
        <v>#VALUE!</v>
      </c>
      <c r="AE80" s="24" t="e">
        <f t="shared" si="28"/>
        <v>#VALUE!</v>
      </c>
      <c r="AF80" s="24" t="e">
        <f t="shared" si="15"/>
        <v>#VALUE!</v>
      </c>
      <c r="AG80" s="24" t="e">
        <f t="shared" si="22"/>
        <v>#VALUE!</v>
      </c>
      <c r="AH80" s="46"/>
      <c r="AI80" s="47">
        <f t="shared" si="23"/>
        <v>0</v>
      </c>
      <c r="AJ80" s="48">
        <f t="shared" si="24"/>
        <v>0</v>
      </c>
      <c r="AK80" s="49"/>
      <c r="AL80" s="50"/>
    </row>
    <row r="81" spans="1:38" ht="15">
      <c r="A81" s="20">
        <f t="shared" si="25"/>
        <v>77</v>
      </c>
      <c r="B81" s="27" t="s">
        <v>435</v>
      </c>
      <c r="C81" s="29" t="s">
        <v>436</v>
      </c>
      <c r="D81" s="23">
        <v>120</v>
      </c>
      <c r="E81" s="24">
        <v>17243.919999999998</v>
      </c>
      <c r="F81" s="24">
        <v>0</v>
      </c>
      <c r="G81" s="24">
        <v>0</v>
      </c>
      <c r="H81" s="24">
        <v>0</v>
      </c>
      <c r="I81" s="24">
        <v>0</v>
      </c>
      <c r="J81" s="3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0</v>
      </c>
      <c r="U81" s="24">
        <v>0</v>
      </c>
      <c r="V81" s="24">
        <v>0</v>
      </c>
      <c r="W81" s="24">
        <v>0</v>
      </c>
      <c r="X81" s="24"/>
      <c r="Y81" s="24">
        <v>0</v>
      </c>
      <c r="Z81" s="24">
        <v>0</v>
      </c>
      <c r="AA81" s="24">
        <v>0</v>
      </c>
      <c r="AB81" s="38">
        <f t="shared" si="26"/>
        <v>17243.919999999998</v>
      </c>
      <c r="AC81" s="38">
        <f t="shared" si="30"/>
        <v>17243.919999999998</v>
      </c>
      <c r="AD81" s="24" t="e">
        <f t="shared" si="27"/>
        <v>#VALUE!</v>
      </c>
      <c r="AE81" s="24" t="e">
        <f t="shared" si="28"/>
        <v>#VALUE!</v>
      </c>
      <c r="AF81" s="24" t="e">
        <f t="shared" si="15"/>
        <v>#VALUE!</v>
      </c>
      <c r="AG81" s="24" t="e">
        <f t="shared" si="22"/>
        <v>#VALUE!</v>
      </c>
      <c r="AH81" s="46"/>
      <c r="AI81" s="47">
        <f t="shared" si="23"/>
        <v>0</v>
      </c>
      <c r="AJ81" s="48">
        <f t="shared" si="24"/>
        <v>0</v>
      </c>
      <c r="AK81" s="49"/>
      <c r="AL81" s="50"/>
    </row>
    <row r="82" spans="1:38" ht="15">
      <c r="A82" s="20">
        <f t="shared" si="25"/>
        <v>78</v>
      </c>
      <c r="B82" s="27" t="s">
        <v>561</v>
      </c>
      <c r="C82" s="29" t="s">
        <v>562</v>
      </c>
      <c r="D82" s="23">
        <v>60</v>
      </c>
      <c r="E82" s="24">
        <v>292035</v>
      </c>
      <c r="F82" s="24">
        <v>0</v>
      </c>
      <c r="G82" s="24">
        <v>0</v>
      </c>
      <c r="H82" s="24">
        <v>0</v>
      </c>
      <c r="I82" s="24">
        <v>0</v>
      </c>
      <c r="J82" s="3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  <c r="R82" s="24">
        <v>0</v>
      </c>
      <c r="S82" s="24">
        <v>0</v>
      </c>
      <c r="T82" s="24">
        <v>60000</v>
      </c>
      <c r="U82" s="24">
        <v>0</v>
      </c>
      <c r="V82" s="24">
        <v>0</v>
      </c>
      <c r="W82" s="24">
        <v>11965</v>
      </c>
      <c r="X82" s="24"/>
      <c r="Y82" s="24">
        <v>0</v>
      </c>
      <c r="Z82" s="24">
        <v>0</v>
      </c>
      <c r="AA82" s="24">
        <v>0</v>
      </c>
      <c r="AB82" s="38">
        <f t="shared" si="26"/>
        <v>364000</v>
      </c>
      <c r="AC82" s="38">
        <f t="shared" ref="AC82:AC86" si="31">AB82-AA82-Z82</f>
        <v>364000</v>
      </c>
      <c r="AD82" s="24" t="e">
        <f t="shared" si="27"/>
        <v>#VALUE!</v>
      </c>
      <c r="AE82" s="24" t="e">
        <f t="shared" si="28"/>
        <v>#VALUE!</v>
      </c>
      <c r="AF82" s="24" t="e">
        <f t="shared" si="15"/>
        <v>#VALUE!</v>
      </c>
      <c r="AG82" s="24" t="e">
        <f t="shared" si="22"/>
        <v>#VALUE!</v>
      </c>
      <c r="AH82" s="46"/>
      <c r="AI82" s="47">
        <f t="shared" si="23"/>
        <v>0</v>
      </c>
      <c r="AJ82" s="48">
        <f t="shared" si="24"/>
        <v>0</v>
      </c>
      <c r="AK82" s="49"/>
      <c r="AL82" s="50"/>
    </row>
    <row r="83" spans="1:38" ht="15">
      <c r="A83" s="20">
        <f t="shared" si="25"/>
        <v>79</v>
      </c>
      <c r="B83" s="27" t="e">
        <v>#N/A</v>
      </c>
      <c r="C83" s="29" t="s">
        <v>744</v>
      </c>
      <c r="D83" s="23">
        <v>60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34">
        <v>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/>
      <c r="Y83" s="24"/>
      <c r="Z83" s="24"/>
      <c r="AA83" s="24"/>
      <c r="AB83" s="38">
        <f t="shared" si="26"/>
        <v>0</v>
      </c>
      <c r="AC83" s="38">
        <f t="shared" si="31"/>
        <v>0</v>
      </c>
      <c r="AD83" s="24" t="e">
        <f t="shared" si="27"/>
        <v>#VALUE!</v>
      </c>
      <c r="AE83" s="24" t="e">
        <f t="shared" si="28"/>
        <v>#VALUE!</v>
      </c>
      <c r="AF83" s="24" t="e">
        <f t="shared" si="15"/>
        <v>#VALUE!</v>
      </c>
      <c r="AG83" s="24" t="e">
        <f t="shared" si="22"/>
        <v>#VALUE!</v>
      </c>
      <c r="AH83" s="46"/>
      <c r="AI83" s="47">
        <f t="shared" si="23"/>
        <v>0</v>
      </c>
      <c r="AJ83" s="48">
        <f t="shared" si="24"/>
        <v>0</v>
      </c>
      <c r="AK83" s="49"/>
      <c r="AL83" s="50"/>
    </row>
    <row r="84" spans="1:38" ht="15">
      <c r="A84" s="20">
        <f t="shared" si="25"/>
        <v>80</v>
      </c>
      <c r="B84" s="27" t="s">
        <v>441</v>
      </c>
      <c r="C84" s="29" t="s">
        <v>442</v>
      </c>
      <c r="D84" s="23">
        <v>120</v>
      </c>
      <c r="E84" s="24">
        <v>11220.07</v>
      </c>
      <c r="F84" s="24">
        <v>0</v>
      </c>
      <c r="G84" s="24">
        <v>0</v>
      </c>
      <c r="H84" s="24">
        <v>0</v>
      </c>
      <c r="I84" s="24">
        <v>0</v>
      </c>
      <c r="J84" s="3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/>
      <c r="Y84" s="24">
        <v>0</v>
      </c>
      <c r="Z84" s="24">
        <v>0</v>
      </c>
      <c r="AA84" s="24">
        <v>0</v>
      </c>
      <c r="AB84" s="38">
        <f t="shared" si="26"/>
        <v>11220.07</v>
      </c>
      <c r="AC84" s="38">
        <f t="shared" ref="AC84:AC93" si="32">AB84-AA84-Z84-Y84-X84</f>
        <v>11220.07</v>
      </c>
      <c r="AD84" s="24" t="e">
        <f t="shared" si="27"/>
        <v>#VALUE!</v>
      </c>
      <c r="AE84" s="24" t="e">
        <f t="shared" si="28"/>
        <v>#VALUE!</v>
      </c>
      <c r="AF84" s="24" t="e">
        <f t="shared" si="15"/>
        <v>#VALUE!</v>
      </c>
      <c r="AG84" s="24" t="e">
        <f t="shared" si="22"/>
        <v>#VALUE!</v>
      </c>
      <c r="AH84" s="46"/>
      <c r="AI84" s="47">
        <f t="shared" si="23"/>
        <v>0</v>
      </c>
      <c r="AJ84" s="48">
        <f t="shared" si="24"/>
        <v>0</v>
      </c>
      <c r="AK84" s="49"/>
      <c r="AL84" s="50"/>
    </row>
    <row r="85" spans="1:38" ht="15">
      <c r="A85" s="20">
        <f t="shared" si="25"/>
        <v>81</v>
      </c>
      <c r="B85" s="27" t="s">
        <v>385</v>
      </c>
      <c r="C85" s="29" t="s">
        <v>386</v>
      </c>
      <c r="D85" s="23">
        <v>120</v>
      </c>
      <c r="E85" s="24">
        <v>6813.98</v>
      </c>
      <c r="F85" s="24">
        <v>0</v>
      </c>
      <c r="G85" s="24">
        <v>0</v>
      </c>
      <c r="H85" s="24">
        <v>0</v>
      </c>
      <c r="I85" s="24">
        <v>0</v>
      </c>
      <c r="J85" s="3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/>
      <c r="Y85" s="24">
        <v>0</v>
      </c>
      <c r="Z85" s="24">
        <v>0</v>
      </c>
      <c r="AA85" s="24">
        <v>0</v>
      </c>
      <c r="AB85" s="38">
        <f t="shared" si="26"/>
        <v>6813.98</v>
      </c>
      <c r="AC85" s="38">
        <f t="shared" si="32"/>
        <v>6813.98</v>
      </c>
      <c r="AD85" s="24" t="e">
        <f t="shared" si="27"/>
        <v>#VALUE!</v>
      </c>
      <c r="AE85" s="24" t="e">
        <f t="shared" si="28"/>
        <v>#VALUE!</v>
      </c>
      <c r="AF85" s="24" t="e">
        <f t="shared" si="15"/>
        <v>#VALUE!</v>
      </c>
      <c r="AG85" s="24" t="e">
        <f t="shared" si="22"/>
        <v>#VALUE!</v>
      </c>
      <c r="AH85" s="46"/>
      <c r="AI85" s="47">
        <f t="shared" si="23"/>
        <v>0</v>
      </c>
      <c r="AJ85" s="48">
        <f t="shared" si="24"/>
        <v>0</v>
      </c>
      <c r="AK85" s="49"/>
      <c r="AL85" s="50"/>
    </row>
    <row r="86" spans="1:38" ht="15">
      <c r="A86" s="20">
        <f t="shared" si="25"/>
        <v>82</v>
      </c>
      <c r="B86" s="27" t="s">
        <v>563</v>
      </c>
      <c r="C86" s="29" t="s">
        <v>564</v>
      </c>
      <c r="D86" s="23">
        <v>60</v>
      </c>
      <c r="E86" s="24">
        <v>1615.32</v>
      </c>
      <c r="F86" s="24">
        <v>0</v>
      </c>
      <c r="G86" s="24">
        <v>0</v>
      </c>
      <c r="H86" s="24">
        <v>0</v>
      </c>
      <c r="I86" s="24">
        <v>0</v>
      </c>
      <c r="J86" s="3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/>
      <c r="Y86" s="24">
        <v>0</v>
      </c>
      <c r="Z86" s="24">
        <v>0</v>
      </c>
      <c r="AA86" s="24">
        <v>0</v>
      </c>
      <c r="AB86" s="38">
        <f t="shared" si="26"/>
        <v>1615.32</v>
      </c>
      <c r="AC86" s="38">
        <f t="shared" si="31"/>
        <v>1615.32</v>
      </c>
      <c r="AD86" s="24" t="e">
        <f t="shared" si="27"/>
        <v>#VALUE!</v>
      </c>
      <c r="AE86" s="24" t="e">
        <f t="shared" si="28"/>
        <v>#VALUE!</v>
      </c>
      <c r="AF86" s="24" t="e">
        <f t="shared" si="15"/>
        <v>#VALUE!</v>
      </c>
      <c r="AG86" s="24" t="e">
        <f t="shared" si="22"/>
        <v>#VALUE!</v>
      </c>
      <c r="AH86" s="46"/>
      <c r="AI86" s="47">
        <f t="shared" si="23"/>
        <v>0</v>
      </c>
      <c r="AJ86" s="48">
        <f t="shared" si="24"/>
        <v>0</v>
      </c>
      <c r="AK86" s="49"/>
      <c r="AL86" s="50"/>
    </row>
    <row r="87" spans="1:38" ht="15">
      <c r="A87" s="20">
        <f t="shared" si="25"/>
        <v>83</v>
      </c>
      <c r="B87" s="27" t="s">
        <v>462</v>
      </c>
      <c r="C87" s="29" t="s">
        <v>745</v>
      </c>
      <c r="D87" s="23">
        <v>30</v>
      </c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3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66017.55</v>
      </c>
      <c r="W87" s="24">
        <v>634200.69999999995</v>
      </c>
      <c r="X87" s="24">
        <v>312480</v>
      </c>
      <c r="Y87" s="24">
        <v>0</v>
      </c>
      <c r="Z87" s="24">
        <v>0</v>
      </c>
      <c r="AA87" s="24">
        <v>0</v>
      </c>
      <c r="AB87" s="38">
        <f t="shared" si="26"/>
        <v>1012698.25</v>
      </c>
      <c r="AC87" s="38">
        <f>AB87-AA87</f>
        <v>1012698.25</v>
      </c>
      <c r="AD87" s="24" t="e">
        <f t="shared" si="27"/>
        <v>#VALUE!</v>
      </c>
      <c r="AE87" s="24" t="e">
        <f t="shared" si="28"/>
        <v>#VALUE!</v>
      </c>
      <c r="AF87" s="24" t="e">
        <f t="shared" si="15"/>
        <v>#VALUE!</v>
      </c>
      <c r="AG87" s="24" t="e">
        <f t="shared" si="22"/>
        <v>#VALUE!</v>
      </c>
      <c r="AH87" s="46"/>
      <c r="AI87" s="47">
        <f t="shared" si="23"/>
        <v>0</v>
      </c>
      <c r="AJ87" s="48">
        <f t="shared" si="24"/>
        <v>0</v>
      </c>
      <c r="AK87" s="49"/>
      <c r="AL87" s="50"/>
    </row>
    <row r="88" spans="1:38" ht="15">
      <c r="A88" s="20">
        <f t="shared" si="25"/>
        <v>84</v>
      </c>
      <c r="B88" s="27" t="s">
        <v>565</v>
      </c>
      <c r="C88" s="29" t="s">
        <v>566</v>
      </c>
      <c r="D88" s="23">
        <v>60</v>
      </c>
      <c r="E88" s="24">
        <v>0</v>
      </c>
      <c r="F88" s="24">
        <v>0</v>
      </c>
      <c r="G88" s="24">
        <v>0</v>
      </c>
      <c r="H88" s="24">
        <v>0</v>
      </c>
      <c r="I88" s="24">
        <v>0</v>
      </c>
      <c r="J88" s="34">
        <v>0</v>
      </c>
      <c r="K88" s="24">
        <v>0</v>
      </c>
      <c r="L88" s="24">
        <v>0</v>
      </c>
      <c r="M88" s="24">
        <v>0</v>
      </c>
      <c r="N88" s="24">
        <v>0</v>
      </c>
      <c r="O88" s="24">
        <v>2727.36</v>
      </c>
      <c r="P88" s="24">
        <v>0</v>
      </c>
      <c r="Q88" s="24">
        <v>0</v>
      </c>
      <c r="R88" s="24">
        <v>0</v>
      </c>
      <c r="S88" s="24">
        <v>0</v>
      </c>
      <c r="T88" s="24">
        <v>0</v>
      </c>
      <c r="U88" s="24">
        <v>0</v>
      </c>
      <c r="V88" s="24">
        <v>0</v>
      </c>
      <c r="W88" s="24">
        <v>0</v>
      </c>
      <c r="X88" s="24"/>
      <c r="Y88" s="24">
        <v>0</v>
      </c>
      <c r="Z88" s="24">
        <v>0</v>
      </c>
      <c r="AA88" s="24">
        <v>0</v>
      </c>
      <c r="AB88" s="38">
        <f t="shared" si="26"/>
        <v>2727.36</v>
      </c>
      <c r="AC88" s="38">
        <f>AB88-AA88-Z88</f>
        <v>2727.36</v>
      </c>
      <c r="AD88" s="24" t="e">
        <f t="shared" si="27"/>
        <v>#VALUE!</v>
      </c>
      <c r="AE88" s="24" t="e">
        <f t="shared" si="28"/>
        <v>#VALUE!</v>
      </c>
      <c r="AF88" s="24" t="e">
        <f t="shared" si="15"/>
        <v>#VALUE!</v>
      </c>
      <c r="AG88" s="24" t="e">
        <f t="shared" si="22"/>
        <v>#VALUE!</v>
      </c>
      <c r="AH88" s="46"/>
      <c r="AI88" s="47">
        <f t="shared" si="23"/>
        <v>0</v>
      </c>
      <c r="AJ88" s="48">
        <f t="shared" si="24"/>
        <v>0</v>
      </c>
      <c r="AK88" s="49"/>
      <c r="AL88" s="50"/>
    </row>
    <row r="89" spans="1:38" ht="15">
      <c r="A89" s="20">
        <f t="shared" si="25"/>
        <v>85</v>
      </c>
      <c r="B89" s="27" t="s">
        <v>182</v>
      </c>
      <c r="C89" s="29" t="s">
        <v>183</v>
      </c>
      <c r="D89" s="23">
        <v>120</v>
      </c>
      <c r="E89" s="24">
        <v>0</v>
      </c>
      <c r="F89" s="24">
        <v>0</v>
      </c>
      <c r="G89" s="24">
        <v>0</v>
      </c>
      <c r="H89" s="24">
        <v>0</v>
      </c>
      <c r="I89" s="24">
        <v>0</v>
      </c>
      <c r="J89" s="34">
        <v>0</v>
      </c>
      <c r="K89" s="24">
        <v>0</v>
      </c>
      <c r="L89" s="24">
        <v>0</v>
      </c>
      <c r="M89" s="24">
        <v>0</v>
      </c>
      <c r="N89" s="24">
        <v>0</v>
      </c>
      <c r="O89" s="24">
        <v>0</v>
      </c>
      <c r="P89" s="24">
        <v>0</v>
      </c>
      <c r="Q89" s="24">
        <v>630413.67000000004</v>
      </c>
      <c r="R89" s="24">
        <v>0</v>
      </c>
      <c r="S89" s="24">
        <v>585194.44999999995</v>
      </c>
      <c r="T89" s="24">
        <v>0</v>
      </c>
      <c r="U89" s="24">
        <v>601987.71</v>
      </c>
      <c r="V89" s="24">
        <v>264196.67</v>
      </c>
      <c r="W89" s="24">
        <v>0</v>
      </c>
      <c r="X89" s="24"/>
      <c r="Y89" s="24">
        <v>0</v>
      </c>
      <c r="Z89" s="24">
        <v>0</v>
      </c>
      <c r="AA89" s="24">
        <v>0</v>
      </c>
      <c r="AB89" s="38">
        <f t="shared" si="26"/>
        <v>2081792.5</v>
      </c>
      <c r="AC89" s="38">
        <f t="shared" si="32"/>
        <v>2081792.5</v>
      </c>
      <c r="AD89" s="24" t="e">
        <f t="shared" si="27"/>
        <v>#VALUE!</v>
      </c>
      <c r="AE89" s="24" t="e">
        <f t="shared" si="28"/>
        <v>#VALUE!</v>
      </c>
      <c r="AF89" s="24" t="e">
        <f t="shared" si="15"/>
        <v>#VALUE!</v>
      </c>
      <c r="AG89" s="24" t="e">
        <f t="shared" si="22"/>
        <v>#VALUE!</v>
      </c>
      <c r="AH89" s="46"/>
      <c r="AI89" s="47">
        <f t="shared" si="23"/>
        <v>0</v>
      </c>
      <c r="AJ89" s="48">
        <f t="shared" si="24"/>
        <v>0</v>
      </c>
      <c r="AK89" s="49"/>
      <c r="AL89" s="50"/>
    </row>
    <row r="90" spans="1:38" ht="15">
      <c r="A90" s="20">
        <f t="shared" si="25"/>
        <v>86</v>
      </c>
      <c r="B90" s="27" t="s">
        <v>423</v>
      </c>
      <c r="C90" s="29" t="s">
        <v>424</v>
      </c>
      <c r="D90" s="23">
        <v>120</v>
      </c>
      <c r="E90" s="24">
        <v>0</v>
      </c>
      <c r="F90" s="24">
        <v>0</v>
      </c>
      <c r="G90" s="24">
        <v>0</v>
      </c>
      <c r="H90" s="24">
        <v>0</v>
      </c>
      <c r="I90" s="24">
        <v>0</v>
      </c>
      <c r="J90" s="34">
        <v>0</v>
      </c>
      <c r="K90" s="24">
        <v>0</v>
      </c>
      <c r="L90" s="24">
        <v>0</v>
      </c>
      <c r="M90" s="24">
        <v>0</v>
      </c>
      <c r="N90" s="24">
        <v>0</v>
      </c>
      <c r="O90" s="24">
        <v>0</v>
      </c>
      <c r="P90" s="24">
        <v>0</v>
      </c>
      <c r="Q90" s="24">
        <v>0</v>
      </c>
      <c r="R90" s="24">
        <v>0</v>
      </c>
      <c r="S90" s="24">
        <v>15642.19</v>
      </c>
      <c r="T90" s="24">
        <v>0</v>
      </c>
      <c r="U90" s="24">
        <v>0</v>
      </c>
      <c r="V90" s="24">
        <v>0</v>
      </c>
      <c r="W90" s="24">
        <v>0</v>
      </c>
      <c r="X90" s="24"/>
      <c r="Y90" s="24">
        <v>15593.43</v>
      </c>
      <c r="Z90" s="24">
        <v>0</v>
      </c>
      <c r="AA90" s="24">
        <v>0</v>
      </c>
      <c r="AB90" s="38">
        <f t="shared" si="26"/>
        <v>31235.620000000003</v>
      </c>
      <c r="AC90" s="38">
        <f t="shared" si="32"/>
        <v>15642.190000000002</v>
      </c>
      <c r="AD90" s="24" t="e">
        <f t="shared" si="27"/>
        <v>#VALUE!</v>
      </c>
      <c r="AE90" s="24" t="e">
        <f t="shared" si="28"/>
        <v>#VALUE!</v>
      </c>
      <c r="AF90" s="24" t="e">
        <f t="shared" si="15"/>
        <v>#VALUE!</v>
      </c>
      <c r="AG90" s="24" t="e">
        <f t="shared" si="22"/>
        <v>#VALUE!</v>
      </c>
      <c r="AH90" s="46"/>
      <c r="AI90" s="47">
        <f t="shared" si="23"/>
        <v>0</v>
      </c>
      <c r="AJ90" s="48">
        <f t="shared" si="24"/>
        <v>0</v>
      </c>
      <c r="AK90" s="49"/>
      <c r="AL90" s="50"/>
    </row>
    <row r="91" spans="1:38" ht="15">
      <c r="A91" s="20">
        <f t="shared" si="25"/>
        <v>87</v>
      </c>
      <c r="B91" s="27" t="s">
        <v>66</v>
      </c>
      <c r="C91" s="29" t="s">
        <v>67</v>
      </c>
      <c r="D91" s="23">
        <v>120</v>
      </c>
      <c r="E91" s="24">
        <v>0</v>
      </c>
      <c r="F91" s="24">
        <v>0</v>
      </c>
      <c r="G91" s="24">
        <v>0</v>
      </c>
      <c r="H91" s="24">
        <v>0</v>
      </c>
      <c r="I91" s="24">
        <v>0</v>
      </c>
      <c r="J91" s="34">
        <v>0</v>
      </c>
      <c r="K91" s="24">
        <v>0</v>
      </c>
      <c r="L91" s="24">
        <v>0</v>
      </c>
      <c r="M91" s="24">
        <v>0</v>
      </c>
      <c r="N91" s="24">
        <v>0</v>
      </c>
      <c r="O91" s="24">
        <v>0</v>
      </c>
      <c r="P91" s="24">
        <v>0</v>
      </c>
      <c r="Q91" s="24"/>
      <c r="R91" s="24">
        <v>0</v>
      </c>
      <c r="S91" s="24"/>
      <c r="T91" s="24">
        <v>0</v>
      </c>
      <c r="U91" s="24">
        <v>6000</v>
      </c>
      <c r="V91" s="24">
        <v>90555</v>
      </c>
      <c r="W91" s="24">
        <v>53161.48</v>
      </c>
      <c r="X91" s="24">
        <v>107429.84</v>
      </c>
      <c r="Y91" s="24">
        <v>274180.77</v>
      </c>
      <c r="Z91" s="24">
        <v>137151.01999999999</v>
      </c>
      <c r="AA91" s="24">
        <v>132024.9</v>
      </c>
      <c r="AB91" s="38">
        <f t="shared" si="26"/>
        <v>800503.01000000013</v>
      </c>
      <c r="AC91" s="38">
        <f t="shared" si="32"/>
        <v>149716.48000000007</v>
      </c>
      <c r="AD91" s="24" t="e">
        <f t="shared" si="27"/>
        <v>#VALUE!</v>
      </c>
      <c r="AE91" s="24" t="e">
        <f t="shared" si="28"/>
        <v>#VALUE!</v>
      </c>
      <c r="AF91" s="24" t="e">
        <f t="shared" si="15"/>
        <v>#VALUE!</v>
      </c>
      <c r="AG91" s="24" t="e">
        <f t="shared" si="22"/>
        <v>#VALUE!</v>
      </c>
      <c r="AH91" s="46"/>
      <c r="AI91" s="47">
        <f t="shared" si="23"/>
        <v>0</v>
      </c>
      <c r="AJ91" s="48">
        <f t="shared" si="24"/>
        <v>0</v>
      </c>
      <c r="AK91" s="49"/>
      <c r="AL91" s="50"/>
    </row>
    <row r="92" spans="1:38" ht="15">
      <c r="A92" s="20">
        <f t="shared" si="25"/>
        <v>88</v>
      </c>
      <c r="B92" s="27" t="s">
        <v>252</v>
      </c>
      <c r="C92" s="29" t="s">
        <v>253</v>
      </c>
      <c r="D92" s="23">
        <v>120</v>
      </c>
      <c r="E92" s="24">
        <v>0</v>
      </c>
      <c r="F92" s="24">
        <v>0</v>
      </c>
      <c r="G92" s="24">
        <v>0</v>
      </c>
      <c r="H92" s="24">
        <v>0</v>
      </c>
      <c r="I92" s="24">
        <v>0</v>
      </c>
      <c r="J92" s="34">
        <v>0</v>
      </c>
      <c r="K92" s="24">
        <v>0</v>
      </c>
      <c r="L92" s="24">
        <v>0</v>
      </c>
      <c r="M92" s="24">
        <v>0</v>
      </c>
      <c r="N92" s="24">
        <v>0</v>
      </c>
      <c r="O92" s="24"/>
      <c r="P92" s="24"/>
      <c r="Q92" s="24">
        <v>399644.92</v>
      </c>
      <c r="R92" s="24">
        <v>0</v>
      </c>
      <c r="S92" s="24">
        <v>81100.529999999795</v>
      </c>
      <c r="T92" s="24">
        <v>0</v>
      </c>
      <c r="U92" s="24">
        <v>1022102.34</v>
      </c>
      <c r="V92" s="24">
        <v>38800</v>
      </c>
      <c r="W92" s="24">
        <v>336476.43</v>
      </c>
      <c r="X92" s="24">
        <v>195806.12</v>
      </c>
      <c r="Y92" s="24">
        <v>0</v>
      </c>
      <c r="Z92" s="24">
        <v>392594.19</v>
      </c>
      <c r="AA92" s="24">
        <v>0</v>
      </c>
      <c r="AB92" s="38">
        <f t="shared" si="26"/>
        <v>2466524.5299999998</v>
      </c>
      <c r="AC92" s="38">
        <f t="shared" si="32"/>
        <v>1878124.2199999997</v>
      </c>
      <c r="AD92" s="24" t="e">
        <f t="shared" si="27"/>
        <v>#VALUE!</v>
      </c>
      <c r="AE92" s="24" t="e">
        <f t="shared" si="28"/>
        <v>#VALUE!</v>
      </c>
      <c r="AF92" s="24" t="e">
        <f t="shared" si="15"/>
        <v>#VALUE!</v>
      </c>
      <c r="AG92" s="24" t="e">
        <f t="shared" si="22"/>
        <v>#VALUE!</v>
      </c>
      <c r="AH92" s="46"/>
      <c r="AI92" s="47">
        <f t="shared" si="23"/>
        <v>0</v>
      </c>
      <c r="AJ92" s="48">
        <f t="shared" si="24"/>
        <v>0</v>
      </c>
      <c r="AK92" s="49"/>
      <c r="AL92" s="50"/>
    </row>
    <row r="93" spans="1:38" ht="15">
      <c r="A93" s="20">
        <f t="shared" si="25"/>
        <v>89</v>
      </c>
      <c r="B93" s="27" t="s">
        <v>375</v>
      </c>
      <c r="C93" s="29" t="s">
        <v>376</v>
      </c>
      <c r="D93" s="23">
        <v>120</v>
      </c>
      <c r="E93" s="24">
        <v>58519.74</v>
      </c>
      <c r="F93" s="24">
        <v>0</v>
      </c>
      <c r="G93" s="24">
        <v>0</v>
      </c>
      <c r="H93" s="24">
        <v>0</v>
      </c>
      <c r="I93" s="24">
        <v>0</v>
      </c>
      <c r="J93" s="34">
        <v>0</v>
      </c>
      <c r="K93" s="24">
        <v>0</v>
      </c>
      <c r="L93" s="24">
        <v>0</v>
      </c>
      <c r="M93" s="24">
        <v>0</v>
      </c>
      <c r="N93" s="24">
        <v>0</v>
      </c>
      <c r="O93" s="24">
        <v>0</v>
      </c>
      <c r="P93" s="24">
        <v>0</v>
      </c>
      <c r="Q93" s="24">
        <v>0</v>
      </c>
      <c r="R93" s="24">
        <v>0</v>
      </c>
      <c r="S93" s="24">
        <v>0</v>
      </c>
      <c r="T93" s="24">
        <v>0</v>
      </c>
      <c r="U93" s="24">
        <v>0</v>
      </c>
      <c r="V93" s="24">
        <v>0</v>
      </c>
      <c r="W93" s="24">
        <v>0</v>
      </c>
      <c r="X93" s="24"/>
      <c r="Y93" s="24">
        <v>0</v>
      </c>
      <c r="Z93" s="24">
        <v>0</v>
      </c>
      <c r="AA93" s="24">
        <v>0</v>
      </c>
      <c r="AB93" s="38">
        <f t="shared" si="26"/>
        <v>58519.74</v>
      </c>
      <c r="AC93" s="38">
        <f t="shared" si="32"/>
        <v>58519.74</v>
      </c>
      <c r="AD93" s="24" t="e">
        <f t="shared" si="27"/>
        <v>#VALUE!</v>
      </c>
      <c r="AE93" s="24" t="e">
        <f t="shared" si="28"/>
        <v>#VALUE!</v>
      </c>
      <c r="AF93" s="24" t="e">
        <f t="shared" si="15"/>
        <v>#VALUE!</v>
      </c>
      <c r="AG93" s="24" t="e">
        <f t="shared" si="22"/>
        <v>#VALUE!</v>
      </c>
      <c r="AH93" s="46"/>
      <c r="AI93" s="47">
        <f t="shared" si="23"/>
        <v>0</v>
      </c>
      <c r="AJ93" s="48">
        <f t="shared" si="24"/>
        <v>0</v>
      </c>
      <c r="AK93" s="49"/>
      <c r="AL93" s="50"/>
    </row>
    <row r="94" spans="1:38" ht="15">
      <c r="A94" s="20">
        <f t="shared" si="25"/>
        <v>90</v>
      </c>
      <c r="B94" s="27" t="s">
        <v>337</v>
      </c>
      <c r="C94" s="29" t="s">
        <v>338</v>
      </c>
      <c r="D94" s="23">
        <v>90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34">
        <v>0</v>
      </c>
      <c r="K94" s="24">
        <v>0</v>
      </c>
      <c r="L94" s="24">
        <v>0</v>
      </c>
      <c r="M94" s="24">
        <v>0</v>
      </c>
      <c r="N94" s="24">
        <v>0</v>
      </c>
      <c r="O94" s="24">
        <v>0</v>
      </c>
      <c r="P94" s="24">
        <v>0</v>
      </c>
      <c r="Q94" s="24">
        <v>0</v>
      </c>
      <c r="R94" s="24">
        <v>0</v>
      </c>
      <c r="S94" s="24">
        <v>0</v>
      </c>
      <c r="T94" s="24">
        <v>0</v>
      </c>
      <c r="U94" s="24">
        <v>0</v>
      </c>
      <c r="V94" s="24">
        <v>0</v>
      </c>
      <c r="W94" s="24">
        <v>0</v>
      </c>
      <c r="X94" s="24"/>
      <c r="Y94" s="24">
        <v>0</v>
      </c>
      <c r="Z94" s="24">
        <v>0.04</v>
      </c>
      <c r="AA94" s="24">
        <v>0</v>
      </c>
      <c r="AB94" s="38">
        <f t="shared" si="26"/>
        <v>0.04</v>
      </c>
      <c r="AC94" s="38">
        <f>AB94-AA94-Z94-Y94</f>
        <v>0</v>
      </c>
      <c r="AD94" s="24" t="e">
        <f t="shared" si="27"/>
        <v>#VALUE!</v>
      </c>
      <c r="AE94" s="24" t="e">
        <f t="shared" si="28"/>
        <v>#VALUE!</v>
      </c>
      <c r="AF94" s="24" t="e">
        <f t="shared" si="15"/>
        <v>#VALUE!</v>
      </c>
      <c r="AG94" s="24" t="e">
        <f t="shared" si="22"/>
        <v>#VALUE!</v>
      </c>
      <c r="AH94" s="46"/>
      <c r="AI94" s="47">
        <f t="shared" si="23"/>
        <v>0</v>
      </c>
      <c r="AJ94" s="48">
        <f t="shared" si="24"/>
        <v>0</v>
      </c>
      <c r="AK94" s="49"/>
      <c r="AL94" s="50"/>
    </row>
    <row r="95" spans="1:38" ht="15">
      <c r="A95" s="20">
        <f t="shared" si="25"/>
        <v>91</v>
      </c>
      <c r="B95" s="27" t="s">
        <v>746</v>
      </c>
      <c r="C95" s="29" t="s">
        <v>747</v>
      </c>
      <c r="D95" s="23">
        <v>60</v>
      </c>
      <c r="E95" s="24">
        <v>0</v>
      </c>
      <c r="F95" s="24">
        <v>0</v>
      </c>
      <c r="G95" s="24">
        <v>0</v>
      </c>
      <c r="H95" s="24">
        <v>0</v>
      </c>
      <c r="I95" s="24">
        <v>0</v>
      </c>
      <c r="J95" s="3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  <c r="Q95" s="24">
        <v>0</v>
      </c>
      <c r="R95" s="24">
        <v>0</v>
      </c>
      <c r="S95" s="24">
        <v>0</v>
      </c>
      <c r="T95" s="24">
        <v>0</v>
      </c>
      <c r="U95" s="24">
        <v>0</v>
      </c>
      <c r="V95" s="24">
        <v>0</v>
      </c>
      <c r="W95" s="24">
        <v>0</v>
      </c>
      <c r="X95" s="24"/>
      <c r="Y95" s="24"/>
      <c r="Z95" s="24">
        <v>0</v>
      </c>
      <c r="AA95" s="24">
        <v>0</v>
      </c>
      <c r="AB95" s="38">
        <f t="shared" si="26"/>
        <v>0</v>
      </c>
      <c r="AC95" s="38">
        <f>AB95-AA95-Z95</f>
        <v>0</v>
      </c>
      <c r="AD95" s="24" t="e">
        <f t="shared" si="27"/>
        <v>#VALUE!</v>
      </c>
      <c r="AE95" s="24" t="e">
        <f t="shared" si="28"/>
        <v>#VALUE!</v>
      </c>
      <c r="AF95" s="24" t="e">
        <f t="shared" si="15"/>
        <v>#VALUE!</v>
      </c>
      <c r="AG95" s="24" t="e">
        <f t="shared" si="22"/>
        <v>#VALUE!</v>
      </c>
      <c r="AH95" s="46"/>
      <c r="AI95" s="47">
        <f t="shared" si="23"/>
        <v>0</v>
      </c>
      <c r="AJ95" s="48">
        <f t="shared" si="24"/>
        <v>0</v>
      </c>
      <c r="AK95" s="49"/>
      <c r="AL95" s="50"/>
    </row>
    <row r="96" spans="1:38" ht="15">
      <c r="A96" s="20">
        <f t="shared" si="25"/>
        <v>92</v>
      </c>
      <c r="B96" s="27" t="s">
        <v>437</v>
      </c>
      <c r="C96" s="29" t="s">
        <v>438</v>
      </c>
      <c r="D96" s="23">
        <v>120</v>
      </c>
      <c r="E96" s="24">
        <v>16470.66</v>
      </c>
      <c r="F96" s="24">
        <v>0</v>
      </c>
      <c r="G96" s="24">
        <v>0</v>
      </c>
      <c r="H96" s="24">
        <v>0</v>
      </c>
      <c r="I96" s="24">
        <v>0</v>
      </c>
      <c r="J96" s="34">
        <v>0</v>
      </c>
      <c r="K96" s="24">
        <v>0</v>
      </c>
      <c r="L96" s="24">
        <v>0</v>
      </c>
      <c r="M96" s="24">
        <v>0</v>
      </c>
      <c r="N96" s="24">
        <v>0</v>
      </c>
      <c r="O96" s="24">
        <v>0</v>
      </c>
      <c r="P96" s="24">
        <v>0</v>
      </c>
      <c r="Q96" s="24">
        <v>0</v>
      </c>
      <c r="R96" s="24">
        <v>0</v>
      </c>
      <c r="S96" s="24">
        <v>0</v>
      </c>
      <c r="T96" s="24">
        <v>0</v>
      </c>
      <c r="U96" s="24">
        <v>0</v>
      </c>
      <c r="V96" s="24">
        <v>0</v>
      </c>
      <c r="W96" s="24">
        <v>0</v>
      </c>
      <c r="X96" s="24"/>
      <c r="Y96" s="24">
        <v>0</v>
      </c>
      <c r="Z96" s="24">
        <v>0</v>
      </c>
      <c r="AA96" s="24">
        <v>0</v>
      </c>
      <c r="AB96" s="38">
        <f t="shared" si="26"/>
        <v>16470.66</v>
      </c>
      <c r="AC96" s="38">
        <f t="shared" ref="AC96:AC100" si="33">AB96-AA96-Z96-Y96-X96</f>
        <v>16470.66</v>
      </c>
      <c r="AD96" s="24" t="e">
        <f t="shared" si="27"/>
        <v>#VALUE!</v>
      </c>
      <c r="AE96" s="24" t="e">
        <f t="shared" si="28"/>
        <v>#VALUE!</v>
      </c>
      <c r="AF96" s="24" t="e">
        <f t="shared" si="15"/>
        <v>#VALUE!</v>
      </c>
      <c r="AG96" s="24" t="e">
        <f t="shared" si="22"/>
        <v>#VALUE!</v>
      </c>
      <c r="AH96" s="46"/>
      <c r="AI96" s="47">
        <f t="shared" si="23"/>
        <v>0</v>
      </c>
      <c r="AJ96" s="48">
        <f t="shared" si="24"/>
        <v>0</v>
      </c>
      <c r="AK96" s="49"/>
      <c r="AL96" s="50"/>
    </row>
    <row r="97" spans="1:38" ht="15">
      <c r="A97" s="20">
        <f t="shared" si="25"/>
        <v>93</v>
      </c>
      <c r="B97" s="27" t="s">
        <v>184</v>
      </c>
      <c r="C97" s="29" t="s">
        <v>185</v>
      </c>
      <c r="D97" s="23">
        <v>120</v>
      </c>
      <c r="E97" s="24">
        <v>0</v>
      </c>
      <c r="F97" s="24">
        <v>0</v>
      </c>
      <c r="G97" s="24">
        <v>0</v>
      </c>
      <c r="H97" s="24">
        <v>0</v>
      </c>
      <c r="I97" s="24">
        <v>88025.27</v>
      </c>
      <c r="J97" s="34">
        <v>287558.26</v>
      </c>
      <c r="K97" s="24">
        <v>149736.81</v>
      </c>
      <c r="L97" s="24">
        <v>105539.77</v>
      </c>
      <c r="M97" s="24">
        <v>98736.570000000298</v>
      </c>
      <c r="N97" s="24">
        <v>90068.259999999806</v>
      </c>
      <c r="O97" s="24">
        <v>0</v>
      </c>
      <c r="P97" s="24">
        <v>101118.32</v>
      </c>
      <c r="Q97" s="24">
        <v>107937.62</v>
      </c>
      <c r="R97" s="24">
        <v>0</v>
      </c>
      <c r="S97" s="24">
        <v>211307.64</v>
      </c>
      <c r="T97" s="24">
        <v>0</v>
      </c>
      <c r="U97" s="24">
        <v>0</v>
      </c>
      <c r="V97" s="24">
        <v>462881.66</v>
      </c>
      <c r="W97" s="24">
        <v>1319626.29</v>
      </c>
      <c r="X97" s="24"/>
      <c r="Y97" s="24">
        <v>0</v>
      </c>
      <c r="Z97" s="24">
        <v>0</v>
      </c>
      <c r="AA97" s="24">
        <v>1053754.42</v>
      </c>
      <c r="AB97" s="38">
        <f t="shared" si="26"/>
        <v>4076290.89</v>
      </c>
      <c r="AC97" s="38">
        <f t="shared" si="33"/>
        <v>3022536.47</v>
      </c>
      <c r="AD97" s="24" t="e">
        <f t="shared" si="27"/>
        <v>#VALUE!</v>
      </c>
      <c r="AE97" s="24" t="e">
        <f t="shared" si="28"/>
        <v>#VALUE!</v>
      </c>
      <c r="AF97" s="24" t="e">
        <f t="shared" si="15"/>
        <v>#VALUE!</v>
      </c>
      <c r="AG97" s="24" t="e">
        <f t="shared" si="22"/>
        <v>#VALUE!</v>
      </c>
      <c r="AH97" s="46"/>
      <c r="AI97" s="47">
        <f t="shared" si="23"/>
        <v>0</v>
      </c>
      <c r="AJ97" s="48">
        <f t="shared" si="24"/>
        <v>0</v>
      </c>
      <c r="AK97" s="49"/>
      <c r="AL97" s="50"/>
    </row>
    <row r="98" spans="1:38" ht="15">
      <c r="A98" s="20">
        <f t="shared" si="25"/>
        <v>94</v>
      </c>
      <c r="B98" s="27" t="s">
        <v>363</v>
      </c>
      <c r="C98" s="29" t="s">
        <v>364</v>
      </c>
      <c r="D98" s="23">
        <v>120</v>
      </c>
      <c r="E98" s="24">
        <v>0</v>
      </c>
      <c r="F98" s="24">
        <v>0</v>
      </c>
      <c r="G98" s="24">
        <v>0</v>
      </c>
      <c r="H98" s="24">
        <v>0</v>
      </c>
      <c r="I98" s="24">
        <v>0</v>
      </c>
      <c r="J98" s="34">
        <v>0</v>
      </c>
      <c r="K98" s="24">
        <v>0</v>
      </c>
      <c r="L98" s="24">
        <v>0</v>
      </c>
      <c r="M98" s="24">
        <v>0</v>
      </c>
      <c r="N98" s="24">
        <v>0</v>
      </c>
      <c r="O98" s="24">
        <v>0</v>
      </c>
      <c r="P98" s="24">
        <v>0</v>
      </c>
      <c r="Q98" s="24">
        <v>0</v>
      </c>
      <c r="R98" s="24">
        <v>0</v>
      </c>
      <c r="S98" s="24">
        <v>0</v>
      </c>
      <c r="T98" s="24">
        <v>0</v>
      </c>
      <c r="U98" s="24">
        <v>0</v>
      </c>
      <c r="V98" s="24">
        <v>0</v>
      </c>
      <c r="W98" s="24">
        <v>0</v>
      </c>
      <c r="X98" s="24"/>
      <c r="Y98" s="24"/>
      <c r="Z98" s="24">
        <v>0</v>
      </c>
      <c r="AA98" s="24">
        <v>0</v>
      </c>
      <c r="AB98" s="38">
        <f t="shared" si="26"/>
        <v>0</v>
      </c>
      <c r="AC98" s="38">
        <f t="shared" si="33"/>
        <v>0</v>
      </c>
      <c r="AD98" s="24" t="e">
        <f t="shared" si="27"/>
        <v>#VALUE!</v>
      </c>
      <c r="AE98" s="24" t="e">
        <f t="shared" si="28"/>
        <v>#VALUE!</v>
      </c>
      <c r="AF98" s="24" t="e">
        <f t="shared" si="15"/>
        <v>#VALUE!</v>
      </c>
      <c r="AG98" s="24" t="e">
        <f t="shared" si="22"/>
        <v>#VALUE!</v>
      </c>
      <c r="AH98" s="46"/>
      <c r="AI98" s="47">
        <f t="shared" si="23"/>
        <v>0</v>
      </c>
      <c r="AJ98" s="48">
        <f t="shared" si="24"/>
        <v>0</v>
      </c>
      <c r="AK98" s="49"/>
      <c r="AL98" s="50"/>
    </row>
    <row r="99" spans="1:38" ht="15">
      <c r="A99" s="20">
        <f t="shared" si="25"/>
        <v>95</v>
      </c>
      <c r="B99" s="27" t="s">
        <v>228</v>
      </c>
      <c r="C99" s="29" t="s">
        <v>229</v>
      </c>
      <c r="D99" s="23">
        <v>120</v>
      </c>
      <c r="E99" s="24">
        <v>0</v>
      </c>
      <c r="F99" s="24">
        <v>0</v>
      </c>
      <c r="G99" s="24">
        <v>222270.83</v>
      </c>
      <c r="H99" s="24">
        <v>947142.32</v>
      </c>
      <c r="I99" s="24">
        <v>946243.70999999903</v>
      </c>
      <c r="J99" s="34">
        <v>640546.17000000004</v>
      </c>
      <c r="K99" s="24">
        <v>1065166.79</v>
      </c>
      <c r="L99" s="24">
        <v>60302.199999999299</v>
      </c>
      <c r="M99" s="24">
        <v>33971.980000000403</v>
      </c>
      <c r="N99" s="24">
        <v>58184.910000000098</v>
      </c>
      <c r="O99" s="24">
        <v>103145.84</v>
      </c>
      <c r="P99" s="24">
        <v>34084.609999999397</v>
      </c>
      <c r="Q99" s="24">
        <v>683002.38000000105</v>
      </c>
      <c r="R99" s="24">
        <v>0</v>
      </c>
      <c r="S99" s="24">
        <v>0</v>
      </c>
      <c r="T99" s="24">
        <v>0</v>
      </c>
      <c r="U99" s="24">
        <v>0</v>
      </c>
      <c r="V99" s="24">
        <v>746001.18</v>
      </c>
      <c r="W99" s="24">
        <v>0</v>
      </c>
      <c r="X99" s="24">
        <v>643341.41</v>
      </c>
      <c r="Y99" s="24">
        <v>158173.46</v>
      </c>
      <c r="Z99" s="24">
        <v>0</v>
      </c>
      <c r="AA99" s="24">
        <v>541917.11</v>
      </c>
      <c r="AB99" s="38">
        <f t="shared" si="26"/>
        <v>6883494.8999999994</v>
      </c>
      <c r="AC99" s="38">
        <f t="shared" si="33"/>
        <v>5540062.919999999</v>
      </c>
      <c r="AD99" s="24" t="e">
        <f t="shared" si="27"/>
        <v>#VALUE!</v>
      </c>
      <c r="AE99" s="24" t="e">
        <f t="shared" si="28"/>
        <v>#VALUE!</v>
      </c>
      <c r="AF99" s="24" t="e">
        <f t="shared" si="15"/>
        <v>#VALUE!</v>
      </c>
      <c r="AG99" s="24" t="e">
        <f t="shared" si="22"/>
        <v>#VALUE!</v>
      </c>
      <c r="AH99" s="46"/>
      <c r="AI99" s="47">
        <f t="shared" si="23"/>
        <v>0</v>
      </c>
      <c r="AJ99" s="48">
        <f t="shared" si="24"/>
        <v>0</v>
      </c>
      <c r="AK99" s="49"/>
      <c r="AL99" s="50"/>
    </row>
    <row r="100" spans="1:38" ht="15">
      <c r="A100" s="20">
        <f t="shared" si="25"/>
        <v>96</v>
      </c>
      <c r="B100" s="27" t="s">
        <v>417</v>
      </c>
      <c r="C100" s="29" t="s">
        <v>418</v>
      </c>
      <c r="D100" s="23">
        <v>120</v>
      </c>
      <c r="E100" s="24">
        <v>0</v>
      </c>
      <c r="F100" s="24">
        <v>0</v>
      </c>
      <c r="G100" s="24">
        <v>0</v>
      </c>
      <c r="H100" s="24">
        <v>0</v>
      </c>
      <c r="I100" s="24">
        <v>0</v>
      </c>
      <c r="J100" s="34">
        <v>0</v>
      </c>
      <c r="K100" s="24">
        <v>0</v>
      </c>
      <c r="L100" s="24">
        <v>0</v>
      </c>
      <c r="M100" s="24">
        <v>65.09</v>
      </c>
      <c r="N100" s="24">
        <v>0</v>
      </c>
      <c r="O100" s="24">
        <v>0</v>
      </c>
      <c r="P100" s="24">
        <v>0</v>
      </c>
      <c r="Q100" s="24">
        <v>0</v>
      </c>
      <c r="R100" s="24">
        <v>0</v>
      </c>
      <c r="S100" s="24">
        <v>0</v>
      </c>
      <c r="T100" s="24">
        <v>0</v>
      </c>
      <c r="U100" s="24">
        <v>0</v>
      </c>
      <c r="V100" s="24">
        <v>0</v>
      </c>
      <c r="W100" s="24">
        <v>0</v>
      </c>
      <c r="X100" s="24"/>
      <c r="Y100" s="24">
        <v>0</v>
      </c>
      <c r="Z100" s="24">
        <v>0</v>
      </c>
      <c r="AA100" s="24">
        <v>0</v>
      </c>
      <c r="AB100" s="38">
        <f t="shared" si="26"/>
        <v>65.09</v>
      </c>
      <c r="AC100" s="38">
        <f t="shared" si="33"/>
        <v>65.09</v>
      </c>
      <c r="AD100" s="24" t="e">
        <f t="shared" si="27"/>
        <v>#VALUE!</v>
      </c>
      <c r="AE100" s="24" t="e">
        <f t="shared" si="28"/>
        <v>#VALUE!</v>
      </c>
      <c r="AF100" s="24" t="e">
        <f t="shared" si="15"/>
        <v>#VALUE!</v>
      </c>
      <c r="AG100" s="24" t="e">
        <f t="shared" si="22"/>
        <v>#VALUE!</v>
      </c>
      <c r="AH100" s="46"/>
      <c r="AI100" s="47">
        <f t="shared" si="23"/>
        <v>0</v>
      </c>
      <c r="AJ100" s="48">
        <f t="shared" si="24"/>
        <v>0</v>
      </c>
      <c r="AK100" s="49"/>
      <c r="AL100" s="50"/>
    </row>
    <row r="101" spans="1:38" ht="15">
      <c r="A101" s="20">
        <f t="shared" si="25"/>
        <v>97</v>
      </c>
      <c r="B101" s="27" t="s">
        <v>148</v>
      </c>
      <c r="C101" s="29" t="s">
        <v>149</v>
      </c>
      <c r="D101" s="23">
        <v>90</v>
      </c>
      <c r="E101" s="24">
        <v>0</v>
      </c>
      <c r="F101" s="24">
        <v>0</v>
      </c>
      <c r="G101" s="24">
        <v>0</v>
      </c>
      <c r="H101" s="24">
        <v>0</v>
      </c>
      <c r="I101" s="24">
        <v>0</v>
      </c>
      <c r="J101" s="34">
        <v>0</v>
      </c>
      <c r="K101" s="24">
        <v>0</v>
      </c>
      <c r="L101" s="24">
        <v>0</v>
      </c>
      <c r="M101" s="24"/>
      <c r="N101" s="24"/>
      <c r="O101" s="24"/>
      <c r="P101" s="24">
        <v>81086.600000000006</v>
      </c>
      <c r="Q101" s="24">
        <v>0</v>
      </c>
      <c r="R101" s="24">
        <v>0</v>
      </c>
      <c r="S101" s="24">
        <v>0</v>
      </c>
      <c r="T101" s="24">
        <v>76210.720000000001</v>
      </c>
      <c r="U101" s="24">
        <v>0</v>
      </c>
      <c r="V101" s="24">
        <v>87985.11</v>
      </c>
      <c r="W101" s="24">
        <v>0</v>
      </c>
      <c r="X101" s="24"/>
      <c r="Y101" s="24">
        <v>45408.3</v>
      </c>
      <c r="Z101" s="24">
        <v>0</v>
      </c>
      <c r="AA101" s="24">
        <v>51999.48</v>
      </c>
      <c r="AB101" s="38">
        <f t="shared" si="26"/>
        <v>342690.20999999996</v>
      </c>
      <c r="AC101" s="38">
        <f>AB101-AA101-Z101-Y101</f>
        <v>245282.43</v>
      </c>
      <c r="AD101" s="24" t="e">
        <f t="shared" si="27"/>
        <v>#VALUE!</v>
      </c>
      <c r="AE101" s="24" t="e">
        <f t="shared" si="28"/>
        <v>#VALUE!</v>
      </c>
      <c r="AF101" s="24" t="e">
        <f t="shared" si="15"/>
        <v>#VALUE!</v>
      </c>
      <c r="AG101" s="24" t="e">
        <f t="shared" si="22"/>
        <v>#VALUE!</v>
      </c>
      <c r="AH101" s="46"/>
      <c r="AI101" s="47">
        <f t="shared" si="23"/>
        <v>0</v>
      </c>
      <c r="AJ101" s="48">
        <f t="shared" si="24"/>
        <v>0</v>
      </c>
      <c r="AK101" s="49"/>
      <c r="AL101" s="50"/>
    </row>
    <row r="102" spans="1:38" ht="15">
      <c r="A102" s="20">
        <f t="shared" si="25"/>
        <v>98</v>
      </c>
      <c r="B102" s="27" t="s">
        <v>567</v>
      </c>
      <c r="C102" s="29" t="s">
        <v>568</v>
      </c>
      <c r="D102" s="23">
        <v>60</v>
      </c>
      <c r="E102" s="24">
        <v>42000</v>
      </c>
      <c r="F102" s="24">
        <v>0</v>
      </c>
      <c r="G102" s="24">
        <v>0</v>
      </c>
      <c r="H102" s="24">
        <v>0</v>
      </c>
      <c r="I102" s="24">
        <v>0</v>
      </c>
      <c r="J102" s="34">
        <v>0</v>
      </c>
      <c r="K102" s="24">
        <v>0</v>
      </c>
      <c r="L102" s="24">
        <v>0</v>
      </c>
      <c r="M102" s="24">
        <v>0</v>
      </c>
      <c r="N102" s="24">
        <v>0</v>
      </c>
      <c r="O102" s="24">
        <v>0</v>
      </c>
      <c r="P102" s="24">
        <v>0</v>
      </c>
      <c r="Q102" s="24">
        <v>0</v>
      </c>
      <c r="R102" s="24">
        <v>0</v>
      </c>
      <c r="S102" s="24">
        <v>0</v>
      </c>
      <c r="T102" s="24">
        <v>0</v>
      </c>
      <c r="U102" s="24">
        <v>0</v>
      </c>
      <c r="V102" s="24">
        <v>0</v>
      </c>
      <c r="W102" s="24">
        <v>0</v>
      </c>
      <c r="X102" s="24"/>
      <c r="Y102" s="24">
        <v>0</v>
      </c>
      <c r="Z102" s="24">
        <v>0</v>
      </c>
      <c r="AA102" s="24">
        <v>0</v>
      </c>
      <c r="AB102" s="38">
        <f t="shared" si="26"/>
        <v>42000</v>
      </c>
      <c r="AC102" s="38">
        <f t="shared" ref="AC102:AC105" si="34">AB102-AA102-Z102</f>
        <v>42000</v>
      </c>
      <c r="AD102" s="24" t="e">
        <f t="shared" si="27"/>
        <v>#VALUE!</v>
      </c>
      <c r="AE102" s="24" t="e">
        <f t="shared" si="28"/>
        <v>#VALUE!</v>
      </c>
      <c r="AF102" s="24" t="e">
        <f t="shared" si="15"/>
        <v>#VALUE!</v>
      </c>
      <c r="AG102" s="24" t="e">
        <f t="shared" si="22"/>
        <v>#VALUE!</v>
      </c>
      <c r="AH102" s="46"/>
      <c r="AI102" s="47">
        <f t="shared" si="23"/>
        <v>0</v>
      </c>
      <c r="AJ102" s="48">
        <f t="shared" si="24"/>
        <v>0</v>
      </c>
      <c r="AK102" s="49"/>
      <c r="AL102" s="50"/>
    </row>
    <row r="103" spans="1:38" ht="15">
      <c r="A103" s="20">
        <f t="shared" si="25"/>
        <v>99</v>
      </c>
      <c r="B103" s="27" t="e">
        <v>#N/A</v>
      </c>
      <c r="C103" s="29" t="s">
        <v>748</v>
      </c>
      <c r="D103" s="23">
        <v>60</v>
      </c>
      <c r="E103" s="24">
        <v>0</v>
      </c>
      <c r="F103" s="24">
        <v>0</v>
      </c>
      <c r="G103" s="24">
        <v>0</v>
      </c>
      <c r="H103" s="24">
        <v>0</v>
      </c>
      <c r="I103" s="24">
        <v>0</v>
      </c>
      <c r="J103" s="34">
        <v>0</v>
      </c>
      <c r="K103" s="24">
        <v>0</v>
      </c>
      <c r="L103" s="24">
        <v>0</v>
      </c>
      <c r="M103" s="24">
        <v>0</v>
      </c>
      <c r="N103" s="24">
        <v>0</v>
      </c>
      <c r="O103" s="24">
        <v>0</v>
      </c>
      <c r="P103" s="24">
        <v>0</v>
      </c>
      <c r="Q103" s="24">
        <v>0</v>
      </c>
      <c r="R103" s="24">
        <v>0</v>
      </c>
      <c r="S103" s="24">
        <v>0</v>
      </c>
      <c r="T103" s="24">
        <v>0</v>
      </c>
      <c r="U103" s="24">
        <v>0</v>
      </c>
      <c r="V103" s="24">
        <v>0</v>
      </c>
      <c r="W103" s="24">
        <v>0</v>
      </c>
      <c r="X103" s="24"/>
      <c r="Y103" s="24"/>
      <c r="Z103" s="24"/>
      <c r="AA103" s="24"/>
      <c r="AB103" s="38">
        <f t="shared" si="26"/>
        <v>0</v>
      </c>
      <c r="AC103" s="38">
        <f t="shared" si="34"/>
        <v>0</v>
      </c>
      <c r="AD103" s="24" t="e">
        <f t="shared" si="27"/>
        <v>#VALUE!</v>
      </c>
      <c r="AE103" s="24" t="e">
        <f t="shared" si="28"/>
        <v>#VALUE!</v>
      </c>
      <c r="AF103" s="24" t="e">
        <f t="shared" si="15"/>
        <v>#VALUE!</v>
      </c>
      <c r="AG103" s="24" t="e">
        <f t="shared" si="22"/>
        <v>#VALUE!</v>
      </c>
      <c r="AH103" s="46"/>
      <c r="AI103" s="47">
        <f t="shared" si="23"/>
        <v>0</v>
      </c>
      <c r="AJ103" s="48">
        <f t="shared" si="24"/>
        <v>0</v>
      </c>
      <c r="AK103" s="49"/>
      <c r="AL103" s="50"/>
    </row>
    <row r="104" spans="1:38" ht="15">
      <c r="A104" s="20">
        <f t="shared" si="25"/>
        <v>100</v>
      </c>
      <c r="B104" s="27" t="s">
        <v>359</v>
      </c>
      <c r="C104" s="29" t="s">
        <v>360</v>
      </c>
      <c r="D104" s="23">
        <v>120</v>
      </c>
      <c r="E104" s="24">
        <v>62319</v>
      </c>
      <c r="F104" s="24">
        <v>0</v>
      </c>
      <c r="G104" s="24">
        <v>0</v>
      </c>
      <c r="H104" s="24">
        <v>0</v>
      </c>
      <c r="I104" s="24">
        <v>0</v>
      </c>
      <c r="J104" s="34">
        <v>0</v>
      </c>
      <c r="K104" s="24">
        <v>0</v>
      </c>
      <c r="L104" s="24">
        <v>0</v>
      </c>
      <c r="M104" s="24">
        <v>0</v>
      </c>
      <c r="N104" s="24">
        <v>0</v>
      </c>
      <c r="O104" s="24">
        <v>0</v>
      </c>
      <c r="P104" s="24">
        <v>0</v>
      </c>
      <c r="Q104" s="24">
        <v>0</v>
      </c>
      <c r="R104" s="24">
        <v>0</v>
      </c>
      <c r="S104" s="24">
        <v>0</v>
      </c>
      <c r="T104" s="24">
        <v>0</v>
      </c>
      <c r="U104" s="24">
        <v>0</v>
      </c>
      <c r="V104" s="24">
        <v>0</v>
      </c>
      <c r="W104" s="24">
        <v>0</v>
      </c>
      <c r="X104" s="24"/>
      <c r="Y104" s="24">
        <v>0</v>
      </c>
      <c r="Z104" s="24">
        <v>0</v>
      </c>
      <c r="AA104" s="24">
        <v>0</v>
      </c>
      <c r="AB104" s="38">
        <f t="shared" si="26"/>
        <v>62319</v>
      </c>
      <c r="AC104" s="38">
        <f t="shared" ref="AC104:AC110" si="35">AB104-AA104-Z104-Y104-X104</f>
        <v>62319</v>
      </c>
      <c r="AD104" s="24" t="e">
        <f t="shared" si="27"/>
        <v>#VALUE!</v>
      </c>
      <c r="AE104" s="24" t="e">
        <f t="shared" si="28"/>
        <v>#VALUE!</v>
      </c>
      <c r="AF104" s="24" t="e">
        <f t="shared" si="15"/>
        <v>#VALUE!</v>
      </c>
      <c r="AG104" s="24" t="e">
        <f t="shared" si="22"/>
        <v>#VALUE!</v>
      </c>
      <c r="AH104" s="46"/>
      <c r="AI104" s="47">
        <f t="shared" si="23"/>
        <v>0</v>
      </c>
      <c r="AJ104" s="48">
        <f t="shared" si="24"/>
        <v>0</v>
      </c>
      <c r="AK104" s="49"/>
      <c r="AL104" s="50"/>
    </row>
    <row r="105" spans="1:38" ht="15">
      <c r="A105" s="20">
        <f t="shared" si="25"/>
        <v>101</v>
      </c>
      <c r="B105" s="27" t="s">
        <v>569</v>
      </c>
      <c r="C105" s="29" t="s">
        <v>570</v>
      </c>
      <c r="D105" s="23">
        <v>60</v>
      </c>
      <c r="E105" s="24">
        <v>82800</v>
      </c>
      <c r="F105" s="24">
        <v>0</v>
      </c>
      <c r="G105" s="24">
        <v>0</v>
      </c>
      <c r="H105" s="24">
        <v>0</v>
      </c>
      <c r="I105" s="24">
        <v>0</v>
      </c>
      <c r="J105" s="34">
        <v>0</v>
      </c>
      <c r="K105" s="24">
        <v>0</v>
      </c>
      <c r="L105" s="24">
        <v>0</v>
      </c>
      <c r="M105" s="24">
        <v>0</v>
      </c>
      <c r="N105" s="24">
        <v>0</v>
      </c>
      <c r="O105" s="24">
        <v>0</v>
      </c>
      <c r="P105" s="24">
        <v>0</v>
      </c>
      <c r="Q105" s="24">
        <v>0</v>
      </c>
      <c r="R105" s="24">
        <v>0</v>
      </c>
      <c r="S105" s="24">
        <v>0</v>
      </c>
      <c r="T105" s="24">
        <v>0</v>
      </c>
      <c r="U105" s="24">
        <v>0</v>
      </c>
      <c r="V105" s="24">
        <v>0</v>
      </c>
      <c r="W105" s="24">
        <v>0</v>
      </c>
      <c r="X105" s="24"/>
      <c r="Y105" s="24">
        <v>0</v>
      </c>
      <c r="Z105" s="24">
        <v>0</v>
      </c>
      <c r="AA105" s="24">
        <v>0</v>
      </c>
      <c r="AB105" s="38">
        <f t="shared" si="26"/>
        <v>82800</v>
      </c>
      <c r="AC105" s="38">
        <f t="shared" si="34"/>
        <v>82800</v>
      </c>
      <c r="AD105" s="24" t="e">
        <f t="shared" si="27"/>
        <v>#VALUE!</v>
      </c>
      <c r="AE105" s="24" t="e">
        <f t="shared" si="28"/>
        <v>#VALUE!</v>
      </c>
      <c r="AF105" s="24" t="e">
        <f t="shared" si="15"/>
        <v>#VALUE!</v>
      </c>
      <c r="AG105" s="24" t="e">
        <f t="shared" si="22"/>
        <v>#VALUE!</v>
      </c>
      <c r="AH105" s="46"/>
      <c r="AI105" s="47">
        <f t="shared" si="23"/>
        <v>0</v>
      </c>
      <c r="AJ105" s="48">
        <f t="shared" si="24"/>
        <v>0</v>
      </c>
      <c r="AK105" s="49"/>
      <c r="AL105" s="50"/>
    </row>
    <row r="106" spans="1:38" ht="15">
      <c r="A106" s="20">
        <f t="shared" si="25"/>
        <v>102</v>
      </c>
      <c r="B106" s="27" t="s">
        <v>355</v>
      </c>
      <c r="C106" s="29" t="s">
        <v>356</v>
      </c>
      <c r="D106" s="23">
        <v>120</v>
      </c>
      <c r="E106" s="24">
        <v>248042.77</v>
      </c>
      <c r="F106" s="24">
        <v>0</v>
      </c>
      <c r="G106" s="24">
        <v>0</v>
      </c>
      <c r="H106" s="24">
        <v>0</v>
      </c>
      <c r="I106" s="24">
        <v>0</v>
      </c>
      <c r="J106" s="34">
        <v>0</v>
      </c>
      <c r="K106" s="24">
        <v>0</v>
      </c>
      <c r="L106" s="24">
        <v>0</v>
      </c>
      <c r="M106" s="24">
        <v>0</v>
      </c>
      <c r="N106" s="24">
        <v>0</v>
      </c>
      <c r="O106" s="24">
        <v>0</v>
      </c>
      <c r="P106" s="24">
        <v>0</v>
      </c>
      <c r="Q106" s="24">
        <v>0</v>
      </c>
      <c r="R106" s="24">
        <v>0</v>
      </c>
      <c r="S106" s="24">
        <v>0</v>
      </c>
      <c r="T106" s="24">
        <v>0</v>
      </c>
      <c r="U106" s="24">
        <v>0</v>
      </c>
      <c r="V106" s="24">
        <v>0</v>
      </c>
      <c r="W106" s="24">
        <v>0</v>
      </c>
      <c r="X106" s="24"/>
      <c r="Y106" s="24">
        <v>0</v>
      </c>
      <c r="Z106" s="24">
        <v>0</v>
      </c>
      <c r="AA106" s="24">
        <v>0</v>
      </c>
      <c r="AB106" s="38">
        <f t="shared" si="26"/>
        <v>248042.77</v>
      </c>
      <c r="AC106" s="38">
        <f t="shared" si="35"/>
        <v>248042.77</v>
      </c>
      <c r="AD106" s="24" t="e">
        <f t="shared" si="27"/>
        <v>#VALUE!</v>
      </c>
      <c r="AE106" s="24" t="e">
        <f t="shared" si="28"/>
        <v>#VALUE!</v>
      </c>
      <c r="AF106" s="24" t="e">
        <f t="shared" si="15"/>
        <v>#VALUE!</v>
      </c>
      <c r="AG106" s="24" t="e">
        <f t="shared" si="22"/>
        <v>#VALUE!</v>
      </c>
      <c r="AH106" s="46"/>
      <c r="AI106" s="47">
        <f t="shared" si="23"/>
        <v>0</v>
      </c>
      <c r="AJ106" s="48">
        <f t="shared" si="24"/>
        <v>0</v>
      </c>
      <c r="AK106" s="49"/>
      <c r="AL106" s="50"/>
    </row>
    <row r="107" spans="1:38" ht="15">
      <c r="A107" s="20">
        <f t="shared" si="25"/>
        <v>103</v>
      </c>
      <c r="B107" s="27" t="s">
        <v>749</v>
      </c>
      <c r="C107" s="29" t="s">
        <v>750</v>
      </c>
      <c r="D107" s="23">
        <v>60</v>
      </c>
      <c r="E107" s="24">
        <v>0</v>
      </c>
      <c r="F107" s="24">
        <v>0</v>
      </c>
      <c r="G107" s="24">
        <v>0</v>
      </c>
      <c r="H107" s="24">
        <v>0</v>
      </c>
      <c r="I107" s="24">
        <v>0</v>
      </c>
      <c r="J107" s="34">
        <v>0</v>
      </c>
      <c r="K107" s="24">
        <v>0</v>
      </c>
      <c r="L107" s="24">
        <v>0</v>
      </c>
      <c r="M107" s="24">
        <v>0</v>
      </c>
      <c r="N107" s="24">
        <v>0</v>
      </c>
      <c r="O107" s="24">
        <v>0</v>
      </c>
      <c r="P107" s="24">
        <v>0</v>
      </c>
      <c r="Q107" s="24">
        <v>0</v>
      </c>
      <c r="R107" s="24">
        <v>0</v>
      </c>
      <c r="S107" s="24">
        <v>0</v>
      </c>
      <c r="T107" s="24">
        <v>0</v>
      </c>
      <c r="U107" s="24">
        <v>0</v>
      </c>
      <c r="V107" s="24">
        <v>0</v>
      </c>
      <c r="W107" s="24">
        <v>0</v>
      </c>
      <c r="X107" s="24"/>
      <c r="Y107" s="24"/>
      <c r="Z107" s="24">
        <v>0</v>
      </c>
      <c r="AA107" s="24">
        <v>0</v>
      </c>
      <c r="AB107" s="38">
        <f t="shared" si="26"/>
        <v>0</v>
      </c>
      <c r="AC107" s="38">
        <f>AB107-AA107-Z107</f>
        <v>0</v>
      </c>
      <c r="AD107" s="24" t="e">
        <f t="shared" si="27"/>
        <v>#VALUE!</v>
      </c>
      <c r="AE107" s="24" t="e">
        <f t="shared" si="28"/>
        <v>#VALUE!</v>
      </c>
      <c r="AF107" s="24" t="e">
        <f t="shared" si="15"/>
        <v>#VALUE!</v>
      </c>
      <c r="AG107" s="24" t="e">
        <f t="shared" si="22"/>
        <v>#VALUE!</v>
      </c>
      <c r="AH107" s="46"/>
      <c r="AI107" s="47">
        <f t="shared" si="23"/>
        <v>0</v>
      </c>
      <c r="AJ107" s="48">
        <f t="shared" si="24"/>
        <v>0</v>
      </c>
      <c r="AK107" s="49"/>
      <c r="AL107" s="50"/>
    </row>
    <row r="108" spans="1:38" ht="15">
      <c r="A108" s="20">
        <f t="shared" si="25"/>
        <v>104</v>
      </c>
      <c r="B108" s="27" t="s">
        <v>447</v>
      </c>
      <c r="C108" s="29" t="s">
        <v>448</v>
      </c>
      <c r="D108" s="23">
        <v>120</v>
      </c>
      <c r="E108" s="24">
        <v>9435.25</v>
      </c>
      <c r="F108" s="24">
        <v>0</v>
      </c>
      <c r="G108" s="24">
        <v>0</v>
      </c>
      <c r="H108" s="24">
        <v>0</v>
      </c>
      <c r="I108" s="24">
        <v>0</v>
      </c>
      <c r="J108" s="34">
        <v>0</v>
      </c>
      <c r="K108" s="24">
        <v>0</v>
      </c>
      <c r="L108" s="24">
        <v>0</v>
      </c>
      <c r="M108" s="24">
        <v>0</v>
      </c>
      <c r="N108" s="24">
        <v>0</v>
      </c>
      <c r="O108" s="24">
        <v>0</v>
      </c>
      <c r="P108" s="24">
        <v>0</v>
      </c>
      <c r="Q108" s="24">
        <v>0</v>
      </c>
      <c r="R108" s="24">
        <v>0</v>
      </c>
      <c r="S108" s="24">
        <v>0</v>
      </c>
      <c r="T108" s="24">
        <v>0</v>
      </c>
      <c r="U108" s="24">
        <v>0</v>
      </c>
      <c r="V108" s="24">
        <v>0</v>
      </c>
      <c r="W108" s="24">
        <v>0</v>
      </c>
      <c r="X108" s="24"/>
      <c r="Y108" s="24">
        <v>0</v>
      </c>
      <c r="Z108" s="24">
        <v>0</v>
      </c>
      <c r="AA108" s="24">
        <v>0</v>
      </c>
      <c r="AB108" s="38">
        <f t="shared" si="26"/>
        <v>9435.25</v>
      </c>
      <c r="AC108" s="38">
        <f t="shared" si="35"/>
        <v>9435.25</v>
      </c>
      <c r="AD108" s="24" t="e">
        <f t="shared" si="27"/>
        <v>#VALUE!</v>
      </c>
      <c r="AE108" s="24" t="e">
        <f t="shared" si="28"/>
        <v>#VALUE!</v>
      </c>
      <c r="AF108" s="24" t="e">
        <f t="shared" si="15"/>
        <v>#VALUE!</v>
      </c>
      <c r="AG108" s="24" t="e">
        <f t="shared" si="22"/>
        <v>#VALUE!</v>
      </c>
      <c r="AH108" s="46"/>
      <c r="AI108" s="47">
        <f t="shared" si="23"/>
        <v>0</v>
      </c>
      <c r="AJ108" s="48">
        <f t="shared" si="24"/>
        <v>0</v>
      </c>
      <c r="AK108" s="49"/>
      <c r="AL108" s="50"/>
    </row>
    <row r="109" spans="1:38" ht="15">
      <c r="A109" s="20">
        <f t="shared" si="25"/>
        <v>105</v>
      </c>
      <c r="B109" s="27" t="s">
        <v>74</v>
      </c>
      <c r="C109" s="29" t="s">
        <v>75</v>
      </c>
      <c r="D109" s="23">
        <v>120</v>
      </c>
      <c r="E109" s="24">
        <v>0</v>
      </c>
      <c r="F109" s="24">
        <v>0</v>
      </c>
      <c r="G109" s="24">
        <v>0</v>
      </c>
      <c r="H109" s="24">
        <v>0</v>
      </c>
      <c r="I109" s="24">
        <v>0</v>
      </c>
      <c r="J109" s="34">
        <v>0</v>
      </c>
      <c r="K109" s="24">
        <v>0</v>
      </c>
      <c r="L109" s="24">
        <v>0</v>
      </c>
      <c r="M109" s="24">
        <v>0</v>
      </c>
      <c r="N109" s="24">
        <v>0</v>
      </c>
      <c r="O109" s="24">
        <v>59961.780000000101</v>
      </c>
      <c r="P109" s="24">
        <v>197501.6</v>
      </c>
      <c r="Q109" s="24">
        <v>0</v>
      </c>
      <c r="R109" s="24">
        <v>312588.49</v>
      </c>
      <c r="S109" s="24">
        <v>0</v>
      </c>
      <c r="T109" s="24">
        <v>0</v>
      </c>
      <c r="U109" s="24">
        <v>0</v>
      </c>
      <c r="V109" s="24">
        <v>0</v>
      </c>
      <c r="W109" s="24">
        <v>0</v>
      </c>
      <c r="X109" s="24"/>
      <c r="Y109" s="24">
        <v>0</v>
      </c>
      <c r="Z109" s="24">
        <v>44334.41</v>
      </c>
      <c r="AA109" s="24">
        <v>0</v>
      </c>
      <c r="AB109" s="38">
        <f t="shared" si="26"/>
        <v>614386.28000000014</v>
      </c>
      <c r="AC109" s="38">
        <f t="shared" si="35"/>
        <v>570051.87000000011</v>
      </c>
      <c r="AD109" s="24" t="e">
        <f t="shared" si="27"/>
        <v>#VALUE!</v>
      </c>
      <c r="AE109" s="24" t="e">
        <f t="shared" si="28"/>
        <v>#VALUE!</v>
      </c>
      <c r="AF109" s="24" t="e">
        <f t="shared" si="15"/>
        <v>#VALUE!</v>
      </c>
      <c r="AG109" s="24" t="e">
        <f t="shared" si="22"/>
        <v>#VALUE!</v>
      </c>
      <c r="AH109" s="46"/>
      <c r="AI109" s="47">
        <f t="shared" si="23"/>
        <v>0</v>
      </c>
      <c r="AJ109" s="48">
        <f t="shared" si="24"/>
        <v>0</v>
      </c>
      <c r="AK109" s="49"/>
      <c r="AL109" s="50"/>
    </row>
    <row r="110" spans="1:38" ht="15">
      <c r="A110" s="20">
        <f t="shared" si="25"/>
        <v>106</v>
      </c>
      <c r="B110" s="27" t="s">
        <v>206</v>
      </c>
      <c r="C110" s="29" t="s">
        <v>207</v>
      </c>
      <c r="D110" s="23">
        <v>120</v>
      </c>
      <c r="E110" s="24">
        <v>0</v>
      </c>
      <c r="F110" s="24">
        <v>0</v>
      </c>
      <c r="G110" s="24">
        <v>0</v>
      </c>
      <c r="H110" s="24">
        <v>0</v>
      </c>
      <c r="I110" s="24">
        <v>6880.32</v>
      </c>
      <c r="J110" s="34">
        <v>117662.02</v>
      </c>
      <c r="K110" s="24">
        <v>0</v>
      </c>
      <c r="L110" s="24">
        <v>0</v>
      </c>
      <c r="M110" s="24">
        <v>0</v>
      </c>
      <c r="N110" s="24">
        <v>0</v>
      </c>
      <c r="O110" s="24">
        <v>0</v>
      </c>
      <c r="P110" s="24">
        <v>0</v>
      </c>
      <c r="Q110" s="24">
        <v>0</v>
      </c>
      <c r="R110" s="24">
        <v>0</v>
      </c>
      <c r="S110" s="24">
        <v>0</v>
      </c>
      <c r="T110" s="24">
        <v>0</v>
      </c>
      <c r="U110" s="24">
        <v>327783.31</v>
      </c>
      <c r="V110" s="24">
        <v>0</v>
      </c>
      <c r="W110" s="24">
        <v>0</v>
      </c>
      <c r="X110" s="24"/>
      <c r="Y110" s="24">
        <v>0</v>
      </c>
      <c r="Z110" s="24">
        <v>0</v>
      </c>
      <c r="AA110" s="24">
        <v>0</v>
      </c>
      <c r="AB110" s="38">
        <f t="shared" si="26"/>
        <v>452325.65</v>
      </c>
      <c r="AC110" s="38">
        <f t="shared" si="35"/>
        <v>452325.65</v>
      </c>
      <c r="AD110" s="24" t="e">
        <f t="shared" si="27"/>
        <v>#VALUE!</v>
      </c>
      <c r="AE110" s="24" t="e">
        <f t="shared" si="28"/>
        <v>#VALUE!</v>
      </c>
      <c r="AF110" s="24" t="e">
        <f t="shared" si="15"/>
        <v>#VALUE!</v>
      </c>
      <c r="AG110" s="24" t="e">
        <f t="shared" si="22"/>
        <v>#VALUE!</v>
      </c>
      <c r="AH110" s="46"/>
      <c r="AI110" s="47">
        <f t="shared" si="23"/>
        <v>0</v>
      </c>
      <c r="AJ110" s="48">
        <f t="shared" si="24"/>
        <v>0</v>
      </c>
      <c r="AK110" s="49"/>
      <c r="AL110" s="50"/>
    </row>
    <row r="111" spans="1:38" ht="15">
      <c r="A111" s="20">
        <f t="shared" si="25"/>
        <v>107</v>
      </c>
      <c r="B111" s="27" t="s">
        <v>488</v>
      </c>
      <c r="C111" s="29" t="s">
        <v>751</v>
      </c>
      <c r="D111" s="23">
        <v>30</v>
      </c>
      <c r="E111" s="24">
        <v>0</v>
      </c>
      <c r="F111" s="24">
        <v>0</v>
      </c>
      <c r="G111" s="24">
        <v>0</v>
      </c>
      <c r="H111" s="24">
        <v>0</v>
      </c>
      <c r="I111" s="24">
        <v>0</v>
      </c>
      <c r="J111" s="34">
        <v>0</v>
      </c>
      <c r="K111" s="24">
        <v>0</v>
      </c>
      <c r="L111" s="24">
        <v>0</v>
      </c>
      <c r="M111" s="24">
        <v>0</v>
      </c>
      <c r="N111" s="24">
        <v>0</v>
      </c>
      <c r="O111" s="24">
        <v>0</v>
      </c>
      <c r="P111" s="24">
        <v>0</v>
      </c>
      <c r="Q111" s="24">
        <v>0</v>
      </c>
      <c r="R111" s="24">
        <v>0</v>
      </c>
      <c r="S111" s="24">
        <v>0</v>
      </c>
      <c r="T111" s="24">
        <v>0</v>
      </c>
      <c r="U111" s="24">
        <v>0</v>
      </c>
      <c r="V111" s="24">
        <v>0</v>
      </c>
      <c r="W111" s="24">
        <v>0</v>
      </c>
      <c r="X111" s="24">
        <v>0</v>
      </c>
      <c r="Y111" s="24">
        <v>0</v>
      </c>
      <c r="Z111" s="24">
        <v>0</v>
      </c>
      <c r="AA111" s="24">
        <v>0</v>
      </c>
      <c r="AB111" s="38">
        <f t="shared" si="26"/>
        <v>0</v>
      </c>
      <c r="AC111" s="38">
        <f>AB111-AA111</f>
        <v>0</v>
      </c>
      <c r="AD111" s="24" t="e">
        <f t="shared" si="27"/>
        <v>#VALUE!</v>
      </c>
      <c r="AE111" s="24" t="e">
        <f t="shared" si="28"/>
        <v>#VALUE!</v>
      </c>
      <c r="AF111" s="24" t="e">
        <f t="shared" ref="AF111:AF156" si="36">IF((INDEX($E$5:$S$629,ROW()-4,COLUMN()-((COLUMN()-19)*2)-7-$D111/30))&gt;(AC111-AD111-AE111),(AC111-AD111-AE111),INDEX($E$5:$S$629,ROW()-4,COLUMN()-((COLUMN()-19)*2)-7-$D111/30))</f>
        <v>#VALUE!</v>
      </c>
      <c r="AG111" s="24" t="e">
        <f t="shared" si="22"/>
        <v>#VALUE!</v>
      </c>
      <c r="AH111" s="46"/>
      <c r="AI111" s="47">
        <f t="shared" si="23"/>
        <v>0</v>
      </c>
      <c r="AJ111" s="48">
        <f t="shared" si="24"/>
        <v>0</v>
      </c>
      <c r="AK111" s="49"/>
      <c r="AL111" s="50"/>
    </row>
    <row r="112" spans="1:38" ht="15">
      <c r="A112" s="20">
        <f t="shared" si="25"/>
        <v>108</v>
      </c>
      <c r="B112" s="27" t="s">
        <v>367</v>
      </c>
      <c r="C112" s="29" t="s">
        <v>368</v>
      </c>
      <c r="D112" s="23">
        <v>120</v>
      </c>
      <c r="E112" s="24">
        <v>0</v>
      </c>
      <c r="F112" s="24"/>
      <c r="G112" s="24"/>
      <c r="H112" s="24"/>
      <c r="I112" s="24"/>
      <c r="J112" s="34">
        <v>8870.25</v>
      </c>
      <c r="K112" s="24">
        <v>0</v>
      </c>
      <c r="L112" s="24">
        <v>0</v>
      </c>
      <c r="M112" s="24">
        <v>0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22490</v>
      </c>
      <c r="T112" s="24">
        <v>0</v>
      </c>
      <c r="U112" s="24">
        <v>0</v>
      </c>
      <c r="V112" s="24">
        <v>0</v>
      </c>
      <c r="W112" s="24">
        <v>0</v>
      </c>
      <c r="X112" s="24"/>
      <c r="Y112" s="24">
        <v>0</v>
      </c>
      <c r="Z112" s="24">
        <v>23355</v>
      </c>
      <c r="AA112" s="24">
        <v>0</v>
      </c>
      <c r="AB112" s="38">
        <f t="shared" si="26"/>
        <v>54715.25</v>
      </c>
      <c r="AC112" s="38">
        <f t="shared" ref="AC112:AC116" si="37">AB112-AA112-Z112-Y112-X112</f>
        <v>31360.25</v>
      </c>
      <c r="AD112" s="24" t="e">
        <f t="shared" si="27"/>
        <v>#VALUE!</v>
      </c>
      <c r="AE112" s="24" t="e">
        <f t="shared" si="28"/>
        <v>#VALUE!</v>
      </c>
      <c r="AF112" s="24" t="e">
        <f t="shared" si="36"/>
        <v>#VALUE!</v>
      </c>
      <c r="AG112" s="24" t="e">
        <f t="shared" si="22"/>
        <v>#VALUE!</v>
      </c>
      <c r="AH112" s="46"/>
      <c r="AI112" s="47">
        <f t="shared" si="23"/>
        <v>0</v>
      </c>
      <c r="AJ112" s="48">
        <f t="shared" si="24"/>
        <v>0</v>
      </c>
      <c r="AK112" s="49"/>
      <c r="AL112" s="50"/>
    </row>
    <row r="113" spans="1:38" ht="15">
      <c r="A113" s="20">
        <f t="shared" si="25"/>
        <v>109</v>
      </c>
      <c r="B113" s="27" t="s">
        <v>752</v>
      </c>
      <c r="C113" s="29" t="s">
        <v>753</v>
      </c>
      <c r="D113" s="23">
        <v>120</v>
      </c>
      <c r="E113" s="24">
        <v>0</v>
      </c>
      <c r="F113" s="24">
        <v>0</v>
      </c>
      <c r="G113" s="24">
        <v>0</v>
      </c>
      <c r="H113" s="24">
        <v>0</v>
      </c>
      <c r="I113" s="24">
        <v>0</v>
      </c>
      <c r="J113" s="34">
        <v>0</v>
      </c>
      <c r="K113" s="24">
        <v>0</v>
      </c>
      <c r="L113" s="24">
        <v>0</v>
      </c>
      <c r="M113" s="24">
        <v>0</v>
      </c>
      <c r="N113" s="24">
        <v>0</v>
      </c>
      <c r="O113" s="24">
        <v>0</v>
      </c>
      <c r="P113" s="24">
        <v>0</v>
      </c>
      <c r="Q113" s="24">
        <v>0</v>
      </c>
      <c r="R113" s="24">
        <v>0</v>
      </c>
      <c r="S113" s="24">
        <v>0</v>
      </c>
      <c r="T113" s="24">
        <v>0</v>
      </c>
      <c r="U113" s="24">
        <v>0</v>
      </c>
      <c r="V113" s="24">
        <v>0</v>
      </c>
      <c r="W113" s="24">
        <v>0</v>
      </c>
      <c r="X113" s="24"/>
      <c r="Y113" s="24"/>
      <c r="Z113" s="24">
        <v>0</v>
      </c>
      <c r="AA113" s="24">
        <v>0</v>
      </c>
      <c r="AB113" s="38">
        <f t="shared" si="26"/>
        <v>0</v>
      </c>
      <c r="AC113" s="38">
        <f t="shared" si="37"/>
        <v>0</v>
      </c>
      <c r="AD113" s="24" t="e">
        <f t="shared" si="27"/>
        <v>#VALUE!</v>
      </c>
      <c r="AE113" s="24" t="e">
        <f t="shared" si="28"/>
        <v>#VALUE!</v>
      </c>
      <c r="AF113" s="24" t="e">
        <f t="shared" si="36"/>
        <v>#VALUE!</v>
      </c>
      <c r="AG113" s="24" t="e">
        <f t="shared" si="22"/>
        <v>#VALUE!</v>
      </c>
      <c r="AH113" s="46"/>
      <c r="AI113" s="47">
        <f t="shared" si="23"/>
        <v>0</v>
      </c>
      <c r="AJ113" s="48">
        <f t="shared" si="24"/>
        <v>0</v>
      </c>
      <c r="AK113" s="49"/>
      <c r="AL113" s="50"/>
    </row>
    <row r="114" spans="1:38" ht="15">
      <c r="A114" s="20">
        <f t="shared" si="25"/>
        <v>110</v>
      </c>
      <c r="B114" s="27" t="s">
        <v>272</v>
      </c>
      <c r="C114" s="29" t="s">
        <v>273</v>
      </c>
      <c r="D114" s="23">
        <v>120</v>
      </c>
      <c r="E114" s="24">
        <v>0</v>
      </c>
      <c r="F114" s="24">
        <v>0</v>
      </c>
      <c r="G114" s="24">
        <v>0</v>
      </c>
      <c r="H114" s="24">
        <v>35126.980000000003</v>
      </c>
      <c r="I114" s="24">
        <v>30810.73</v>
      </c>
      <c r="J114" s="34">
        <v>34057.15</v>
      </c>
      <c r="K114" s="24">
        <v>12156.47</v>
      </c>
      <c r="L114" s="24">
        <v>9216.9899999999907</v>
      </c>
      <c r="M114" s="24">
        <v>6784.0900000000101</v>
      </c>
      <c r="N114" s="24">
        <v>8528.5700000000106</v>
      </c>
      <c r="O114" s="24">
        <v>9497.4500000000098</v>
      </c>
      <c r="P114" s="24">
        <v>11995.55</v>
      </c>
      <c r="Q114" s="24">
        <v>0</v>
      </c>
      <c r="R114" s="24">
        <v>35938.32</v>
      </c>
      <c r="S114" s="24">
        <v>0</v>
      </c>
      <c r="T114" s="24">
        <v>0</v>
      </c>
      <c r="U114" s="24">
        <v>0</v>
      </c>
      <c r="V114" s="24">
        <v>0</v>
      </c>
      <c r="W114" s="24">
        <v>33094.61</v>
      </c>
      <c r="X114" s="24"/>
      <c r="Y114" s="24">
        <v>0</v>
      </c>
      <c r="Z114" s="24">
        <v>24584.46</v>
      </c>
      <c r="AA114" s="24">
        <v>9690.07</v>
      </c>
      <c r="AB114" s="38">
        <f t="shared" si="26"/>
        <v>261481.44000000003</v>
      </c>
      <c r="AC114" s="38">
        <f t="shared" si="37"/>
        <v>227206.91000000003</v>
      </c>
      <c r="AD114" s="24" t="e">
        <f t="shared" si="27"/>
        <v>#VALUE!</v>
      </c>
      <c r="AE114" s="24" t="e">
        <f t="shared" si="28"/>
        <v>#VALUE!</v>
      </c>
      <c r="AF114" s="24" t="e">
        <f t="shared" si="36"/>
        <v>#VALUE!</v>
      </c>
      <c r="AG114" s="24" t="e">
        <f t="shared" si="22"/>
        <v>#VALUE!</v>
      </c>
      <c r="AH114" s="46"/>
      <c r="AI114" s="47">
        <f t="shared" si="23"/>
        <v>0</v>
      </c>
      <c r="AJ114" s="48">
        <f t="shared" si="24"/>
        <v>0</v>
      </c>
      <c r="AK114" s="49"/>
      <c r="AL114" s="50"/>
    </row>
    <row r="115" spans="1:38" ht="15">
      <c r="A115" s="20">
        <f t="shared" si="25"/>
        <v>111</v>
      </c>
      <c r="B115" s="27" t="s">
        <v>431</v>
      </c>
      <c r="C115" s="29" t="s">
        <v>432</v>
      </c>
      <c r="D115" s="23">
        <v>120</v>
      </c>
      <c r="E115" s="24">
        <v>19045</v>
      </c>
      <c r="F115" s="24">
        <v>0</v>
      </c>
      <c r="G115" s="24">
        <v>0</v>
      </c>
      <c r="H115" s="24">
        <v>0</v>
      </c>
      <c r="I115" s="24">
        <v>0</v>
      </c>
      <c r="J115" s="34">
        <v>0</v>
      </c>
      <c r="K115" s="24">
        <v>0</v>
      </c>
      <c r="L115" s="24">
        <v>0</v>
      </c>
      <c r="M115" s="24">
        <v>0</v>
      </c>
      <c r="N115" s="24">
        <v>0</v>
      </c>
      <c r="O115" s="24">
        <v>0</v>
      </c>
      <c r="P115" s="24">
        <v>0</v>
      </c>
      <c r="Q115" s="24">
        <v>0</v>
      </c>
      <c r="R115" s="24">
        <v>0</v>
      </c>
      <c r="S115" s="24">
        <v>0</v>
      </c>
      <c r="T115" s="24">
        <v>0</v>
      </c>
      <c r="U115" s="24">
        <v>0</v>
      </c>
      <c r="V115" s="24">
        <v>0</v>
      </c>
      <c r="W115" s="24">
        <v>0</v>
      </c>
      <c r="X115" s="24"/>
      <c r="Y115" s="24">
        <v>0</v>
      </c>
      <c r="Z115" s="24">
        <v>0</v>
      </c>
      <c r="AA115" s="24">
        <v>0</v>
      </c>
      <c r="AB115" s="38">
        <f t="shared" si="26"/>
        <v>19045</v>
      </c>
      <c r="AC115" s="38">
        <f t="shared" si="37"/>
        <v>19045</v>
      </c>
      <c r="AD115" s="24" t="e">
        <f t="shared" si="27"/>
        <v>#VALUE!</v>
      </c>
      <c r="AE115" s="24" t="e">
        <f t="shared" si="28"/>
        <v>#VALUE!</v>
      </c>
      <c r="AF115" s="24" t="e">
        <f t="shared" si="36"/>
        <v>#VALUE!</v>
      </c>
      <c r="AG115" s="24" t="e">
        <f t="shared" si="22"/>
        <v>#VALUE!</v>
      </c>
      <c r="AH115" s="46"/>
      <c r="AI115" s="47">
        <f t="shared" si="23"/>
        <v>0</v>
      </c>
      <c r="AJ115" s="48">
        <f t="shared" si="24"/>
        <v>0</v>
      </c>
      <c r="AK115" s="49"/>
      <c r="AL115" s="50"/>
    </row>
    <row r="116" spans="1:38" ht="15">
      <c r="A116" s="20">
        <f t="shared" si="25"/>
        <v>112</v>
      </c>
      <c r="B116" s="27" t="s">
        <v>249</v>
      </c>
      <c r="C116" s="29" t="s">
        <v>250</v>
      </c>
      <c r="D116" s="23">
        <v>120</v>
      </c>
      <c r="E116" s="24">
        <v>57225</v>
      </c>
      <c r="F116" s="24">
        <v>158314.70000000001</v>
      </c>
      <c r="G116" s="24">
        <v>108266.43</v>
      </c>
      <c r="H116" s="24">
        <v>203846.36</v>
      </c>
      <c r="I116" s="24">
        <v>133664.32000000001</v>
      </c>
      <c r="J116" s="34">
        <v>149582.62</v>
      </c>
      <c r="K116" s="24">
        <v>0</v>
      </c>
      <c r="L116" s="24">
        <v>73169.759999999995</v>
      </c>
      <c r="M116" s="24">
        <v>56766.12</v>
      </c>
      <c r="N116" s="24">
        <v>56068.9099999998</v>
      </c>
      <c r="O116" s="24">
        <v>76165.390000000101</v>
      </c>
      <c r="P116" s="24">
        <v>99204.96</v>
      </c>
      <c r="Q116" s="24">
        <v>0</v>
      </c>
      <c r="R116" s="24">
        <v>111659.82</v>
      </c>
      <c r="S116" s="24">
        <v>21639.5</v>
      </c>
      <c r="T116" s="24">
        <v>43857.5600000001</v>
      </c>
      <c r="U116" s="24">
        <v>83398.53</v>
      </c>
      <c r="V116" s="24">
        <v>64421.619999999901</v>
      </c>
      <c r="W116" s="24">
        <v>38239.890000000101</v>
      </c>
      <c r="X116" s="24">
        <v>55912.71</v>
      </c>
      <c r="Y116" s="24">
        <v>63179.28</v>
      </c>
      <c r="Z116" s="24">
        <v>65633.119999999995</v>
      </c>
      <c r="AA116" s="24">
        <v>54151.98</v>
      </c>
      <c r="AB116" s="38">
        <f t="shared" si="26"/>
        <v>1774368.58</v>
      </c>
      <c r="AC116" s="38">
        <f t="shared" si="37"/>
        <v>1535491.49</v>
      </c>
      <c r="AD116" s="24" t="e">
        <f t="shared" si="27"/>
        <v>#VALUE!</v>
      </c>
      <c r="AE116" s="24" t="e">
        <f t="shared" si="28"/>
        <v>#VALUE!</v>
      </c>
      <c r="AF116" s="24" t="e">
        <f t="shared" si="36"/>
        <v>#VALUE!</v>
      </c>
      <c r="AG116" s="24" t="e">
        <f t="shared" si="22"/>
        <v>#VALUE!</v>
      </c>
      <c r="AH116" s="46"/>
      <c r="AI116" s="47">
        <f t="shared" si="23"/>
        <v>0</v>
      </c>
      <c r="AJ116" s="48">
        <f t="shared" si="24"/>
        <v>0</v>
      </c>
      <c r="AK116" s="49"/>
      <c r="AL116" s="50"/>
    </row>
    <row r="117" spans="1:38" ht="15">
      <c r="A117" s="20">
        <f t="shared" si="25"/>
        <v>113</v>
      </c>
      <c r="B117" s="27" t="s">
        <v>571</v>
      </c>
      <c r="C117" s="29" t="s">
        <v>572</v>
      </c>
      <c r="D117" s="23">
        <v>60</v>
      </c>
      <c r="E117" s="24">
        <v>0</v>
      </c>
      <c r="F117" s="24">
        <v>57112</v>
      </c>
      <c r="G117" s="24">
        <v>0</v>
      </c>
      <c r="H117" s="24">
        <v>1900</v>
      </c>
      <c r="I117" s="24">
        <v>16000</v>
      </c>
      <c r="J117" s="34">
        <v>0</v>
      </c>
      <c r="K117" s="24">
        <v>1780</v>
      </c>
      <c r="L117" s="24">
        <v>4280</v>
      </c>
      <c r="M117" s="24">
        <v>2000</v>
      </c>
      <c r="N117" s="24">
        <v>9888</v>
      </c>
      <c r="O117" s="24">
        <v>0</v>
      </c>
      <c r="P117" s="24">
        <v>30560</v>
      </c>
      <c r="Q117" s="24">
        <v>0</v>
      </c>
      <c r="R117" s="24">
        <v>0</v>
      </c>
      <c r="S117" s="24">
        <v>0</v>
      </c>
      <c r="T117" s="24">
        <v>0</v>
      </c>
      <c r="U117" s="24">
        <v>0</v>
      </c>
      <c r="V117" s="24">
        <v>0</v>
      </c>
      <c r="W117" s="24">
        <v>0</v>
      </c>
      <c r="X117" s="24"/>
      <c r="Y117" s="24">
        <v>0</v>
      </c>
      <c r="Z117" s="24">
        <v>2550</v>
      </c>
      <c r="AA117" s="24">
        <v>0</v>
      </c>
      <c r="AB117" s="38">
        <f t="shared" si="26"/>
        <v>126070</v>
      </c>
      <c r="AC117" s="38">
        <f>AB117-AA117-Z117</f>
        <v>123520</v>
      </c>
      <c r="AD117" s="24" t="e">
        <f t="shared" si="27"/>
        <v>#VALUE!</v>
      </c>
      <c r="AE117" s="24" t="e">
        <f t="shared" si="28"/>
        <v>#VALUE!</v>
      </c>
      <c r="AF117" s="24" t="e">
        <f t="shared" si="36"/>
        <v>#VALUE!</v>
      </c>
      <c r="AG117" s="24" t="e">
        <f t="shared" si="22"/>
        <v>#VALUE!</v>
      </c>
      <c r="AH117" s="46"/>
      <c r="AI117" s="47">
        <f t="shared" si="23"/>
        <v>0</v>
      </c>
      <c r="AJ117" s="48">
        <f t="shared" si="24"/>
        <v>0</v>
      </c>
      <c r="AK117" s="49"/>
      <c r="AL117" s="50"/>
    </row>
    <row r="118" spans="1:38" ht="15">
      <c r="A118" s="20">
        <f t="shared" si="25"/>
        <v>114</v>
      </c>
      <c r="B118" s="27" t="s">
        <v>264</v>
      </c>
      <c r="C118" s="29" t="s">
        <v>265</v>
      </c>
      <c r="D118" s="23">
        <v>120</v>
      </c>
      <c r="E118" s="24">
        <v>0</v>
      </c>
      <c r="F118" s="24">
        <v>0</v>
      </c>
      <c r="G118" s="24">
        <v>0</v>
      </c>
      <c r="H118" s="24">
        <v>0</v>
      </c>
      <c r="I118" s="24">
        <v>0</v>
      </c>
      <c r="J118" s="34">
        <v>0</v>
      </c>
      <c r="K118" s="24">
        <v>0</v>
      </c>
      <c r="L118" s="24">
        <v>0</v>
      </c>
      <c r="M118" s="24">
        <v>0</v>
      </c>
      <c r="N118" s="24">
        <v>0</v>
      </c>
      <c r="O118" s="24">
        <v>0</v>
      </c>
      <c r="P118" s="24">
        <v>0</v>
      </c>
      <c r="Q118" s="24">
        <v>0</v>
      </c>
      <c r="R118" s="24"/>
      <c r="S118" s="24"/>
      <c r="T118" s="24">
        <v>64783.88</v>
      </c>
      <c r="U118" s="24">
        <v>25079.26</v>
      </c>
      <c r="V118" s="24">
        <v>37258.639999999999</v>
      </c>
      <c r="W118" s="24">
        <v>0</v>
      </c>
      <c r="X118" s="24">
        <v>145721.18</v>
      </c>
      <c r="Y118" s="24">
        <v>107517.75999999999</v>
      </c>
      <c r="Z118" s="24">
        <v>0</v>
      </c>
      <c r="AA118" s="24">
        <v>0</v>
      </c>
      <c r="AB118" s="38">
        <f t="shared" si="26"/>
        <v>380360.72</v>
      </c>
      <c r="AC118" s="38">
        <f t="shared" ref="AC118:AC123" si="38">AB118-AA118-Z118-Y118-X118</f>
        <v>127121.77999999997</v>
      </c>
      <c r="AD118" s="24" t="e">
        <f t="shared" si="27"/>
        <v>#VALUE!</v>
      </c>
      <c r="AE118" s="24" t="e">
        <f t="shared" si="28"/>
        <v>#VALUE!</v>
      </c>
      <c r="AF118" s="24" t="e">
        <f t="shared" si="36"/>
        <v>#VALUE!</v>
      </c>
      <c r="AG118" s="24" t="e">
        <f t="shared" si="22"/>
        <v>#VALUE!</v>
      </c>
      <c r="AH118" s="46"/>
      <c r="AI118" s="47">
        <f t="shared" si="23"/>
        <v>0</v>
      </c>
      <c r="AJ118" s="48">
        <f t="shared" si="24"/>
        <v>0</v>
      </c>
      <c r="AK118" s="49"/>
      <c r="AL118" s="50"/>
    </row>
    <row r="119" spans="1:38" ht="15">
      <c r="A119" s="20">
        <f t="shared" si="25"/>
        <v>115</v>
      </c>
      <c r="B119" s="27" t="s">
        <v>353</v>
      </c>
      <c r="C119" s="29" t="s">
        <v>354</v>
      </c>
      <c r="D119" s="23">
        <v>120</v>
      </c>
      <c r="E119" s="24">
        <v>31381.81</v>
      </c>
      <c r="F119" s="24">
        <v>0</v>
      </c>
      <c r="G119" s="24">
        <v>147426.87</v>
      </c>
      <c r="H119" s="24">
        <v>0</v>
      </c>
      <c r="I119" s="24">
        <v>67211.7</v>
      </c>
      <c r="J119" s="34">
        <v>0</v>
      </c>
      <c r="K119" s="24">
        <v>0</v>
      </c>
      <c r="L119" s="24">
        <v>0</v>
      </c>
      <c r="M119" s="24">
        <v>0</v>
      </c>
      <c r="N119" s="24">
        <v>0</v>
      </c>
      <c r="O119" s="24">
        <v>0</v>
      </c>
      <c r="P119" s="24">
        <v>0</v>
      </c>
      <c r="Q119" s="24">
        <v>0</v>
      </c>
      <c r="R119" s="24">
        <v>0</v>
      </c>
      <c r="S119" s="24">
        <v>0</v>
      </c>
      <c r="T119" s="24">
        <v>0</v>
      </c>
      <c r="U119" s="24">
        <v>0</v>
      </c>
      <c r="V119" s="24">
        <v>0</v>
      </c>
      <c r="W119" s="24">
        <v>0</v>
      </c>
      <c r="X119" s="24"/>
      <c r="Y119" s="24">
        <v>0</v>
      </c>
      <c r="Z119" s="24">
        <v>0</v>
      </c>
      <c r="AA119" s="24">
        <v>0</v>
      </c>
      <c r="AB119" s="38">
        <f t="shared" si="26"/>
        <v>246020.38</v>
      </c>
      <c r="AC119" s="38">
        <f t="shared" si="38"/>
        <v>246020.38</v>
      </c>
      <c r="AD119" s="24" t="e">
        <f t="shared" si="27"/>
        <v>#VALUE!</v>
      </c>
      <c r="AE119" s="24" t="e">
        <f t="shared" si="28"/>
        <v>#VALUE!</v>
      </c>
      <c r="AF119" s="24" t="e">
        <f t="shared" si="36"/>
        <v>#VALUE!</v>
      </c>
      <c r="AG119" s="24" t="e">
        <f t="shared" si="22"/>
        <v>#VALUE!</v>
      </c>
      <c r="AH119" s="46"/>
      <c r="AI119" s="47">
        <f t="shared" si="23"/>
        <v>0</v>
      </c>
      <c r="AJ119" s="48">
        <f t="shared" si="24"/>
        <v>0</v>
      </c>
      <c r="AK119" s="49"/>
      <c r="AL119" s="50"/>
    </row>
    <row r="120" spans="1:38" ht="15">
      <c r="A120" s="20">
        <f t="shared" si="25"/>
        <v>116</v>
      </c>
      <c r="B120" s="27" t="s">
        <v>528</v>
      </c>
      <c r="C120" s="29" t="s">
        <v>529</v>
      </c>
      <c r="D120" s="23">
        <v>60</v>
      </c>
      <c r="E120" s="24">
        <v>0</v>
      </c>
      <c r="F120" s="24">
        <v>0</v>
      </c>
      <c r="G120" s="24">
        <v>0</v>
      </c>
      <c r="H120" s="24">
        <v>0</v>
      </c>
      <c r="I120" s="24">
        <v>0</v>
      </c>
      <c r="J120" s="34">
        <v>0</v>
      </c>
      <c r="K120" s="24">
        <v>0</v>
      </c>
      <c r="L120" s="24">
        <v>0</v>
      </c>
      <c r="M120" s="24">
        <v>0</v>
      </c>
      <c r="N120" s="24">
        <v>0</v>
      </c>
      <c r="O120" s="24">
        <v>0</v>
      </c>
      <c r="P120" s="24">
        <v>0</v>
      </c>
      <c r="Q120" s="24">
        <v>0</v>
      </c>
      <c r="R120" s="24">
        <v>0</v>
      </c>
      <c r="S120" s="24">
        <v>0</v>
      </c>
      <c r="T120" s="24">
        <v>0</v>
      </c>
      <c r="U120" s="24">
        <v>0</v>
      </c>
      <c r="V120" s="24">
        <v>0</v>
      </c>
      <c r="W120" s="24">
        <v>0</v>
      </c>
      <c r="X120" s="24"/>
      <c r="Y120" s="24"/>
      <c r="Z120" s="24">
        <v>0</v>
      </c>
      <c r="AA120" s="24">
        <v>27870</v>
      </c>
      <c r="AB120" s="38">
        <f t="shared" si="26"/>
        <v>27870</v>
      </c>
      <c r="AC120" s="38">
        <f>AB120-AA120-Z120</f>
        <v>0</v>
      </c>
      <c r="AD120" s="24" t="e">
        <f t="shared" si="27"/>
        <v>#VALUE!</v>
      </c>
      <c r="AE120" s="24" t="e">
        <f t="shared" si="28"/>
        <v>#VALUE!</v>
      </c>
      <c r="AF120" s="24" t="e">
        <f t="shared" si="36"/>
        <v>#VALUE!</v>
      </c>
      <c r="AG120" s="24" t="e">
        <f t="shared" si="22"/>
        <v>#VALUE!</v>
      </c>
      <c r="AH120" s="46"/>
      <c r="AI120" s="47">
        <f t="shared" si="23"/>
        <v>0</v>
      </c>
      <c r="AJ120" s="48">
        <f t="shared" si="24"/>
        <v>0</v>
      </c>
      <c r="AK120" s="49"/>
      <c r="AL120" s="50"/>
    </row>
    <row r="121" spans="1:38" ht="15">
      <c r="A121" s="20">
        <f t="shared" si="25"/>
        <v>117</v>
      </c>
      <c r="B121" s="27" t="s">
        <v>371</v>
      </c>
      <c r="C121" s="29" t="s">
        <v>372</v>
      </c>
      <c r="D121" s="23">
        <v>120</v>
      </c>
      <c r="E121" s="24">
        <v>0</v>
      </c>
      <c r="F121" s="24">
        <v>0</v>
      </c>
      <c r="G121" s="24">
        <v>0</v>
      </c>
      <c r="H121" s="24">
        <v>0</v>
      </c>
      <c r="I121" s="24">
        <v>0</v>
      </c>
      <c r="J121" s="34">
        <v>0</v>
      </c>
      <c r="K121" s="24">
        <v>0</v>
      </c>
      <c r="L121" s="24">
        <v>0</v>
      </c>
      <c r="M121" s="24">
        <v>0</v>
      </c>
      <c r="N121" s="24">
        <v>0</v>
      </c>
      <c r="O121" s="24">
        <v>0</v>
      </c>
      <c r="P121" s="24"/>
      <c r="Q121" s="24"/>
      <c r="R121" s="24"/>
      <c r="S121" s="24"/>
      <c r="T121" s="24"/>
      <c r="U121" s="24"/>
      <c r="V121" s="24"/>
      <c r="W121" s="24"/>
      <c r="X121" s="24">
        <v>119443.5</v>
      </c>
      <c r="Y121" s="24">
        <v>0</v>
      </c>
      <c r="Z121" s="24">
        <v>0</v>
      </c>
      <c r="AA121" s="24">
        <v>0</v>
      </c>
      <c r="AB121" s="38">
        <f t="shared" si="26"/>
        <v>119443.5</v>
      </c>
      <c r="AC121" s="38">
        <f t="shared" si="38"/>
        <v>0</v>
      </c>
      <c r="AD121" s="24" t="e">
        <f t="shared" si="27"/>
        <v>#VALUE!</v>
      </c>
      <c r="AE121" s="24" t="e">
        <f t="shared" si="28"/>
        <v>#VALUE!</v>
      </c>
      <c r="AF121" s="24" t="e">
        <f t="shared" si="36"/>
        <v>#VALUE!</v>
      </c>
      <c r="AG121" s="24" t="e">
        <f t="shared" si="22"/>
        <v>#VALUE!</v>
      </c>
      <c r="AH121" s="46"/>
      <c r="AI121" s="47">
        <f t="shared" si="23"/>
        <v>0</v>
      </c>
      <c r="AJ121" s="48">
        <f t="shared" si="24"/>
        <v>0</v>
      </c>
      <c r="AK121" s="49"/>
      <c r="AL121" s="50"/>
    </row>
    <row r="122" spans="1:38" ht="15">
      <c r="A122" s="20">
        <f t="shared" si="25"/>
        <v>118</v>
      </c>
      <c r="B122" s="27" t="s">
        <v>453</v>
      </c>
      <c r="C122" s="29" t="s">
        <v>454</v>
      </c>
      <c r="D122" s="23">
        <v>120</v>
      </c>
      <c r="E122" s="24">
        <v>0</v>
      </c>
      <c r="F122" s="24">
        <v>0</v>
      </c>
      <c r="G122" s="24">
        <v>0</v>
      </c>
      <c r="H122" s="24">
        <v>0</v>
      </c>
      <c r="I122" s="24">
        <v>0</v>
      </c>
      <c r="J122" s="34">
        <v>0</v>
      </c>
      <c r="K122" s="24">
        <v>0</v>
      </c>
      <c r="L122" s="24">
        <v>0</v>
      </c>
      <c r="M122" s="24">
        <v>0</v>
      </c>
      <c r="N122" s="24">
        <v>0</v>
      </c>
      <c r="O122" s="24">
        <v>8606.64</v>
      </c>
      <c r="P122" s="24">
        <v>0</v>
      </c>
      <c r="Q122" s="24">
        <v>0</v>
      </c>
      <c r="R122" s="24">
        <v>0</v>
      </c>
      <c r="S122" s="24">
        <v>0</v>
      </c>
      <c r="T122" s="24">
        <v>0</v>
      </c>
      <c r="U122" s="24">
        <v>0</v>
      </c>
      <c r="V122" s="24">
        <v>0</v>
      </c>
      <c r="W122" s="24">
        <v>0</v>
      </c>
      <c r="X122" s="24"/>
      <c r="Y122" s="24">
        <v>0</v>
      </c>
      <c r="Z122" s="24">
        <v>0</v>
      </c>
      <c r="AA122" s="24">
        <v>0</v>
      </c>
      <c r="AB122" s="38">
        <f t="shared" si="26"/>
        <v>8606.64</v>
      </c>
      <c r="AC122" s="38">
        <f t="shared" si="38"/>
        <v>8606.64</v>
      </c>
      <c r="AD122" s="24" t="e">
        <f t="shared" si="27"/>
        <v>#VALUE!</v>
      </c>
      <c r="AE122" s="24" t="e">
        <f t="shared" si="28"/>
        <v>#VALUE!</v>
      </c>
      <c r="AF122" s="24" t="e">
        <f t="shared" si="36"/>
        <v>#VALUE!</v>
      </c>
      <c r="AG122" s="24" t="e">
        <f t="shared" si="22"/>
        <v>#VALUE!</v>
      </c>
      <c r="AH122" s="46"/>
      <c r="AI122" s="47">
        <f t="shared" si="23"/>
        <v>0</v>
      </c>
      <c r="AJ122" s="48">
        <f t="shared" si="24"/>
        <v>0</v>
      </c>
      <c r="AK122" s="49"/>
      <c r="AL122" s="50"/>
    </row>
    <row r="123" spans="1:38" ht="15">
      <c r="A123" s="20">
        <f t="shared" si="25"/>
        <v>119</v>
      </c>
      <c r="B123" s="27" t="s">
        <v>407</v>
      </c>
      <c r="C123" s="29" t="s">
        <v>408</v>
      </c>
      <c r="D123" s="23">
        <v>120</v>
      </c>
      <c r="E123" s="24">
        <v>900</v>
      </c>
      <c r="F123" s="24">
        <v>0</v>
      </c>
      <c r="G123" s="24">
        <v>0</v>
      </c>
      <c r="H123" s="24">
        <v>0</v>
      </c>
      <c r="I123" s="24">
        <v>0</v>
      </c>
      <c r="J123" s="34">
        <v>0</v>
      </c>
      <c r="K123" s="24">
        <v>0</v>
      </c>
      <c r="L123" s="24">
        <v>0</v>
      </c>
      <c r="M123" s="24">
        <v>0</v>
      </c>
      <c r="N123" s="24">
        <v>0</v>
      </c>
      <c r="O123" s="24">
        <v>0</v>
      </c>
      <c r="P123" s="24">
        <v>0</v>
      </c>
      <c r="Q123" s="24">
        <v>0</v>
      </c>
      <c r="R123" s="24">
        <v>0</v>
      </c>
      <c r="S123" s="24">
        <v>0</v>
      </c>
      <c r="T123" s="24">
        <v>0</v>
      </c>
      <c r="U123" s="24">
        <v>0</v>
      </c>
      <c r="V123" s="24">
        <v>0</v>
      </c>
      <c r="W123" s="24">
        <v>0</v>
      </c>
      <c r="X123" s="24"/>
      <c r="Y123" s="24">
        <v>0</v>
      </c>
      <c r="Z123" s="24">
        <v>0</v>
      </c>
      <c r="AA123" s="24">
        <v>0</v>
      </c>
      <c r="AB123" s="38">
        <f t="shared" si="26"/>
        <v>900</v>
      </c>
      <c r="AC123" s="38">
        <f t="shared" si="38"/>
        <v>900</v>
      </c>
      <c r="AD123" s="24" t="e">
        <f t="shared" si="27"/>
        <v>#VALUE!</v>
      </c>
      <c r="AE123" s="24" t="e">
        <f t="shared" si="28"/>
        <v>#VALUE!</v>
      </c>
      <c r="AF123" s="24" t="e">
        <f t="shared" si="36"/>
        <v>#VALUE!</v>
      </c>
      <c r="AG123" s="24" t="e">
        <f t="shared" si="22"/>
        <v>#VALUE!</v>
      </c>
      <c r="AH123" s="46"/>
      <c r="AI123" s="47">
        <f t="shared" si="23"/>
        <v>0</v>
      </c>
      <c r="AJ123" s="48">
        <f t="shared" si="24"/>
        <v>0</v>
      </c>
      <c r="AK123" s="49"/>
      <c r="AL123" s="50"/>
    </row>
    <row r="124" spans="1:38" ht="15">
      <c r="A124" s="20">
        <f t="shared" si="25"/>
        <v>120</v>
      </c>
      <c r="B124" s="27" t="s">
        <v>573</v>
      </c>
      <c r="C124" s="29" t="s">
        <v>574</v>
      </c>
      <c r="D124" s="23">
        <v>30</v>
      </c>
      <c r="E124" s="24">
        <v>0</v>
      </c>
      <c r="F124" s="24">
        <v>0</v>
      </c>
      <c r="G124" s="24">
        <v>0</v>
      </c>
      <c r="H124" s="24">
        <v>0</v>
      </c>
      <c r="I124" s="24">
        <v>0</v>
      </c>
      <c r="J124" s="34">
        <v>0</v>
      </c>
      <c r="K124" s="24">
        <v>0</v>
      </c>
      <c r="L124" s="24">
        <v>15670.5</v>
      </c>
      <c r="M124" s="24">
        <v>0</v>
      </c>
      <c r="N124" s="24">
        <v>0</v>
      </c>
      <c r="O124" s="24">
        <v>0</v>
      </c>
      <c r="P124" s="24">
        <v>0</v>
      </c>
      <c r="Q124" s="24">
        <v>0</v>
      </c>
      <c r="R124" s="24">
        <v>0</v>
      </c>
      <c r="S124" s="24">
        <v>0</v>
      </c>
      <c r="T124" s="24">
        <v>0</v>
      </c>
      <c r="U124" s="24">
        <v>0</v>
      </c>
      <c r="V124" s="24">
        <v>0</v>
      </c>
      <c r="W124" s="24">
        <v>25837</v>
      </c>
      <c r="X124" s="24"/>
      <c r="Y124" s="24">
        <v>0</v>
      </c>
      <c r="Z124" s="24">
        <v>0</v>
      </c>
      <c r="AA124" s="24">
        <v>0</v>
      </c>
      <c r="AB124" s="38">
        <f t="shared" si="26"/>
        <v>41507.5</v>
      </c>
      <c r="AC124" s="38">
        <f>AB124-AA124</f>
        <v>41507.5</v>
      </c>
      <c r="AD124" s="24" t="e">
        <f t="shared" si="27"/>
        <v>#VALUE!</v>
      </c>
      <c r="AE124" s="24" t="e">
        <f t="shared" si="28"/>
        <v>#VALUE!</v>
      </c>
      <c r="AF124" s="24" t="e">
        <f t="shared" si="36"/>
        <v>#VALUE!</v>
      </c>
      <c r="AG124" s="24" t="e">
        <f t="shared" si="22"/>
        <v>#VALUE!</v>
      </c>
      <c r="AH124" s="46"/>
      <c r="AI124" s="47">
        <f t="shared" si="23"/>
        <v>0</v>
      </c>
      <c r="AJ124" s="48">
        <f t="shared" si="24"/>
        <v>0</v>
      </c>
      <c r="AK124" s="49"/>
      <c r="AL124" s="50"/>
    </row>
    <row r="125" spans="1:38" ht="15">
      <c r="A125" s="20">
        <f t="shared" si="25"/>
        <v>121</v>
      </c>
      <c r="B125" s="27" t="s">
        <v>80</v>
      </c>
      <c r="C125" s="29" t="s">
        <v>81</v>
      </c>
      <c r="D125" s="23">
        <v>120</v>
      </c>
      <c r="E125" s="24">
        <v>0</v>
      </c>
      <c r="F125" s="24">
        <v>0</v>
      </c>
      <c r="G125" s="24">
        <v>0</v>
      </c>
      <c r="H125" s="24">
        <v>0</v>
      </c>
      <c r="I125" s="24">
        <v>0</v>
      </c>
      <c r="J125" s="34">
        <v>0</v>
      </c>
      <c r="K125" s="24">
        <v>0</v>
      </c>
      <c r="L125" s="24">
        <v>0</v>
      </c>
      <c r="M125" s="24">
        <v>0</v>
      </c>
      <c r="N125" s="24">
        <v>0</v>
      </c>
      <c r="O125" s="24">
        <v>0</v>
      </c>
      <c r="P125" s="24">
        <v>36049.99</v>
      </c>
      <c r="Q125" s="24">
        <v>52535.17</v>
      </c>
      <c r="R125" s="24">
        <v>72610.039999999994</v>
      </c>
      <c r="S125" s="24">
        <v>28971.26</v>
      </c>
      <c r="T125" s="24">
        <v>0</v>
      </c>
      <c r="U125" s="24">
        <v>129967.84</v>
      </c>
      <c r="V125" s="24">
        <v>0</v>
      </c>
      <c r="W125" s="24">
        <v>0</v>
      </c>
      <c r="X125" s="24"/>
      <c r="Y125" s="24">
        <v>0</v>
      </c>
      <c r="Z125" s="24">
        <v>0</v>
      </c>
      <c r="AA125" s="24">
        <v>9282.9599999999991</v>
      </c>
      <c r="AB125" s="38">
        <f t="shared" si="26"/>
        <v>329417.26000000007</v>
      </c>
      <c r="AC125" s="38">
        <f t="shared" ref="AC125:AC127" si="39">AB125-AA125-Z125-Y125-X125</f>
        <v>320134.30000000005</v>
      </c>
      <c r="AD125" s="24" t="e">
        <f t="shared" si="27"/>
        <v>#VALUE!</v>
      </c>
      <c r="AE125" s="24" t="e">
        <f t="shared" si="28"/>
        <v>#VALUE!</v>
      </c>
      <c r="AF125" s="24" t="e">
        <f t="shared" si="36"/>
        <v>#VALUE!</v>
      </c>
      <c r="AG125" s="24" t="e">
        <f t="shared" si="22"/>
        <v>#VALUE!</v>
      </c>
      <c r="AH125" s="46"/>
      <c r="AI125" s="47">
        <f t="shared" si="23"/>
        <v>0</v>
      </c>
      <c r="AJ125" s="48">
        <f t="shared" si="24"/>
        <v>0</v>
      </c>
      <c r="AK125" s="49"/>
      <c r="AL125" s="50"/>
    </row>
    <row r="126" spans="1:38" ht="15">
      <c r="A126" s="20">
        <f t="shared" si="25"/>
        <v>122</v>
      </c>
      <c r="B126" s="27" t="s">
        <v>238</v>
      </c>
      <c r="C126" s="29" t="s">
        <v>239</v>
      </c>
      <c r="D126" s="23">
        <v>120</v>
      </c>
      <c r="E126" s="24">
        <v>0</v>
      </c>
      <c r="F126" s="24">
        <v>0</v>
      </c>
      <c r="G126" s="24">
        <v>0</v>
      </c>
      <c r="H126" s="24">
        <v>0</v>
      </c>
      <c r="I126" s="24">
        <v>0</v>
      </c>
      <c r="J126" s="34">
        <v>0</v>
      </c>
      <c r="K126" s="24">
        <v>0</v>
      </c>
      <c r="L126" s="24">
        <v>0</v>
      </c>
      <c r="M126" s="24">
        <v>0</v>
      </c>
      <c r="N126" s="24">
        <v>0</v>
      </c>
      <c r="O126" s="24">
        <v>0</v>
      </c>
      <c r="P126" s="24">
        <v>0</v>
      </c>
      <c r="Q126" s="24"/>
      <c r="R126" s="24"/>
      <c r="S126" s="24">
        <v>115145.94</v>
      </c>
      <c r="T126" s="24">
        <v>0</v>
      </c>
      <c r="U126" s="24">
        <v>586625.73</v>
      </c>
      <c r="V126" s="24">
        <v>421835.78</v>
      </c>
      <c r="W126" s="24">
        <v>435628.64</v>
      </c>
      <c r="X126" s="24"/>
      <c r="Y126" s="24">
        <v>1362854.1</v>
      </c>
      <c r="Z126" s="24">
        <v>498275.57</v>
      </c>
      <c r="AA126" s="24">
        <v>235928.32000000001</v>
      </c>
      <c r="AB126" s="38">
        <f t="shared" si="26"/>
        <v>3656294.0799999996</v>
      </c>
      <c r="AC126" s="38">
        <f t="shared" si="39"/>
        <v>1559236.0899999999</v>
      </c>
      <c r="AD126" s="24" t="e">
        <f t="shared" si="27"/>
        <v>#VALUE!</v>
      </c>
      <c r="AE126" s="24" t="e">
        <f t="shared" si="28"/>
        <v>#VALUE!</v>
      </c>
      <c r="AF126" s="24" t="e">
        <f t="shared" si="36"/>
        <v>#VALUE!</v>
      </c>
      <c r="AG126" s="24" t="e">
        <f t="shared" si="22"/>
        <v>#VALUE!</v>
      </c>
      <c r="AH126" s="46"/>
      <c r="AI126" s="47">
        <f t="shared" si="23"/>
        <v>0</v>
      </c>
      <c r="AJ126" s="48">
        <f t="shared" si="24"/>
        <v>0</v>
      </c>
      <c r="AK126" s="49"/>
      <c r="AL126" s="50"/>
    </row>
    <row r="127" spans="1:38" ht="15">
      <c r="A127" s="20">
        <f t="shared" si="25"/>
        <v>123</v>
      </c>
      <c r="B127" s="27" t="s">
        <v>369</v>
      </c>
      <c r="C127" s="29" t="s">
        <v>370</v>
      </c>
      <c r="D127" s="23">
        <v>120</v>
      </c>
      <c r="E127" s="24">
        <v>60833.38</v>
      </c>
      <c r="F127" s="24">
        <v>0</v>
      </c>
      <c r="G127" s="24">
        <v>0</v>
      </c>
      <c r="H127" s="24">
        <v>0</v>
      </c>
      <c r="I127" s="24">
        <v>0</v>
      </c>
      <c r="J127" s="34">
        <v>0</v>
      </c>
      <c r="K127" s="24">
        <v>0</v>
      </c>
      <c r="L127" s="24">
        <v>0</v>
      </c>
      <c r="M127" s="24">
        <v>0</v>
      </c>
      <c r="N127" s="24">
        <v>0</v>
      </c>
      <c r="O127" s="24">
        <v>0</v>
      </c>
      <c r="P127" s="24">
        <v>0</v>
      </c>
      <c r="Q127" s="24">
        <v>0</v>
      </c>
      <c r="R127" s="24">
        <v>0</v>
      </c>
      <c r="S127" s="24">
        <v>0</v>
      </c>
      <c r="T127" s="24">
        <v>0</v>
      </c>
      <c r="U127" s="24">
        <v>0</v>
      </c>
      <c r="V127" s="24">
        <v>0</v>
      </c>
      <c r="W127" s="24">
        <v>0</v>
      </c>
      <c r="X127" s="24"/>
      <c r="Y127" s="24">
        <v>0</v>
      </c>
      <c r="Z127" s="24">
        <v>0</v>
      </c>
      <c r="AA127" s="24">
        <v>0</v>
      </c>
      <c r="AB127" s="38">
        <f t="shared" si="26"/>
        <v>60833.38</v>
      </c>
      <c r="AC127" s="38">
        <f t="shared" si="39"/>
        <v>60833.38</v>
      </c>
      <c r="AD127" s="24" t="e">
        <f t="shared" si="27"/>
        <v>#VALUE!</v>
      </c>
      <c r="AE127" s="24" t="e">
        <f t="shared" si="28"/>
        <v>#VALUE!</v>
      </c>
      <c r="AF127" s="24" t="e">
        <f t="shared" si="36"/>
        <v>#VALUE!</v>
      </c>
      <c r="AG127" s="24" t="e">
        <f t="shared" si="22"/>
        <v>#VALUE!</v>
      </c>
      <c r="AH127" s="46"/>
      <c r="AI127" s="47">
        <f t="shared" si="23"/>
        <v>0</v>
      </c>
      <c r="AJ127" s="48">
        <f t="shared" si="24"/>
        <v>0</v>
      </c>
      <c r="AK127" s="49"/>
      <c r="AL127" s="50"/>
    </row>
    <row r="128" spans="1:38" ht="15">
      <c r="A128" s="20">
        <f t="shared" si="25"/>
        <v>124</v>
      </c>
      <c r="B128" s="27" t="s">
        <v>575</v>
      </c>
      <c r="C128" s="29" t="s">
        <v>576</v>
      </c>
      <c r="D128" s="23">
        <v>60</v>
      </c>
      <c r="E128" s="24">
        <v>14336</v>
      </c>
      <c r="F128" s="24">
        <v>0</v>
      </c>
      <c r="G128" s="24">
        <v>0</v>
      </c>
      <c r="H128" s="24">
        <v>0</v>
      </c>
      <c r="I128" s="24">
        <v>0</v>
      </c>
      <c r="J128" s="34">
        <v>0</v>
      </c>
      <c r="K128" s="24">
        <v>0</v>
      </c>
      <c r="L128" s="24">
        <v>0</v>
      </c>
      <c r="M128" s="24">
        <v>0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0</v>
      </c>
      <c r="U128" s="24">
        <v>0</v>
      </c>
      <c r="V128" s="24">
        <v>0</v>
      </c>
      <c r="W128" s="24">
        <v>0</v>
      </c>
      <c r="X128" s="24"/>
      <c r="Y128" s="24">
        <v>0</v>
      </c>
      <c r="Z128" s="24">
        <v>0</v>
      </c>
      <c r="AA128" s="24">
        <v>0</v>
      </c>
      <c r="AB128" s="38">
        <f t="shared" si="26"/>
        <v>14336</v>
      </c>
      <c r="AC128" s="38">
        <f t="shared" ref="AC128:AC134" si="40">AB128-AA128-Z128</f>
        <v>14336</v>
      </c>
      <c r="AD128" s="24" t="e">
        <f t="shared" si="27"/>
        <v>#VALUE!</v>
      </c>
      <c r="AE128" s="24" t="e">
        <f t="shared" si="28"/>
        <v>#VALUE!</v>
      </c>
      <c r="AF128" s="24" t="e">
        <f t="shared" si="36"/>
        <v>#VALUE!</v>
      </c>
      <c r="AG128" s="24" t="e">
        <f t="shared" si="22"/>
        <v>#VALUE!</v>
      </c>
      <c r="AH128" s="46"/>
      <c r="AI128" s="47">
        <f t="shared" si="23"/>
        <v>0</v>
      </c>
      <c r="AJ128" s="48">
        <f t="shared" si="24"/>
        <v>0</v>
      </c>
      <c r="AK128" s="49"/>
      <c r="AL128" s="50"/>
    </row>
    <row r="129" spans="1:38" ht="15">
      <c r="A129" s="20">
        <f t="shared" si="25"/>
        <v>125</v>
      </c>
      <c r="B129" s="27" t="s">
        <v>754</v>
      </c>
      <c r="C129" s="29" t="s">
        <v>755</v>
      </c>
      <c r="D129" s="23">
        <v>60</v>
      </c>
      <c r="E129" s="24">
        <v>0</v>
      </c>
      <c r="F129" s="24">
        <v>0</v>
      </c>
      <c r="G129" s="24">
        <v>0</v>
      </c>
      <c r="H129" s="24">
        <v>0</v>
      </c>
      <c r="I129" s="24">
        <v>0</v>
      </c>
      <c r="J129" s="34">
        <v>0</v>
      </c>
      <c r="K129" s="24">
        <v>0</v>
      </c>
      <c r="L129" s="24">
        <v>0</v>
      </c>
      <c r="M129" s="24">
        <v>0</v>
      </c>
      <c r="N129" s="24">
        <v>0</v>
      </c>
      <c r="O129" s="24">
        <v>0</v>
      </c>
      <c r="P129" s="24">
        <v>0</v>
      </c>
      <c r="Q129" s="24">
        <v>0</v>
      </c>
      <c r="R129" s="24">
        <v>0</v>
      </c>
      <c r="S129" s="24">
        <v>0</v>
      </c>
      <c r="T129" s="24">
        <v>0</v>
      </c>
      <c r="U129" s="24">
        <v>0</v>
      </c>
      <c r="V129" s="24">
        <v>0</v>
      </c>
      <c r="W129" s="24">
        <v>0</v>
      </c>
      <c r="X129" s="24"/>
      <c r="Y129" s="24"/>
      <c r="Z129" s="24">
        <v>0</v>
      </c>
      <c r="AA129" s="24">
        <v>0</v>
      </c>
      <c r="AB129" s="38">
        <f t="shared" si="26"/>
        <v>0</v>
      </c>
      <c r="AC129" s="38">
        <f t="shared" si="40"/>
        <v>0</v>
      </c>
      <c r="AD129" s="24" t="e">
        <f t="shared" si="27"/>
        <v>#VALUE!</v>
      </c>
      <c r="AE129" s="24" t="e">
        <f t="shared" si="28"/>
        <v>#VALUE!</v>
      </c>
      <c r="AF129" s="24" t="e">
        <f t="shared" si="36"/>
        <v>#VALUE!</v>
      </c>
      <c r="AG129" s="24" t="e">
        <f t="shared" si="22"/>
        <v>#VALUE!</v>
      </c>
      <c r="AH129" s="46"/>
      <c r="AI129" s="47">
        <f t="shared" si="23"/>
        <v>0</v>
      </c>
      <c r="AJ129" s="48">
        <f t="shared" si="24"/>
        <v>0</v>
      </c>
      <c r="AK129" s="49"/>
      <c r="AL129" s="50"/>
    </row>
    <row r="130" spans="1:38" ht="15">
      <c r="A130" s="20">
        <f t="shared" si="25"/>
        <v>126</v>
      </c>
      <c r="B130" s="27" t="s">
        <v>577</v>
      </c>
      <c r="C130" s="29" t="s">
        <v>578</v>
      </c>
      <c r="D130" s="23">
        <v>60</v>
      </c>
      <c r="E130" s="24">
        <v>0</v>
      </c>
      <c r="F130" s="24">
        <v>450</v>
      </c>
      <c r="G130" s="24">
        <v>0</v>
      </c>
      <c r="H130" s="24">
        <v>0</v>
      </c>
      <c r="I130" s="24">
        <v>0</v>
      </c>
      <c r="J130" s="34">
        <v>0</v>
      </c>
      <c r="K130" s="24">
        <v>0</v>
      </c>
      <c r="L130" s="24">
        <v>0</v>
      </c>
      <c r="M130" s="24">
        <v>0</v>
      </c>
      <c r="N130" s="24">
        <v>0</v>
      </c>
      <c r="O130" s="24">
        <v>0</v>
      </c>
      <c r="P130" s="24">
        <v>10600</v>
      </c>
      <c r="Q130" s="24">
        <v>0</v>
      </c>
      <c r="R130" s="24">
        <v>0</v>
      </c>
      <c r="S130" s="24">
        <v>0</v>
      </c>
      <c r="T130" s="24">
        <v>0</v>
      </c>
      <c r="U130" s="24">
        <v>0</v>
      </c>
      <c r="V130" s="24">
        <v>0</v>
      </c>
      <c r="W130" s="24">
        <v>0</v>
      </c>
      <c r="X130" s="24"/>
      <c r="Y130" s="24">
        <v>0</v>
      </c>
      <c r="Z130" s="24">
        <v>0</v>
      </c>
      <c r="AA130" s="24">
        <v>0</v>
      </c>
      <c r="AB130" s="38">
        <f t="shared" si="26"/>
        <v>11050</v>
      </c>
      <c r="AC130" s="38">
        <f t="shared" si="40"/>
        <v>11050</v>
      </c>
      <c r="AD130" s="24" t="e">
        <f t="shared" si="27"/>
        <v>#VALUE!</v>
      </c>
      <c r="AE130" s="24" t="e">
        <f t="shared" si="28"/>
        <v>#VALUE!</v>
      </c>
      <c r="AF130" s="24" t="e">
        <f t="shared" si="36"/>
        <v>#VALUE!</v>
      </c>
      <c r="AG130" s="24" t="e">
        <f t="shared" si="22"/>
        <v>#VALUE!</v>
      </c>
      <c r="AH130" s="46"/>
      <c r="AI130" s="47">
        <f t="shared" si="23"/>
        <v>0</v>
      </c>
      <c r="AJ130" s="48">
        <f t="shared" si="24"/>
        <v>0</v>
      </c>
      <c r="AK130" s="49"/>
      <c r="AL130" s="50"/>
    </row>
    <row r="131" spans="1:38" ht="15">
      <c r="A131" s="20">
        <f t="shared" si="25"/>
        <v>127</v>
      </c>
      <c r="B131" s="27" t="s">
        <v>579</v>
      </c>
      <c r="C131" s="29" t="s">
        <v>580</v>
      </c>
      <c r="D131" s="23">
        <v>60</v>
      </c>
      <c r="E131" s="24">
        <v>21800</v>
      </c>
      <c r="F131" s="24">
        <v>0</v>
      </c>
      <c r="G131" s="24">
        <v>0</v>
      </c>
      <c r="H131" s="24">
        <v>0</v>
      </c>
      <c r="I131" s="24">
        <v>0</v>
      </c>
      <c r="J131" s="3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0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0</v>
      </c>
      <c r="V131" s="24">
        <v>0</v>
      </c>
      <c r="W131" s="24">
        <v>0</v>
      </c>
      <c r="X131" s="24"/>
      <c r="Y131" s="24">
        <v>0</v>
      </c>
      <c r="Z131" s="24">
        <v>0</v>
      </c>
      <c r="AA131" s="24">
        <v>0</v>
      </c>
      <c r="AB131" s="38">
        <f t="shared" si="26"/>
        <v>21800</v>
      </c>
      <c r="AC131" s="38">
        <f t="shared" si="40"/>
        <v>21800</v>
      </c>
      <c r="AD131" s="24" t="e">
        <f t="shared" si="27"/>
        <v>#VALUE!</v>
      </c>
      <c r="AE131" s="24" t="e">
        <f t="shared" si="28"/>
        <v>#VALUE!</v>
      </c>
      <c r="AF131" s="24" t="e">
        <f t="shared" si="36"/>
        <v>#VALUE!</v>
      </c>
      <c r="AG131" s="24" t="e">
        <f t="shared" si="22"/>
        <v>#VALUE!</v>
      </c>
      <c r="AH131" s="46"/>
      <c r="AI131" s="47">
        <f t="shared" si="23"/>
        <v>0</v>
      </c>
      <c r="AJ131" s="48">
        <f t="shared" si="24"/>
        <v>0</v>
      </c>
      <c r="AK131" s="49"/>
      <c r="AL131" s="50"/>
    </row>
    <row r="132" spans="1:38" ht="15">
      <c r="A132" s="20">
        <f t="shared" si="25"/>
        <v>128</v>
      </c>
      <c r="B132" s="27" t="s">
        <v>581</v>
      </c>
      <c r="C132" s="29" t="s">
        <v>582</v>
      </c>
      <c r="D132" s="23">
        <v>60</v>
      </c>
      <c r="E132" s="24">
        <v>208000</v>
      </c>
      <c r="F132" s="24">
        <v>0</v>
      </c>
      <c r="G132" s="24">
        <v>0</v>
      </c>
      <c r="H132" s="24">
        <v>0</v>
      </c>
      <c r="I132" s="24">
        <v>0</v>
      </c>
      <c r="J132" s="34">
        <v>0</v>
      </c>
      <c r="K132" s="24">
        <v>0</v>
      </c>
      <c r="L132" s="24">
        <v>0</v>
      </c>
      <c r="M132" s="24">
        <v>0</v>
      </c>
      <c r="N132" s="24">
        <v>0</v>
      </c>
      <c r="O132" s="24">
        <v>0</v>
      </c>
      <c r="P132" s="24">
        <v>0</v>
      </c>
      <c r="Q132" s="24">
        <v>0</v>
      </c>
      <c r="R132" s="24">
        <v>0</v>
      </c>
      <c r="S132" s="24">
        <v>0</v>
      </c>
      <c r="T132" s="24">
        <v>0</v>
      </c>
      <c r="U132" s="24">
        <v>0</v>
      </c>
      <c r="V132" s="24">
        <v>0</v>
      </c>
      <c r="W132" s="24">
        <v>0</v>
      </c>
      <c r="X132" s="24"/>
      <c r="Y132" s="24">
        <v>0</v>
      </c>
      <c r="Z132" s="24">
        <v>0</v>
      </c>
      <c r="AA132" s="24">
        <v>0</v>
      </c>
      <c r="AB132" s="38">
        <f t="shared" si="26"/>
        <v>208000</v>
      </c>
      <c r="AC132" s="38">
        <f t="shared" si="40"/>
        <v>208000</v>
      </c>
      <c r="AD132" s="24" t="e">
        <f t="shared" si="27"/>
        <v>#VALUE!</v>
      </c>
      <c r="AE132" s="24" t="e">
        <f t="shared" si="28"/>
        <v>#VALUE!</v>
      </c>
      <c r="AF132" s="24" t="e">
        <f t="shared" si="36"/>
        <v>#VALUE!</v>
      </c>
      <c r="AG132" s="24" t="e">
        <f t="shared" si="22"/>
        <v>#VALUE!</v>
      </c>
      <c r="AH132" s="46"/>
      <c r="AI132" s="47">
        <f t="shared" si="23"/>
        <v>0</v>
      </c>
      <c r="AJ132" s="48">
        <f t="shared" si="24"/>
        <v>0</v>
      </c>
      <c r="AK132" s="49"/>
      <c r="AL132" s="50"/>
    </row>
    <row r="133" spans="1:38" ht="15">
      <c r="A133" s="20">
        <f t="shared" si="25"/>
        <v>129</v>
      </c>
      <c r="B133" s="27" t="s">
        <v>583</v>
      </c>
      <c r="C133" s="29" t="s">
        <v>584</v>
      </c>
      <c r="D133" s="23">
        <v>60</v>
      </c>
      <c r="E133" s="24">
        <v>526700</v>
      </c>
      <c r="F133" s="24">
        <v>0</v>
      </c>
      <c r="G133" s="24">
        <v>0</v>
      </c>
      <c r="H133" s="24">
        <v>0</v>
      </c>
      <c r="I133" s="24">
        <v>0</v>
      </c>
      <c r="J133" s="34">
        <v>0</v>
      </c>
      <c r="K133" s="24">
        <v>0</v>
      </c>
      <c r="L133" s="24">
        <v>0</v>
      </c>
      <c r="M133" s="24">
        <v>0</v>
      </c>
      <c r="N133" s="24">
        <v>0</v>
      </c>
      <c r="O133" s="24">
        <v>0</v>
      </c>
      <c r="P133" s="24">
        <v>0</v>
      </c>
      <c r="Q133" s="24">
        <v>0</v>
      </c>
      <c r="R133" s="24">
        <v>0</v>
      </c>
      <c r="S133" s="24">
        <v>0</v>
      </c>
      <c r="T133" s="24">
        <v>0</v>
      </c>
      <c r="U133" s="24">
        <v>0</v>
      </c>
      <c r="V133" s="24">
        <v>0</v>
      </c>
      <c r="W133" s="24">
        <v>0</v>
      </c>
      <c r="X133" s="24"/>
      <c r="Y133" s="24">
        <v>0</v>
      </c>
      <c r="Z133" s="24">
        <v>0</v>
      </c>
      <c r="AA133" s="24">
        <v>0</v>
      </c>
      <c r="AB133" s="38">
        <f t="shared" si="26"/>
        <v>526700</v>
      </c>
      <c r="AC133" s="38">
        <f t="shared" si="40"/>
        <v>526700</v>
      </c>
      <c r="AD133" s="24" t="e">
        <f t="shared" si="27"/>
        <v>#VALUE!</v>
      </c>
      <c r="AE133" s="24" t="e">
        <f t="shared" si="28"/>
        <v>#VALUE!</v>
      </c>
      <c r="AF133" s="24" t="e">
        <f t="shared" si="36"/>
        <v>#VALUE!</v>
      </c>
      <c r="AG133" s="24" t="e">
        <f t="shared" ref="AG133:AG156" si="41">AC133-SUM(AD133:AF133)</f>
        <v>#VALUE!</v>
      </c>
      <c r="AH133" s="46"/>
      <c r="AI133" s="47">
        <f t="shared" ref="AI133:AI196" si="42">0</f>
        <v>0</v>
      </c>
      <c r="AJ133" s="48">
        <f t="shared" ref="AJ133:AJ196" si="43">AH133-(AH133*AI133)</f>
        <v>0</v>
      </c>
      <c r="AK133" s="49"/>
      <c r="AL133" s="50"/>
    </row>
    <row r="134" spans="1:38" ht="15">
      <c r="A134" s="20">
        <f t="shared" ref="A134:A197" si="44">ROW()-4</f>
        <v>130</v>
      </c>
      <c r="B134" s="27" t="s">
        <v>756</v>
      </c>
      <c r="C134" s="29" t="s">
        <v>757</v>
      </c>
      <c r="D134" s="23">
        <v>60</v>
      </c>
      <c r="E134" s="24">
        <v>0</v>
      </c>
      <c r="F134" s="24">
        <v>0</v>
      </c>
      <c r="G134" s="24">
        <v>0</v>
      </c>
      <c r="H134" s="24">
        <v>0</v>
      </c>
      <c r="I134" s="24">
        <v>0</v>
      </c>
      <c r="J134" s="3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</v>
      </c>
      <c r="Q134" s="24">
        <v>0</v>
      </c>
      <c r="R134" s="24">
        <v>0</v>
      </c>
      <c r="S134" s="24">
        <v>0</v>
      </c>
      <c r="T134" s="24">
        <v>0</v>
      </c>
      <c r="U134" s="24">
        <v>0</v>
      </c>
      <c r="V134" s="24">
        <v>0</v>
      </c>
      <c r="W134" s="24">
        <v>0</v>
      </c>
      <c r="X134" s="24"/>
      <c r="Y134" s="24"/>
      <c r="Z134" s="24">
        <v>0</v>
      </c>
      <c r="AA134" s="24">
        <v>0</v>
      </c>
      <c r="AB134" s="38">
        <f t="shared" ref="AB134:AB197" si="45">E134+F134+G134+H134+I134+J134+K134+L134+M134+N134+O134+P134+Q134+R134+S134+T134+U134+V134+W134+X134+Y134+Z134+AA134</f>
        <v>0</v>
      </c>
      <c r="AC134" s="38">
        <f t="shared" si="40"/>
        <v>0</v>
      </c>
      <c r="AD134" s="24" t="e">
        <f t="shared" ref="AD134:AD198" si="46">INDEX($E$5:$S$622,ROW()-4,COLUMN()-((COLUMN()-19)*2)-7-$D134/30)</f>
        <v>#VALUE!</v>
      </c>
      <c r="AE134" s="24" t="e">
        <f t="shared" ref="AE134:AE197" si="47">IF((INDEX($E$5:$S$655,ROW()-4,COLUMN()-((COLUMN()-19)*2)-7-$D134/30))&gt;(AC134-AD134),(AC134-AD134),INDEX($E$5:$S$655,ROW()-4,COLUMN()-((COLUMN()-19)*2)-7-$D134/30))</f>
        <v>#VALUE!</v>
      </c>
      <c r="AF134" s="24" t="e">
        <f t="shared" si="36"/>
        <v>#VALUE!</v>
      </c>
      <c r="AG134" s="24" t="e">
        <f t="shared" si="41"/>
        <v>#VALUE!</v>
      </c>
      <c r="AH134" s="46"/>
      <c r="AI134" s="47">
        <f t="shared" si="42"/>
        <v>0</v>
      </c>
      <c r="AJ134" s="48">
        <f t="shared" si="43"/>
        <v>0</v>
      </c>
      <c r="AK134" s="49"/>
      <c r="AL134" s="50"/>
    </row>
    <row r="135" spans="1:38" ht="15">
      <c r="A135" s="20">
        <f t="shared" si="44"/>
        <v>131</v>
      </c>
      <c r="B135" s="27" t="s">
        <v>256</v>
      </c>
      <c r="C135" s="29" t="s">
        <v>257</v>
      </c>
      <c r="D135" s="23">
        <v>120</v>
      </c>
      <c r="E135" s="24">
        <v>0</v>
      </c>
      <c r="F135" s="24">
        <v>0</v>
      </c>
      <c r="G135" s="24">
        <v>0</v>
      </c>
      <c r="H135" s="24">
        <v>0</v>
      </c>
      <c r="I135" s="24">
        <v>0</v>
      </c>
      <c r="J135" s="34">
        <v>0</v>
      </c>
      <c r="K135" s="24">
        <v>0</v>
      </c>
      <c r="L135" s="24"/>
      <c r="M135" s="24">
        <v>279477.61</v>
      </c>
      <c r="N135" s="24">
        <v>19332.3999999999</v>
      </c>
      <c r="O135" s="24">
        <v>62924.4399999999</v>
      </c>
      <c r="P135" s="24">
        <v>0</v>
      </c>
      <c r="Q135" s="24">
        <v>168803.51</v>
      </c>
      <c r="R135" s="24">
        <v>0</v>
      </c>
      <c r="S135" s="24">
        <v>200839.86</v>
      </c>
      <c r="T135" s="24">
        <v>0</v>
      </c>
      <c r="U135" s="24">
        <v>129248.11</v>
      </c>
      <c r="V135" s="24">
        <v>228139.57</v>
      </c>
      <c r="W135" s="24">
        <v>68396.789999999994</v>
      </c>
      <c r="X135" s="24">
        <v>337356.56</v>
      </c>
      <c r="Y135" s="24">
        <v>78891.460000000006</v>
      </c>
      <c r="Z135" s="24">
        <v>77617.919999999998</v>
      </c>
      <c r="AA135" s="24">
        <v>125535.41</v>
      </c>
      <c r="AB135" s="38">
        <f t="shared" si="45"/>
        <v>1776563.6399999997</v>
      </c>
      <c r="AC135" s="38">
        <f t="shared" ref="AC135:AC139" si="48">AB135-AA135-Z135-Y135-X135</f>
        <v>1157162.2899999998</v>
      </c>
      <c r="AD135" s="24" t="e">
        <f t="shared" si="46"/>
        <v>#VALUE!</v>
      </c>
      <c r="AE135" s="24" t="e">
        <f t="shared" si="47"/>
        <v>#VALUE!</v>
      </c>
      <c r="AF135" s="24" t="e">
        <f t="shared" si="36"/>
        <v>#VALUE!</v>
      </c>
      <c r="AG135" s="24" t="e">
        <f t="shared" si="41"/>
        <v>#VALUE!</v>
      </c>
      <c r="AH135" s="46"/>
      <c r="AI135" s="47">
        <f t="shared" si="42"/>
        <v>0</v>
      </c>
      <c r="AJ135" s="48">
        <f t="shared" si="43"/>
        <v>0</v>
      </c>
      <c r="AK135" s="49"/>
      <c r="AL135" s="50"/>
    </row>
    <row r="136" spans="1:38" ht="15">
      <c r="A136" s="20">
        <f t="shared" si="44"/>
        <v>132</v>
      </c>
      <c r="B136" s="27" t="s">
        <v>439</v>
      </c>
      <c r="C136" s="29" t="s">
        <v>440</v>
      </c>
      <c r="D136" s="23">
        <v>120</v>
      </c>
      <c r="E136" s="24">
        <v>0</v>
      </c>
      <c r="F136" s="24">
        <v>0</v>
      </c>
      <c r="G136" s="24">
        <v>0</v>
      </c>
      <c r="H136" s="24">
        <v>0</v>
      </c>
      <c r="I136" s="24">
        <v>0</v>
      </c>
      <c r="J136" s="3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12646.54</v>
      </c>
      <c r="P136" s="24">
        <v>0</v>
      </c>
      <c r="Q136" s="24">
        <v>0</v>
      </c>
      <c r="R136" s="24">
        <v>0</v>
      </c>
      <c r="S136" s="24">
        <v>0</v>
      </c>
      <c r="T136" s="24">
        <v>0</v>
      </c>
      <c r="U136" s="24">
        <v>0</v>
      </c>
      <c r="V136" s="24">
        <v>0</v>
      </c>
      <c r="W136" s="24">
        <v>0</v>
      </c>
      <c r="X136" s="24"/>
      <c r="Y136" s="24">
        <v>0</v>
      </c>
      <c r="Z136" s="24">
        <v>0</v>
      </c>
      <c r="AA136" s="24">
        <v>0</v>
      </c>
      <c r="AB136" s="38">
        <f t="shared" si="45"/>
        <v>12646.54</v>
      </c>
      <c r="AC136" s="38">
        <f t="shared" si="48"/>
        <v>12646.54</v>
      </c>
      <c r="AD136" s="24" t="e">
        <f t="shared" si="46"/>
        <v>#VALUE!</v>
      </c>
      <c r="AE136" s="24" t="e">
        <f t="shared" si="47"/>
        <v>#VALUE!</v>
      </c>
      <c r="AF136" s="24" t="e">
        <f t="shared" si="36"/>
        <v>#VALUE!</v>
      </c>
      <c r="AG136" s="24" t="e">
        <f t="shared" si="41"/>
        <v>#VALUE!</v>
      </c>
      <c r="AH136" s="46"/>
      <c r="AI136" s="47">
        <f t="shared" si="42"/>
        <v>0</v>
      </c>
      <c r="AJ136" s="48">
        <f t="shared" si="43"/>
        <v>0</v>
      </c>
      <c r="AK136" s="49"/>
      <c r="AL136" s="50"/>
    </row>
    <row r="137" spans="1:38" ht="15">
      <c r="A137" s="20">
        <f t="shared" si="44"/>
        <v>133</v>
      </c>
      <c r="B137" s="27" t="s">
        <v>451</v>
      </c>
      <c r="C137" s="29" t="s">
        <v>452</v>
      </c>
      <c r="D137" s="23">
        <v>120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3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/>
      <c r="Y137" s="24"/>
      <c r="Z137" s="24">
        <v>0</v>
      </c>
      <c r="AA137" s="24">
        <v>0</v>
      </c>
      <c r="AB137" s="38">
        <f t="shared" si="45"/>
        <v>0</v>
      </c>
      <c r="AC137" s="38">
        <f t="shared" si="48"/>
        <v>0</v>
      </c>
      <c r="AD137" s="24" t="e">
        <f t="shared" si="46"/>
        <v>#VALUE!</v>
      </c>
      <c r="AE137" s="24" t="e">
        <f t="shared" si="47"/>
        <v>#VALUE!</v>
      </c>
      <c r="AF137" s="24" t="e">
        <f t="shared" si="36"/>
        <v>#VALUE!</v>
      </c>
      <c r="AG137" s="24" t="e">
        <f t="shared" si="41"/>
        <v>#VALUE!</v>
      </c>
      <c r="AH137" s="46"/>
      <c r="AI137" s="47">
        <f t="shared" si="42"/>
        <v>0</v>
      </c>
      <c r="AJ137" s="48">
        <f t="shared" si="43"/>
        <v>0</v>
      </c>
      <c r="AK137" s="49"/>
      <c r="AL137" s="50"/>
    </row>
    <row r="138" spans="1:38" ht="15">
      <c r="A138" s="20">
        <f t="shared" si="44"/>
        <v>134</v>
      </c>
      <c r="B138" s="27" t="s">
        <v>449</v>
      </c>
      <c r="C138" s="29" t="s">
        <v>450</v>
      </c>
      <c r="D138" s="23">
        <v>120</v>
      </c>
      <c r="E138" s="24">
        <v>9178.84</v>
      </c>
      <c r="F138" s="24">
        <v>0</v>
      </c>
      <c r="G138" s="24">
        <v>0</v>
      </c>
      <c r="H138" s="24">
        <v>0</v>
      </c>
      <c r="I138" s="24">
        <v>0</v>
      </c>
      <c r="J138" s="3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/>
      <c r="Y138" s="24">
        <v>0</v>
      </c>
      <c r="Z138" s="24">
        <v>0</v>
      </c>
      <c r="AA138" s="24">
        <v>0</v>
      </c>
      <c r="AB138" s="38">
        <f t="shared" si="45"/>
        <v>9178.84</v>
      </c>
      <c r="AC138" s="38">
        <f t="shared" si="48"/>
        <v>9178.84</v>
      </c>
      <c r="AD138" s="24" t="e">
        <f t="shared" si="46"/>
        <v>#VALUE!</v>
      </c>
      <c r="AE138" s="24" t="e">
        <f t="shared" si="47"/>
        <v>#VALUE!</v>
      </c>
      <c r="AF138" s="24" t="e">
        <f t="shared" si="36"/>
        <v>#VALUE!</v>
      </c>
      <c r="AG138" s="24" t="e">
        <f t="shared" si="41"/>
        <v>#VALUE!</v>
      </c>
      <c r="AH138" s="46"/>
      <c r="AI138" s="47">
        <f t="shared" si="42"/>
        <v>0</v>
      </c>
      <c r="AJ138" s="48">
        <f t="shared" si="43"/>
        <v>0</v>
      </c>
      <c r="AK138" s="49"/>
      <c r="AL138" s="50"/>
    </row>
    <row r="139" spans="1:38" ht="15">
      <c r="A139" s="20">
        <f t="shared" si="44"/>
        <v>135</v>
      </c>
      <c r="B139" s="27" t="s">
        <v>190</v>
      </c>
      <c r="C139" s="29" t="s">
        <v>191</v>
      </c>
      <c r="D139" s="23">
        <v>120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34">
        <v>0</v>
      </c>
      <c r="K139" s="24">
        <v>151556.32</v>
      </c>
      <c r="L139" s="24">
        <v>0</v>
      </c>
      <c r="M139" s="24">
        <v>0</v>
      </c>
      <c r="N139" s="24">
        <v>135912.15</v>
      </c>
      <c r="O139" s="24">
        <v>0</v>
      </c>
      <c r="P139" s="24">
        <v>0</v>
      </c>
      <c r="Q139" s="24">
        <v>420472.75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202368.54</v>
      </c>
      <c r="Y139" s="24">
        <v>49183.25</v>
      </c>
      <c r="Z139" s="24">
        <v>0</v>
      </c>
      <c r="AA139" s="24">
        <v>0</v>
      </c>
      <c r="AB139" s="38">
        <f t="shared" si="45"/>
        <v>959493.01</v>
      </c>
      <c r="AC139" s="38">
        <f t="shared" si="48"/>
        <v>707941.22</v>
      </c>
      <c r="AD139" s="24" t="e">
        <f t="shared" si="46"/>
        <v>#VALUE!</v>
      </c>
      <c r="AE139" s="24" t="e">
        <f t="shared" si="47"/>
        <v>#VALUE!</v>
      </c>
      <c r="AF139" s="24" t="e">
        <f t="shared" si="36"/>
        <v>#VALUE!</v>
      </c>
      <c r="AG139" s="24" t="e">
        <f t="shared" si="41"/>
        <v>#VALUE!</v>
      </c>
      <c r="AH139" s="46"/>
      <c r="AI139" s="47">
        <f t="shared" si="42"/>
        <v>0</v>
      </c>
      <c r="AJ139" s="48">
        <f t="shared" si="43"/>
        <v>0</v>
      </c>
      <c r="AK139" s="49"/>
      <c r="AL139" s="50"/>
    </row>
    <row r="140" spans="1:38" ht="15">
      <c r="A140" s="20">
        <f t="shared" si="44"/>
        <v>136</v>
      </c>
      <c r="B140" s="27" t="e">
        <v>#N/A</v>
      </c>
      <c r="C140" s="29" t="s">
        <v>758</v>
      </c>
      <c r="D140" s="23">
        <v>60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3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/>
      <c r="Y140" s="24"/>
      <c r="Z140" s="24"/>
      <c r="AA140" s="24"/>
      <c r="AB140" s="38">
        <f t="shared" si="45"/>
        <v>0</v>
      </c>
      <c r="AC140" s="38">
        <f>AB140-AA140-Z140</f>
        <v>0</v>
      </c>
      <c r="AD140" s="24" t="e">
        <f t="shared" si="46"/>
        <v>#VALUE!</v>
      </c>
      <c r="AE140" s="24" t="e">
        <f t="shared" si="47"/>
        <v>#VALUE!</v>
      </c>
      <c r="AF140" s="24" t="e">
        <f t="shared" si="36"/>
        <v>#VALUE!</v>
      </c>
      <c r="AG140" s="24" t="e">
        <f t="shared" si="41"/>
        <v>#VALUE!</v>
      </c>
      <c r="AH140" s="46"/>
      <c r="AI140" s="47">
        <f t="shared" si="42"/>
        <v>0</v>
      </c>
      <c r="AJ140" s="48">
        <f t="shared" si="43"/>
        <v>0</v>
      </c>
      <c r="AK140" s="49"/>
      <c r="AL140" s="50"/>
    </row>
    <row r="141" spans="1:38" ht="15">
      <c r="A141" s="20">
        <f t="shared" si="44"/>
        <v>137</v>
      </c>
      <c r="B141" s="27" t="s">
        <v>705</v>
      </c>
      <c r="C141" s="29" t="s">
        <v>706</v>
      </c>
      <c r="D141" s="23">
        <v>60</v>
      </c>
      <c r="E141" s="24">
        <v>0</v>
      </c>
      <c r="F141" s="24">
        <v>0</v>
      </c>
      <c r="G141" s="24">
        <v>0</v>
      </c>
      <c r="H141" s="24">
        <v>0</v>
      </c>
      <c r="I141" s="24">
        <v>0</v>
      </c>
      <c r="J141" s="34">
        <v>0</v>
      </c>
      <c r="K141" s="24">
        <v>0</v>
      </c>
      <c r="L141" s="24">
        <v>0</v>
      </c>
      <c r="M141" s="24">
        <v>0</v>
      </c>
      <c r="N141" s="24">
        <v>0</v>
      </c>
      <c r="O141" s="24">
        <v>0</v>
      </c>
      <c r="P141" s="24">
        <v>0</v>
      </c>
      <c r="Q141" s="24">
        <v>0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/>
      <c r="Y141" s="24"/>
      <c r="Z141" s="24"/>
      <c r="AA141" s="24">
        <v>17245</v>
      </c>
      <c r="AB141" s="38">
        <f t="shared" si="45"/>
        <v>17245</v>
      </c>
      <c r="AC141" s="38">
        <f>AB141-AA141-Z141</f>
        <v>0</v>
      </c>
      <c r="AD141" s="24" t="e">
        <f t="shared" si="46"/>
        <v>#VALUE!</v>
      </c>
      <c r="AE141" s="24" t="e">
        <f t="shared" si="47"/>
        <v>#VALUE!</v>
      </c>
      <c r="AF141" s="24" t="e">
        <f t="shared" si="36"/>
        <v>#VALUE!</v>
      </c>
      <c r="AG141" s="24" t="e">
        <f t="shared" si="41"/>
        <v>#VALUE!</v>
      </c>
      <c r="AH141" s="46"/>
      <c r="AI141" s="47">
        <f t="shared" si="42"/>
        <v>0</v>
      </c>
      <c r="AJ141" s="48">
        <f t="shared" si="43"/>
        <v>0</v>
      </c>
      <c r="AK141" s="49"/>
      <c r="AL141" s="50"/>
    </row>
    <row r="142" spans="1:38" ht="15">
      <c r="A142" s="20">
        <f t="shared" si="44"/>
        <v>138</v>
      </c>
      <c r="B142" s="27" t="s">
        <v>192</v>
      </c>
      <c r="C142" s="29" t="s">
        <v>193</v>
      </c>
      <c r="D142" s="23">
        <v>120</v>
      </c>
      <c r="E142" s="24">
        <v>0</v>
      </c>
      <c r="F142" s="24">
        <v>0</v>
      </c>
      <c r="G142" s="24">
        <v>0</v>
      </c>
      <c r="H142" s="24">
        <v>0</v>
      </c>
      <c r="I142" s="24">
        <v>188481.21</v>
      </c>
      <c r="J142" s="34">
        <v>74570.760000000097</v>
      </c>
      <c r="K142" s="24">
        <v>0</v>
      </c>
      <c r="L142" s="24">
        <v>190614.66</v>
      </c>
      <c r="M142" s="24">
        <v>295046.31</v>
      </c>
      <c r="N142" s="24">
        <v>0</v>
      </c>
      <c r="O142" s="24">
        <v>0</v>
      </c>
      <c r="P142" s="24">
        <v>158493.38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</v>
      </c>
      <c r="W142" s="24">
        <v>0</v>
      </c>
      <c r="X142" s="24"/>
      <c r="Y142" s="24">
        <v>0</v>
      </c>
      <c r="Z142" s="24">
        <v>0</v>
      </c>
      <c r="AA142" s="24">
        <v>0</v>
      </c>
      <c r="AB142" s="38">
        <f t="shared" si="45"/>
        <v>907206.32000000018</v>
      </c>
      <c r="AC142" s="38">
        <f>AB142-AA142-Z142-Y142-X142</f>
        <v>907206.32000000018</v>
      </c>
      <c r="AD142" s="24" t="e">
        <f t="shared" si="46"/>
        <v>#VALUE!</v>
      </c>
      <c r="AE142" s="24" t="e">
        <f t="shared" si="47"/>
        <v>#VALUE!</v>
      </c>
      <c r="AF142" s="24" t="e">
        <f t="shared" si="36"/>
        <v>#VALUE!</v>
      </c>
      <c r="AG142" s="24" t="e">
        <f t="shared" si="41"/>
        <v>#VALUE!</v>
      </c>
      <c r="AH142" s="46"/>
      <c r="AI142" s="47">
        <f t="shared" si="42"/>
        <v>0</v>
      </c>
      <c r="AJ142" s="48">
        <f t="shared" si="43"/>
        <v>0</v>
      </c>
      <c r="AK142" s="49"/>
      <c r="AL142" s="50"/>
    </row>
    <row r="143" spans="1:38" ht="15">
      <c r="A143" s="20">
        <f t="shared" si="44"/>
        <v>139</v>
      </c>
      <c r="B143" s="27" t="s">
        <v>266</v>
      </c>
      <c r="C143" s="29" t="s">
        <v>267</v>
      </c>
      <c r="D143" s="23">
        <v>120</v>
      </c>
      <c r="E143" s="24">
        <v>0</v>
      </c>
      <c r="F143" s="24">
        <v>0</v>
      </c>
      <c r="G143" s="24">
        <v>0</v>
      </c>
      <c r="H143" s="24">
        <v>0</v>
      </c>
      <c r="I143" s="24">
        <v>0</v>
      </c>
      <c r="J143" s="34"/>
      <c r="K143" s="24"/>
      <c r="L143" s="24">
        <v>10035.200000000001</v>
      </c>
      <c r="M143" s="24">
        <v>24191.96</v>
      </c>
      <c r="N143" s="24">
        <v>22223.96</v>
      </c>
      <c r="O143" s="24">
        <v>35951.94</v>
      </c>
      <c r="P143" s="24">
        <v>38879.93</v>
      </c>
      <c r="Q143" s="24">
        <v>0</v>
      </c>
      <c r="R143" s="24">
        <v>0</v>
      </c>
      <c r="S143" s="24">
        <v>53015.890000000101</v>
      </c>
      <c r="T143" s="24">
        <v>34031.9399999999</v>
      </c>
      <c r="U143" s="24">
        <v>94559.820000000094</v>
      </c>
      <c r="V143" s="24">
        <v>0</v>
      </c>
      <c r="W143" s="24">
        <v>55679.879999999903</v>
      </c>
      <c r="X143" s="24">
        <v>28967.96</v>
      </c>
      <c r="Y143" s="24">
        <v>23039.96</v>
      </c>
      <c r="Z143" s="24">
        <v>16896</v>
      </c>
      <c r="AA143" s="24">
        <v>0</v>
      </c>
      <c r="AB143" s="38">
        <f t="shared" si="45"/>
        <v>437474.44000000006</v>
      </c>
      <c r="AC143" s="38">
        <f>AB143-AA143-Z143-Y143-X143</f>
        <v>368570.52</v>
      </c>
      <c r="AD143" s="24" t="e">
        <f t="shared" si="46"/>
        <v>#VALUE!</v>
      </c>
      <c r="AE143" s="24" t="e">
        <f t="shared" si="47"/>
        <v>#VALUE!</v>
      </c>
      <c r="AF143" s="24" t="e">
        <f t="shared" si="36"/>
        <v>#VALUE!</v>
      </c>
      <c r="AG143" s="24" t="e">
        <f t="shared" si="41"/>
        <v>#VALUE!</v>
      </c>
      <c r="AH143" s="46"/>
      <c r="AI143" s="47">
        <f t="shared" si="42"/>
        <v>0</v>
      </c>
      <c r="AJ143" s="48">
        <f t="shared" si="43"/>
        <v>0</v>
      </c>
      <c r="AK143" s="49"/>
      <c r="AL143" s="50"/>
    </row>
    <row r="144" spans="1:38" ht="15">
      <c r="A144" s="20">
        <f t="shared" si="44"/>
        <v>140</v>
      </c>
      <c r="B144" s="27" t="s">
        <v>163</v>
      </c>
      <c r="C144" s="29" t="s">
        <v>759</v>
      </c>
      <c r="D144" s="23">
        <v>90</v>
      </c>
      <c r="E144" s="24">
        <v>0</v>
      </c>
      <c r="F144" s="24">
        <v>0</v>
      </c>
      <c r="G144" s="24">
        <v>0</v>
      </c>
      <c r="H144" s="24">
        <v>0</v>
      </c>
      <c r="I144" s="24">
        <v>0</v>
      </c>
      <c r="J144" s="3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0</v>
      </c>
      <c r="R144" s="24">
        <v>0</v>
      </c>
      <c r="S144" s="24">
        <v>0</v>
      </c>
      <c r="T144" s="24">
        <v>0</v>
      </c>
      <c r="U144" s="24">
        <v>0</v>
      </c>
      <c r="V144" s="24">
        <v>0</v>
      </c>
      <c r="W144" s="24">
        <v>27731.9</v>
      </c>
      <c r="X144" s="24">
        <v>41507.46</v>
      </c>
      <c r="Y144" s="24">
        <v>31010.05</v>
      </c>
      <c r="Z144" s="24">
        <v>18875.52</v>
      </c>
      <c r="AA144" s="24">
        <v>0</v>
      </c>
      <c r="AB144" s="38">
        <f t="shared" si="45"/>
        <v>119124.93000000001</v>
      </c>
      <c r="AC144" s="38">
        <f>AB144-AA144-Z144-Y144</f>
        <v>69239.360000000001</v>
      </c>
      <c r="AD144" s="24" t="e">
        <f t="shared" si="46"/>
        <v>#VALUE!</v>
      </c>
      <c r="AE144" s="24" t="e">
        <f t="shared" si="47"/>
        <v>#VALUE!</v>
      </c>
      <c r="AF144" s="24" t="e">
        <f t="shared" si="36"/>
        <v>#VALUE!</v>
      </c>
      <c r="AG144" s="24" t="e">
        <f t="shared" si="41"/>
        <v>#VALUE!</v>
      </c>
      <c r="AH144" s="46"/>
      <c r="AI144" s="47">
        <f t="shared" si="42"/>
        <v>0</v>
      </c>
      <c r="AJ144" s="48">
        <f t="shared" si="43"/>
        <v>0</v>
      </c>
      <c r="AK144" s="49"/>
      <c r="AL144" s="50"/>
    </row>
    <row r="145" spans="1:38" ht="15">
      <c r="A145" s="20">
        <f t="shared" si="44"/>
        <v>141</v>
      </c>
      <c r="B145" s="27" t="s">
        <v>486</v>
      </c>
      <c r="C145" s="29" t="s">
        <v>487</v>
      </c>
      <c r="D145" s="23">
        <v>30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3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6000</v>
      </c>
      <c r="R145" s="24">
        <v>0</v>
      </c>
      <c r="S145" s="24">
        <v>0</v>
      </c>
      <c r="T145" s="24">
        <v>0</v>
      </c>
      <c r="U145" s="24">
        <v>0</v>
      </c>
      <c r="V145" s="24">
        <v>0</v>
      </c>
      <c r="W145" s="24">
        <v>18300</v>
      </c>
      <c r="X145" s="24">
        <v>19000</v>
      </c>
      <c r="Y145" s="24">
        <v>36000</v>
      </c>
      <c r="Z145" s="24">
        <v>0</v>
      </c>
      <c r="AA145" s="24">
        <v>36000</v>
      </c>
      <c r="AB145" s="38">
        <f t="shared" si="45"/>
        <v>115300</v>
      </c>
      <c r="AC145" s="38">
        <f t="shared" ref="AC145:AC150" si="49">AB145-AA145</f>
        <v>79300</v>
      </c>
      <c r="AD145" s="24" t="e">
        <f t="shared" si="46"/>
        <v>#VALUE!</v>
      </c>
      <c r="AE145" s="24" t="e">
        <f t="shared" si="47"/>
        <v>#VALUE!</v>
      </c>
      <c r="AF145" s="24" t="e">
        <f t="shared" si="36"/>
        <v>#VALUE!</v>
      </c>
      <c r="AG145" s="24" t="e">
        <f t="shared" si="41"/>
        <v>#VALUE!</v>
      </c>
      <c r="AH145" s="46"/>
      <c r="AI145" s="47">
        <f t="shared" si="42"/>
        <v>0</v>
      </c>
      <c r="AJ145" s="48">
        <f t="shared" si="43"/>
        <v>0</v>
      </c>
      <c r="AK145" s="49"/>
      <c r="AL145" s="50"/>
    </row>
    <row r="146" spans="1:38" ht="15">
      <c r="A146" s="20">
        <f t="shared" si="44"/>
        <v>142</v>
      </c>
      <c r="B146" s="27" t="s">
        <v>482</v>
      </c>
      <c r="C146" s="29" t="s">
        <v>483</v>
      </c>
      <c r="D146" s="23">
        <v>30</v>
      </c>
      <c r="E146" s="24">
        <v>0</v>
      </c>
      <c r="F146" s="24">
        <v>0</v>
      </c>
      <c r="G146" s="24">
        <v>0</v>
      </c>
      <c r="H146" s="24">
        <v>0</v>
      </c>
      <c r="I146" s="24">
        <v>0</v>
      </c>
      <c r="J146" s="3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  <c r="U146" s="24"/>
      <c r="V146" s="24">
        <v>41356.25</v>
      </c>
      <c r="W146" s="24">
        <v>192760</v>
      </c>
      <c r="X146" s="24">
        <v>94470</v>
      </c>
      <c r="Y146" s="24">
        <v>324200</v>
      </c>
      <c r="Z146" s="24">
        <v>0</v>
      </c>
      <c r="AA146" s="24">
        <v>0</v>
      </c>
      <c r="AB146" s="38">
        <f t="shared" si="45"/>
        <v>652786.25</v>
      </c>
      <c r="AC146" s="38">
        <f t="shared" si="49"/>
        <v>652786.25</v>
      </c>
      <c r="AD146" s="24" t="e">
        <f t="shared" si="46"/>
        <v>#VALUE!</v>
      </c>
      <c r="AE146" s="24" t="e">
        <f t="shared" si="47"/>
        <v>#VALUE!</v>
      </c>
      <c r="AF146" s="24" t="e">
        <f t="shared" si="36"/>
        <v>#VALUE!</v>
      </c>
      <c r="AG146" s="24" t="e">
        <f t="shared" si="41"/>
        <v>#VALUE!</v>
      </c>
      <c r="AH146" s="46"/>
      <c r="AI146" s="47">
        <f t="shared" si="42"/>
        <v>0</v>
      </c>
      <c r="AJ146" s="48">
        <f t="shared" si="43"/>
        <v>0</v>
      </c>
      <c r="AK146" s="49"/>
      <c r="AL146" s="50"/>
    </row>
    <row r="147" spans="1:38" ht="15">
      <c r="A147" s="20">
        <f t="shared" si="44"/>
        <v>143</v>
      </c>
      <c r="B147" s="27" t="e">
        <v>#N/A</v>
      </c>
      <c r="C147" s="29" t="s">
        <v>760</v>
      </c>
      <c r="D147" s="23">
        <v>60</v>
      </c>
      <c r="E147" s="24">
        <v>0</v>
      </c>
      <c r="F147" s="24">
        <v>0</v>
      </c>
      <c r="G147" s="24">
        <v>0</v>
      </c>
      <c r="H147" s="24">
        <v>0</v>
      </c>
      <c r="I147" s="24">
        <v>0</v>
      </c>
      <c r="J147" s="3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  <c r="V147" s="24">
        <v>0</v>
      </c>
      <c r="W147" s="24">
        <v>0</v>
      </c>
      <c r="X147" s="24"/>
      <c r="Y147" s="24"/>
      <c r="Z147" s="24"/>
      <c r="AA147" s="24"/>
      <c r="AB147" s="38">
        <f t="shared" si="45"/>
        <v>0</v>
      </c>
      <c r="AC147" s="38">
        <f>AB147-AA147-Z147</f>
        <v>0</v>
      </c>
      <c r="AD147" s="24" t="e">
        <f t="shared" si="46"/>
        <v>#VALUE!</v>
      </c>
      <c r="AE147" s="24" t="e">
        <f t="shared" si="47"/>
        <v>#VALUE!</v>
      </c>
      <c r="AF147" s="24" t="e">
        <f t="shared" si="36"/>
        <v>#VALUE!</v>
      </c>
      <c r="AG147" s="24" t="e">
        <f t="shared" si="41"/>
        <v>#VALUE!</v>
      </c>
      <c r="AH147" s="46"/>
      <c r="AI147" s="47">
        <f t="shared" si="42"/>
        <v>0</v>
      </c>
      <c r="AJ147" s="48">
        <f t="shared" si="43"/>
        <v>0</v>
      </c>
      <c r="AK147" s="49"/>
      <c r="AL147" s="50"/>
    </row>
    <row r="148" spans="1:38" ht="15">
      <c r="A148" s="20">
        <f t="shared" si="44"/>
        <v>144</v>
      </c>
      <c r="B148" s="27" t="s">
        <v>175</v>
      </c>
      <c r="C148" s="29" t="s">
        <v>176</v>
      </c>
      <c r="D148" s="23">
        <v>90</v>
      </c>
      <c r="E148" s="24">
        <v>0</v>
      </c>
      <c r="F148" s="24">
        <v>0</v>
      </c>
      <c r="G148" s="24">
        <v>0</v>
      </c>
      <c r="H148" s="24">
        <v>0</v>
      </c>
      <c r="I148" s="24">
        <v>0</v>
      </c>
      <c r="J148" s="34">
        <v>0</v>
      </c>
      <c r="K148" s="24">
        <v>0</v>
      </c>
      <c r="L148" s="24">
        <v>0</v>
      </c>
      <c r="M148" s="24">
        <v>0</v>
      </c>
      <c r="N148" s="24">
        <v>0</v>
      </c>
      <c r="O148" s="24">
        <v>0</v>
      </c>
      <c r="P148" s="24">
        <v>0</v>
      </c>
      <c r="Q148" s="24">
        <v>0</v>
      </c>
      <c r="R148" s="24">
        <v>0</v>
      </c>
      <c r="S148" s="24">
        <v>0</v>
      </c>
      <c r="T148" s="24">
        <v>0</v>
      </c>
      <c r="U148" s="24">
        <v>0</v>
      </c>
      <c r="V148" s="24">
        <v>0</v>
      </c>
      <c r="W148" s="24">
        <v>0</v>
      </c>
      <c r="X148" s="24"/>
      <c r="Y148" s="24">
        <v>0.3</v>
      </c>
      <c r="Z148" s="24">
        <v>14927.82</v>
      </c>
      <c r="AA148" s="24">
        <v>7016</v>
      </c>
      <c r="AB148" s="38">
        <f t="shared" si="45"/>
        <v>21944.12</v>
      </c>
      <c r="AC148" s="38">
        <f>AB148-AA148-Z148-Y148</f>
        <v>-7.2758465918809634E-13</v>
      </c>
      <c r="AD148" s="24" t="e">
        <f t="shared" si="46"/>
        <v>#VALUE!</v>
      </c>
      <c r="AE148" s="24" t="e">
        <f t="shared" si="47"/>
        <v>#VALUE!</v>
      </c>
      <c r="AF148" s="24" t="e">
        <f t="shared" si="36"/>
        <v>#VALUE!</v>
      </c>
      <c r="AG148" s="24" t="e">
        <f t="shared" si="41"/>
        <v>#VALUE!</v>
      </c>
      <c r="AH148" s="46"/>
      <c r="AI148" s="47">
        <f t="shared" si="42"/>
        <v>0</v>
      </c>
      <c r="AJ148" s="48">
        <f t="shared" si="43"/>
        <v>0</v>
      </c>
      <c r="AK148" s="49"/>
      <c r="AL148" s="50"/>
    </row>
    <row r="149" spans="1:38" ht="15">
      <c r="A149" s="20">
        <f t="shared" si="44"/>
        <v>145</v>
      </c>
      <c r="B149" s="27" t="s">
        <v>310</v>
      </c>
      <c r="C149" s="29" t="s">
        <v>311</v>
      </c>
      <c r="D149" s="23">
        <v>120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34">
        <v>0</v>
      </c>
      <c r="K149" s="24">
        <v>0</v>
      </c>
      <c r="L149" s="24">
        <v>0</v>
      </c>
      <c r="M149" s="24">
        <v>0</v>
      </c>
      <c r="N149" s="24">
        <v>7524.24</v>
      </c>
      <c r="O149" s="24">
        <v>3639.06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10541.76</v>
      </c>
      <c r="W149" s="24">
        <v>3639.06</v>
      </c>
      <c r="X149" s="24">
        <v>16675.54</v>
      </c>
      <c r="Y149" s="24">
        <v>0</v>
      </c>
      <c r="Z149" s="24">
        <v>0</v>
      </c>
      <c r="AA149" s="24">
        <v>0</v>
      </c>
      <c r="AB149" s="38">
        <f t="shared" si="45"/>
        <v>42019.66</v>
      </c>
      <c r="AC149" s="38">
        <f t="shared" ref="AC149:AC154" si="50">AB149-AA149-Z149-Y149-X149</f>
        <v>25344.120000000003</v>
      </c>
      <c r="AD149" s="24" t="e">
        <f t="shared" si="46"/>
        <v>#VALUE!</v>
      </c>
      <c r="AE149" s="24" t="e">
        <f t="shared" si="47"/>
        <v>#VALUE!</v>
      </c>
      <c r="AF149" s="24" t="e">
        <f t="shared" si="36"/>
        <v>#VALUE!</v>
      </c>
      <c r="AG149" s="24" t="e">
        <f t="shared" si="41"/>
        <v>#VALUE!</v>
      </c>
      <c r="AH149" s="46"/>
      <c r="AI149" s="47">
        <f t="shared" si="42"/>
        <v>0</v>
      </c>
      <c r="AJ149" s="48">
        <f t="shared" si="43"/>
        <v>0</v>
      </c>
      <c r="AK149" s="49"/>
      <c r="AL149" s="50"/>
    </row>
    <row r="150" spans="1:38" ht="15">
      <c r="A150" s="20">
        <f t="shared" si="44"/>
        <v>146</v>
      </c>
      <c r="B150" s="27" t="s">
        <v>90</v>
      </c>
      <c r="C150" s="29" t="s">
        <v>761</v>
      </c>
      <c r="D150" s="23">
        <v>30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3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150124.03</v>
      </c>
      <c r="Y150" s="24">
        <v>0</v>
      </c>
      <c r="Z150" s="24">
        <v>151557.72</v>
      </c>
      <c r="AA150" s="24">
        <v>0</v>
      </c>
      <c r="AB150" s="38">
        <f t="shared" si="45"/>
        <v>301681.75</v>
      </c>
      <c r="AC150" s="38">
        <f t="shared" si="49"/>
        <v>301681.75</v>
      </c>
      <c r="AD150" s="24" t="e">
        <f t="shared" si="46"/>
        <v>#VALUE!</v>
      </c>
      <c r="AE150" s="24" t="e">
        <f t="shared" si="47"/>
        <v>#VALUE!</v>
      </c>
      <c r="AF150" s="24" t="e">
        <f t="shared" si="36"/>
        <v>#VALUE!</v>
      </c>
      <c r="AG150" s="24" t="e">
        <f t="shared" si="41"/>
        <v>#VALUE!</v>
      </c>
      <c r="AH150" s="46"/>
      <c r="AI150" s="47">
        <f t="shared" si="42"/>
        <v>0</v>
      </c>
      <c r="AJ150" s="48">
        <f t="shared" si="43"/>
        <v>0</v>
      </c>
      <c r="AK150" s="49"/>
      <c r="AL150" s="50"/>
    </row>
    <row r="151" spans="1:38" ht="15">
      <c r="A151" s="20">
        <f t="shared" si="44"/>
        <v>147</v>
      </c>
      <c r="B151" s="27" t="s">
        <v>427</v>
      </c>
      <c r="C151" s="29" t="s">
        <v>428</v>
      </c>
      <c r="D151" s="23">
        <v>120</v>
      </c>
      <c r="E151" s="24">
        <v>0</v>
      </c>
      <c r="F151" s="24">
        <v>0</v>
      </c>
      <c r="G151" s="24">
        <v>0</v>
      </c>
      <c r="H151" s="24">
        <v>0</v>
      </c>
      <c r="I151" s="24">
        <v>0</v>
      </c>
      <c r="J151" s="34">
        <v>0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1295.3299999999899</v>
      </c>
      <c r="R151" s="24">
        <v>0</v>
      </c>
      <c r="S151" s="24">
        <v>3013.35</v>
      </c>
      <c r="T151" s="24">
        <v>0</v>
      </c>
      <c r="U151" s="24">
        <v>15716.37</v>
      </c>
      <c r="V151" s="24">
        <v>2237.75</v>
      </c>
      <c r="W151" s="24">
        <v>7272.05</v>
      </c>
      <c r="X151" s="24">
        <v>10942.24</v>
      </c>
      <c r="Y151" s="24">
        <v>18784.61</v>
      </c>
      <c r="Z151" s="24">
        <v>11612.45</v>
      </c>
      <c r="AA151" s="24">
        <v>9750.7800000000007</v>
      </c>
      <c r="AB151" s="38">
        <f t="shared" si="45"/>
        <v>80624.929999999993</v>
      </c>
      <c r="AC151" s="38">
        <f t="shared" si="50"/>
        <v>29534.85</v>
      </c>
      <c r="AD151" s="24" t="e">
        <f t="shared" si="46"/>
        <v>#VALUE!</v>
      </c>
      <c r="AE151" s="24" t="e">
        <f t="shared" si="47"/>
        <v>#VALUE!</v>
      </c>
      <c r="AF151" s="24" t="e">
        <f t="shared" si="36"/>
        <v>#VALUE!</v>
      </c>
      <c r="AG151" s="24" t="e">
        <f t="shared" si="41"/>
        <v>#VALUE!</v>
      </c>
      <c r="AH151" s="46"/>
      <c r="AI151" s="47">
        <f t="shared" si="42"/>
        <v>0</v>
      </c>
      <c r="AJ151" s="48">
        <f t="shared" si="43"/>
        <v>0</v>
      </c>
      <c r="AK151" s="49"/>
      <c r="AL151" s="50"/>
    </row>
    <row r="152" spans="1:38" ht="15">
      <c r="A152" s="20">
        <f t="shared" si="44"/>
        <v>148</v>
      </c>
      <c r="B152" s="27" t="e">
        <v>#N/A</v>
      </c>
      <c r="C152" s="29" t="s">
        <v>762</v>
      </c>
      <c r="D152" s="23">
        <v>60</v>
      </c>
      <c r="E152" s="24">
        <v>0</v>
      </c>
      <c r="F152" s="24">
        <v>0</v>
      </c>
      <c r="G152" s="24">
        <v>0</v>
      </c>
      <c r="H152" s="24">
        <v>0</v>
      </c>
      <c r="I152" s="24">
        <v>0</v>
      </c>
      <c r="J152" s="3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0</v>
      </c>
      <c r="V152" s="24">
        <v>0</v>
      </c>
      <c r="W152" s="24">
        <v>0</v>
      </c>
      <c r="X152" s="24"/>
      <c r="Y152" s="24"/>
      <c r="Z152" s="24"/>
      <c r="AA152" s="24"/>
      <c r="AB152" s="38">
        <f t="shared" si="45"/>
        <v>0</v>
      </c>
      <c r="AC152" s="38">
        <f t="shared" ref="AC152:AC156" si="51">AB152-AA152-Z152</f>
        <v>0</v>
      </c>
      <c r="AD152" s="24" t="e">
        <f t="shared" si="46"/>
        <v>#VALUE!</v>
      </c>
      <c r="AE152" s="24" t="e">
        <f t="shared" si="47"/>
        <v>#VALUE!</v>
      </c>
      <c r="AF152" s="24" t="e">
        <f t="shared" si="36"/>
        <v>#VALUE!</v>
      </c>
      <c r="AG152" s="24" t="e">
        <f t="shared" si="41"/>
        <v>#VALUE!</v>
      </c>
      <c r="AH152" s="46"/>
      <c r="AI152" s="47">
        <f t="shared" si="42"/>
        <v>0</v>
      </c>
      <c r="AJ152" s="48">
        <f t="shared" si="43"/>
        <v>0</v>
      </c>
      <c r="AK152" s="49"/>
      <c r="AL152" s="50"/>
    </row>
    <row r="153" spans="1:38" ht="15">
      <c r="A153" s="20">
        <f t="shared" si="44"/>
        <v>149</v>
      </c>
      <c r="B153" s="27" t="s">
        <v>585</v>
      </c>
      <c r="C153" s="29" t="s">
        <v>586</v>
      </c>
      <c r="D153" s="23">
        <v>60</v>
      </c>
      <c r="E153" s="24">
        <v>0</v>
      </c>
      <c r="F153" s="24">
        <v>0</v>
      </c>
      <c r="G153" s="24">
        <v>0</v>
      </c>
      <c r="H153" s="24">
        <v>0</v>
      </c>
      <c r="I153" s="24">
        <v>0</v>
      </c>
      <c r="J153" s="34">
        <v>0</v>
      </c>
      <c r="K153" s="24">
        <v>0</v>
      </c>
      <c r="L153" s="24">
        <v>0</v>
      </c>
      <c r="M153" s="24">
        <v>162700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/>
      <c r="Y153" s="24">
        <v>0</v>
      </c>
      <c r="Z153" s="24">
        <v>0</v>
      </c>
      <c r="AA153" s="24">
        <v>0</v>
      </c>
      <c r="AB153" s="38">
        <f t="shared" si="45"/>
        <v>162700</v>
      </c>
      <c r="AC153" s="38">
        <f t="shared" si="51"/>
        <v>162700</v>
      </c>
      <c r="AD153" s="24" t="e">
        <f t="shared" si="46"/>
        <v>#VALUE!</v>
      </c>
      <c r="AE153" s="24" t="e">
        <f t="shared" si="47"/>
        <v>#VALUE!</v>
      </c>
      <c r="AF153" s="24" t="e">
        <f t="shared" si="36"/>
        <v>#VALUE!</v>
      </c>
      <c r="AG153" s="24" t="e">
        <f t="shared" si="41"/>
        <v>#VALUE!</v>
      </c>
      <c r="AH153" s="46"/>
      <c r="AI153" s="47">
        <f t="shared" si="42"/>
        <v>0</v>
      </c>
      <c r="AJ153" s="48">
        <f t="shared" si="43"/>
        <v>0</v>
      </c>
      <c r="AK153" s="49"/>
      <c r="AL153" s="50"/>
    </row>
    <row r="154" spans="1:38" ht="15">
      <c r="A154" s="20">
        <f t="shared" si="44"/>
        <v>150</v>
      </c>
      <c r="B154" s="27" t="s">
        <v>82</v>
      </c>
      <c r="C154" s="29" t="s">
        <v>83</v>
      </c>
      <c r="D154" s="23">
        <v>120</v>
      </c>
      <c r="E154" s="24">
        <v>0</v>
      </c>
      <c r="F154" s="24">
        <v>0</v>
      </c>
      <c r="G154" s="24">
        <v>0</v>
      </c>
      <c r="H154" s="24">
        <v>0</v>
      </c>
      <c r="I154" s="24">
        <v>0</v>
      </c>
      <c r="J154" s="3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0</v>
      </c>
      <c r="R154" s="24">
        <v>0</v>
      </c>
      <c r="S154" s="24">
        <v>0</v>
      </c>
      <c r="T154" s="24">
        <v>0</v>
      </c>
      <c r="U154" s="24"/>
      <c r="V154" s="24">
        <v>31621.31</v>
      </c>
      <c r="W154" s="24">
        <v>0</v>
      </c>
      <c r="X154" s="24">
        <v>609444.69999999995</v>
      </c>
      <c r="Y154" s="24">
        <v>341115.36</v>
      </c>
      <c r="Z154" s="24">
        <v>255836.52</v>
      </c>
      <c r="AA154" s="24">
        <v>255836.52</v>
      </c>
      <c r="AB154" s="38">
        <f t="shared" si="45"/>
        <v>1493854.41</v>
      </c>
      <c r="AC154" s="38">
        <f t="shared" si="50"/>
        <v>31621.309999999939</v>
      </c>
      <c r="AD154" s="24" t="e">
        <f t="shared" si="46"/>
        <v>#VALUE!</v>
      </c>
      <c r="AE154" s="24" t="e">
        <f t="shared" si="47"/>
        <v>#VALUE!</v>
      </c>
      <c r="AF154" s="24" t="e">
        <f t="shared" si="36"/>
        <v>#VALUE!</v>
      </c>
      <c r="AG154" s="24" t="e">
        <f t="shared" si="41"/>
        <v>#VALUE!</v>
      </c>
      <c r="AH154" s="46"/>
      <c r="AI154" s="47">
        <f t="shared" si="42"/>
        <v>0</v>
      </c>
      <c r="AJ154" s="48">
        <f t="shared" si="43"/>
        <v>0</v>
      </c>
      <c r="AK154" s="49"/>
      <c r="AL154" s="50"/>
    </row>
    <row r="155" spans="1:38" ht="15">
      <c r="A155" s="20">
        <f t="shared" si="44"/>
        <v>151</v>
      </c>
      <c r="B155" s="27" t="e">
        <v>#N/A</v>
      </c>
      <c r="C155" s="29" t="s">
        <v>763</v>
      </c>
      <c r="D155" s="23">
        <v>30</v>
      </c>
      <c r="E155" s="24">
        <v>0</v>
      </c>
      <c r="F155" s="24">
        <v>0</v>
      </c>
      <c r="G155" s="24">
        <v>0</v>
      </c>
      <c r="H155" s="24">
        <v>0</v>
      </c>
      <c r="I155" s="24">
        <v>0</v>
      </c>
      <c r="J155" s="3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/>
      <c r="Y155" s="24"/>
      <c r="Z155" s="24"/>
      <c r="AA155" s="24"/>
      <c r="AB155" s="38">
        <f t="shared" si="45"/>
        <v>0</v>
      </c>
      <c r="AC155" s="38">
        <f>AB155-AA155</f>
        <v>0</v>
      </c>
      <c r="AD155" s="24" t="e">
        <f t="shared" si="46"/>
        <v>#VALUE!</v>
      </c>
      <c r="AE155" s="24" t="e">
        <f t="shared" si="47"/>
        <v>#VALUE!</v>
      </c>
      <c r="AF155" s="24" t="e">
        <f t="shared" si="36"/>
        <v>#VALUE!</v>
      </c>
      <c r="AG155" s="24" t="e">
        <f t="shared" si="41"/>
        <v>#VALUE!</v>
      </c>
      <c r="AH155" s="46"/>
      <c r="AI155" s="47">
        <f t="shared" si="42"/>
        <v>0</v>
      </c>
      <c r="AJ155" s="48">
        <f t="shared" si="43"/>
        <v>0</v>
      </c>
      <c r="AK155" s="49"/>
      <c r="AL155" s="50"/>
    </row>
    <row r="156" spans="1:38" ht="15">
      <c r="A156" s="20">
        <f t="shared" si="44"/>
        <v>152</v>
      </c>
      <c r="B156" s="27" t="e">
        <v>#N/A</v>
      </c>
      <c r="C156" s="29" t="s">
        <v>764</v>
      </c>
      <c r="D156" s="23">
        <v>60</v>
      </c>
      <c r="E156" s="24">
        <v>0</v>
      </c>
      <c r="F156" s="24">
        <v>0</v>
      </c>
      <c r="G156" s="24">
        <v>0</v>
      </c>
      <c r="H156" s="24">
        <v>0</v>
      </c>
      <c r="I156" s="24">
        <v>0</v>
      </c>
      <c r="J156" s="3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/>
      <c r="Y156" s="24"/>
      <c r="Z156" s="24"/>
      <c r="AA156" s="24"/>
      <c r="AB156" s="38">
        <f t="shared" si="45"/>
        <v>0</v>
      </c>
      <c r="AC156" s="38">
        <f t="shared" si="51"/>
        <v>0</v>
      </c>
      <c r="AD156" s="24" t="e">
        <f t="shared" si="46"/>
        <v>#VALUE!</v>
      </c>
      <c r="AE156" s="24" t="e">
        <f t="shared" si="47"/>
        <v>#VALUE!</v>
      </c>
      <c r="AF156" s="24" t="e">
        <f t="shared" si="36"/>
        <v>#VALUE!</v>
      </c>
      <c r="AG156" s="24" t="e">
        <f t="shared" si="41"/>
        <v>#VALUE!</v>
      </c>
      <c r="AH156" s="46"/>
      <c r="AI156" s="47">
        <f t="shared" si="42"/>
        <v>0</v>
      </c>
      <c r="AJ156" s="48">
        <f t="shared" si="43"/>
        <v>0</v>
      </c>
      <c r="AK156" s="49"/>
      <c r="AL156" s="50"/>
    </row>
    <row r="157" spans="1:38" ht="15">
      <c r="A157" s="20">
        <f t="shared" si="44"/>
        <v>153</v>
      </c>
      <c r="B157" s="27" t="s">
        <v>304</v>
      </c>
      <c r="C157" s="29" t="s">
        <v>305</v>
      </c>
      <c r="D157" s="23">
        <v>120</v>
      </c>
      <c r="E157" s="24">
        <v>0</v>
      </c>
      <c r="F157" s="24">
        <v>0</v>
      </c>
      <c r="G157" s="24">
        <v>0</v>
      </c>
      <c r="H157" s="24">
        <v>0</v>
      </c>
      <c r="I157" s="24">
        <v>0</v>
      </c>
      <c r="J157" s="34">
        <v>0</v>
      </c>
      <c r="K157" s="24">
        <v>0</v>
      </c>
      <c r="L157" s="24">
        <v>0</v>
      </c>
      <c r="M157" s="24">
        <v>0</v>
      </c>
      <c r="N157" s="24"/>
      <c r="O157" s="24">
        <v>11859.83</v>
      </c>
      <c r="P157" s="24">
        <v>65450.239999999998</v>
      </c>
      <c r="Q157" s="24">
        <v>12789.66</v>
      </c>
      <c r="R157" s="24">
        <v>0</v>
      </c>
      <c r="S157" s="24">
        <v>0</v>
      </c>
      <c r="T157" s="24">
        <v>0</v>
      </c>
      <c r="U157" s="24">
        <v>0</v>
      </c>
      <c r="V157" s="24">
        <v>0</v>
      </c>
      <c r="W157" s="24">
        <v>0</v>
      </c>
      <c r="X157" s="24"/>
      <c r="Y157" s="24">
        <v>0</v>
      </c>
      <c r="Z157" s="24">
        <v>0</v>
      </c>
      <c r="AA157" s="24">
        <v>0</v>
      </c>
      <c r="AB157" s="38">
        <f t="shared" si="45"/>
        <v>90099.73</v>
      </c>
      <c r="AC157" s="38">
        <f t="shared" ref="AC157:AC159" si="52">AB157-AA157-Z157-Y157-X157</f>
        <v>90099.73</v>
      </c>
      <c r="AD157" s="24"/>
      <c r="AE157" s="24" t="e">
        <f t="shared" si="47"/>
        <v>#VALUE!</v>
      </c>
      <c r="AF157" s="24">
        <v>0</v>
      </c>
      <c r="AG157" s="24">
        <v>0</v>
      </c>
      <c r="AH157" s="46"/>
      <c r="AI157" s="47">
        <f t="shared" si="42"/>
        <v>0</v>
      </c>
      <c r="AJ157" s="48">
        <f t="shared" si="43"/>
        <v>0</v>
      </c>
      <c r="AK157" s="49"/>
      <c r="AL157" s="50"/>
    </row>
    <row r="158" spans="1:38" ht="15">
      <c r="A158" s="20">
        <f t="shared" si="44"/>
        <v>154</v>
      </c>
      <c r="B158" s="27" t="s">
        <v>413</v>
      </c>
      <c r="C158" s="29" t="s">
        <v>414</v>
      </c>
      <c r="D158" s="23">
        <v>120</v>
      </c>
      <c r="E158" s="24">
        <v>214</v>
      </c>
      <c r="F158" s="24">
        <v>0</v>
      </c>
      <c r="G158" s="24">
        <v>0</v>
      </c>
      <c r="H158" s="24">
        <v>0</v>
      </c>
      <c r="I158" s="24">
        <v>0</v>
      </c>
      <c r="J158" s="3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/>
      <c r="Y158" s="24">
        <v>0</v>
      </c>
      <c r="Z158" s="24">
        <v>0</v>
      </c>
      <c r="AA158" s="24">
        <v>0</v>
      </c>
      <c r="AB158" s="38">
        <f t="shared" si="45"/>
        <v>214</v>
      </c>
      <c r="AC158" s="38">
        <f t="shared" si="52"/>
        <v>214</v>
      </c>
      <c r="AD158" s="24" t="e">
        <f t="shared" si="46"/>
        <v>#VALUE!</v>
      </c>
      <c r="AE158" s="24" t="e">
        <f t="shared" si="47"/>
        <v>#VALUE!</v>
      </c>
      <c r="AF158" s="24" t="e">
        <f t="shared" ref="AF158:AF178" si="53">IF((INDEX($E$5:$S$629,ROW()-4,COLUMN()-((COLUMN()-19)*2)-7-$D158/30))&gt;(AC158-AD158-AE158),(AC158-AD158-AE158),INDEX($E$5:$S$629,ROW()-4,COLUMN()-((COLUMN()-19)*2)-7-$D158/30))</f>
        <v>#VALUE!</v>
      </c>
      <c r="AG158" s="24" t="e">
        <f t="shared" ref="AG158:AG221" si="54">AC158-SUM(AD158:AF158)</f>
        <v>#VALUE!</v>
      </c>
      <c r="AH158" s="46"/>
      <c r="AI158" s="47">
        <f t="shared" si="42"/>
        <v>0</v>
      </c>
      <c r="AJ158" s="48">
        <f t="shared" si="43"/>
        <v>0</v>
      </c>
      <c r="AK158" s="49"/>
      <c r="AL158" s="50"/>
    </row>
    <row r="159" spans="1:38" ht="15">
      <c r="A159" s="20">
        <f t="shared" si="44"/>
        <v>155</v>
      </c>
      <c r="B159" s="27" t="s">
        <v>270</v>
      </c>
      <c r="C159" s="29" t="s">
        <v>271</v>
      </c>
      <c r="D159" s="23">
        <v>120</v>
      </c>
      <c r="E159" s="24">
        <v>0</v>
      </c>
      <c r="F159" s="24">
        <v>0</v>
      </c>
      <c r="G159" s="24">
        <v>0</v>
      </c>
      <c r="H159" s="24">
        <v>0</v>
      </c>
      <c r="I159" s="24">
        <v>0</v>
      </c>
      <c r="J159" s="3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26638.42</v>
      </c>
      <c r="P159" s="24">
        <v>42300.42</v>
      </c>
      <c r="Q159" s="24">
        <v>42300.42</v>
      </c>
      <c r="R159" s="24">
        <v>56400.56</v>
      </c>
      <c r="S159" s="24">
        <v>0</v>
      </c>
      <c r="T159" s="24">
        <v>98700.98</v>
      </c>
      <c r="U159" s="24">
        <v>0</v>
      </c>
      <c r="V159" s="24">
        <v>0</v>
      </c>
      <c r="W159" s="24">
        <v>0</v>
      </c>
      <c r="X159" s="24"/>
      <c r="Y159" s="24">
        <v>0</v>
      </c>
      <c r="Z159" s="24">
        <v>0</v>
      </c>
      <c r="AA159" s="24">
        <v>0</v>
      </c>
      <c r="AB159" s="38">
        <f t="shared" si="45"/>
        <v>266340.8</v>
      </c>
      <c r="AC159" s="38">
        <f t="shared" si="52"/>
        <v>266340.8</v>
      </c>
      <c r="AD159" s="24" t="e">
        <f t="shared" si="46"/>
        <v>#VALUE!</v>
      </c>
      <c r="AE159" s="24" t="e">
        <f t="shared" si="47"/>
        <v>#VALUE!</v>
      </c>
      <c r="AF159" s="24" t="e">
        <f t="shared" si="53"/>
        <v>#VALUE!</v>
      </c>
      <c r="AG159" s="24" t="e">
        <f t="shared" si="54"/>
        <v>#VALUE!</v>
      </c>
      <c r="AH159" s="46"/>
      <c r="AI159" s="47">
        <f t="shared" si="42"/>
        <v>0</v>
      </c>
      <c r="AJ159" s="48">
        <f t="shared" si="43"/>
        <v>0</v>
      </c>
      <c r="AK159" s="49"/>
      <c r="AL159" s="50"/>
    </row>
    <row r="160" spans="1:38" ht="15">
      <c r="A160" s="20">
        <f t="shared" si="44"/>
        <v>156</v>
      </c>
      <c r="B160" s="27" t="s">
        <v>765</v>
      </c>
      <c r="C160" s="29" t="s">
        <v>766</v>
      </c>
      <c r="D160" s="23">
        <v>60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3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/>
      <c r="Y160" s="24"/>
      <c r="Z160" s="24">
        <v>0</v>
      </c>
      <c r="AA160" s="24">
        <v>0</v>
      </c>
      <c r="AB160" s="38">
        <f t="shared" si="45"/>
        <v>0</v>
      </c>
      <c r="AC160" s="38">
        <f t="shared" ref="AC160:AC164" si="55">AB160-AA160-Z160</f>
        <v>0</v>
      </c>
      <c r="AD160" s="24" t="e">
        <f t="shared" si="46"/>
        <v>#VALUE!</v>
      </c>
      <c r="AE160" s="24" t="e">
        <f t="shared" si="47"/>
        <v>#VALUE!</v>
      </c>
      <c r="AF160" s="24" t="e">
        <f t="shared" si="53"/>
        <v>#VALUE!</v>
      </c>
      <c r="AG160" s="24" t="e">
        <f t="shared" si="54"/>
        <v>#VALUE!</v>
      </c>
      <c r="AH160" s="46"/>
      <c r="AI160" s="47">
        <f t="shared" si="42"/>
        <v>0</v>
      </c>
      <c r="AJ160" s="48">
        <f t="shared" si="43"/>
        <v>0</v>
      </c>
      <c r="AK160" s="49"/>
      <c r="AL160" s="50"/>
    </row>
    <row r="161" spans="1:38" ht="15">
      <c r="A161" s="20">
        <f t="shared" si="44"/>
        <v>157</v>
      </c>
      <c r="B161" s="27" t="e">
        <v>#N/A</v>
      </c>
      <c r="C161" s="29" t="s">
        <v>767</v>
      </c>
      <c r="D161" s="23">
        <v>60</v>
      </c>
      <c r="E161" s="24">
        <v>0</v>
      </c>
      <c r="F161" s="24">
        <v>0</v>
      </c>
      <c r="G161" s="24">
        <v>0</v>
      </c>
      <c r="H161" s="24">
        <v>0</v>
      </c>
      <c r="I161" s="24">
        <v>0</v>
      </c>
      <c r="J161" s="3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0</v>
      </c>
      <c r="T161" s="24">
        <v>0</v>
      </c>
      <c r="U161" s="24">
        <v>0</v>
      </c>
      <c r="V161" s="24">
        <v>0</v>
      </c>
      <c r="W161" s="24">
        <v>0</v>
      </c>
      <c r="X161" s="24"/>
      <c r="Y161" s="24"/>
      <c r="Z161" s="24"/>
      <c r="AA161" s="24"/>
      <c r="AB161" s="38">
        <f t="shared" si="45"/>
        <v>0</v>
      </c>
      <c r="AC161" s="38">
        <f t="shared" si="55"/>
        <v>0</v>
      </c>
      <c r="AD161" s="24" t="e">
        <f t="shared" si="46"/>
        <v>#VALUE!</v>
      </c>
      <c r="AE161" s="24" t="e">
        <f t="shared" si="47"/>
        <v>#VALUE!</v>
      </c>
      <c r="AF161" s="24" t="e">
        <f t="shared" si="53"/>
        <v>#VALUE!</v>
      </c>
      <c r="AG161" s="24" t="e">
        <f t="shared" si="54"/>
        <v>#VALUE!</v>
      </c>
      <c r="AH161" s="46"/>
      <c r="AI161" s="47">
        <f t="shared" si="42"/>
        <v>0</v>
      </c>
      <c r="AJ161" s="48">
        <f t="shared" si="43"/>
        <v>0</v>
      </c>
      <c r="AK161" s="49"/>
      <c r="AL161" s="50"/>
    </row>
    <row r="162" spans="1:38" ht="15">
      <c r="A162" s="20">
        <f t="shared" si="44"/>
        <v>158</v>
      </c>
      <c r="B162" s="27" t="s">
        <v>171</v>
      </c>
      <c r="C162" s="29" t="s">
        <v>172</v>
      </c>
      <c r="D162" s="23">
        <v>90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3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12346.52</v>
      </c>
      <c r="T162" s="24">
        <v>0</v>
      </c>
      <c r="U162" s="24">
        <v>20400</v>
      </c>
      <c r="V162" s="24">
        <v>0</v>
      </c>
      <c r="W162" s="24">
        <v>0</v>
      </c>
      <c r="X162" s="24"/>
      <c r="Y162" s="24">
        <v>0</v>
      </c>
      <c r="Z162" s="24">
        <v>35700</v>
      </c>
      <c r="AA162" s="24">
        <v>0</v>
      </c>
      <c r="AB162" s="38">
        <f t="shared" si="45"/>
        <v>68446.52</v>
      </c>
      <c r="AC162" s="38">
        <f>AB162-AA162-Z162-Y162</f>
        <v>32746.520000000004</v>
      </c>
      <c r="AD162" s="24" t="e">
        <f t="shared" si="46"/>
        <v>#VALUE!</v>
      </c>
      <c r="AE162" s="24" t="e">
        <f t="shared" si="47"/>
        <v>#VALUE!</v>
      </c>
      <c r="AF162" s="24" t="e">
        <f t="shared" si="53"/>
        <v>#VALUE!</v>
      </c>
      <c r="AG162" s="24" t="e">
        <f t="shared" si="54"/>
        <v>#VALUE!</v>
      </c>
      <c r="AH162" s="46"/>
      <c r="AI162" s="47">
        <f t="shared" si="42"/>
        <v>0</v>
      </c>
      <c r="AJ162" s="48">
        <f t="shared" si="43"/>
        <v>0</v>
      </c>
      <c r="AK162" s="49"/>
      <c r="AL162" s="50"/>
    </row>
    <row r="163" spans="1:38" ht="15">
      <c r="A163" s="20">
        <f t="shared" si="44"/>
        <v>159</v>
      </c>
      <c r="B163" s="27" t="e">
        <v>#N/A</v>
      </c>
      <c r="C163" s="29" t="s">
        <v>768</v>
      </c>
      <c r="D163" s="23">
        <v>60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3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/>
      <c r="Y163" s="24"/>
      <c r="Z163" s="24"/>
      <c r="AA163" s="24"/>
      <c r="AB163" s="38">
        <f t="shared" si="45"/>
        <v>0</v>
      </c>
      <c r="AC163" s="38">
        <f t="shared" si="55"/>
        <v>0</v>
      </c>
      <c r="AD163" s="24" t="e">
        <f t="shared" si="46"/>
        <v>#VALUE!</v>
      </c>
      <c r="AE163" s="24" t="e">
        <f t="shared" si="47"/>
        <v>#VALUE!</v>
      </c>
      <c r="AF163" s="24" t="e">
        <f t="shared" si="53"/>
        <v>#VALUE!</v>
      </c>
      <c r="AG163" s="24" t="e">
        <f t="shared" si="54"/>
        <v>#VALUE!</v>
      </c>
      <c r="AH163" s="46"/>
      <c r="AI163" s="47">
        <f t="shared" si="42"/>
        <v>0</v>
      </c>
      <c r="AJ163" s="48">
        <f t="shared" si="43"/>
        <v>0</v>
      </c>
      <c r="AK163" s="49"/>
      <c r="AL163" s="50"/>
    </row>
    <row r="164" spans="1:38" ht="15">
      <c r="A164" s="20">
        <f t="shared" si="44"/>
        <v>160</v>
      </c>
      <c r="B164" s="27" t="s">
        <v>494</v>
      </c>
      <c r="C164" s="29" t="s">
        <v>495</v>
      </c>
      <c r="D164" s="23">
        <v>60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3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40680</v>
      </c>
      <c r="Y164" s="24">
        <v>40680</v>
      </c>
      <c r="Z164" s="24">
        <v>40680</v>
      </c>
      <c r="AA164" s="24">
        <v>101700</v>
      </c>
      <c r="AB164" s="38">
        <f t="shared" si="45"/>
        <v>223740</v>
      </c>
      <c r="AC164" s="38">
        <f t="shared" si="55"/>
        <v>81360</v>
      </c>
      <c r="AD164" s="24" t="e">
        <f t="shared" si="46"/>
        <v>#VALUE!</v>
      </c>
      <c r="AE164" s="24" t="e">
        <f t="shared" si="47"/>
        <v>#VALUE!</v>
      </c>
      <c r="AF164" s="24" t="e">
        <f t="shared" si="53"/>
        <v>#VALUE!</v>
      </c>
      <c r="AG164" s="24" t="e">
        <f t="shared" si="54"/>
        <v>#VALUE!</v>
      </c>
      <c r="AH164" s="46"/>
      <c r="AI164" s="47">
        <f t="shared" si="42"/>
        <v>0</v>
      </c>
      <c r="AJ164" s="48">
        <f t="shared" si="43"/>
        <v>0</v>
      </c>
      <c r="AK164" s="49"/>
      <c r="AL164" s="50"/>
    </row>
    <row r="165" spans="1:38" ht="15">
      <c r="A165" s="20">
        <f t="shared" si="44"/>
        <v>161</v>
      </c>
      <c r="B165" s="27" t="s">
        <v>769</v>
      </c>
      <c r="C165" s="29" t="s">
        <v>770</v>
      </c>
      <c r="D165" s="23">
        <v>30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3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/>
      <c r="Y165" s="24"/>
      <c r="Z165" s="24"/>
      <c r="AA165" s="24">
        <v>0</v>
      </c>
      <c r="AB165" s="38">
        <f t="shared" si="45"/>
        <v>0</v>
      </c>
      <c r="AC165" s="38">
        <f>AB165-AA165</f>
        <v>0</v>
      </c>
      <c r="AD165" s="24" t="e">
        <f t="shared" si="46"/>
        <v>#VALUE!</v>
      </c>
      <c r="AE165" s="24" t="e">
        <f t="shared" si="47"/>
        <v>#VALUE!</v>
      </c>
      <c r="AF165" s="24" t="e">
        <f t="shared" si="53"/>
        <v>#VALUE!</v>
      </c>
      <c r="AG165" s="24" t="e">
        <f t="shared" si="54"/>
        <v>#VALUE!</v>
      </c>
      <c r="AH165" s="46"/>
      <c r="AI165" s="47">
        <f t="shared" si="42"/>
        <v>0</v>
      </c>
      <c r="AJ165" s="48">
        <f t="shared" si="43"/>
        <v>0</v>
      </c>
      <c r="AK165" s="49"/>
      <c r="AL165" s="50"/>
    </row>
    <row r="166" spans="1:38" ht="15">
      <c r="A166" s="20">
        <f t="shared" si="44"/>
        <v>162</v>
      </c>
      <c r="B166" s="27" t="e">
        <v>#N/A</v>
      </c>
      <c r="C166" s="29" t="s">
        <v>771</v>
      </c>
      <c r="D166" s="23">
        <v>30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3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/>
      <c r="Y166" s="24"/>
      <c r="Z166" s="24"/>
      <c r="AA166" s="24"/>
      <c r="AB166" s="38">
        <f t="shared" si="45"/>
        <v>0</v>
      </c>
      <c r="AC166" s="38">
        <f>AB166-AA166</f>
        <v>0</v>
      </c>
      <c r="AD166" s="24" t="e">
        <f t="shared" si="46"/>
        <v>#VALUE!</v>
      </c>
      <c r="AE166" s="24" t="e">
        <f t="shared" si="47"/>
        <v>#VALUE!</v>
      </c>
      <c r="AF166" s="24" t="e">
        <f t="shared" si="53"/>
        <v>#VALUE!</v>
      </c>
      <c r="AG166" s="24" t="e">
        <f t="shared" si="54"/>
        <v>#VALUE!</v>
      </c>
      <c r="AH166" s="46"/>
      <c r="AI166" s="47">
        <f t="shared" si="42"/>
        <v>0</v>
      </c>
      <c r="AJ166" s="48">
        <f t="shared" si="43"/>
        <v>0</v>
      </c>
      <c r="AK166" s="49"/>
      <c r="AL166" s="50"/>
    </row>
    <row r="167" spans="1:38" ht="15">
      <c r="A167" s="20">
        <f t="shared" si="44"/>
        <v>163</v>
      </c>
      <c r="B167" s="27" t="s">
        <v>425</v>
      </c>
      <c r="C167" s="29" t="s">
        <v>426</v>
      </c>
      <c r="D167" s="23">
        <v>120</v>
      </c>
      <c r="E167" s="24">
        <v>29924.39</v>
      </c>
      <c r="F167" s="24">
        <v>0</v>
      </c>
      <c r="G167" s="24">
        <v>0</v>
      </c>
      <c r="H167" s="24">
        <v>0</v>
      </c>
      <c r="I167" s="24">
        <v>0</v>
      </c>
      <c r="J167" s="3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/>
      <c r="Y167" s="24">
        <v>0</v>
      </c>
      <c r="Z167" s="24">
        <v>0</v>
      </c>
      <c r="AA167" s="24">
        <v>0</v>
      </c>
      <c r="AB167" s="38">
        <f t="shared" si="45"/>
        <v>29924.39</v>
      </c>
      <c r="AC167" s="38">
        <f t="shared" ref="AC167:AC171" si="56">AB167-AA167-Z167-Y167-X167</f>
        <v>29924.39</v>
      </c>
      <c r="AD167" s="24" t="e">
        <f t="shared" si="46"/>
        <v>#VALUE!</v>
      </c>
      <c r="AE167" s="24" t="e">
        <f t="shared" si="47"/>
        <v>#VALUE!</v>
      </c>
      <c r="AF167" s="24" t="e">
        <f t="shared" si="53"/>
        <v>#VALUE!</v>
      </c>
      <c r="AG167" s="24" t="e">
        <f t="shared" si="54"/>
        <v>#VALUE!</v>
      </c>
      <c r="AH167" s="46"/>
      <c r="AI167" s="47">
        <f t="shared" si="42"/>
        <v>0</v>
      </c>
      <c r="AJ167" s="48">
        <f t="shared" si="43"/>
        <v>0</v>
      </c>
      <c r="AK167" s="49"/>
      <c r="AL167" s="50"/>
    </row>
    <row r="168" spans="1:38" ht="15">
      <c r="A168" s="20">
        <f t="shared" si="44"/>
        <v>164</v>
      </c>
      <c r="B168" s="27" t="s">
        <v>470</v>
      </c>
      <c r="C168" s="29" t="s">
        <v>471</v>
      </c>
      <c r="D168" s="23">
        <v>60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3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/>
      <c r="X168" s="24"/>
      <c r="Y168" s="24">
        <v>0</v>
      </c>
      <c r="Z168" s="24">
        <v>60423.6</v>
      </c>
      <c r="AA168" s="24">
        <v>12972.4</v>
      </c>
      <c r="AB168" s="38">
        <f t="shared" si="45"/>
        <v>73396</v>
      </c>
      <c r="AC168" s="38">
        <f>AB168-AA168-Z168</f>
        <v>0</v>
      </c>
      <c r="AD168" s="24" t="e">
        <f t="shared" si="46"/>
        <v>#VALUE!</v>
      </c>
      <c r="AE168" s="24" t="e">
        <f t="shared" si="47"/>
        <v>#VALUE!</v>
      </c>
      <c r="AF168" s="24" t="e">
        <f t="shared" si="53"/>
        <v>#VALUE!</v>
      </c>
      <c r="AG168" s="24" t="e">
        <f t="shared" si="54"/>
        <v>#VALUE!</v>
      </c>
      <c r="AH168" s="46"/>
      <c r="AI168" s="47">
        <f t="shared" si="42"/>
        <v>0</v>
      </c>
      <c r="AJ168" s="48">
        <f t="shared" si="43"/>
        <v>0</v>
      </c>
      <c r="AK168" s="49"/>
      <c r="AL168" s="50"/>
    </row>
    <row r="169" spans="1:38" ht="15">
      <c r="A169" s="20">
        <f t="shared" si="44"/>
        <v>165</v>
      </c>
      <c r="B169" s="27" t="s">
        <v>288</v>
      </c>
      <c r="C169" s="29" t="s">
        <v>289</v>
      </c>
      <c r="D169" s="23">
        <v>120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3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16387.66</v>
      </c>
      <c r="U169" s="24">
        <v>88762.14</v>
      </c>
      <c r="V169" s="24">
        <v>0</v>
      </c>
      <c r="W169" s="24">
        <v>163594.78</v>
      </c>
      <c r="X169" s="24"/>
      <c r="Y169" s="24">
        <v>0</v>
      </c>
      <c r="Z169" s="24">
        <v>0</v>
      </c>
      <c r="AA169" s="24">
        <v>103648.12</v>
      </c>
      <c r="AB169" s="38">
        <f t="shared" si="45"/>
        <v>372392.7</v>
      </c>
      <c r="AC169" s="38">
        <f t="shared" si="56"/>
        <v>268744.58</v>
      </c>
      <c r="AD169" s="24" t="e">
        <f t="shared" si="46"/>
        <v>#VALUE!</v>
      </c>
      <c r="AE169" s="24" t="e">
        <f t="shared" si="47"/>
        <v>#VALUE!</v>
      </c>
      <c r="AF169" s="24" t="e">
        <f t="shared" si="53"/>
        <v>#VALUE!</v>
      </c>
      <c r="AG169" s="24" t="e">
        <f t="shared" si="54"/>
        <v>#VALUE!</v>
      </c>
      <c r="AH169" s="46"/>
      <c r="AI169" s="47">
        <f t="shared" si="42"/>
        <v>0</v>
      </c>
      <c r="AJ169" s="48">
        <f t="shared" si="43"/>
        <v>0</v>
      </c>
      <c r="AK169" s="49"/>
      <c r="AL169" s="50"/>
    </row>
    <row r="170" spans="1:38" ht="15">
      <c r="A170" s="20">
        <f t="shared" si="44"/>
        <v>166</v>
      </c>
      <c r="B170" s="27" t="s">
        <v>379</v>
      </c>
      <c r="C170" s="29" t="s">
        <v>380</v>
      </c>
      <c r="D170" s="23">
        <v>120</v>
      </c>
      <c r="E170" s="24">
        <v>0</v>
      </c>
      <c r="F170" s="24">
        <v>0</v>
      </c>
      <c r="G170" s="24">
        <v>0</v>
      </c>
      <c r="H170" s="24">
        <v>43423.23</v>
      </c>
      <c r="I170" s="24">
        <v>0</v>
      </c>
      <c r="J170" s="34">
        <v>0</v>
      </c>
      <c r="K170" s="24">
        <v>0</v>
      </c>
      <c r="L170" s="24">
        <v>0</v>
      </c>
      <c r="M170" s="24">
        <v>3471.82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/>
      <c r="Y170" s="24">
        <v>0</v>
      </c>
      <c r="Z170" s="24">
        <v>0</v>
      </c>
      <c r="AA170" s="24">
        <v>0</v>
      </c>
      <c r="AB170" s="38">
        <f t="shared" si="45"/>
        <v>46895.05</v>
      </c>
      <c r="AC170" s="38">
        <f t="shared" si="56"/>
        <v>46895.05</v>
      </c>
      <c r="AD170" s="24" t="e">
        <f t="shared" si="46"/>
        <v>#VALUE!</v>
      </c>
      <c r="AE170" s="24" t="e">
        <f t="shared" si="47"/>
        <v>#VALUE!</v>
      </c>
      <c r="AF170" s="24" t="e">
        <f t="shared" si="53"/>
        <v>#VALUE!</v>
      </c>
      <c r="AG170" s="24" t="e">
        <f t="shared" si="54"/>
        <v>#VALUE!</v>
      </c>
      <c r="AH170" s="46"/>
      <c r="AI170" s="47">
        <f t="shared" si="42"/>
        <v>0</v>
      </c>
      <c r="AJ170" s="48">
        <f t="shared" si="43"/>
        <v>0</v>
      </c>
      <c r="AK170" s="49"/>
      <c r="AL170" s="50"/>
    </row>
    <row r="171" spans="1:38" ht="15">
      <c r="A171" s="20">
        <f t="shared" si="44"/>
        <v>167</v>
      </c>
      <c r="B171" s="27" t="s">
        <v>457</v>
      </c>
      <c r="C171" s="29" t="s">
        <v>458</v>
      </c>
      <c r="D171" s="23">
        <v>120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3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/>
      <c r="Y171" s="24">
        <v>0</v>
      </c>
      <c r="Z171" s="24">
        <v>0</v>
      </c>
      <c r="AA171" s="24">
        <v>0</v>
      </c>
      <c r="AB171" s="38">
        <f t="shared" si="45"/>
        <v>0</v>
      </c>
      <c r="AC171" s="38">
        <f t="shared" si="56"/>
        <v>0</v>
      </c>
      <c r="AD171" s="24" t="e">
        <f t="shared" si="46"/>
        <v>#VALUE!</v>
      </c>
      <c r="AE171" s="24" t="e">
        <f t="shared" si="47"/>
        <v>#VALUE!</v>
      </c>
      <c r="AF171" s="24" t="e">
        <f t="shared" si="53"/>
        <v>#VALUE!</v>
      </c>
      <c r="AG171" s="24" t="e">
        <f t="shared" si="54"/>
        <v>#VALUE!</v>
      </c>
      <c r="AH171" s="46"/>
      <c r="AI171" s="47">
        <f t="shared" si="42"/>
        <v>0</v>
      </c>
      <c r="AJ171" s="48">
        <f t="shared" si="43"/>
        <v>0</v>
      </c>
      <c r="AK171" s="49"/>
      <c r="AL171" s="50"/>
    </row>
    <row r="172" spans="1:38" ht="15">
      <c r="A172" s="20">
        <f t="shared" si="44"/>
        <v>168</v>
      </c>
      <c r="B172" s="27" t="s">
        <v>490</v>
      </c>
      <c r="C172" s="29" t="s">
        <v>491</v>
      </c>
      <c r="D172" s="23">
        <v>60</v>
      </c>
      <c r="E172" s="24">
        <v>0</v>
      </c>
      <c r="F172" s="24">
        <v>0</v>
      </c>
      <c r="G172" s="24">
        <v>0</v>
      </c>
      <c r="H172" s="24">
        <v>0</v>
      </c>
      <c r="I172" s="24">
        <v>0</v>
      </c>
      <c r="J172" s="34">
        <v>0</v>
      </c>
      <c r="K172" s="24">
        <v>0</v>
      </c>
      <c r="L172" s="24">
        <v>0</v>
      </c>
      <c r="M172" s="24">
        <v>0</v>
      </c>
      <c r="N172" s="24">
        <v>0</v>
      </c>
      <c r="O172" s="24">
        <v>0</v>
      </c>
      <c r="P172" s="24">
        <v>0</v>
      </c>
      <c r="Q172" s="24"/>
      <c r="R172" s="24"/>
      <c r="S172" s="24"/>
      <c r="T172" s="24"/>
      <c r="U172" s="24"/>
      <c r="V172" s="24"/>
      <c r="W172" s="24"/>
      <c r="X172" s="24">
        <v>212815.77</v>
      </c>
      <c r="Y172" s="24">
        <v>116299.72</v>
      </c>
      <c r="Z172" s="24">
        <v>0</v>
      </c>
      <c r="AA172" s="24">
        <v>117172.07</v>
      </c>
      <c r="AB172" s="38">
        <f t="shared" si="45"/>
        <v>446287.56</v>
      </c>
      <c r="AC172" s="38">
        <f>AB172-AA172-Z172</f>
        <v>329115.49</v>
      </c>
      <c r="AD172" s="24" t="e">
        <f t="shared" si="46"/>
        <v>#VALUE!</v>
      </c>
      <c r="AE172" s="24" t="e">
        <f t="shared" si="47"/>
        <v>#VALUE!</v>
      </c>
      <c r="AF172" s="24" t="e">
        <f t="shared" si="53"/>
        <v>#VALUE!</v>
      </c>
      <c r="AG172" s="24" t="e">
        <f t="shared" si="54"/>
        <v>#VALUE!</v>
      </c>
      <c r="AH172" s="46"/>
      <c r="AI172" s="47">
        <f t="shared" si="42"/>
        <v>0</v>
      </c>
      <c r="AJ172" s="48">
        <f t="shared" si="43"/>
        <v>0</v>
      </c>
      <c r="AK172" s="49"/>
      <c r="AL172" s="50"/>
    </row>
    <row r="173" spans="1:38" ht="15">
      <c r="A173" s="20">
        <f t="shared" si="44"/>
        <v>169</v>
      </c>
      <c r="B173" s="27" t="s">
        <v>429</v>
      </c>
      <c r="C173" s="29" t="s">
        <v>430</v>
      </c>
      <c r="D173" s="23">
        <v>120</v>
      </c>
      <c r="E173" s="24">
        <v>28888.81</v>
      </c>
      <c r="F173" s="24">
        <v>0</v>
      </c>
      <c r="G173" s="24">
        <v>0</v>
      </c>
      <c r="H173" s="24">
        <v>0</v>
      </c>
      <c r="I173" s="24">
        <v>0</v>
      </c>
      <c r="J173" s="34">
        <v>0</v>
      </c>
      <c r="K173" s="24">
        <v>0</v>
      </c>
      <c r="L173" s="24">
        <v>0</v>
      </c>
      <c r="M173" s="24">
        <v>0</v>
      </c>
      <c r="N173" s="24">
        <v>0</v>
      </c>
      <c r="O173" s="24">
        <v>0</v>
      </c>
      <c r="P173" s="24">
        <v>0</v>
      </c>
      <c r="Q173" s="24">
        <v>0</v>
      </c>
      <c r="R173" s="24">
        <v>0</v>
      </c>
      <c r="S173" s="24">
        <v>0</v>
      </c>
      <c r="T173" s="24">
        <v>0</v>
      </c>
      <c r="U173" s="24">
        <v>0</v>
      </c>
      <c r="V173" s="24">
        <v>0</v>
      </c>
      <c r="W173" s="24">
        <v>0</v>
      </c>
      <c r="X173" s="24"/>
      <c r="Y173" s="24">
        <v>0</v>
      </c>
      <c r="Z173" s="24">
        <v>0</v>
      </c>
      <c r="AA173" s="24">
        <v>0</v>
      </c>
      <c r="AB173" s="38">
        <f t="shared" si="45"/>
        <v>28888.81</v>
      </c>
      <c r="AC173" s="38">
        <f t="shared" ref="AC173:AC177" si="57">AB173-AA173-Z173-Y173-X173</f>
        <v>28888.81</v>
      </c>
      <c r="AD173" s="24" t="e">
        <f t="shared" si="46"/>
        <v>#VALUE!</v>
      </c>
      <c r="AE173" s="24" t="e">
        <f t="shared" si="47"/>
        <v>#VALUE!</v>
      </c>
      <c r="AF173" s="24" t="e">
        <f t="shared" si="53"/>
        <v>#VALUE!</v>
      </c>
      <c r="AG173" s="24" t="e">
        <f t="shared" si="54"/>
        <v>#VALUE!</v>
      </c>
      <c r="AH173" s="46"/>
      <c r="AI173" s="47">
        <f t="shared" si="42"/>
        <v>0</v>
      </c>
      <c r="AJ173" s="48">
        <f t="shared" si="43"/>
        <v>0</v>
      </c>
      <c r="AK173" s="49"/>
      <c r="AL173" s="50"/>
    </row>
    <row r="174" spans="1:38" ht="15">
      <c r="A174" s="20">
        <f t="shared" si="44"/>
        <v>170</v>
      </c>
      <c r="B174" s="27" t="s">
        <v>186</v>
      </c>
      <c r="C174" s="29" t="s">
        <v>187</v>
      </c>
      <c r="D174" s="23">
        <v>120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3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230449.28</v>
      </c>
      <c r="S174" s="24">
        <v>99502.77</v>
      </c>
      <c r="T174" s="24">
        <v>0</v>
      </c>
      <c r="U174" s="24">
        <v>0</v>
      </c>
      <c r="V174" s="24">
        <v>45555.73</v>
      </c>
      <c r="W174" s="24">
        <v>0</v>
      </c>
      <c r="X174" s="24"/>
      <c r="Y174" s="24">
        <v>0</v>
      </c>
      <c r="Z174" s="24">
        <v>160208.78</v>
      </c>
      <c r="AA174" s="24">
        <v>0</v>
      </c>
      <c r="AB174" s="38">
        <f t="shared" si="45"/>
        <v>535716.55999999994</v>
      </c>
      <c r="AC174" s="38">
        <f t="shared" si="57"/>
        <v>375507.77999999991</v>
      </c>
      <c r="AD174" s="24" t="e">
        <f t="shared" si="46"/>
        <v>#VALUE!</v>
      </c>
      <c r="AE174" s="24" t="e">
        <f t="shared" si="47"/>
        <v>#VALUE!</v>
      </c>
      <c r="AF174" s="24" t="e">
        <f t="shared" si="53"/>
        <v>#VALUE!</v>
      </c>
      <c r="AG174" s="24" t="e">
        <f t="shared" si="54"/>
        <v>#VALUE!</v>
      </c>
      <c r="AH174" s="46"/>
      <c r="AI174" s="47">
        <f t="shared" si="42"/>
        <v>0</v>
      </c>
      <c r="AJ174" s="48">
        <f t="shared" si="43"/>
        <v>0</v>
      </c>
      <c r="AK174" s="49"/>
      <c r="AL174" s="50"/>
    </row>
    <row r="175" spans="1:38" ht="15">
      <c r="A175" s="20">
        <f t="shared" si="44"/>
        <v>171</v>
      </c>
      <c r="B175" s="27" t="s">
        <v>681</v>
      </c>
      <c r="C175" s="29" t="s">
        <v>772</v>
      </c>
      <c r="D175" s="23">
        <v>60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3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/>
      <c r="Z175" s="24">
        <v>0.05</v>
      </c>
      <c r="AA175" s="24">
        <v>0</v>
      </c>
      <c r="AB175" s="38">
        <f t="shared" si="45"/>
        <v>0.05</v>
      </c>
      <c r="AC175" s="38">
        <f>AB175-AA175-Z175</f>
        <v>0</v>
      </c>
      <c r="AD175" s="24" t="e">
        <f t="shared" si="46"/>
        <v>#VALUE!</v>
      </c>
      <c r="AE175" s="24" t="e">
        <f t="shared" si="47"/>
        <v>#VALUE!</v>
      </c>
      <c r="AF175" s="24" t="e">
        <f t="shared" si="53"/>
        <v>#VALUE!</v>
      </c>
      <c r="AG175" s="24" t="e">
        <f t="shared" si="54"/>
        <v>#VALUE!</v>
      </c>
      <c r="AH175" s="46"/>
      <c r="AI175" s="47">
        <f t="shared" si="42"/>
        <v>0</v>
      </c>
      <c r="AJ175" s="48">
        <f t="shared" si="43"/>
        <v>0</v>
      </c>
      <c r="AK175" s="49"/>
      <c r="AL175" s="50"/>
    </row>
    <row r="176" spans="1:38" ht="15">
      <c r="A176" s="20">
        <f t="shared" si="44"/>
        <v>172</v>
      </c>
      <c r="B176" s="27" t="s">
        <v>298</v>
      </c>
      <c r="C176" s="29" t="s">
        <v>299</v>
      </c>
      <c r="D176" s="23">
        <v>120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3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6220.7399999999898</v>
      </c>
      <c r="P176" s="24">
        <v>0</v>
      </c>
      <c r="Q176" s="24">
        <v>0</v>
      </c>
      <c r="R176" s="24">
        <v>18669.169999999998</v>
      </c>
      <c r="S176" s="24">
        <v>0</v>
      </c>
      <c r="T176" s="24">
        <v>0</v>
      </c>
      <c r="U176" s="24">
        <v>18238.400000000001</v>
      </c>
      <c r="V176" s="24">
        <v>45727.41</v>
      </c>
      <c r="W176" s="24">
        <v>0</v>
      </c>
      <c r="X176" s="24"/>
      <c r="Y176" s="24">
        <v>0</v>
      </c>
      <c r="Z176" s="24">
        <v>36706.78</v>
      </c>
      <c r="AA176" s="24">
        <v>0</v>
      </c>
      <c r="AB176" s="38">
        <f t="shared" si="45"/>
        <v>125562.5</v>
      </c>
      <c r="AC176" s="38">
        <f t="shared" si="57"/>
        <v>88855.72</v>
      </c>
      <c r="AD176" s="24" t="e">
        <f t="shared" si="46"/>
        <v>#VALUE!</v>
      </c>
      <c r="AE176" s="24" t="e">
        <f t="shared" si="47"/>
        <v>#VALUE!</v>
      </c>
      <c r="AF176" s="24" t="e">
        <f t="shared" si="53"/>
        <v>#VALUE!</v>
      </c>
      <c r="AG176" s="24" t="e">
        <f t="shared" si="54"/>
        <v>#VALUE!</v>
      </c>
      <c r="AH176" s="46"/>
      <c r="AI176" s="47">
        <f t="shared" si="42"/>
        <v>0</v>
      </c>
      <c r="AJ176" s="48">
        <f t="shared" si="43"/>
        <v>0</v>
      </c>
      <c r="AK176" s="49"/>
      <c r="AL176" s="50"/>
    </row>
    <row r="177" spans="1:38" ht="15">
      <c r="A177" s="20">
        <f t="shared" si="44"/>
        <v>173</v>
      </c>
      <c r="B177" s="27" t="s">
        <v>294</v>
      </c>
      <c r="C177" s="29" t="s">
        <v>295</v>
      </c>
      <c r="D177" s="23">
        <v>120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3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/>
      <c r="U177" s="24"/>
      <c r="V177" s="24"/>
      <c r="W177" s="24"/>
      <c r="X177" s="24">
        <v>36559.33</v>
      </c>
      <c r="Y177" s="24">
        <v>69054.3</v>
      </c>
      <c r="Z177" s="24">
        <v>65985.22</v>
      </c>
      <c r="AA177" s="24">
        <v>0</v>
      </c>
      <c r="AB177" s="38">
        <f t="shared" si="45"/>
        <v>171598.85</v>
      </c>
      <c r="AC177" s="38">
        <f t="shared" si="57"/>
        <v>0</v>
      </c>
      <c r="AD177" s="24" t="e">
        <f t="shared" si="46"/>
        <v>#VALUE!</v>
      </c>
      <c r="AE177" s="24" t="e">
        <f t="shared" si="47"/>
        <v>#VALUE!</v>
      </c>
      <c r="AF177" s="24" t="e">
        <f t="shared" si="53"/>
        <v>#VALUE!</v>
      </c>
      <c r="AG177" s="24" t="e">
        <f t="shared" si="54"/>
        <v>#VALUE!</v>
      </c>
      <c r="AH177" s="46"/>
      <c r="AI177" s="47">
        <f t="shared" si="42"/>
        <v>0</v>
      </c>
      <c r="AJ177" s="48">
        <f t="shared" si="43"/>
        <v>0</v>
      </c>
      <c r="AK177" s="49"/>
      <c r="AL177" s="50"/>
    </row>
    <row r="178" spans="1:38" ht="15">
      <c r="A178" s="20">
        <f t="shared" si="44"/>
        <v>174</v>
      </c>
      <c r="B178" s="27" t="s">
        <v>472</v>
      </c>
      <c r="C178" s="29" t="s">
        <v>473</v>
      </c>
      <c r="D178" s="23">
        <v>0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3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118864.9</v>
      </c>
      <c r="V178" s="24">
        <v>0</v>
      </c>
      <c r="W178" s="24">
        <v>0</v>
      </c>
      <c r="X178" s="24">
        <v>187572</v>
      </c>
      <c r="Y178" s="24">
        <v>332860</v>
      </c>
      <c r="Z178" s="24">
        <v>362640</v>
      </c>
      <c r="AA178" s="24">
        <v>0</v>
      </c>
      <c r="AB178" s="38">
        <f t="shared" si="45"/>
        <v>1001936.9</v>
      </c>
      <c r="AC178" s="38">
        <f>AB178</f>
        <v>1001936.9</v>
      </c>
      <c r="AD178" s="24">
        <f t="shared" si="46"/>
        <v>0</v>
      </c>
      <c r="AE178" s="24" t="e">
        <f t="shared" si="47"/>
        <v>#VALUE!</v>
      </c>
      <c r="AF178" s="24" t="e">
        <f t="shared" si="53"/>
        <v>#VALUE!</v>
      </c>
      <c r="AG178" s="24" t="e">
        <f t="shared" si="54"/>
        <v>#VALUE!</v>
      </c>
      <c r="AH178" s="46"/>
      <c r="AI178" s="47">
        <f t="shared" si="42"/>
        <v>0</v>
      </c>
      <c r="AJ178" s="48">
        <f t="shared" si="43"/>
        <v>0</v>
      </c>
      <c r="AK178" s="49"/>
      <c r="AL178" s="50"/>
    </row>
    <row r="179" spans="1:38" ht="15">
      <c r="A179" s="20">
        <f t="shared" si="44"/>
        <v>175</v>
      </c>
      <c r="B179" s="27" t="s">
        <v>114</v>
      </c>
      <c r="C179" s="29" t="s">
        <v>115</v>
      </c>
      <c r="D179" s="23">
        <v>90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3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/>
      <c r="V179" s="24">
        <v>14864.38</v>
      </c>
      <c r="W179" s="24">
        <v>14247.6</v>
      </c>
      <c r="X179" s="24"/>
      <c r="Y179" s="24">
        <v>11521.92</v>
      </c>
      <c r="Z179" s="24">
        <v>48632.41</v>
      </c>
      <c r="AA179" s="24">
        <v>32708.02</v>
      </c>
      <c r="AB179" s="38">
        <f t="shared" si="45"/>
        <v>121974.33</v>
      </c>
      <c r="AC179" s="38">
        <f>AB179-AA179-Z179-Y179</f>
        <v>29111.979999999996</v>
      </c>
      <c r="AD179" s="24" t="e">
        <f t="shared" si="46"/>
        <v>#VALUE!</v>
      </c>
      <c r="AE179" s="24" t="e">
        <f t="shared" si="47"/>
        <v>#VALUE!</v>
      </c>
      <c r="AF179" s="24" t="e">
        <f t="shared" ref="AF179:AF242" si="58">IF((INDEX($E$5:$S$629,ROW()-4,COLUMN()-((COLUMN()-19)*2)-7-$D179/30))&gt;(AC179-AD179-AE179),(AC179-AD179-AE179),INDEX($E$5:$S$629,ROW()-4,COLUMN()-((COLUMN()-19)*2)-7-$D179/30))</f>
        <v>#VALUE!</v>
      </c>
      <c r="AG179" s="24" t="e">
        <f t="shared" si="54"/>
        <v>#VALUE!</v>
      </c>
      <c r="AH179" s="46"/>
      <c r="AI179" s="47">
        <f t="shared" si="42"/>
        <v>0</v>
      </c>
      <c r="AJ179" s="48">
        <f t="shared" si="43"/>
        <v>0</v>
      </c>
      <c r="AK179" s="49"/>
      <c r="AL179" s="50"/>
    </row>
    <row r="180" spans="1:38" ht="15">
      <c r="A180" s="20">
        <f t="shared" si="44"/>
        <v>176</v>
      </c>
      <c r="B180" s="27" t="s">
        <v>144</v>
      </c>
      <c r="C180" s="29" t="s">
        <v>145</v>
      </c>
      <c r="D180" s="23">
        <v>90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3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/>
      <c r="T180" s="24"/>
      <c r="U180" s="24"/>
      <c r="V180" s="24"/>
      <c r="W180" s="24">
        <v>0</v>
      </c>
      <c r="X180" s="24"/>
      <c r="Y180" s="24"/>
      <c r="Z180" s="24">
        <v>0</v>
      </c>
      <c r="AA180" s="24">
        <v>0</v>
      </c>
      <c r="AB180" s="38">
        <f t="shared" si="45"/>
        <v>0</v>
      </c>
      <c r="AC180" s="38">
        <f>AB180-AA180-Z180-Y180</f>
        <v>0</v>
      </c>
      <c r="AD180" s="24" t="e">
        <f t="shared" si="46"/>
        <v>#VALUE!</v>
      </c>
      <c r="AE180" s="24" t="e">
        <f t="shared" si="47"/>
        <v>#VALUE!</v>
      </c>
      <c r="AF180" s="24" t="e">
        <f t="shared" si="58"/>
        <v>#VALUE!</v>
      </c>
      <c r="AG180" s="24" t="e">
        <f t="shared" si="54"/>
        <v>#VALUE!</v>
      </c>
      <c r="AH180" s="46"/>
      <c r="AI180" s="47">
        <f t="shared" si="42"/>
        <v>0</v>
      </c>
      <c r="AJ180" s="48">
        <f t="shared" si="43"/>
        <v>0</v>
      </c>
      <c r="AK180" s="49"/>
      <c r="AL180" s="50"/>
    </row>
    <row r="181" spans="1:38" ht="15">
      <c r="A181" s="20">
        <f t="shared" si="44"/>
        <v>177</v>
      </c>
      <c r="B181" s="27" t="s">
        <v>244</v>
      </c>
      <c r="C181" s="51" t="s">
        <v>245</v>
      </c>
      <c r="D181" s="23">
        <v>120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3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/>
      <c r="S181" s="24"/>
      <c r="T181" s="24"/>
      <c r="U181" s="24"/>
      <c r="V181" s="24"/>
      <c r="W181" s="24"/>
      <c r="X181" s="24">
        <v>19005.669999999998</v>
      </c>
      <c r="Y181" s="24">
        <v>2259125</v>
      </c>
      <c r="Z181" s="24">
        <v>288225</v>
      </c>
      <c r="AA181" s="24">
        <v>274524</v>
      </c>
      <c r="AB181" s="38">
        <f t="shared" si="45"/>
        <v>2840879.67</v>
      </c>
      <c r="AC181" s="38">
        <f t="shared" ref="AC181:AC187" si="59">AB181-AA181-Z181-Y181-X181</f>
        <v>-7.2759576141834259E-11</v>
      </c>
      <c r="AD181" s="24" t="e">
        <f t="shared" si="46"/>
        <v>#VALUE!</v>
      </c>
      <c r="AE181" s="24" t="e">
        <f t="shared" si="47"/>
        <v>#VALUE!</v>
      </c>
      <c r="AF181" s="24" t="e">
        <f t="shared" si="58"/>
        <v>#VALUE!</v>
      </c>
      <c r="AG181" s="24" t="e">
        <f t="shared" si="54"/>
        <v>#VALUE!</v>
      </c>
      <c r="AH181" s="46"/>
      <c r="AI181" s="47">
        <f t="shared" si="42"/>
        <v>0</v>
      </c>
      <c r="AJ181" s="48">
        <f t="shared" si="43"/>
        <v>0</v>
      </c>
      <c r="AK181" s="49"/>
      <c r="AL181" s="50"/>
    </row>
    <row r="182" spans="1:38" ht="15">
      <c r="A182" s="20">
        <f t="shared" si="44"/>
        <v>178</v>
      </c>
      <c r="B182" s="27" t="s">
        <v>302</v>
      </c>
      <c r="C182" s="29" t="s">
        <v>303</v>
      </c>
      <c r="D182" s="23">
        <v>120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3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/>
      <c r="R182" s="24"/>
      <c r="S182" s="24"/>
      <c r="T182" s="24"/>
      <c r="U182" s="24">
        <v>7335.82</v>
      </c>
      <c r="V182" s="24">
        <v>2069.71000000001</v>
      </c>
      <c r="W182" s="24">
        <v>0</v>
      </c>
      <c r="X182" s="24">
        <v>12927.2</v>
      </c>
      <c r="Y182" s="24">
        <v>1909.7</v>
      </c>
      <c r="Z182" s="24">
        <v>4847.7</v>
      </c>
      <c r="AA182" s="24">
        <v>0</v>
      </c>
      <c r="AB182" s="38">
        <f t="shared" si="45"/>
        <v>29090.130000000012</v>
      </c>
      <c r="AC182" s="38">
        <f t="shared" si="59"/>
        <v>9405.5300000000097</v>
      </c>
      <c r="AD182" s="24" t="e">
        <f t="shared" si="46"/>
        <v>#VALUE!</v>
      </c>
      <c r="AE182" s="24" t="e">
        <f t="shared" si="47"/>
        <v>#VALUE!</v>
      </c>
      <c r="AF182" s="24" t="e">
        <f t="shared" si="58"/>
        <v>#VALUE!</v>
      </c>
      <c r="AG182" s="24" t="e">
        <f t="shared" si="54"/>
        <v>#VALUE!</v>
      </c>
      <c r="AH182" s="46"/>
      <c r="AI182" s="47">
        <f t="shared" si="42"/>
        <v>0</v>
      </c>
      <c r="AJ182" s="48">
        <f t="shared" si="43"/>
        <v>0</v>
      </c>
      <c r="AK182" s="49"/>
      <c r="AL182" s="50"/>
    </row>
    <row r="183" spans="1:38" ht="15">
      <c r="A183" s="20">
        <f t="shared" si="44"/>
        <v>179</v>
      </c>
      <c r="B183" s="27" t="s">
        <v>476</v>
      </c>
      <c r="C183" s="29" t="s">
        <v>477</v>
      </c>
      <c r="D183" s="23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3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/>
      <c r="Y183" s="24"/>
      <c r="Z183" s="24">
        <v>0</v>
      </c>
      <c r="AA183" s="24">
        <v>28425</v>
      </c>
      <c r="AB183" s="38">
        <f t="shared" si="45"/>
        <v>28425</v>
      </c>
      <c r="AC183" s="38">
        <f>AB183</f>
        <v>28425</v>
      </c>
      <c r="AD183" s="24">
        <f t="shared" si="46"/>
        <v>0</v>
      </c>
      <c r="AE183" s="24" t="e">
        <f t="shared" si="47"/>
        <v>#VALUE!</v>
      </c>
      <c r="AF183" s="24" t="e">
        <f t="shared" si="58"/>
        <v>#VALUE!</v>
      </c>
      <c r="AG183" s="24" t="e">
        <f t="shared" si="54"/>
        <v>#VALUE!</v>
      </c>
      <c r="AH183" s="46"/>
      <c r="AI183" s="47">
        <f t="shared" si="42"/>
        <v>0</v>
      </c>
      <c r="AJ183" s="48">
        <f t="shared" si="43"/>
        <v>0</v>
      </c>
      <c r="AK183" s="49"/>
      <c r="AL183" s="50"/>
    </row>
    <row r="184" spans="1:38" ht="15">
      <c r="A184" s="20">
        <f t="shared" si="44"/>
        <v>180</v>
      </c>
      <c r="B184" s="27" t="s">
        <v>587</v>
      </c>
      <c r="C184" s="29" t="s">
        <v>588</v>
      </c>
      <c r="D184" s="23">
        <v>60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3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45192.6</v>
      </c>
      <c r="X184" s="24"/>
      <c r="Y184" s="24">
        <v>0</v>
      </c>
      <c r="Z184" s="24">
        <v>0</v>
      </c>
      <c r="AA184" s="24">
        <v>0</v>
      </c>
      <c r="AB184" s="38">
        <f t="shared" si="45"/>
        <v>45192.6</v>
      </c>
      <c r="AC184" s="38">
        <f>AB184-AA184-Z184</f>
        <v>45192.6</v>
      </c>
      <c r="AD184" s="24" t="e">
        <f t="shared" si="46"/>
        <v>#VALUE!</v>
      </c>
      <c r="AE184" s="24" t="e">
        <f t="shared" si="47"/>
        <v>#VALUE!</v>
      </c>
      <c r="AF184" s="24" t="e">
        <f t="shared" si="58"/>
        <v>#VALUE!</v>
      </c>
      <c r="AG184" s="24" t="e">
        <f t="shared" si="54"/>
        <v>#VALUE!</v>
      </c>
      <c r="AH184" s="46"/>
      <c r="AI184" s="47">
        <f t="shared" si="42"/>
        <v>0</v>
      </c>
      <c r="AJ184" s="48">
        <f t="shared" si="43"/>
        <v>0</v>
      </c>
      <c r="AK184" s="49"/>
      <c r="AL184" s="50"/>
    </row>
    <row r="185" spans="1:38" ht="15">
      <c r="A185" s="20">
        <f t="shared" si="44"/>
        <v>181</v>
      </c>
      <c r="B185" s="27" t="s">
        <v>214</v>
      </c>
      <c r="C185" s="29" t="s">
        <v>215</v>
      </c>
      <c r="D185" s="23">
        <v>120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34">
        <v>0</v>
      </c>
      <c r="K185" s="24">
        <v>0</v>
      </c>
      <c r="L185" s="24">
        <v>0</v>
      </c>
      <c r="M185" s="24"/>
      <c r="N185" s="24"/>
      <c r="O185" s="24">
        <v>55645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141974.16</v>
      </c>
      <c r="Y185" s="24">
        <v>0</v>
      </c>
      <c r="Z185" s="24">
        <v>0</v>
      </c>
      <c r="AA185" s="24">
        <v>0</v>
      </c>
      <c r="AB185" s="38">
        <f t="shared" si="45"/>
        <v>197619.16</v>
      </c>
      <c r="AC185" s="38">
        <f t="shared" si="59"/>
        <v>55645</v>
      </c>
      <c r="AD185" s="24" t="e">
        <f t="shared" si="46"/>
        <v>#VALUE!</v>
      </c>
      <c r="AE185" s="24" t="e">
        <f t="shared" si="47"/>
        <v>#VALUE!</v>
      </c>
      <c r="AF185" s="24" t="e">
        <f t="shared" si="58"/>
        <v>#VALUE!</v>
      </c>
      <c r="AG185" s="24" t="e">
        <f t="shared" si="54"/>
        <v>#VALUE!</v>
      </c>
      <c r="AH185" s="46"/>
      <c r="AI185" s="47">
        <f t="shared" si="42"/>
        <v>0</v>
      </c>
      <c r="AJ185" s="48">
        <f t="shared" si="43"/>
        <v>0</v>
      </c>
      <c r="AK185" s="49"/>
      <c r="AL185" s="50"/>
    </row>
    <row r="186" spans="1:38" ht="15">
      <c r="A186" s="20">
        <f t="shared" si="44"/>
        <v>182</v>
      </c>
      <c r="B186" s="27" t="s">
        <v>357</v>
      </c>
      <c r="C186" s="29" t="s">
        <v>358</v>
      </c>
      <c r="D186" s="23">
        <v>120</v>
      </c>
      <c r="E186" s="24">
        <v>206313.27</v>
      </c>
      <c r="F186" s="24">
        <v>0</v>
      </c>
      <c r="G186" s="24">
        <v>0</v>
      </c>
      <c r="H186" s="24">
        <v>0</v>
      </c>
      <c r="I186" s="24">
        <v>0</v>
      </c>
      <c r="J186" s="3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/>
      <c r="Y186" s="24">
        <v>0</v>
      </c>
      <c r="Z186" s="24">
        <v>0</v>
      </c>
      <c r="AA186" s="24">
        <v>0</v>
      </c>
      <c r="AB186" s="38">
        <f t="shared" si="45"/>
        <v>206313.27</v>
      </c>
      <c r="AC186" s="38">
        <f t="shared" si="59"/>
        <v>206313.27</v>
      </c>
      <c r="AD186" s="24" t="e">
        <f t="shared" si="46"/>
        <v>#VALUE!</v>
      </c>
      <c r="AE186" s="24" t="e">
        <f t="shared" si="47"/>
        <v>#VALUE!</v>
      </c>
      <c r="AF186" s="24" t="e">
        <f t="shared" si="58"/>
        <v>#VALUE!</v>
      </c>
      <c r="AG186" s="24" t="e">
        <f t="shared" si="54"/>
        <v>#VALUE!</v>
      </c>
      <c r="AH186" s="46"/>
      <c r="AI186" s="47">
        <f t="shared" si="42"/>
        <v>0</v>
      </c>
      <c r="AJ186" s="48">
        <f t="shared" si="43"/>
        <v>0</v>
      </c>
      <c r="AK186" s="49"/>
      <c r="AL186" s="50"/>
    </row>
    <row r="187" spans="1:38" ht="15">
      <c r="A187" s="20">
        <f t="shared" si="44"/>
        <v>183</v>
      </c>
      <c r="B187" s="27" t="s">
        <v>419</v>
      </c>
      <c r="C187" s="29" t="s">
        <v>420</v>
      </c>
      <c r="D187" s="23">
        <v>120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3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38">
        <f t="shared" si="45"/>
        <v>0</v>
      </c>
      <c r="AC187" s="38">
        <f t="shared" si="59"/>
        <v>0</v>
      </c>
      <c r="AD187" s="24" t="e">
        <f t="shared" si="46"/>
        <v>#VALUE!</v>
      </c>
      <c r="AE187" s="24" t="e">
        <f t="shared" si="47"/>
        <v>#VALUE!</v>
      </c>
      <c r="AF187" s="24" t="e">
        <f t="shared" si="58"/>
        <v>#VALUE!</v>
      </c>
      <c r="AG187" s="24" t="e">
        <f t="shared" si="54"/>
        <v>#VALUE!</v>
      </c>
      <c r="AH187" s="46"/>
      <c r="AI187" s="47">
        <f t="shared" si="42"/>
        <v>0</v>
      </c>
      <c r="AJ187" s="48">
        <f t="shared" si="43"/>
        <v>0</v>
      </c>
      <c r="AK187" s="49"/>
      <c r="AL187" s="50"/>
    </row>
    <row r="188" spans="1:38" ht="15">
      <c r="A188" s="20">
        <f t="shared" si="44"/>
        <v>184</v>
      </c>
      <c r="B188" s="27" t="s">
        <v>478</v>
      </c>
      <c r="C188" s="29" t="s">
        <v>479</v>
      </c>
      <c r="D188" s="23">
        <v>30</v>
      </c>
      <c r="E188" s="24">
        <v>0</v>
      </c>
      <c r="F188" s="24">
        <v>0</v>
      </c>
      <c r="G188" s="24">
        <v>0</v>
      </c>
      <c r="H188" s="24">
        <v>0</v>
      </c>
      <c r="I188" s="24">
        <v>0</v>
      </c>
      <c r="J188" s="3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0</v>
      </c>
      <c r="T188" s="24"/>
      <c r="U188" s="24"/>
      <c r="V188" s="24"/>
      <c r="W188" s="24">
        <v>79250.25</v>
      </c>
      <c r="X188" s="24">
        <v>25043.96</v>
      </c>
      <c r="Y188" s="24">
        <v>25043.96</v>
      </c>
      <c r="Z188" s="24">
        <v>0</v>
      </c>
      <c r="AA188" s="24">
        <v>84566.36</v>
      </c>
      <c r="AB188" s="38">
        <f t="shared" si="45"/>
        <v>213904.52999999997</v>
      </c>
      <c r="AC188" s="38">
        <f>AB188-AA188</f>
        <v>129338.16999999997</v>
      </c>
      <c r="AD188" s="24" t="e">
        <f t="shared" si="46"/>
        <v>#VALUE!</v>
      </c>
      <c r="AE188" s="24" t="e">
        <f t="shared" si="47"/>
        <v>#VALUE!</v>
      </c>
      <c r="AF188" s="24" t="e">
        <f t="shared" si="58"/>
        <v>#VALUE!</v>
      </c>
      <c r="AG188" s="24" t="e">
        <f t="shared" si="54"/>
        <v>#VALUE!</v>
      </c>
      <c r="AH188" s="46"/>
      <c r="AI188" s="47">
        <f t="shared" si="42"/>
        <v>0</v>
      </c>
      <c r="AJ188" s="48">
        <f t="shared" si="43"/>
        <v>0</v>
      </c>
      <c r="AK188" s="49"/>
      <c r="AL188" s="50"/>
    </row>
    <row r="189" spans="1:38" ht="15">
      <c r="A189" s="20">
        <f t="shared" si="44"/>
        <v>185</v>
      </c>
      <c r="B189" s="27" t="s">
        <v>159</v>
      </c>
      <c r="C189" s="29" t="s">
        <v>160</v>
      </c>
      <c r="D189" s="23">
        <v>90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3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7134.6800000000203</v>
      </c>
      <c r="P189" s="24">
        <v>30857.24</v>
      </c>
      <c r="Q189" s="24">
        <v>49233.49</v>
      </c>
      <c r="R189" s="24">
        <v>0</v>
      </c>
      <c r="S189" s="24">
        <v>0</v>
      </c>
      <c r="T189" s="24">
        <v>8370.2400000000107</v>
      </c>
      <c r="U189" s="24">
        <v>21482.43</v>
      </c>
      <c r="V189" s="24">
        <v>23011.96</v>
      </c>
      <c r="W189" s="24">
        <v>0</v>
      </c>
      <c r="X189" s="24">
        <v>26886.41</v>
      </c>
      <c r="Y189" s="24">
        <v>17156.689999999999</v>
      </c>
      <c r="Z189" s="24">
        <v>11259.32</v>
      </c>
      <c r="AA189" s="24">
        <v>24377.21</v>
      </c>
      <c r="AB189" s="38">
        <f t="shared" si="45"/>
        <v>219769.67</v>
      </c>
      <c r="AC189" s="38">
        <f>AB189-AA189-Z189-Y189</f>
        <v>166976.45000000001</v>
      </c>
      <c r="AD189" s="24" t="e">
        <f t="shared" si="46"/>
        <v>#VALUE!</v>
      </c>
      <c r="AE189" s="24" t="e">
        <f t="shared" si="47"/>
        <v>#VALUE!</v>
      </c>
      <c r="AF189" s="24" t="e">
        <f t="shared" si="58"/>
        <v>#VALUE!</v>
      </c>
      <c r="AG189" s="24" t="e">
        <f t="shared" si="54"/>
        <v>#VALUE!</v>
      </c>
      <c r="AH189" s="46"/>
      <c r="AI189" s="47">
        <f t="shared" si="42"/>
        <v>0</v>
      </c>
      <c r="AJ189" s="48">
        <f t="shared" si="43"/>
        <v>0</v>
      </c>
      <c r="AK189" s="49"/>
      <c r="AL189" s="50"/>
    </row>
    <row r="190" spans="1:38" ht="15">
      <c r="A190" s="20">
        <f t="shared" si="44"/>
        <v>186</v>
      </c>
      <c r="B190" s="27" t="s">
        <v>260</v>
      </c>
      <c r="C190" s="29" t="s">
        <v>261</v>
      </c>
      <c r="D190" s="23">
        <v>120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34">
        <v>0</v>
      </c>
      <c r="K190" s="24"/>
      <c r="L190" s="24"/>
      <c r="M190" s="24"/>
      <c r="N190" s="24">
        <v>20055.099999999999</v>
      </c>
      <c r="O190" s="24">
        <v>0</v>
      </c>
      <c r="P190" s="24">
        <v>101795.9</v>
      </c>
      <c r="Q190" s="24">
        <v>217656.14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/>
      <c r="Y190" s="24">
        <v>248043.9</v>
      </c>
      <c r="Z190" s="24">
        <v>0</v>
      </c>
      <c r="AA190" s="24">
        <v>0</v>
      </c>
      <c r="AB190" s="38">
        <f t="shared" si="45"/>
        <v>587551.04</v>
      </c>
      <c r="AC190" s="38">
        <f t="shared" ref="AC190:AC193" si="60">AB190-AA190-Z190-Y190-X190</f>
        <v>339507.14</v>
      </c>
      <c r="AD190" s="24" t="e">
        <f t="shared" si="46"/>
        <v>#VALUE!</v>
      </c>
      <c r="AE190" s="24" t="e">
        <f t="shared" si="47"/>
        <v>#VALUE!</v>
      </c>
      <c r="AF190" s="24" t="e">
        <f t="shared" si="58"/>
        <v>#VALUE!</v>
      </c>
      <c r="AG190" s="24" t="e">
        <f t="shared" si="54"/>
        <v>#VALUE!</v>
      </c>
      <c r="AH190" s="46"/>
      <c r="AI190" s="47">
        <f t="shared" si="42"/>
        <v>0</v>
      </c>
      <c r="AJ190" s="48">
        <f t="shared" si="43"/>
        <v>0</v>
      </c>
      <c r="AK190" s="49"/>
      <c r="AL190" s="50"/>
    </row>
    <row r="191" spans="1:38" ht="15">
      <c r="A191" s="20">
        <f t="shared" si="44"/>
        <v>187</v>
      </c>
      <c r="B191" s="27" t="s">
        <v>268</v>
      </c>
      <c r="C191" s="29" t="s">
        <v>269</v>
      </c>
      <c r="D191" s="23">
        <v>120</v>
      </c>
      <c r="E191" s="24">
        <v>0</v>
      </c>
      <c r="F191" s="24">
        <v>0</v>
      </c>
      <c r="G191" s="24">
        <v>0</v>
      </c>
      <c r="H191" s="24">
        <v>0</v>
      </c>
      <c r="I191" s="24"/>
      <c r="J191" s="34"/>
      <c r="K191" s="24">
        <v>59232.97</v>
      </c>
      <c r="L191" s="24">
        <v>31613.020000000099</v>
      </c>
      <c r="M191" s="24">
        <v>30210.09</v>
      </c>
      <c r="N191" s="24">
        <v>24099.999999999902</v>
      </c>
      <c r="O191" s="24">
        <v>29681.06</v>
      </c>
      <c r="P191" s="24">
        <v>26614.9000000001</v>
      </c>
      <c r="Q191" s="24">
        <v>20174.409999999902</v>
      </c>
      <c r="R191" s="24">
        <v>0</v>
      </c>
      <c r="S191" s="24">
        <v>22548.5800000001</v>
      </c>
      <c r="T191" s="24">
        <v>0</v>
      </c>
      <c r="U191" s="24">
        <v>25744.61</v>
      </c>
      <c r="V191" s="24">
        <v>70500.66</v>
      </c>
      <c r="W191" s="24">
        <v>39928.080000000002</v>
      </c>
      <c r="X191" s="24">
        <v>40892.35</v>
      </c>
      <c r="Y191" s="24">
        <v>61219.85</v>
      </c>
      <c r="Z191" s="24">
        <v>40385.19</v>
      </c>
      <c r="AA191" s="24">
        <v>56596.68</v>
      </c>
      <c r="AB191" s="38">
        <f t="shared" si="45"/>
        <v>579442.45000000019</v>
      </c>
      <c r="AC191" s="38">
        <f t="shared" si="60"/>
        <v>380348.38000000024</v>
      </c>
      <c r="AD191" s="24" t="e">
        <f t="shared" si="46"/>
        <v>#VALUE!</v>
      </c>
      <c r="AE191" s="24" t="e">
        <f t="shared" si="47"/>
        <v>#VALUE!</v>
      </c>
      <c r="AF191" s="24" t="e">
        <f t="shared" si="58"/>
        <v>#VALUE!</v>
      </c>
      <c r="AG191" s="24" t="e">
        <f t="shared" si="54"/>
        <v>#VALUE!</v>
      </c>
      <c r="AH191" s="46"/>
      <c r="AI191" s="47">
        <f t="shared" si="42"/>
        <v>0</v>
      </c>
      <c r="AJ191" s="48">
        <f t="shared" si="43"/>
        <v>0</v>
      </c>
      <c r="AK191" s="49"/>
      <c r="AL191" s="50"/>
    </row>
    <row r="192" spans="1:38" ht="15">
      <c r="A192" s="20">
        <f t="shared" si="44"/>
        <v>188</v>
      </c>
      <c r="B192" s="27" t="s">
        <v>403</v>
      </c>
      <c r="C192" s="29" t="s">
        <v>404</v>
      </c>
      <c r="D192" s="23">
        <v>120</v>
      </c>
      <c r="E192" s="24">
        <v>1497.75</v>
      </c>
      <c r="F192" s="24">
        <v>0</v>
      </c>
      <c r="G192" s="24">
        <v>0</v>
      </c>
      <c r="H192" s="24">
        <v>0</v>
      </c>
      <c r="I192" s="24">
        <v>0</v>
      </c>
      <c r="J192" s="3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/>
      <c r="Y192" s="24">
        <v>0</v>
      </c>
      <c r="Z192" s="24">
        <v>0</v>
      </c>
      <c r="AA192" s="24">
        <v>0</v>
      </c>
      <c r="AB192" s="38">
        <f t="shared" si="45"/>
        <v>1497.75</v>
      </c>
      <c r="AC192" s="38">
        <f t="shared" si="60"/>
        <v>1497.75</v>
      </c>
      <c r="AD192" s="24" t="e">
        <f t="shared" si="46"/>
        <v>#VALUE!</v>
      </c>
      <c r="AE192" s="24" t="e">
        <f t="shared" si="47"/>
        <v>#VALUE!</v>
      </c>
      <c r="AF192" s="24" t="e">
        <f t="shared" si="58"/>
        <v>#VALUE!</v>
      </c>
      <c r="AG192" s="24" t="e">
        <f t="shared" si="54"/>
        <v>#VALUE!</v>
      </c>
      <c r="AH192" s="46"/>
      <c r="AI192" s="47">
        <f t="shared" si="42"/>
        <v>0</v>
      </c>
      <c r="AJ192" s="48">
        <f t="shared" si="43"/>
        <v>0</v>
      </c>
      <c r="AK192" s="49"/>
      <c r="AL192" s="50"/>
    </row>
    <row r="193" spans="1:38" ht="15">
      <c r="A193" s="20">
        <f t="shared" si="44"/>
        <v>189</v>
      </c>
      <c r="B193" s="27" t="s">
        <v>276</v>
      </c>
      <c r="C193" s="29" t="s">
        <v>277</v>
      </c>
      <c r="D193" s="23">
        <v>120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34">
        <v>0</v>
      </c>
      <c r="K193" s="24">
        <v>0</v>
      </c>
      <c r="L193" s="24">
        <v>80599.58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43481.49</v>
      </c>
      <c r="W193" s="24">
        <v>33119.96</v>
      </c>
      <c r="X193" s="24">
        <v>18015.900000000001</v>
      </c>
      <c r="Y193" s="24">
        <v>0</v>
      </c>
      <c r="Z193" s="24">
        <v>56923.64</v>
      </c>
      <c r="AA193" s="24">
        <v>2400</v>
      </c>
      <c r="AB193" s="38">
        <f t="shared" si="45"/>
        <v>234540.57</v>
      </c>
      <c r="AC193" s="38">
        <f t="shared" si="60"/>
        <v>157201.03</v>
      </c>
      <c r="AD193" s="24" t="e">
        <f t="shared" si="46"/>
        <v>#VALUE!</v>
      </c>
      <c r="AE193" s="24" t="e">
        <f t="shared" si="47"/>
        <v>#VALUE!</v>
      </c>
      <c r="AF193" s="24" t="e">
        <f t="shared" si="58"/>
        <v>#VALUE!</v>
      </c>
      <c r="AG193" s="24" t="e">
        <f t="shared" si="54"/>
        <v>#VALUE!</v>
      </c>
      <c r="AH193" s="46"/>
      <c r="AI193" s="47">
        <f t="shared" si="42"/>
        <v>0</v>
      </c>
      <c r="AJ193" s="48">
        <f t="shared" si="43"/>
        <v>0</v>
      </c>
      <c r="AK193" s="49"/>
      <c r="AL193" s="50"/>
    </row>
    <row r="194" spans="1:38" ht="15">
      <c r="A194" s="20">
        <f t="shared" si="44"/>
        <v>190</v>
      </c>
      <c r="B194" s="27" t="s">
        <v>467</v>
      </c>
      <c r="C194" s="29" t="s">
        <v>468</v>
      </c>
      <c r="D194" s="23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3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/>
      <c r="W194" s="24"/>
      <c r="X194" s="24"/>
      <c r="Y194" s="24">
        <v>22233.19</v>
      </c>
      <c r="Z194" s="24">
        <v>90683.199999999997</v>
      </c>
      <c r="AA194" s="24">
        <v>160686.71</v>
      </c>
      <c r="AB194" s="38">
        <f t="shared" si="45"/>
        <v>273603.09999999998</v>
      </c>
      <c r="AC194" s="38">
        <f>AB194</f>
        <v>273603.09999999998</v>
      </c>
      <c r="AD194" s="24">
        <f t="shared" si="46"/>
        <v>0</v>
      </c>
      <c r="AE194" s="24" t="e">
        <f t="shared" si="47"/>
        <v>#VALUE!</v>
      </c>
      <c r="AF194" s="24" t="e">
        <f t="shared" si="58"/>
        <v>#VALUE!</v>
      </c>
      <c r="AG194" s="24" t="e">
        <f t="shared" si="54"/>
        <v>#VALUE!</v>
      </c>
      <c r="AH194" s="46"/>
      <c r="AI194" s="47">
        <f t="shared" si="42"/>
        <v>0</v>
      </c>
      <c r="AJ194" s="48">
        <f t="shared" si="43"/>
        <v>0</v>
      </c>
      <c r="AK194" s="49"/>
      <c r="AL194" s="50"/>
    </row>
    <row r="195" spans="1:38" ht="15">
      <c r="A195" s="20">
        <f t="shared" si="44"/>
        <v>191</v>
      </c>
      <c r="B195" s="27" t="s">
        <v>274</v>
      </c>
      <c r="C195" s="29" t="s">
        <v>275</v>
      </c>
      <c r="D195" s="23">
        <v>120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3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94458.96</v>
      </c>
      <c r="X195" s="24">
        <v>38483.279999999999</v>
      </c>
      <c r="Y195" s="24">
        <v>123612.96</v>
      </c>
      <c r="Z195" s="24">
        <v>0</v>
      </c>
      <c r="AA195" s="24">
        <v>0</v>
      </c>
      <c r="AB195" s="38">
        <f t="shared" si="45"/>
        <v>256555.2</v>
      </c>
      <c r="AC195" s="38">
        <f>AB195-AA195-Z195-Y195-X195</f>
        <v>94458.959999999992</v>
      </c>
      <c r="AD195" s="24" t="e">
        <f t="shared" si="46"/>
        <v>#VALUE!</v>
      </c>
      <c r="AE195" s="24" t="e">
        <f t="shared" si="47"/>
        <v>#VALUE!</v>
      </c>
      <c r="AF195" s="24" t="e">
        <f t="shared" si="58"/>
        <v>#VALUE!</v>
      </c>
      <c r="AG195" s="24" t="e">
        <f t="shared" si="54"/>
        <v>#VALUE!</v>
      </c>
      <c r="AH195" s="46"/>
      <c r="AI195" s="47">
        <f t="shared" si="42"/>
        <v>0</v>
      </c>
      <c r="AJ195" s="48">
        <f t="shared" si="43"/>
        <v>0</v>
      </c>
      <c r="AK195" s="49"/>
      <c r="AL195" s="50"/>
    </row>
    <row r="196" spans="1:38" ht="15">
      <c r="A196" s="20">
        <f t="shared" si="44"/>
        <v>192</v>
      </c>
      <c r="B196" s="27" t="s">
        <v>589</v>
      </c>
      <c r="C196" s="29" t="s">
        <v>590</v>
      </c>
      <c r="D196" s="23">
        <v>60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3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7064</v>
      </c>
      <c r="T196" s="24">
        <v>0</v>
      </c>
      <c r="U196" s="24">
        <v>1536</v>
      </c>
      <c r="V196" s="24">
        <v>0</v>
      </c>
      <c r="W196" s="24">
        <v>0</v>
      </c>
      <c r="X196" s="24"/>
      <c r="Y196" s="24">
        <v>0</v>
      </c>
      <c r="Z196" s="24">
        <v>0</v>
      </c>
      <c r="AA196" s="24">
        <v>0</v>
      </c>
      <c r="AB196" s="38">
        <f t="shared" si="45"/>
        <v>8600</v>
      </c>
      <c r="AC196" s="38">
        <f t="shared" ref="AC196:AC199" si="61">AB196-AA196-Z196</f>
        <v>8600</v>
      </c>
      <c r="AD196" s="24" t="e">
        <f t="shared" si="46"/>
        <v>#VALUE!</v>
      </c>
      <c r="AE196" s="24" t="e">
        <f t="shared" si="47"/>
        <v>#VALUE!</v>
      </c>
      <c r="AF196" s="24" t="e">
        <f t="shared" si="58"/>
        <v>#VALUE!</v>
      </c>
      <c r="AG196" s="24" t="e">
        <f t="shared" si="54"/>
        <v>#VALUE!</v>
      </c>
      <c r="AH196" s="46"/>
      <c r="AI196" s="47">
        <f t="shared" si="42"/>
        <v>0</v>
      </c>
      <c r="AJ196" s="48">
        <f t="shared" si="43"/>
        <v>0</v>
      </c>
      <c r="AK196" s="49"/>
      <c r="AL196" s="50"/>
    </row>
    <row r="197" spans="1:38" ht="15">
      <c r="A197" s="20">
        <f t="shared" si="44"/>
        <v>193</v>
      </c>
      <c r="B197" s="27" t="s">
        <v>773</v>
      </c>
      <c r="C197" s="29" t="s">
        <v>774</v>
      </c>
      <c r="D197" s="23">
        <v>60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3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/>
      <c r="Y197" s="24"/>
      <c r="Z197" s="24">
        <v>0</v>
      </c>
      <c r="AA197" s="24">
        <v>0</v>
      </c>
      <c r="AB197" s="38">
        <f t="shared" si="45"/>
        <v>0</v>
      </c>
      <c r="AC197" s="38">
        <f t="shared" si="61"/>
        <v>0</v>
      </c>
      <c r="AD197" s="24" t="e">
        <f t="shared" si="46"/>
        <v>#VALUE!</v>
      </c>
      <c r="AE197" s="24" t="e">
        <f t="shared" si="47"/>
        <v>#VALUE!</v>
      </c>
      <c r="AF197" s="24" t="e">
        <f t="shared" si="58"/>
        <v>#VALUE!</v>
      </c>
      <c r="AG197" s="24" t="e">
        <f t="shared" si="54"/>
        <v>#VALUE!</v>
      </c>
      <c r="AH197" s="46"/>
      <c r="AI197" s="47">
        <f t="shared" ref="AI197:AI233" si="62">0</f>
        <v>0</v>
      </c>
      <c r="AJ197" s="48">
        <f t="shared" ref="AJ197:AJ233" si="63">AH197-(AH197*AI197)</f>
        <v>0</v>
      </c>
      <c r="AK197" s="49"/>
      <c r="AL197" s="50"/>
    </row>
    <row r="198" spans="1:38" ht="15">
      <c r="A198" s="20">
        <f t="shared" ref="A198:A261" si="64">ROW()-4</f>
        <v>194</v>
      </c>
      <c r="B198" s="27" t="s">
        <v>591</v>
      </c>
      <c r="C198" s="29" t="s">
        <v>592</v>
      </c>
      <c r="D198" s="23">
        <v>60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34">
        <v>516900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/>
      <c r="Y198" s="24">
        <v>0</v>
      </c>
      <c r="Z198" s="24">
        <v>0</v>
      </c>
      <c r="AA198" s="24">
        <v>0</v>
      </c>
      <c r="AB198" s="38">
        <f t="shared" ref="AB198:AB261" si="65">E198+F198+G198+H198+I198+J198+K198+L198+M198+N198+O198+P198+Q198+R198+S198+T198+U198+V198+W198+X198+Y198+Z198+AA198</f>
        <v>516900</v>
      </c>
      <c r="AC198" s="38">
        <f t="shared" si="61"/>
        <v>516900</v>
      </c>
      <c r="AD198" s="24" t="e">
        <f t="shared" si="46"/>
        <v>#VALUE!</v>
      </c>
      <c r="AE198" s="24" t="e">
        <f t="shared" ref="AE198:AE233" si="66">IF((INDEX($E$5:$S$655,ROW()-4,COLUMN()-((COLUMN()-19)*2)-7-$D198/30))&gt;(AC198-AD198),(AC198-AD198),INDEX($E$5:$S$655,ROW()-4,COLUMN()-((COLUMN()-19)*2)-7-$D198/30))</f>
        <v>#VALUE!</v>
      </c>
      <c r="AF198" s="24" t="e">
        <f t="shared" si="58"/>
        <v>#VALUE!</v>
      </c>
      <c r="AG198" s="24" t="e">
        <f t="shared" si="54"/>
        <v>#VALUE!</v>
      </c>
      <c r="AH198" s="46"/>
      <c r="AI198" s="47">
        <f t="shared" si="62"/>
        <v>0</v>
      </c>
      <c r="AJ198" s="48">
        <f t="shared" si="63"/>
        <v>0</v>
      </c>
      <c r="AK198" s="49"/>
      <c r="AL198" s="50"/>
    </row>
    <row r="199" spans="1:38" ht="15">
      <c r="A199" s="20">
        <f t="shared" si="64"/>
        <v>195</v>
      </c>
      <c r="B199" s="27" t="s">
        <v>775</v>
      </c>
      <c r="C199" s="29" t="s">
        <v>776</v>
      </c>
      <c r="D199" s="23">
        <v>60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3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/>
      <c r="Y199" s="24"/>
      <c r="Z199" s="24">
        <v>0</v>
      </c>
      <c r="AA199" s="24">
        <v>0</v>
      </c>
      <c r="AB199" s="38">
        <f t="shared" si="65"/>
        <v>0</v>
      </c>
      <c r="AC199" s="38">
        <f t="shared" si="61"/>
        <v>0</v>
      </c>
      <c r="AD199" s="24" t="e">
        <f t="shared" ref="AD199:AD233" si="67">INDEX($E$5:$S$622,ROW()-4,COLUMN()-((COLUMN()-19)*2)-7-$D199/30)</f>
        <v>#VALUE!</v>
      </c>
      <c r="AE199" s="24" t="e">
        <f t="shared" si="66"/>
        <v>#VALUE!</v>
      </c>
      <c r="AF199" s="24" t="e">
        <f t="shared" si="58"/>
        <v>#VALUE!</v>
      </c>
      <c r="AG199" s="24" t="e">
        <f t="shared" si="54"/>
        <v>#VALUE!</v>
      </c>
      <c r="AH199" s="46"/>
      <c r="AI199" s="47">
        <f t="shared" si="62"/>
        <v>0</v>
      </c>
      <c r="AJ199" s="48">
        <f t="shared" si="63"/>
        <v>0</v>
      </c>
      <c r="AK199" s="49"/>
      <c r="AL199" s="50"/>
    </row>
    <row r="200" spans="1:38" ht="15">
      <c r="A200" s="20">
        <f t="shared" si="64"/>
        <v>196</v>
      </c>
      <c r="B200" s="27" t="s">
        <v>484</v>
      </c>
      <c r="C200" s="29" t="s">
        <v>485</v>
      </c>
      <c r="D200" s="23">
        <v>30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3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/>
      <c r="V200" s="24"/>
      <c r="W200" s="24">
        <v>105937.04</v>
      </c>
      <c r="X200" s="24"/>
      <c r="Y200" s="24">
        <v>0</v>
      </c>
      <c r="Z200" s="24">
        <v>30000</v>
      </c>
      <c r="AA200" s="24">
        <v>53200</v>
      </c>
      <c r="AB200" s="38">
        <f t="shared" si="65"/>
        <v>189137.03999999998</v>
      </c>
      <c r="AC200" s="38">
        <f>AB200-AA200</f>
        <v>135937.03999999998</v>
      </c>
      <c r="AD200" s="24" t="e">
        <f t="shared" si="67"/>
        <v>#VALUE!</v>
      </c>
      <c r="AE200" s="24" t="e">
        <f t="shared" si="66"/>
        <v>#VALUE!</v>
      </c>
      <c r="AF200" s="24" t="e">
        <f t="shared" si="58"/>
        <v>#VALUE!</v>
      </c>
      <c r="AG200" s="24" t="e">
        <f t="shared" si="54"/>
        <v>#VALUE!</v>
      </c>
      <c r="AH200" s="46"/>
      <c r="AI200" s="47">
        <f t="shared" si="62"/>
        <v>0</v>
      </c>
      <c r="AJ200" s="48">
        <f t="shared" si="63"/>
        <v>0</v>
      </c>
      <c r="AK200" s="49"/>
      <c r="AL200" s="50"/>
    </row>
    <row r="201" spans="1:38" ht="15">
      <c r="A201" s="20">
        <f t="shared" si="64"/>
        <v>197</v>
      </c>
      <c r="B201" s="27" t="s">
        <v>397</v>
      </c>
      <c r="C201" s="29" t="s">
        <v>398</v>
      </c>
      <c r="D201" s="23">
        <v>120</v>
      </c>
      <c r="E201" s="24">
        <v>3200</v>
      </c>
      <c r="F201" s="24">
        <v>0</v>
      </c>
      <c r="G201" s="24">
        <v>0</v>
      </c>
      <c r="H201" s="24">
        <v>0</v>
      </c>
      <c r="I201" s="24">
        <v>0</v>
      </c>
      <c r="J201" s="3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/>
      <c r="Y201" s="24">
        <v>0</v>
      </c>
      <c r="Z201" s="24">
        <v>0</v>
      </c>
      <c r="AA201" s="24">
        <v>0</v>
      </c>
      <c r="AB201" s="38">
        <f t="shared" si="65"/>
        <v>3200</v>
      </c>
      <c r="AC201" s="38">
        <f t="shared" ref="AC201:AC205" si="68">AB201-AA201-Z201-Y201-X201</f>
        <v>3200</v>
      </c>
      <c r="AD201" s="24" t="e">
        <f t="shared" si="67"/>
        <v>#VALUE!</v>
      </c>
      <c r="AE201" s="24" t="e">
        <f t="shared" si="66"/>
        <v>#VALUE!</v>
      </c>
      <c r="AF201" s="24" t="e">
        <f t="shared" si="58"/>
        <v>#VALUE!</v>
      </c>
      <c r="AG201" s="24" t="e">
        <f t="shared" si="54"/>
        <v>#VALUE!</v>
      </c>
      <c r="AH201" s="46"/>
      <c r="AI201" s="47">
        <f t="shared" si="62"/>
        <v>0</v>
      </c>
      <c r="AJ201" s="48">
        <f t="shared" si="63"/>
        <v>0</v>
      </c>
      <c r="AK201" s="49"/>
      <c r="AL201" s="50"/>
    </row>
    <row r="202" spans="1:38" ht="15">
      <c r="A202" s="20">
        <f t="shared" si="64"/>
        <v>198</v>
      </c>
      <c r="B202" s="27" t="s">
        <v>593</v>
      </c>
      <c r="C202" s="29" t="s">
        <v>594</v>
      </c>
      <c r="D202" s="23">
        <v>60</v>
      </c>
      <c r="E202" s="24">
        <v>2000</v>
      </c>
      <c r="F202" s="24">
        <v>0</v>
      </c>
      <c r="G202" s="24">
        <v>0</v>
      </c>
      <c r="H202" s="24">
        <v>0</v>
      </c>
      <c r="I202" s="24">
        <v>0</v>
      </c>
      <c r="J202" s="3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/>
      <c r="Y202" s="24">
        <v>0</v>
      </c>
      <c r="Z202" s="24">
        <v>0</v>
      </c>
      <c r="AA202" s="24">
        <v>0</v>
      </c>
      <c r="AB202" s="38">
        <f t="shared" si="65"/>
        <v>2000</v>
      </c>
      <c r="AC202" s="38">
        <f>AB202-AA202-Z202</f>
        <v>2000</v>
      </c>
      <c r="AD202" s="24" t="e">
        <f t="shared" si="67"/>
        <v>#VALUE!</v>
      </c>
      <c r="AE202" s="24" t="e">
        <f t="shared" si="66"/>
        <v>#VALUE!</v>
      </c>
      <c r="AF202" s="24" t="e">
        <f t="shared" si="58"/>
        <v>#VALUE!</v>
      </c>
      <c r="AG202" s="24" t="e">
        <f t="shared" si="54"/>
        <v>#VALUE!</v>
      </c>
      <c r="AH202" s="46"/>
      <c r="AI202" s="47">
        <f t="shared" si="62"/>
        <v>0</v>
      </c>
      <c r="AJ202" s="48">
        <f t="shared" si="63"/>
        <v>0</v>
      </c>
      <c r="AK202" s="49"/>
      <c r="AL202" s="50"/>
    </row>
    <row r="203" spans="1:38" ht="15">
      <c r="A203" s="20">
        <f t="shared" si="64"/>
        <v>199</v>
      </c>
      <c r="B203" s="27" t="s">
        <v>595</v>
      </c>
      <c r="C203" s="29" t="s">
        <v>596</v>
      </c>
      <c r="D203" s="23">
        <v>60</v>
      </c>
      <c r="E203" s="24"/>
      <c r="F203" s="24">
        <v>0</v>
      </c>
      <c r="G203" s="24">
        <v>0</v>
      </c>
      <c r="H203" s="24">
        <v>0</v>
      </c>
      <c r="I203" s="24">
        <v>0</v>
      </c>
      <c r="J203" s="34">
        <v>0</v>
      </c>
      <c r="K203" s="24">
        <v>0</v>
      </c>
      <c r="L203" s="24">
        <v>0</v>
      </c>
      <c r="M203" s="24">
        <v>0</v>
      </c>
      <c r="N203" s="24">
        <v>0</v>
      </c>
      <c r="O203" s="24">
        <v>0</v>
      </c>
      <c r="P203" s="24">
        <v>0</v>
      </c>
      <c r="Q203" s="24">
        <v>0</v>
      </c>
      <c r="R203" s="24">
        <v>0</v>
      </c>
      <c r="S203" s="24">
        <v>0</v>
      </c>
      <c r="T203" s="24">
        <v>0</v>
      </c>
      <c r="U203" s="24">
        <v>0</v>
      </c>
      <c r="V203" s="24">
        <v>0</v>
      </c>
      <c r="W203" s="24">
        <v>0</v>
      </c>
      <c r="X203" s="24"/>
      <c r="Y203" s="24">
        <v>0</v>
      </c>
      <c r="Z203" s="24">
        <v>0</v>
      </c>
      <c r="AA203" s="24">
        <v>83000</v>
      </c>
      <c r="AB203" s="38">
        <f t="shared" si="65"/>
        <v>83000</v>
      </c>
      <c r="AC203" s="38">
        <f>AB203-AA203-Z203</f>
        <v>0</v>
      </c>
      <c r="AD203" s="24" t="e">
        <f t="shared" si="67"/>
        <v>#VALUE!</v>
      </c>
      <c r="AE203" s="24" t="e">
        <f t="shared" si="66"/>
        <v>#VALUE!</v>
      </c>
      <c r="AF203" s="24" t="e">
        <f t="shared" si="58"/>
        <v>#VALUE!</v>
      </c>
      <c r="AG203" s="24" t="e">
        <f t="shared" si="54"/>
        <v>#VALUE!</v>
      </c>
      <c r="AH203" s="46"/>
      <c r="AI203" s="47">
        <f t="shared" si="62"/>
        <v>0</v>
      </c>
      <c r="AJ203" s="48">
        <f t="shared" si="63"/>
        <v>0</v>
      </c>
      <c r="AK203" s="49"/>
      <c r="AL203" s="50"/>
    </row>
    <row r="204" spans="1:38" ht="15">
      <c r="A204" s="20">
        <f t="shared" si="64"/>
        <v>200</v>
      </c>
      <c r="B204" s="27" t="s">
        <v>415</v>
      </c>
      <c r="C204" s="29" t="s">
        <v>416</v>
      </c>
      <c r="D204" s="23">
        <v>120</v>
      </c>
      <c r="E204" s="24">
        <v>0</v>
      </c>
      <c r="F204" s="24">
        <v>0</v>
      </c>
      <c r="G204" s="24">
        <v>0</v>
      </c>
      <c r="H204" s="24">
        <v>0</v>
      </c>
      <c r="I204" s="24">
        <v>0</v>
      </c>
      <c r="J204" s="34">
        <v>0</v>
      </c>
      <c r="K204" s="24">
        <v>0</v>
      </c>
      <c r="L204" s="24">
        <v>0</v>
      </c>
      <c r="M204" s="24">
        <v>202.36</v>
      </c>
      <c r="N204" s="24">
        <v>0</v>
      </c>
      <c r="O204" s="24">
        <v>0</v>
      </c>
      <c r="P204" s="24">
        <v>0</v>
      </c>
      <c r="Q204" s="24">
        <v>0</v>
      </c>
      <c r="R204" s="24">
        <v>0</v>
      </c>
      <c r="S204" s="24">
        <v>0</v>
      </c>
      <c r="T204" s="24">
        <v>0</v>
      </c>
      <c r="U204" s="24">
        <v>0</v>
      </c>
      <c r="V204" s="24">
        <v>0</v>
      </c>
      <c r="W204" s="24">
        <v>0</v>
      </c>
      <c r="X204" s="24"/>
      <c r="Y204" s="24">
        <v>0</v>
      </c>
      <c r="Z204" s="24">
        <v>0</v>
      </c>
      <c r="AA204" s="24">
        <v>0</v>
      </c>
      <c r="AB204" s="38">
        <f t="shared" si="65"/>
        <v>202.36</v>
      </c>
      <c r="AC204" s="38">
        <f t="shared" si="68"/>
        <v>202.36</v>
      </c>
      <c r="AD204" s="24" t="e">
        <f t="shared" si="67"/>
        <v>#VALUE!</v>
      </c>
      <c r="AE204" s="24" t="e">
        <f t="shared" si="66"/>
        <v>#VALUE!</v>
      </c>
      <c r="AF204" s="24" t="e">
        <f t="shared" si="58"/>
        <v>#VALUE!</v>
      </c>
      <c r="AG204" s="24" t="e">
        <f t="shared" si="54"/>
        <v>#VALUE!</v>
      </c>
      <c r="AH204" s="46"/>
      <c r="AI204" s="47">
        <f t="shared" si="62"/>
        <v>0</v>
      </c>
      <c r="AJ204" s="48">
        <f t="shared" si="63"/>
        <v>0</v>
      </c>
      <c r="AK204" s="49"/>
      <c r="AL204" s="50"/>
    </row>
    <row r="205" spans="1:38" ht="15">
      <c r="A205" s="20">
        <f t="shared" si="64"/>
        <v>201</v>
      </c>
      <c r="B205" s="27" t="s">
        <v>60</v>
      </c>
      <c r="C205" s="29" t="s">
        <v>61</v>
      </c>
      <c r="D205" s="23">
        <v>120</v>
      </c>
      <c r="E205" s="24">
        <v>0</v>
      </c>
      <c r="F205" s="24">
        <v>0</v>
      </c>
      <c r="G205" s="24">
        <v>0</v>
      </c>
      <c r="H205" s="24">
        <v>0</v>
      </c>
      <c r="I205" s="24">
        <v>21200.339999999898</v>
      </c>
      <c r="J205" s="34">
        <v>97168.600000000602</v>
      </c>
      <c r="K205" s="24">
        <v>0</v>
      </c>
      <c r="L205" s="24">
        <v>0</v>
      </c>
      <c r="M205" s="24">
        <v>0</v>
      </c>
      <c r="N205" s="24">
        <v>375423.48</v>
      </c>
      <c r="O205" s="24">
        <v>477793.41</v>
      </c>
      <c r="P205" s="24">
        <v>86286.96</v>
      </c>
      <c r="Q205" s="24">
        <v>126680.06</v>
      </c>
      <c r="R205" s="24">
        <v>0</v>
      </c>
      <c r="S205" s="24">
        <v>57797.140000000101</v>
      </c>
      <c r="T205" s="24">
        <v>21599.75</v>
      </c>
      <c r="U205" s="24">
        <v>369578.61</v>
      </c>
      <c r="V205" s="24">
        <v>163748.46</v>
      </c>
      <c r="W205" s="24">
        <v>0</v>
      </c>
      <c r="X205" s="24">
        <v>652343.28</v>
      </c>
      <c r="Y205" s="24">
        <v>193455.9</v>
      </c>
      <c r="Z205" s="24">
        <v>0</v>
      </c>
      <c r="AA205" s="24">
        <v>168142.45</v>
      </c>
      <c r="AB205" s="38">
        <f t="shared" si="65"/>
        <v>2811218.4400000009</v>
      </c>
      <c r="AC205" s="38">
        <f t="shared" si="68"/>
        <v>1797276.8100000008</v>
      </c>
      <c r="AD205" s="24" t="e">
        <f t="shared" si="67"/>
        <v>#VALUE!</v>
      </c>
      <c r="AE205" s="24" t="e">
        <f t="shared" si="66"/>
        <v>#VALUE!</v>
      </c>
      <c r="AF205" s="24" t="e">
        <f t="shared" si="58"/>
        <v>#VALUE!</v>
      </c>
      <c r="AG205" s="24" t="e">
        <f t="shared" si="54"/>
        <v>#VALUE!</v>
      </c>
      <c r="AH205" s="46"/>
      <c r="AI205" s="47">
        <f t="shared" si="62"/>
        <v>0</v>
      </c>
      <c r="AJ205" s="48">
        <f t="shared" si="63"/>
        <v>0</v>
      </c>
      <c r="AK205" s="49"/>
      <c r="AL205" s="50"/>
    </row>
    <row r="206" spans="1:38" ht="15">
      <c r="A206" s="20">
        <f t="shared" si="64"/>
        <v>202</v>
      </c>
      <c r="B206" s="27" t="s">
        <v>106</v>
      </c>
      <c r="C206" s="29" t="s">
        <v>777</v>
      </c>
      <c r="D206" s="23">
        <v>90</v>
      </c>
      <c r="E206" s="24">
        <v>3.6379788070917097E-11</v>
      </c>
      <c r="F206" s="24">
        <v>0</v>
      </c>
      <c r="G206" s="24">
        <v>0</v>
      </c>
      <c r="H206" s="24">
        <v>0</v>
      </c>
      <c r="I206" s="24">
        <v>0</v>
      </c>
      <c r="J206" s="3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/>
      <c r="X206" s="24">
        <v>1428.04</v>
      </c>
      <c r="Y206" s="24">
        <v>25371.53</v>
      </c>
      <c r="Z206" s="24">
        <v>14274.73</v>
      </c>
      <c r="AA206" s="24">
        <v>0</v>
      </c>
      <c r="AB206" s="38">
        <f t="shared" si="65"/>
        <v>41074.300000000032</v>
      </c>
      <c r="AC206" s="38">
        <f>AB206-AA206-Z206-Y206</f>
        <v>1428.0400000000336</v>
      </c>
      <c r="AD206" s="24" t="e">
        <f t="shared" si="67"/>
        <v>#VALUE!</v>
      </c>
      <c r="AE206" s="24" t="e">
        <f t="shared" si="66"/>
        <v>#VALUE!</v>
      </c>
      <c r="AF206" s="24" t="e">
        <f t="shared" si="58"/>
        <v>#VALUE!</v>
      </c>
      <c r="AG206" s="24" t="e">
        <f t="shared" si="54"/>
        <v>#VALUE!</v>
      </c>
      <c r="AH206" s="46"/>
      <c r="AI206" s="47">
        <f t="shared" si="62"/>
        <v>0</v>
      </c>
      <c r="AJ206" s="48">
        <f t="shared" si="63"/>
        <v>0</v>
      </c>
      <c r="AK206" s="49"/>
      <c r="AL206" s="50"/>
    </row>
    <row r="207" spans="1:38" ht="15">
      <c r="A207" s="20">
        <f t="shared" si="64"/>
        <v>203</v>
      </c>
      <c r="B207" s="27" t="s">
        <v>480</v>
      </c>
      <c r="C207" s="29" t="s">
        <v>481</v>
      </c>
      <c r="D207" s="23">
        <v>30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3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90153.649999999907</v>
      </c>
      <c r="Q207" s="24">
        <v>281829.59999999998</v>
      </c>
      <c r="R207" s="24">
        <v>0</v>
      </c>
      <c r="S207" s="24">
        <v>134111.4</v>
      </c>
      <c r="T207" s="24">
        <v>0</v>
      </c>
      <c r="U207" s="24">
        <v>0</v>
      </c>
      <c r="V207" s="24">
        <v>0</v>
      </c>
      <c r="W207" s="24">
        <v>74592</v>
      </c>
      <c r="X207" s="24"/>
      <c r="Y207" s="24">
        <v>0</v>
      </c>
      <c r="Z207" s="24">
        <v>0</v>
      </c>
      <c r="AA207" s="24">
        <v>0</v>
      </c>
      <c r="AB207" s="38">
        <f t="shared" si="65"/>
        <v>580686.64999999991</v>
      </c>
      <c r="AC207" s="38">
        <f>AB207-AA207</f>
        <v>580686.64999999991</v>
      </c>
      <c r="AD207" s="24" t="e">
        <f t="shared" si="67"/>
        <v>#VALUE!</v>
      </c>
      <c r="AE207" s="24" t="e">
        <f t="shared" si="66"/>
        <v>#VALUE!</v>
      </c>
      <c r="AF207" s="24" t="e">
        <f t="shared" si="58"/>
        <v>#VALUE!</v>
      </c>
      <c r="AG207" s="24" t="e">
        <f t="shared" si="54"/>
        <v>#VALUE!</v>
      </c>
      <c r="AH207" s="46"/>
      <c r="AI207" s="47">
        <f t="shared" si="62"/>
        <v>0</v>
      </c>
      <c r="AJ207" s="48">
        <f t="shared" si="63"/>
        <v>0</v>
      </c>
      <c r="AK207" s="49"/>
      <c r="AL207" s="50"/>
    </row>
    <row r="208" spans="1:38" ht="15">
      <c r="A208" s="20">
        <f t="shared" si="64"/>
        <v>204</v>
      </c>
      <c r="B208" s="27" t="s">
        <v>411</v>
      </c>
      <c r="C208" s="29" t="s">
        <v>412</v>
      </c>
      <c r="D208" s="23">
        <v>120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34">
        <v>426</v>
      </c>
      <c r="K208" s="24">
        <v>0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0</v>
      </c>
      <c r="W208" s="24">
        <v>0</v>
      </c>
      <c r="X208" s="24"/>
      <c r="Y208" s="24">
        <v>0</v>
      </c>
      <c r="Z208" s="24">
        <v>0</v>
      </c>
      <c r="AA208" s="24">
        <v>0</v>
      </c>
      <c r="AB208" s="38">
        <f t="shared" si="65"/>
        <v>426</v>
      </c>
      <c r="AC208" s="38">
        <f t="shared" ref="AC208:AC217" si="69">AB208-AA208-Z208-Y208-X208</f>
        <v>426</v>
      </c>
      <c r="AD208" s="24" t="e">
        <f t="shared" si="67"/>
        <v>#VALUE!</v>
      </c>
      <c r="AE208" s="24" t="e">
        <f t="shared" si="66"/>
        <v>#VALUE!</v>
      </c>
      <c r="AF208" s="24" t="e">
        <f t="shared" si="58"/>
        <v>#VALUE!</v>
      </c>
      <c r="AG208" s="24" t="e">
        <f t="shared" si="54"/>
        <v>#VALUE!</v>
      </c>
      <c r="AH208" s="46"/>
      <c r="AI208" s="47">
        <f t="shared" si="62"/>
        <v>0</v>
      </c>
      <c r="AJ208" s="48">
        <f t="shared" si="63"/>
        <v>0</v>
      </c>
      <c r="AK208" s="49"/>
      <c r="AL208" s="50"/>
    </row>
    <row r="209" spans="1:38" ht="15">
      <c r="A209" s="20">
        <f t="shared" si="64"/>
        <v>205</v>
      </c>
      <c r="B209" s="27" t="s">
        <v>286</v>
      </c>
      <c r="C209" s="29" t="s">
        <v>287</v>
      </c>
      <c r="D209" s="23">
        <v>120</v>
      </c>
      <c r="E209" s="24">
        <v>0</v>
      </c>
      <c r="F209" s="24">
        <v>0</v>
      </c>
      <c r="G209" s="24">
        <v>0</v>
      </c>
      <c r="H209" s="24">
        <v>0</v>
      </c>
      <c r="I209" s="24">
        <v>14850.15</v>
      </c>
      <c r="J209" s="34">
        <v>0</v>
      </c>
      <c r="K209" s="24">
        <v>9469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/>
      <c r="Y209" s="24">
        <v>0</v>
      </c>
      <c r="Z209" s="24">
        <v>0</v>
      </c>
      <c r="AA209" s="24">
        <v>0</v>
      </c>
      <c r="AB209" s="38">
        <f t="shared" si="65"/>
        <v>24319.15</v>
      </c>
      <c r="AC209" s="38">
        <f t="shared" si="69"/>
        <v>24319.15</v>
      </c>
      <c r="AD209" s="24" t="e">
        <f t="shared" si="67"/>
        <v>#VALUE!</v>
      </c>
      <c r="AE209" s="24" t="e">
        <f t="shared" si="66"/>
        <v>#VALUE!</v>
      </c>
      <c r="AF209" s="24" t="e">
        <f t="shared" si="58"/>
        <v>#VALUE!</v>
      </c>
      <c r="AG209" s="24" t="e">
        <f t="shared" si="54"/>
        <v>#VALUE!</v>
      </c>
      <c r="AH209" s="46"/>
      <c r="AI209" s="47">
        <f t="shared" si="62"/>
        <v>0</v>
      </c>
      <c r="AJ209" s="48">
        <f t="shared" si="63"/>
        <v>0</v>
      </c>
      <c r="AK209" s="49"/>
      <c r="AL209" s="50"/>
    </row>
    <row r="210" spans="1:38" ht="15">
      <c r="A210" s="20">
        <f t="shared" si="64"/>
        <v>206</v>
      </c>
      <c r="B210" s="27" t="s">
        <v>597</v>
      </c>
      <c r="C210" s="29" t="s">
        <v>598</v>
      </c>
      <c r="D210" s="23">
        <v>30</v>
      </c>
      <c r="E210" s="24">
        <v>105800</v>
      </c>
      <c r="F210" s="24">
        <v>0</v>
      </c>
      <c r="G210" s="24">
        <v>0</v>
      </c>
      <c r="H210" s="24">
        <v>0</v>
      </c>
      <c r="I210" s="24">
        <v>0</v>
      </c>
      <c r="J210" s="3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/>
      <c r="Y210" s="24">
        <v>0</v>
      </c>
      <c r="Z210" s="24">
        <v>0</v>
      </c>
      <c r="AA210" s="24">
        <v>0</v>
      </c>
      <c r="AB210" s="38">
        <f t="shared" si="65"/>
        <v>105800</v>
      </c>
      <c r="AC210" s="38">
        <f>AB210-AA210</f>
        <v>105800</v>
      </c>
      <c r="AD210" s="24" t="e">
        <f t="shared" si="67"/>
        <v>#VALUE!</v>
      </c>
      <c r="AE210" s="24" t="e">
        <f t="shared" si="66"/>
        <v>#VALUE!</v>
      </c>
      <c r="AF210" s="24" t="e">
        <f t="shared" si="58"/>
        <v>#VALUE!</v>
      </c>
      <c r="AG210" s="24" t="e">
        <f t="shared" si="54"/>
        <v>#VALUE!</v>
      </c>
      <c r="AH210" s="46"/>
      <c r="AI210" s="47">
        <f t="shared" si="62"/>
        <v>0</v>
      </c>
      <c r="AJ210" s="48">
        <f t="shared" si="63"/>
        <v>0</v>
      </c>
      <c r="AK210" s="49"/>
      <c r="AL210" s="50"/>
    </row>
    <row r="211" spans="1:38" ht="15">
      <c r="A211" s="20">
        <f t="shared" si="64"/>
        <v>207</v>
      </c>
      <c r="B211" s="27" t="s">
        <v>599</v>
      </c>
      <c r="C211" s="29" t="s">
        <v>600</v>
      </c>
      <c r="D211" s="23">
        <v>60</v>
      </c>
      <c r="E211" s="24">
        <v>312</v>
      </c>
      <c r="F211" s="24">
        <v>0</v>
      </c>
      <c r="G211" s="24">
        <v>0</v>
      </c>
      <c r="H211" s="24">
        <v>0</v>
      </c>
      <c r="I211" s="24">
        <v>0</v>
      </c>
      <c r="J211" s="3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/>
      <c r="Y211" s="24">
        <v>0</v>
      </c>
      <c r="Z211" s="24">
        <v>0</v>
      </c>
      <c r="AA211" s="24">
        <v>0</v>
      </c>
      <c r="AB211" s="38">
        <f t="shared" si="65"/>
        <v>312</v>
      </c>
      <c r="AC211" s="38">
        <f>AB211-AA211-Z211</f>
        <v>312</v>
      </c>
      <c r="AD211" s="24" t="e">
        <f t="shared" si="67"/>
        <v>#VALUE!</v>
      </c>
      <c r="AE211" s="24" t="e">
        <f t="shared" si="66"/>
        <v>#VALUE!</v>
      </c>
      <c r="AF211" s="24" t="e">
        <f t="shared" si="58"/>
        <v>#VALUE!</v>
      </c>
      <c r="AG211" s="24" t="e">
        <f t="shared" si="54"/>
        <v>#VALUE!</v>
      </c>
      <c r="AH211" s="46"/>
      <c r="AI211" s="47">
        <f t="shared" si="62"/>
        <v>0</v>
      </c>
      <c r="AJ211" s="48">
        <f t="shared" si="63"/>
        <v>0</v>
      </c>
      <c r="AK211" s="49"/>
      <c r="AL211" s="50"/>
    </row>
    <row r="212" spans="1:38" ht="15">
      <c r="A212" s="20">
        <f t="shared" si="64"/>
        <v>208</v>
      </c>
      <c r="B212" s="27" t="s">
        <v>292</v>
      </c>
      <c r="C212" s="29" t="s">
        <v>293</v>
      </c>
      <c r="D212" s="23">
        <v>120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3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/>
      <c r="U212" s="24">
        <v>43882.84</v>
      </c>
      <c r="V212" s="24">
        <v>26933.4</v>
      </c>
      <c r="W212" s="24">
        <v>59743.96</v>
      </c>
      <c r="X212" s="24">
        <v>77391.8</v>
      </c>
      <c r="Y212" s="24">
        <v>84852.1</v>
      </c>
      <c r="Z212" s="24">
        <v>78893.399999999994</v>
      </c>
      <c r="AA212" s="24">
        <v>70849.119999999995</v>
      </c>
      <c r="AB212" s="38">
        <f t="shared" si="65"/>
        <v>442546.62</v>
      </c>
      <c r="AC212" s="38">
        <f t="shared" si="69"/>
        <v>130560.19999999997</v>
      </c>
      <c r="AD212" s="24" t="e">
        <f t="shared" si="67"/>
        <v>#VALUE!</v>
      </c>
      <c r="AE212" s="24" t="e">
        <f t="shared" si="66"/>
        <v>#VALUE!</v>
      </c>
      <c r="AF212" s="24" t="e">
        <f t="shared" si="58"/>
        <v>#VALUE!</v>
      </c>
      <c r="AG212" s="24" t="e">
        <f t="shared" si="54"/>
        <v>#VALUE!</v>
      </c>
      <c r="AH212" s="46"/>
      <c r="AI212" s="47">
        <f t="shared" si="62"/>
        <v>0</v>
      </c>
      <c r="AJ212" s="48">
        <f t="shared" si="63"/>
        <v>0</v>
      </c>
      <c r="AK212" s="49"/>
      <c r="AL212" s="50"/>
    </row>
    <row r="213" spans="1:38" ht="15">
      <c r="A213" s="20">
        <f t="shared" si="64"/>
        <v>209</v>
      </c>
      <c r="B213" s="27" t="s">
        <v>443</v>
      </c>
      <c r="C213" s="29" t="s">
        <v>444</v>
      </c>
      <c r="D213" s="23">
        <v>120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3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1050.1600000000001</v>
      </c>
      <c r="U213" s="24">
        <v>1820.42</v>
      </c>
      <c r="V213" s="24">
        <v>1284.1199999999999</v>
      </c>
      <c r="W213" s="24">
        <v>0</v>
      </c>
      <c r="X213" s="24">
        <v>2757.05</v>
      </c>
      <c r="Y213" s="24">
        <v>271.93</v>
      </c>
      <c r="Z213" s="24">
        <v>0</v>
      </c>
      <c r="AA213" s="24">
        <v>271.93</v>
      </c>
      <c r="AB213" s="38">
        <f t="shared" si="65"/>
        <v>7455.6100000000006</v>
      </c>
      <c r="AC213" s="38">
        <f t="shared" si="69"/>
        <v>4154.7</v>
      </c>
      <c r="AD213" s="24" t="e">
        <f t="shared" si="67"/>
        <v>#VALUE!</v>
      </c>
      <c r="AE213" s="24" t="e">
        <f t="shared" si="66"/>
        <v>#VALUE!</v>
      </c>
      <c r="AF213" s="24" t="e">
        <f t="shared" si="58"/>
        <v>#VALUE!</v>
      </c>
      <c r="AG213" s="24" t="e">
        <f t="shared" si="54"/>
        <v>#VALUE!</v>
      </c>
      <c r="AH213" s="46"/>
      <c r="AI213" s="47">
        <f t="shared" si="62"/>
        <v>0</v>
      </c>
      <c r="AJ213" s="48">
        <f t="shared" si="63"/>
        <v>0</v>
      </c>
      <c r="AK213" s="49"/>
      <c r="AL213" s="50"/>
    </row>
    <row r="214" spans="1:38" ht="15">
      <c r="A214" s="20">
        <f t="shared" si="64"/>
        <v>210</v>
      </c>
      <c r="B214" s="27" t="s">
        <v>84</v>
      </c>
      <c r="C214" s="29" t="s">
        <v>85</v>
      </c>
      <c r="D214" s="23">
        <v>120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3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10545.24</v>
      </c>
      <c r="R214" s="24">
        <v>0</v>
      </c>
      <c r="S214" s="24">
        <v>0</v>
      </c>
      <c r="T214" s="24">
        <v>0</v>
      </c>
      <c r="U214" s="24">
        <v>0</v>
      </c>
      <c r="V214" s="24">
        <v>124493.25</v>
      </c>
      <c r="W214" s="24">
        <v>0</v>
      </c>
      <c r="X214" s="24">
        <v>132666.29</v>
      </c>
      <c r="Y214" s="24">
        <v>0</v>
      </c>
      <c r="Z214" s="24">
        <v>88285.21</v>
      </c>
      <c r="AA214" s="24">
        <v>57425.88</v>
      </c>
      <c r="AB214" s="38">
        <f t="shared" si="65"/>
        <v>413415.87000000005</v>
      </c>
      <c r="AC214" s="38">
        <f t="shared" si="69"/>
        <v>135038.49000000002</v>
      </c>
      <c r="AD214" s="24" t="e">
        <f t="shared" si="67"/>
        <v>#VALUE!</v>
      </c>
      <c r="AE214" s="24" t="e">
        <f t="shared" si="66"/>
        <v>#VALUE!</v>
      </c>
      <c r="AF214" s="24" t="e">
        <f t="shared" si="58"/>
        <v>#VALUE!</v>
      </c>
      <c r="AG214" s="24" t="e">
        <f t="shared" si="54"/>
        <v>#VALUE!</v>
      </c>
      <c r="AH214" s="46"/>
      <c r="AI214" s="47">
        <f t="shared" si="62"/>
        <v>0</v>
      </c>
      <c r="AJ214" s="48">
        <f t="shared" si="63"/>
        <v>0</v>
      </c>
      <c r="AK214" s="49"/>
      <c r="AL214" s="50"/>
    </row>
    <row r="215" spans="1:38" ht="15">
      <c r="A215" s="20">
        <f t="shared" si="64"/>
        <v>211</v>
      </c>
      <c r="B215" s="27" t="s">
        <v>381</v>
      </c>
      <c r="C215" s="29" t="s">
        <v>382</v>
      </c>
      <c r="D215" s="23">
        <v>120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3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17.11</v>
      </c>
      <c r="V215" s="24">
        <v>0</v>
      </c>
      <c r="W215" s="24">
        <v>0</v>
      </c>
      <c r="X215" s="24"/>
      <c r="Y215" s="24">
        <v>0</v>
      </c>
      <c r="Z215" s="24">
        <v>0</v>
      </c>
      <c r="AA215" s="24">
        <v>0</v>
      </c>
      <c r="AB215" s="38">
        <f t="shared" si="65"/>
        <v>17.11</v>
      </c>
      <c r="AC215" s="38">
        <f t="shared" si="69"/>
        <v>17.11</v>
      </c>
      <c r="AD215" s="24" t="e">
        <f t="shared" si="67"/>
        <v>#VALUE!</v>
      </c>
      <c r="AE215" s="24" t="e">
        <f t="shared" si="66"/>
        <v>#VALUE!</v>
      </c>
      <c r="AF215" s="24" t="e">
        <f t="shared" si="58"/>
        <v>#VALUE!</v>
      </c>
      <c r="AG215" s="24" t="e">
        <f t="shared" si="54"/>
        <v>#VALUE!</v>
      </c>
      <c r="AH215" s="46"/>
      <c r="AI215" s="47">
        <f t="shared" si="62"/>
        <v>0</v>
      </c>
      <c r="AJ215" s="48">
        <f t="shared" si="63"/>
        <v>0</v>
      </c>
      <c r="AK215" s="49"/>
      <c r="AL215" s="50"/>
    </row>
    <row r="216" spans="1:38" ht="15">
      <c r="A216" s="20">
        <f t="shared" si="64"/>
        <v>212</v>
      </c>
      <c r="B216" s="27" t="s">
        <v>224</v>
      </c>
      <c r="C216" s="29" t="s">
        <v>225</v>
      </c>
      <c r="D216" s="23">
        <v>120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3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/>
      <c r="W216" s="24"/>
      <c r="X216" s="24"/>
      <c r="Y216" s="24">
        <v>233304.77</v>
      </c>
      <c r="Z216" s="24">
        <v>0</v>
      </c>
      <c r="AA216" s="24">
        <v>236121.52</v>
      </c>
      <c r="AB216" s="38">
        <f t="shared" si="65"/>
        <v>469426.29</v>
      </c>
      <c r="AC216" s="38">
        <f t="shared" si="69"/>
        <v>0</v>
      </c>
      <c r="AD216" s="24" t="e">
        <f t="shared" si="67"/>
        <v>#VALUE!</v>
      </c>
      <c r="AE216" s="24" t="e">
        <f t="shared" si="66"/>
        <v>#VALUE!</v>
      </c>
      <c r="AF216" s="24" t="e">
        <f t="shared" si="58"/>
        <v>#VALUE!</v>
      </c>
      <c r="AG216" s="24" t="e">
        <f t="shared" si="54"/>
        <v>#VALUE!</v>
      </c>
      <c r="AH216" s="46"/>
      <c r="AI216" s="47">
        <f t="shared" si="62"/>
        <v>0</v>
      </c>
      <c r="AJ216" s="48">
        <f t="shared" si="63"/>
        <v>0</v>
      </c>
      <c r="AK216" s="49"/>
      <c r="AL216" s="50"/>
    </row>
    <row r="217" spans="1:38" ht="15">
      <c r="A217" s="20">
        <f t="shared" si="64"/>
        <v>213</v>
      </c>
      <c r="B217" s="27" t="s">
        <v>222</v>
      </c>
      <c r="C217" s="29" t="s">
        <v>223</v>
      </c>
      <c r="D217" s="23">
        <v>120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34">
        <v>0</v>
      </c>
      <c r="K217" s="24">
        <v>0</v>
      </c>
      <c r="L217" s="24">
        <v>0</v>
      </c>
      <c r="M217" s="24">
        <v>0</v>
      </c>
      <c r="N217" s="24">
        <v>0</v>
      </c>
      <c r="O217" s="24"/>
      <c r="P217" s="24"/>
      <c r="Q217" s="24"/>
      <c r="R217" s="24"/>
      <c r="S217" s="24">
        <v>34109.46</v>
      </c>
      <c r="T217" s="24">
        <v>0</v>
      </c>
      <c r="U217" s="24">
        <v>217586.51</v>
      </c>
      <c r="V217" s="24">
        <v>166146.78</v>
      </c>
      <c r="W217" s="24">
        <v>0</v>
      </c>
      <c r="X217" s="24">
        <v>176217.17</v>
      </c>
      <c r="Y217" s="24">
        <v>98292.7</v>
      </c>
      <c r="Z217" s="24">
        <v>94517.59</v>
      </c>
      <c r="AA217" s="24">
        <v>301085.83</v>
      </c>
      <c r="AB217" s="38">
        <f t="shared" si="65"/>
        <v>1087956.04</v>
      </c>
      <c r="AC217" s="38">
        <f t="shared" si="69"/>
        <v>417842.75</v>
      </c>
      <c r="AD217" s="24" t="e">
        <f t="shared" si="67"/>
        <v>#VALUE!</v>
      </c>
      <c r="AE217" s="24" t="e">
        <f t="shared" si="66"/>
        <v>#VALUE!</v>
      </c>
      <c r="AF217" s="24" t="e">
        <f t="shared" si="58"/>
        <v>#VALUE!</v>
      </c>
      <c r="AG217" s="24" t="e">
        <f t="shared" si="54"/>
        <v>#VALUE!</v>
      </c>
      <c r="AH217" s="46"/>
      <c r="AI217" s="47">
        <f t="shared" si="62"/>
        <v>0</v>
      </c>
      <c r="AJ217" s="48">
        <f t="shared" si="63"/>
        <v>0</v>
      </c>
      <c r="AK217" s="49"/>
      <c r="AL217" s="50"/>
    </row>
    <row r="218" spans="1:38" ht="15">
      <c r="A218" s="20">
        <f t="shared" si="64"/>
        <v>214</v>
      </c>
      <c r="B218" s="27" t="s">
        <v>179</v>
      </c>
      <c r="C218" s="29" t="s">
        <v>180</v>
      </c>
      <c r="D218" s="23">
        <v>90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3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/>
      <c r="V218" s="24"/>
      <c r="W218" s="24">
        <v>0</v>
      </c>
      <c r="X218" s="24">
        <v>33835.99</v>
      </c>
      <c r="Y218" s="24">
        <v>0</v>
      </c>
      <c r="Z218" s="24">
        <v>0</v>
      </c>
      <c r="AA218" s="24">
        <v>0</v>
      </c>
      <c r="AB218" s="38">
        <f t="shared" si="65"/>
        <v>33835.99</v>
      </c>
      <c r="AC218" s="38">
        <f>AB218-AA218-Z218-Y218</f>
        <v>33835.99</v>
      </c>
      <c r="AD218" s="24" t="e">
        <f t="shared" si="67"/>
        <v>#VALUE!</v>
      </c>
      <c r="AE218" s="24" t="e">
        <f t="shared" si="66"/>
        <v>#VALUE!</v>
      </c>
      <c r="AF218" s="24" t="e">
        <f t="shared" si="58"/>
        <v>#VALUE!</v>
      </c>
      <c r="AG218" s="24" t="e">
        <f t="shared" si="54"/>
        <v>#VALUE!</v>
      </c>
      <c r="AH218" s="46"/>
      <c r="AI218" s="47">
        <f t="shared" si="62"/>
        <v>0</v>
      </c>
      <c r="AJ218" s="48">
        <f t="shared" si="63"/>
        <v>0</v>
      </c>
      <c r="AK218" s="49"/>
      <c r="AL218" s="50"/>
    </row>
    <row r="219" spans="1:38" ht="15">
      <c r="A219" s="20">
        <f t="shared" si="64"/>
        <v>215</v>
      </c>
      <c r="B219" s="27" t="s">
        <v>707</v>
      </c>
      <c r="C219" s="29" t="s">
        <v>708</v>
      </c>
      <c r="D219" s="23">
        <v>60</v>
      </c>
      <c r="E219" s="24">
        <v>0</v>
      </c>
      <c r="F219" s="24">
        <v>0</v>
      </c>
      <c r="G219" s="24">
        <v>0</v>
      </c>
      <c r="H219" s="24">
        <v>0</v>
      </c>
      <c r="I219" s="24">
        <v>0</v>
      </c>
      <c r="J219" s="34">
        <v>0</v>
      </c>
      <c r="K219" s="24">
        <v>0</v>
      </c>
      <c r="L219" s="24">
        <v>0</v>
      </c>
      <c r="M219" s="24">
        <v>0</v>
      </c>
      <c r="N219" s="24">
        <v>0</v>
      </c>
      <c r="O219" s="24">
        <v>0</v>
      </c>
      <c r="P219" s="24">
        <v>0</v>
      </c>
      <c r="Q219" s="24">
        <v>0</v>
      </c>
      <c r="R219" s="24">
        <v>0</v>
      </c>
      <c r="S219" s="24">
        <v>0</v>
      </c>
      <c r="T219" s="24">
        <v>0</v>
      </c>
      <c r="U219" s="24">
        <v>0</v>
      </c>
      <c r="V219" s="24">
        <v>0</v>
      </c>
      <c r="W219" s="24">
        <v>0</v>
      </c>
      <c r="X219" s="24"/>
      <c r="Y219" s="24"/>
      <c r="Z219" s="24">
        <v>0</v>
      </c>
      <c r="AA219" s="24">
        <v>22500</v>
      </c>
      <c r="AB219" s="38">
        <f t="shared" si="65"/>
        <v>22500</v>
      </c>
      <c r="AC219" s="38">
        <f t="shared" ref="AC219:AC221" si="70">AB219-AA219-Z219</f>
        <v>0</v>
      </c>
      <c r="AD219" s="24" t="e">
        <f t="shared" si="67"/>
        <v>#VALUE!</v>
      </c>
      <c r="AE219" s="24" t="e">
        <f t="shared" si="66"/>
        <v>#VALUE!</v>
      </c>
      <c r="AF219" s="24" t="e">
        <f t="shared" si="58"/>
        <v>#VALUE!</v>
      </c>
      <c r="AG219" s="24" t="e">
        <f t="shared" si="54"/>
        <v>#VALUE!</v>
      </c>
      <c r="AH219" s="46"/>
      <c r="AI219" s="47">
        <f t="shared" si="62"/>
        <v>0</v>
      </c>
      <c r="AJ219" s="48">
        <f t="shared" si="63"/>
        <v>0</v>
      </c>
      <c r="AK219" s="49"/>
      <c r="AL219" s="50"/>
    </row>
    <row r="220" spans="1:38" ht="15">
      <c r="A220" s="20">
        <f t="shared" si="64"/>
        <v>216</v>
      </c>
      <c r="B220" s="27" t="s">
        <v>665</v>
      </c>
      <c r="C220" s="29" t="s">
        <v>666</v>
      </c>
      <c r="D220" s="23">
        <v>60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3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119900</v>
      </c>
      <c r="Y220" s="24">
        <v>0</v>
      </c>
      <c r="Z220" s="24">
        <v>0</v>
      </c>
      <c r="AA220" s="24">
        <v>152400</v>
      </c>
      <c r="AB220" s="38">
        <f t="shared" si="65"/>
        <v>272300</v>
      </c>
      <c r="AC220" s="38">
        <f t="shared" si="70"/>
        <v>119900</v>
      </c>
      <c r="AD220" s="24" t="e">
        <f t="shared" si="67"/>
        <v>#VALUE!</v>
      </c>
      <c r="AE220" s="24" t="e">
        <f t="shared" si="66"/>
        <v>#VALUE!</v>
      </c>
      <c r="AF220" s="24" t="e">
        <f t="shared" si="58"/>
        <v>#VALUE!</v>
      </c>
      <c r="AG220" s="24" t="e">
        <f t="shared" si="54"/>
        <v>#VALUE!</v>
      </c>
      <c r="AH220" s="46"/>
      <c r="AI220" s="47">
        <f t="shared" si="62"/>
        <v>0</v>
      </c>
      <c r="AJ220" s="48">
        <f t="shared" si="63"/>
        <v>0</v>
      </c>
      <c r="AK220" s="49"/>
      <c r="AL220" s="50"/>
    </row>
    <row r="221" spans="1:38" ht="15">
      <c r="A221" s="20">
        <f t="shared" si="64"/>
        <v>217</v>
      </c>
      <c r="B221" s="27" t="e">
        <v>#N/A</v>
      </c>
      <c r="C221" s="29" t="s">
        <v>778</v>
      </c>
      <c r="D221" s="23">
        <v>60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3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/>
      <c r="Y221" s="24"/>
      <c r="Z221" s="24"/>
      <c r="AA221" s="24"/>
      <c r="AB221" s="38">
        <f t="shared" si="65"/>
        <v>0</v>
      </c>
      <c r="AC221" s="38">
        <f t="shared" si="70"/>
        <v>0</v>
      </c>
      <c r="AD221" s="24" t="e">
        <f t="shared" si="67"/>
        <v>#VALUE!</v>
      </c>
      <c r="AE221" s="24" t="e">
        <f t="shared" si="66"/>
        <v>#VALUE!</v>
      </c>
      <c r="AF221" s="24" t="e">
        <f t="shared" si="58"/>
        <v>#VALUE!</v>
      </c>
      <c r="AG221" s="24" t="e">
        <f t="shared" si="54"/>
        <v>#VALUE!</v>
      </c>
      <c r="AH221" s="46"/>
      <c r="AI221" s="47">
        <f t="shared" si="62"/>
        <v>0</v>
      </c>
      <c r="AJ221" s="48">
        <f t="shared" si="63"/>
        <v>0</v>
      </c>
      <c r="AK221" s="49"/>
      <c r="AL221" s="50"/>
    </row>
    <row r="222" spans="1:38" ht="15">
      <c r="A222" s="20">
        <f t="shared" si="64"/>
        <v>218</v>
      </c>
      <c r="B222" s="27" t="s">
        <v>383</v>
      </c>
      <c r="C222" s="29" t="s">
        <v>384</v>
      </c>
      <c r="D222" s="23">
        <v>120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3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/>
      <c r="T222" s="24">
        <v>16711.88</v>
      </c>
      <c r="U222" s="24">
        <v>0</v>
      </c>
      <c r="V222" s="24">
        <v>0</v>
      </c>
      <c r="W222" s="24">
        <v>63900</v>
      </c>
      <c r="X222" s="24">
        <v>182286</v>
      </c>
      <c r="Y222" s="24">
        <v>31950</v>
      </c>
      <c r="Z222" s="24">
        <v>11630</v>
      </c>
      <c r="AA222" s="24">
        <v>0</v>
      </c>
      <c r="AB222" s="38">
        <f t="shared" si="65"/>
        <v>306477.88</v>
      </c>
      <c r="AC222" s="38">
        <f>AB222-AA222-Z222-Y222-X222</f>
        <v>80611.88</v>
      </c>
      <c r="AD222" s="24" t="e">
        <f t="shared" si="67"/>
        <v>#VALUE!</v>
      </c>
      <c r="AE222" s="24" t="e">
        <f t="shared" si="66"/>
        <v>#VALUE!</v>
      </c>
      <c r="AF222" s="24" t="e">
        <f t="shared" si="58"/>
        <v>#VALUE!</v>
      </c>
      <c r="AG222" s="24" t="e">
        <f t="shared" ref="AG222:AG285" si="71">AC222-SUM(AD222:AF222)</f>
        <v>#VALUE!</v>
      </c>
      <c r="AH222" s="46"/>
      <c r="AI222" s="47">
        <f t="shared" si="62"/>
        <v>0</v>
      </c>
      <c r="AJ222" s="48">
        <f t="shared" si="63"/>
        <v>0</v>
      </c>
      <c r="AK222" s="49"/>
      <c r="AL222" s="50"/>
    </row>
    <row r="223" spans="1:38" ht="15">
      <c r="A223" s="20">
        <f t="shared" si="64"/>
        <v>219</v>
      </c>
      <c r="B223" s="27" t="s">
        <v>601</v>
      </c>
      <c r="C223" s="29" t="s">
        <v>602</v>
      </c>
      <c r="D223" s="23">
        <v>60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3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63342.17</v>
      </c>
      <c r="X223" s="24"/>
      <c r="Y223" s="24">
        <v>0</v>
      </c>
      <c r="Z223" s="24">
        <v>20602.11</v>
      </c>
      <c r="AA223" s="24">
        <v>0</v>
      </c>
      <c r="AB223" s="38">
        <f t="shared" si="65"/>
        <v>83944.28</v>
      </c>
      <c r="AC223" s="38">
        <f t="shared" ref="AC223:AC225" si="72">AB223-AA223-Z223</f>
        <v>63342.17</v>
      </c>
      <c r="AD223" s="24" t="e">
        <f t="shared" si="67"/>
        <v>#VALUE!</v>
      </c>
      <c r="AE223" s="24" t="e">
        <f t="shared" si="66"/>
        <v>#VALUE!</v>
      </c>
      <c r="AF223" s="24" t="e">
        <f t="shared" si="58"/>
        <v>#VALUE!</v>
      </c>
      <c r="AG223" s="24" t="e">
        <f t="shared" si="71"/>
        <v>#VALUE!</v>
      </c>
      <c r="AH223" s="46"/>
      <c r="AI223" s="47">
        <f t="shared" si="62"/>
        <v>0</v>
      </c>
      <c r="AJ223" s="48">
        <f t="shared" si="63"/>
        <v>0</v>
      </c>
      <c r="AK223" s="49"/>
      <c r="AL223" s="50"/>
    </row>
    <row r="224" spans="1:38" ht="15">
      <c r="A224" s="20">
        <f t="shared" si="64"/>
        <v>220</v>
      </c>
      <c r="B224" s="27" t="s">
        <v>460</v>
      </c>
      <c r="C224" s="29" t="s">
        <v>461</v>
      </c>
      <c r="D224" s="23">
        <v>60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3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/>
      <c r="U224" s="24"/>
      <c r="V224" s="24"/>
      <c r="W224" s="24">
        <v>454559.42</v>
      </c>
      <c r="X224" s="24">
        <v>564656.64000000001</v>
      </c>
      <c r="Y224" s="24">
        <v>452211.36</v>
      </c>
      <c r="Z224" s="24">
        <v>667543.19999999995</v>
      </c>
      <c r="AA224" s="24">
        <v>312912</v>
      </c>
      <c r="AB224" s="38">
        <f t="shared" si="65"/>
        <v>2451882.62</v>
      </c>
      <c r="AC224" s="38">
        <f t="shared" si="72"/>
        <v>1471427.4200000002</v>
      </c>
      <c r="AD224" s="24" t="e">
        <f t="shared" si="67"/>
        <v>#VALUE!</v>
      </c>
      <c r="AE224" s="24" t="e">
        <f t="shared" si="66"/>
        <v>#VALUE!</v>
      </c>
      <c r="AF224" s="24" t="e">
        <f t="shared" si="58"/>
        <v>#VALUE!</v>
      </c>
      <c r="AG224" s="24" t="e">
        <f t="shared" si="71"/>
        <v>#VALUE!</v>
      </c>
      <c r="AH224" s="46"/>
      <c r="AI224" s="47">
        <f t="shared" si="62"/>
        <v>0</v>
      </c>
      <c r="AJ224" s="48">
        <f t="shared" si="63"/>
        <v>0</v>
      </c>
      <c r="AK224" s="49"/>
      <c r="AL224" s="50"/>
    </row>
    <row r="225" spans="1:38" ht="15">
      <c r="A225" s="20">
        <f t="shared" si="64"/>
        <v>221</v>
      </c>
      <c r="B225" s="27" t="s">
        <v>603</v>
      </c>
      <c r="C225" s="29" t="s">
        <v>604</v>
      </c>
      <c r="D225" s="23">
        <v>60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3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5200</v>
      </c>
      <c r="V225" s="24">
        <v>0</v>
      </c>
      <c r="W225" s="24">
        <v>10400</v>
      </c>
      <c r="X225" s="24">
        <v>10400</v>
      </c>
      <c r="Y225" s="24">
        <v>0</v>
      </c>
      <c r="Z225" s="24">
        <v>10400</v>
      </c>
      <c r="AA225" s="24">
        <v>10400</v>
      </c>
      <c r="AB225" s="38">
        <f t="shared" si="65"/>
        <v>46800</v>
      </c>
      <c r="AC225" s="38">
        <f t="shared" si="72"/>
        <v>26000</v>
      </c>
      <c r="AD225" s="24" t="e">
        <f t="shared" si="67"/>
        <v>#VALUE!</v>
      </c>
      <c r="AE225" s="24" t="e">
        <f t="shared" si="66"/>
        <v>#VALUE!</v>
      </c>
      <c r="AF225" s="24" t="e">
        <f t="shared" si="58"/>
        <v>#VALUE!</v>
      </c>
      <c r="AG225" s="24" t="e">
        <f t="shared" si="71"/>
        <v>#VALUE!</v>
      </c>
      <c r="AH225" s="46"/>
      <c r="AI225" s="47">
        <f t="shared" si="62"/>
        <v>0</v>
      </c>
      <c r="AJ225" s="48">
        <f t="shared" si="63"/>
        <v>0</v>
      </c>
      <c r="AK225" s="49"/>
      <c r="AL225" s="50"/>
    </row>
    <row r="226" spans="1:38" ht="15">
      <c r="A226" s="20">
        <f t="shared" si="64"/>
        <v>222</v>
      </c>
      <c r="B226" s="27" t="s">
        <v>177</v>
      </c>
      <c r="C226" s="29" t="s">
        <v>779</v>
      </c>
      <c r="D226" s="23">
        <v>90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3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38">
        <f t="shared" si="65"/>
        <v>0</v>
      </c>
      <c r="AC226" s="38">
        <f>AB226-AA226-Z226-Y226</f>
        <v>0</v>
      </c>
      <c r="AD226" s="24" t="e">
        <f t="shared" si="67"/>
        <v>#VALUE!</v>
      </c>
      <c r="AE226" s="24" t="e">
        <f t="shared" si="66"/>
        <v>#VALUE!</v>
      </c>
      <c r="AF226" s="24" t="e">
        <f t="shared" si="58"/>
        <v>#VALUE!</v>
      </c>
      <c r="AG226" s="24" t="e">
        <f t="shared" si="71"/>
        <v>#VALUE!</v>
      </c>
      <c r="AH226" s="46"/>
      <c r="AI226" s="47">
        <f t="shared" si="62"/>
        <v>0</v>
      </c>
      <c r="AJ226" s="48">
        <f t="shared" si="63"/>
        <v>0</v>
      </c>
      <c r="AK226" s="49"/>
      <c r="AL226" s="50"/>
    </row>
    <row r="227" spans="1:38" ht="15">
      <c r="A227" s="20">
        <f t="shared" si="64"/>
        <v>223</v>
      </c>
      <c r="B227" s="27" t="s">
        <v>780</v>
      </c>
      <c r="C227" s="29" t="s">
        <v>781</v>
      </c>
      <c r="D227" s="23">
        <v>60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3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/>
      <c r="Y227" s="24"/>
      <c r="Z227" s="24">
        <v>0</v>
      </c>
      <c r="AA227" s="24">
        <v>0</v>
      </c>
      <c r="AB227" s="38">
        <f t="shared" si="65"/>
        <v>0</v>
      </c>
      <c r="AC227" s="38">
        <f t="shared" ref="AC227:AC230" si="73">AB227-AA227-Z227</f>
        <v>0</v>
      </c>
      <c r="AD227" s="24" t="e">
        <f t="shared" si="67"/>
        <v>#VALUE!</v>
      </c>
      <c r="AE227" s="24" t="e">
        <f t="shared" si="66"/>
        <v>#VALUE!</v>
      </c>
      <c r="AF227" s="24" t="e">
        <f t="shared" si="58"/>
        <v>#VALUE!</v>
      </c>
      <c r="AG227" s="24" t="e">
        <f t="shared" si="71"/>
        <v>#VALUE!</v>
      </c>
      <c r="AH227" s="46"/>
      <c r="AI227" s="47">
        <f t="shared" si="62"/>
        <v>0</v>
      </c>
      <c r="AJ227" s="48">
        <f t="shared" si="63"/>
        <v>0</v>
      </c>
      <c r="AK227" s="49"/>
      <c r="AL227" s="50"/>
    </row>
    <row r="228" spans="1:38" ht="15">
      <c r="A228" s="20">
        <f t="shared" si="64"/>
        <v>224</v>
      </c>
      <c r="B228" s="27" t="s">
        <v>605</v>
      </c>
      <c r="C228" s="29" t="s">
        <v>606</v>
      </c>
      <c r="D228" s="23">
        <v>30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3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W228" s="24">
        <v>24892</v>
      </c>
      <c r="X228" s="24"/>
      <c r="Y228" s="24">
        <v>0</v>
      </c>
      <c r="Z228" s="24">
        <v>0</v>
      </c>
      <c r="AA228" s="24">
        <v>0</v>
      </c>
      <c r="AB228" s="38">
        <f t="shared" si="65"/>
        <v>24892</v>
      </c>
      <c r="AC228" s="38">
        <f>AB228-AA228</f>
        <v>24892</v>
      </c>
      <c r="AD228" s="24" t="e">
        <f t="shared" si="67"/>
        <v>#VALUE!</v>
      </c>
      <c r="AE228" s="24" t="e">
        <f t="shared" si="66"/>
        <v>#VALUE!</v>
      </c>
      <c r="AF228" s="24" t="e">
        <f t="shared" si="58"/>
        <v>#VALUE!</v>
      </c>
      <c r="AG228" s="24" t="e">
        <f t="shared" si="71"/>
        <v>#VALUE!</v>
      </c>
      <c r="AH228" s="46"/>
      <c r="AI228" s="47">
        <f t="shared" si="62"/>
        <v>0</v>
      </c>
      <c r="AJ228" s="48">
        <f t="shared" si="63"/>
        <v>0</v>
      </c>
      <c r="AK228" s="49"/>
      <c r="AL228" s="50"/>
    </row>
    <row r="229" spans="1:38" ht="15">
      <c r="A229" s="20">
        <f t="shared" si="64"/>
        <v>225</v>
      </c>
      <c r="B229" s="27" t="e">
        <v>#N/A</v>
      </c>
      <c r="C229" s="29" t="s">
        <v>782</v>
      </c>
      <c r="D229" s="23">
        <v>60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3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/>
      <c r="Y229" s="24"/>
      <c r="Z229" s="24"/>
      <c r="AA229" s="24"/>
      <c r="AB229" s="38">
        <f t="shared" si="65"/>
        <v>0</v>
      </c>
      <c r="AC229" s="38">
        <f t="shared" si="73"/>
        <v>0</v>
      </c>
      <c r="AD229" s="24" t="e">
        <f t="shared" si="67"/>
        <v>#VALUE!</v>
      </c>
      <c r="AE229" s="24" t="e">
        <f t="shared" si="66"/>
        <v>#VALUE!</v>
      </c>
      <c r="AF229" s="24" t="e">
        <f t="shared" si="58"/>
        <v>#VALUE!</v>
      </c>
      <c r="AG229" s="24" t="e">
        <f t="shared" si="71"/>
        <v>#VALUE!</v>
      </c>
      <c r="AH229" s="46"/>
      <c r="AI229" s="47">
        <f t="shared" si="62"/>
        <v>0</v>
      </c>
      <c r="AJ229" s="48">
        <f t="shared" si="63"/>
        <v>0</v>
      </c>
      <c r="AK229" s="49"/>
      <c r="AL229" s="50"/>
    </row>
    <row r="230" spans="1:38" ht="15">
      <c r="A230" s="20">
        <f t="shared" si="64"/>
        <v>226</v>
      </c>
      <c r="B230" s="27" t="s">
        <v>719</v>
      </c>
      <c r="C230" s="29" t="s">
        <v>720</v>
      </c>
      <c r="D230" s="23">
        <v>60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3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/>
      <c r="Y230" s="24"/>
      <c r="Z230" s="24"/>
      <c r="AA230" s="24">
        <v>249010</v>
      </c>
      <c r="AB230" s="38">
        <f t="shared" si="65"/>
        <v>249010</v>
      </c>
      <c r="AC230" s="38">
        <f t="shared" si="73"/>
        <v>0</v>
      </c>
      <c r="AD230" s="24" t="e">
        <f t="shared" si="67"/>
        <v>#VALUE!</v>
      </c>
      <c r="AE230" s="24" t="e">
        <f t="shared" si="66"/>
        <v>#VALUE!</v>
      </c>
      <c r="AF230" s="24" t="e">
        <f t="shared" si="58"/>
        <v>#VALUE!</v>
      </c>
      <c r="AG230" s="24" t="e">
        <f t="shared" si="71"/>
        <v>#VALUE!</v>
      </c>
      <c r="AH230" s="46"/>
      <c r="AI230" s="47">
        <f t="shared" si="62"/>
        <v>0</v>
      </c>
      <c r="AJ230" s="48">
        <f t="shared" si="63"/>
        <v>0</v>
      </c>
      <c r="AK230" s="49"/>
      <c r="AL230" s="50"/>
    </row>
    <row r="231" spans="1:38" ht="15">
      <c r="A231" s="20">
        <f t="shared" si="64"/>
        <v>227</v>
      </c>
      <c r="B231" s="27" t="s">
        <v>126</v>
      </c>
      <c r="C231" s="29" t="s">
        <v>127</v>
      </c>
      <c r="D231" s="23">
        <v>90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3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3729.53</v>
      </c>
      <c r="V231" s="24">
        <v>21291.16</v>
      </c>
      <c r="W231" s="24">
        <v>24404.95</v>
      </c>
      <c r="X231" s="24"/>
      <c r="Y231" s="24">
        <v>0</v>
      </c>
      <c r="Z231" s="24">
        <v>0</v>
      </c>
      <c r="AA231" s="24">
        <v>0</v>
      </c>
      <c r="AB231" s="38">
        <f t="shared" si="65"/>
        <v>49425.64</v>
      </c>
      <c r="AC231" s="38">
        <f>AB231-AA231-Z231-Y231</f>
        <v>49425.64</v>
      </c>
      <c r="AD231" s="24" t="e">
        <f t="shared" si="67"/>
        <v>#VALUE!</v>
      </c>
      <c r="AE231" s="24" t="e">
        <f t="shared" si="66"/>
        <v>#VALUE!</v>
      </c>
      <c r="AF231" s="24" t="e">
        <f t="shared" si="58"/>
        <v>#VALUE!</v>
      </c>
      <c r="AG231" s="24" t="e">
        <f t="shared" si="71"/>
        <v>#VALUE!</v>
      </c>
      <c r="AH231" s="46"/>
      <c r="AI231" s="47">
        <f t="shared" si="62"/>
        <v>0</v>
      </c>
      <c r="AJ231" s="48">
        <f t="shared" si="63"/>
        <v>0</v>
      </c>
      <c r="AK231" s="49"/>
      <c r="AL231" s="50"/>
    </row>
    <row r="232" spans="1:38" ht="15">
      <c r="A232" s="20">
        <f t="shared" si="64"/>
        <v>228</v>
      </c>
      <c r="B232" s="27" t="s">
        <v>401</v>
      </c>
      <c r="C232" s="29" t="s">
        <v>402</v>
      </c>
      <c r="D232" s="23">
        <v>120</v>
      </c>
      <c r="E232" s="24">
        <v>562</v>
      </c>
      <c r="F232" s="24">
        <v>0</v>
      </c>
      <c r="G232" s="24">
        <v>0</v>
      </c>
      <c r="H232" s="24">
        <v>0</v>
      </c>
      <c r="I232" s="24">
        <v>0</v>
      </c>
      <c r="J232" s="3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1638</v>
      </c>
      <c r="Y232" s="24">
        <v>0</v>
      </c>
      <c r="Z232" s="24">
        <v>0</v>
      </c>
      <c r="AA232" s="24">
        <v>0</v>
      </c>
      <c r="AB232" s="38">
        <f t="shared" si="65"/>
        <v>2200</v>
      </c>
      <c r="AC232" s="38">
        <f t="shared" ref="AC232:AC234" si="74">AB232-AA232-Z232-Y232-X232</f>
        <v>562</v>
      </c>
      <c r="AD232" s="24" t="e">
        <f t="shared" si="67"/>
        <v>#VALUE!</v>
      </c>
      <c r="AE232" s="24" t="e">
        <f t="shared" si="66"/>
        <v>#VALUE!</v>
      </c>
      <c r="AF232" s="24" t="e">
        <f t="shared" si="58"/>
        <v>#VALUE!</v>
      </c>
      <c r="AG232" s="24" t="e">
        <f t="shared" si="71"/>
        <v>#VALUE!</v>
      </c>
      <c r="AH232" s="46"/>
      <c r="AI232" s="47">
        <f t="shared" si="62"/>
        <v>0</v>
      </c>
      <c r="AJ232" s="48">
        <f t="shared" si="63"/>
        <v>0</v>
      </c>
      <c r="AK232" s="49"/>
      <c r="AL232" s="50"/>
    </row>
    <row r="233" spans="1:38" ht="15">
      <c r="A233" s="20">
        <f t="shared" si="64"/>
        <v>229</v>
      </c>
      <c r="B233" s="27" t="s">
        <v>377</v>
      </c>
      <c r="C233" s="29" t="s">
        <v>378</v>
      </c>
      <c r="D233" s="23">
        <v>120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34">
        <v>0</v>
      </c>
      <c r="K233" s="24">
        <v>51725.38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/>
      <c r="Y233" s="24">
        <v>0</v>
      </c>
      <c r="Z233" s="24">
        <v>0</v>
      </c>
      <c r="AA233" s="24">
        <v>0</v>
      </c>
      <c r="AB233" s="38">
        <f t="shared" si="65"/>
        <v>51725.38</v>
      </c>
      <c r="AC233" s="38">
        <f t="shared" si="74"/>
        <v>51725.38</v>
      </c>
      <c r="AD233" s="24" t="e">
        <f t="shared" si="67"/>
        <v>#VALUE!</v>
      </c>
      <c r="AE233" s="24" t="e">
        <f t="shared" si="66"/>
        <v>#VALUE!</v>
      </c>
      <c r="AF233" s="24" t="e">
        <f t="shared" si="58"/>
        <v>#VALUE!</v>
      </c>
      <c r="AG233" s="24" t="e">
        <f t="shared" si="71"/>
        <v>#VALUE!</v>
      </c>
      <c r="AH233" s="46"/>
      <c r="AI233" s="47">
        <f t="shared" si="62"/>
        <v>0</v>
      </c>
      <c r="AJ233" s="48">
        <f t="shared" si="63"/>
        <v>0</v>
      </c>
      <c r="AK233" s="49"/>
      <c r="AL233" s="50"/>
    </row>
    <row r="234" spans="1:38" ht="15">
      <c r="A234" s="20">
        <f t="shared" si="64"/>
        <v>230</v>
      </c>
      <c r="B234" s="27" t="s">
        <v>204</v>
      </c>
      <c r="C234" s="29" t="s">
        <v>205</v>
      </c>
      <c r="D234" s="23">
        <v>120</v>
      </c>
      <c r="E234" s="24">
        <v>0</v>
      </c>
      <c r="F234" s="24">
        <v>0</v>
      </c>
      <c r="G234" s="24">
        <v>0</v>
      </c>
      <c r="H234" s="24">
        <v>0</v>
      </c>
      <c r="I234" s="24">
        <v>0</v>
      </c>
      <c r="J234" s="34">
        <v>0</v>
      </c>
      <c r="K234" s="24"/>
      <c r="L234" s="24"/>
      <c r="M234" s="24"/>
      <c r="N234" s="24"/>
      <c r="O234" s="24"/>
      <c r="P234" s="24">
        <v>71389.259999999995</v>
      </c>
      <c r="Q234" s="24">
        <v>66432.710000000006</v>
      </c>
      <c r="R234" s="24">
        <v>0</v>
      </c>
      <c r="S234" s="24">
        <v>0</v>
      </c>
      <c r="T234" s="24">
        <v>0</v>
      </c>
      <c r="U234" s="24">
        <v>0</v>
      </c>
      <c r="V234" s="24">
        <v>0</v>
      </c>
      <c r="W234" s="24">
        <v>0</v>
      </c>
      <c r="X234" s="24"/>
      <c r="Y234" s="24">
        <v>0</v>
      </c>
      <c r="Z234" s="24">
        <v>0</v>
      </c>
      <c r="AA234" s="24">
        <v>183236.26</v>
      </c>
      <c r="AB234" s="38">
        <f t="shared" si="65"/>
        <v>321058.23</v>
      </c>
      <c r="AC234" s="38">
        <f t="shared" si="74"/>
        <v>137821.96999999997</v>
      </c>
      <c r="AD234" s="24" t="e">
        <f t="shared" ref="AD234:AD297" si="75">INDEX($E$5:$S$622,ROW()-4,COLUMN()-((COLUMN()-19)*2)-7-$D234/30)</f>
        <v>#VALUE!</v>
      </c>
      <c r="AE234" s="24" t="e">
        <f t="shared" ref="AE234:AE297" si="76">IF((INDEX($E$5:$S$655,ROW()-4,COLUMN()-((COLUMN()-19)*2)-7-$D234/30))&gt;(AC234-AD234),(AC234-AD234),INDEX($E$5:$S$655,ROW()-4,COLUMN()-((COLUMN()-19)*2)-7-$D234/30))</f>
        <v>#VALUE!</v>
      </c>
      <c r="AF234" s="24" t="e">
        <f t="shared" si="58"/>
        <v>#VALUE!</v>
      </c>
      <c r="AG234" s="24" t="e">
        <f t="shared" si="71"/>
        <v>#VALUE!</v>
      </c>
      <c r="AH234" s="46"/>
      <c r="AI234" s="47"/>
      <c r="AJ234" s="48"/>
      <c r="AK234" s="49"/>
      <c r="AL234" s="50"/>
    </row>
    <row r="235" spans="1:38" ht="15">
      <c r="A235" s="20">
        <f t="shared" si="64"/>
        <v>231</v>
      </c>
      <c r="B235" s="27" t="s">
        <v>682</v>
      </c>
      <c r="C235" s="29" t="s">
        <v>783</v>
      </c>
      <c r="D235" s="23">
        <v>60</v>
      </c>
      <c r="E235" s="24">
        <v>0</v>
      </c>
      <c r="F235" s="24">
        <v>0</v>
      </c>
      <c r="G235" s="24">
        <v>0</v>
      </c>
      <c r="H235" s="24">
        <v>0</v>
      </c>
      <c r="I235" s="24">
        <v>0</v>
      </c>
      <c r="J235" s="34">
        <v>0</v>
      </c>
      <c r="K235" s="24">
        <v>0</v>
      </c>
      <c r="L235" s="24">
        <v>0</v>
      </c>
      <c r="M235" s="24">
        <v>0</v>
      </c>
      <c r="N235" s="24">
        <v>0</v>
      </c>
      <c r="O235" s="24">
        <v>0</v>
      </c>
      <c r="P235" s="24">
        <v>0</v>
      </c>
      <c r="Q235" s="24">
        <v>0</v>
      </c>
      <c r="R235" s="24">
        <v>0</v>
      </c>
      <c r="S235" s="24">
        <v>0</v>
      </c>
      <c r="T235" s="24">
        <v>0</v>
      </c>
      <c r="U235" s="24">
        <v>0</v>
      </c>
      <c r="V235" s="24">
        <v>0</v>
      </c>
      <c r="W235" s="24">
        <v>0</v>
      </c>
      <c r="X235" s="24"/>
      <c r="Y235" s="24"/>
      <c r="Z235" s="24">
        <v>16215.5</v>
      </c>
      <c r="AA235" s="24">
        <v>0</v>
      </c>
      <c r="AB235" s="38">
        <f t="shared" si="65"/>
        <v>16215.5</v>
      </c>
      <c r="AC235" s="38">
        <f t="shared" ref="AC235:AC239" si="77">AB235-AA235-Z235</f>
        <v>0</v>
      </c>
      <c r="AD235" s="24" t="e">
        <f t="shared" si="75"/>
        <v>#VALUE!</v>
      </c>
      <c r="AE235" s="24" t="e">
        <f t="shared" si="76"/>
        <v>#VALUE!</v>
      </c>
      <c r="AF235" s="24" t="e">
        <f t="shared" si="58"/>
        <v>#VALUE!</v>
      </c>
      <c r="AG235" s="24" t="e">
        <f t="shared" si="71"/>
        <v>#VALUE!</v>
      </c>
      <c r="AH235" s="46"/>
      <c r="AI235" s="47"/>
      <c r="AJ235" s="48"/>
      <c r="AK235" s="49"/>
      <c r="AL235" s="50"/>
    </row>
    <row r="236" spans="1:38" ht="15">
      <c r="A236" s="20">
        <f t="shared" si="64"/>
        <v>232</v>
      </c>
      <c r="B236" s="27" t="s">
        <v>345</v>
      </c>
      <c r="C236" s="29" t="s">
        <v>346</v>
      </c>
      <c r="D236" s="23">
        <v>90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3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678.73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/>
      <c r="Y236" s="24">
        <v>0</v>
      </c>
      <c r="Z236" s="24">
        <v>0</v>
      </c>
      <c r="AA236" s="24">
        <v>0</v>
      </c>
      <c r="AB236" s="38">
        <f t="shared" si="65"/>
        <v>678.73</v>
      </c>
      <c r="AC236" s="38">
        <f t="shared" ref="AC236:AC241" si="78">AB236-AA236-Z236-Y236</f>
        <v>678.73</v>
      </c>
      <c r="AD236" s="24" t="e">
        <f t="shared" si="75"/>
        <v>#VALUE!</v>
      </c>
      <c r="AE236" s="24" t="e">
        <f t="shared" si="76"/>
        <v>#VALUE!</v>
      </c>
      <c r="AF236" s="24" t="e">
        <f t="shared" si="58"/>
        <v>#VALUE!</v>
      </c>
      <c r="AG236" s="24" t="e">
        <f t="shared" si="71"/>
        <v>#VALUE!</v>
      </c>
      <c r="AH236" s="46"/>
      <c r="AI236" s="47"/>
      <c r="AJ236" s="48"/>
      <c r="AK236" s="49"/>
      <c r="AL236" s="50"/>
    </row>
    <row r="237" spans="1:38" ht="15">
      <c r="A237" s="20">
        <f t="shared" si="64"/>
        <v>233</v>
      </c>
      <c r="B237" s="27" t="s">
        <v>784</v>
      </c>
      <c r="C237" s="29" t="s">
        <v>785</v>
      </c>
      <c r="D237" s="23">
        <v>60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3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/>
      <c r="Y237" s="24"/>
      <c r="Z237" s="24">
        <v>0</v>
      </c>
      <c r="AA237" s="24">
        <v>0</v>
      </c>
      <c r="AB237" s="38">
        <f t="shared" si="65"/>
        <v>0</v>
      </c>
      <c r="AC237" s="38">
        <f t="shared" si="77"/>
        <v>0</v>
      </c>
      <c r="AD237" s="24" t="e">
        <f t="shared" si="75"/>
        <v>#VALUE!</v>
      </c>
      <c r="AE237" s="24" t="e">
        <f t="shared" si="76"/>
        <v>#VALUE!</v>
      </c>
      <c r="AF237" s="24" t="e">
        <f t="shared" si="58"/>
        <v>#VALUE!</v>
      </c>
      <c r="AG237" s="24" t="e">
        <f t="shared" si="71"/>
        <v>#VALUE!</v>
      </c>
      <c r="AH237" s="46"/>
      <c r="AI237" s="47"/>
      <c r="AJ237" s="48"/>
      <c r="AK237" s="49"/>
      <c r="AL237" s="50"/>
    </row>
    <row r="238" spans="1:38" ht="15">
      <c r="A238" s="20">
        <f t="shared" si="64"/>
        <v>234</v>
      </c>
      <c r="B238" s="27" t="s">
        <v>161</v>
      </c>
      <c r="C238" s="29" t="s">
        <v>162</v>
      </c>
      <c r="D238" s="23">
        <v>90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3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  <c r="U238" s="24"/>
      <c r="V238" s="24"/>
      <c r="W238" s="24"/>
      <c r="X238" s="24">
        <v>11015.44</v>
      </c>
      <c r="Y238" s="24">
        <v>59181.33</v>
      </c>
      <c r="Z238" s="24">
        <v>32099.26</v>
      </c>
      <c r="AA238" s="24">
        <v>0</v>
      </c>
      <c r="AB238" s="38">
        <f t="shared" si="65"/>
        <v>102296.03</v>
      </c>
      <c r="AC238" s="38">
        <f t="shared" si="78"/>
        <v>11015.440000000002</v>
      </c>
      <c r="AD238" s="24"/>
      <c r="AE238" s="24" t="e">
        <f t="shared" si="76"/>
        <v>#VALUE!</v>
      </c>
      <c r="AF238" s="24" t="e">
        <f t="shared" si="58"/>
        <v>#VALUE!</v>
      </c>
      <c r="AG238" s="24" t="e">
        <f t="shared" si="71"/>
        <v>#VALUE!</v>
      </c>
      <c r="AH238" s="46"/>
      <c r="AI238" s="47"/>
      <c r="AJ238" s="48"/>
      <c r="AK238" s="49"/>
      <c r="AL238" s="50"/>
    </row>
    <row r="239" spans="1:38" ht="15">
      <c r="A239" s="20">
        <f t="shared" si="64"/>
        <v>235</v>
      </c>
      <c r="B239" s="27" t="s">
        <v>607</v>
      </c>
      <c r="C239" s="29" t="s">
        <v>608</v>
      </c>
      <c r="D239" s="23">
        <v>60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34">
        <v>0</v>
      </c>
      <c r="K239" s="24">
        <v>0</v>
      </c>
      <c r="L239" s="24">
        <v>0</v>
      </c>
      <c r="M239" s="24">
        <v>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/>
      <c r="T239" s="24"/>
      <c r="U239" s="24"/>
      <c r="V239" s="24"/>
      <c r="W239" s="24"/>
      <c r="X239" s="24"/>
      <c r="Y239" s="24"/>
      <c r="Z239" s="24"/>
      <c r="AA239" s="24">
        <v>288975</v>
      </c>
      <c r="AB239" s="38">
        <f t="shared" si="65"/>
        <v>288975</v>
      </c>
      <c r="AC239" s="38">
        <f t="shared" si="77"/>
        <v>0</v>
      </c>
      <c r="AD239" s="24" t="e">
        <f t="shared" si="75"/>
        <v>#VALUE!</v>
      </c>
      <c r="AE239" s="24" t="e">
        <f t="shared" si="76"/>
        <v>#VALUE!</v>
      </c>
      <c r="AF239" s="24" t="e">
        <f t="shared" si="58"/>
        <v>#VALUE!</v>
      </c>
      <c r="AG239" s="24" t="e">
        <f t="shared" si="71"/>
        <v>#VALUE!</v>
      </c>
      <c r="AH239" s="46"/>
      <c r="AI239" s="47"/>
      <c r="AJ239" s="48"/>
      <c r="AK239" s="49"/>
      <c r="AL239" s="50"/>
    </row>
    <row r="240" spans="1:38" ht="15">
      <c r="A240" s="20">
        <f t="shared" si="64"/>
        <v>236</v>
      </c>
      <c r="B240" s="27" t="s">
        <v>421</v>
      </c>
      <c r="C240" s="29" t="s">
        <v>422</v>
      </c>
      <c r="D240" s="23">
        <v>120</v>
      </c>
      <c r="E240" s="24">
        <v>0.01</v>
      </c>
      <c r="F240" s="24">
        <v>0</v>
      </c>
      <c r="G240" s="24">
        <v>0</v>
      </c>
      <c r="H240" s="24">
        <v>0</v>
      </c>
      <c r="I240" s="24">
        <v>0</v>
      </c>
      <c r="J240" s="34">
        <v>0.01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/>
      <c r="Y240" s="24">
        <v>0</v>
      </c>
      <c r="Z240" s="24">
        <v>0</v>
      </c>
      <c r="AA240" s="24">
        <v>0</v>
      </c>
      <c r="AB240" s="38">
        <f t="shared" si="65"/>
        <v>0.02</v>
      </c>
      <c r="AC240" s="38">
        <f>AB240-AA240-Z240-Y240-X240</f>
        <v>0.02</v>
      </c>
      <c r="AD240" s="24" t="e">
        <f t="shared" si="75"/>
        <v>#VALUE!</v>
      </c>
      <c r="AE240" s="24" t="e">
        <f t="shared" si="76"/>
        <v>#VALUE!</v>
      </c>
      <c r="AF240" s="24" t="e">
        <f t="shared" si="58"/>
        <v>#VALUE!</v>
      </c>
      <c r="AG240" s="24" t="e">
        <f t="shared" si="71"/>
        <v>#VALUE!</v>
      </c>
      <c r="AH240" s="46"/>
      <c r="AI240" s="47"/>
      <c r="AJ240" s="48"/>
      <c r="AK240" s="49"/>
      <c r="AL240" s="50"/>
    </row>
    <row r="241" spans="1:38" ht="15">
      <c r="A241" s="20">
        <f t="shared" si="64"/>
        <v>237</v>
      </c>
      <c r="B241" s="27" t="s">
        <v>51</v>
      </c>
      <c r="C241" s="29" t="s">
        <v>786</v>
      </c>
      <c r="D241" s="23">
        <v>90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3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27826.799999999999</v>
      </c>
      <c r="W241" s="24">
        <v>0</v>
      </c>
      <c r="X241" s="24">
        <v>252487.2</v>
      </c>
      <c r="Y241" s="24">
        <v>403979.52000000002</v>
      </c>
      <c r="Z241" s="24">
        <v>302984.64</v>
      </c>
      <c r="AA241" s="24">
        <v>302984.64</v>
      </c>
      <c r="AB241" s="38">
        <f t="shared" si="65"/>
        <v>1290262.8</v>
      </c>
      <c r="AC241" s="38">
        <f t="shared" si="78"/>
        <v>280314</v>
      </c>
      <c r="AD241" s="24" t="e">
        <f t="shared" si="75"/>
        <v>#VALUE!</v>
      </c>
      <c r="AE241" s="24" t="e">
        <f t="shared" si="76"/>
        <v>#VALUE!</v>
      </c>
      <c r="AF241" s="24" t="e">
        <f t="shared" si="58"/>
        <v>#VALUE!</v>
      </c>
      <c r="AG241" s="24" t="e">
        <f t="shared" si="71"/>
        <v>#VALUE!</v>
      </c>
      <c r="AH241" s="46"/>
      <c r="AI241" s="47"/>
      <c r="AJ241" s="48"/>
      <c r="AK241" s="49"/>
      <c r="AL241" s="50"/>
    </row>
    <row r="242" spans="1:38" ht="15">
      <c r="A242" s="20">
        <f t="shared" si="64"/>
        <v>238</v>
      </c>
      <c r="B242" s="27" t="s">
        <v>609</v>
      </c>
      <c r="C242" s="29" t="s">
        <v>610</v>
      </c>
      <c r="D242" s="23">
        <v>30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3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23000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/>
      <c r="Y242" s="24">
        <v>0</v>
      </c>
      <c r="Z242" s="24">
        <v>0</v>
      </c>
      <c r="AA242" s="24">
        <v>0</v>
      </c>
      <c r="AB242" s="38">
        <f t="shared" si="65"/>
        <v>23000</v>
      </c>
      <c r="AC242" s="38">
        <f>AB242-AA242</f>
        <v>23000</v>
      </c>
      <c r="AD242" s="24" t="e">
        <f t="shared" si="75"/>
        <v>#VALUE!</v>
      </c>
      <c r="AE242" s="24" t="e">
        <f t="shared" si="76"/>
        <v>#VALUE!</v>
      </c>
      <c r="AF242" s="24" t="e">
        <f t="shared" si="58"/>
        <v>#VALUE!</v>
      </c>
      <c r="AG242" s="24" t="e">
        <f t="shared" si="71"/>
        <v>#VALUE!</v>
      </c>
      <c r="AH242" s="46"/>
      <c r="AI242" s="47"/>
      <c r="AJ242" s="48"/>
      <c r="AK242" s="49"/>
      <c r="AL242" s="50"/>
    </row>
    <row r="243" spans="1:38" ht="15">
      <c r="A243" s="20">
        <f t="shared" si="64"/>
        <v>239</v>
      </c>
      <c r="B243" s="27" t="s">
        <v>138</v>
      </c>
      <c r="C243" s="29" t="s">
        <v>139</v>
      </c>
      <c r="D243" s="23">
        <v>90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3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/>
      <c r="Y243" s="24">
        <v>0</v>
      </c>
      <c r="Z243" s="24">
        <v>13497.9</v>
      </c>
      <c r="AA243" s="24">
        <v>19865.400000000001</v>
      </c>
      <c r="AB243" s="38">
        <f t="shared" si="65"/>
        <v>33363.300000000003</v>
      </c>
      <c r="AC243" s="38">
        <f t="shared" ref="AC243:AC246" si="79">AB243-AA243-Z243-Y243</f>
        <v>1.8189894035458565E-12</v>
      </c>
      <c r="AD243" s="24" t="e">
        <f t="shared" si="75"/>
        <v>#VALUE!</v>
      </c>
      <c r="AE243" s="24" t="e">
        <f t="shared" si="76"/>
        <v>#VALUE!</v>
      </c>
      <c r="AF243" s="24" t="e">
        <f t="shared" ref="AF243:AF253" si="80">IF((INDEX($E$5:$S$629,ROW()-4,COLUMN()-((COLUMN()-19)*2)-7-$D243/30))&gt;(AC243-AD243-AE243),(AC243-AD243-AE243),INDEX($E$5:$S$629,ROW()-4,COLUMN()-((COLUMN()-19)*2)-7-$D243/30))</f>
        <v>#VALUE!</v>
      </c>
      <c r="AG243" s="24" t="e">
        <f t="shared" si="71"/>
        <v>#VALUE!</v>
      </c>
      <c r="AH243" s="46"/>
      <c r="AI243" s="47"/>
      <c r="AJ243" s="48"/>
      <c r="AK243" s="49"/>
      <c r="AL243" s="50"/>
    </row>
    <row r="244" spans="1:38" ht="15">
      <c r="A244" s="20">
        <f t="shared" si="64"/>
        <v>240</v>
      </c>
      <c r="B244" s="27" t="s">
        <v>86</v>
      </c>
      <c r="C244" s="29" t="s">
        <v>87</v>
      </c>
      <c r="D244" s="23">
        <v>90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3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4"/>
      <c r="Y244" s="24">
        <v>1968.78</v>
      </c>
      <c r="Z244" s="24">
        <v>0</v>
      </c>
      <c r="AA244" s="24">
        <v>0</v>
      </c>
      <c r="AB244" s="38">
        <f t="shared" si="65"/>
        <v>1968.78</v>
      </c>
      <c r="AC244" s="38">
        <f t="shared" si="79"/>
        <v>0</v>
      </c>
      <c r="AD244" s="24" t="e">
        <f t="shared" si="75"/>
        <v>#VALUE!</v>
      </c>
      <c r="AE244" s="24" t="e">
        <f t="shared" si="76"/>
        <v>#VALUE!</v>
      </c>
      <c r="AF244" s="24" t="e">
        <f t="shared" si="80"/>
        <v>#VALUE!</v>
      </c>
      <c r="AG244" s="24" t="e">
        <f t="shared" si="71"/>
        <v>#VALUE!</v>
      </c>
      <c r="AH244" s="46"/>
      <c r="AI244" s="47"/>
      <c r="AJ244" s="48"/>
      <c r="AK244" s="49"/>
      <c r="AL244" s="50"/>
    </row>
    <row r="245" spans="1:38" ht="15">
      <c r="A245" s="20">
        <f t="shared" si="64"/>
        <v>241</v>
      </c>
      <c r="B245" s="27" t="s">
        <v>78</v>
      </c>
      <c r="C245" s="29" t="s">
        <v>79</v>
      </c>
      <c r="D245" s="23">
        <v>90</v>
      </c>
      <c r="E245" s="24">
        <v>0</v>
      </c>
      <c r="F245" s="24">
        <v>0</v>
      </c>
      <c r="G245" s="24">
        <v>0</v>
      </c>
      <c r="H245" s="24">
        <v>0</v>
      </c>
      <c r="I245" s="24">
        <v>0</v>
      </c>
      <c r="J245" s="3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/>
      <c r="R245" s="24">
        <v>84306.11</v>
      </c>
      <c r="S245" s="24">
        <v>0</v>
      </c>
      <c r="T245" s="24">
        <v>0</v>
      </c>
      <c r="U245" s="24">
        <v>0</v>
      </c>
      <c r="V245" s="24">
        <v>69994.41</v>
      </c>
      <c r="W245" s="24">
        <v>0</v>
      </c>
      <c r="X245" s="24"/>
      <c r="Y245" s="24">
        <v>0</v>
      </c>
      <c r="Z245" s="24">
        <v>50981.01</v>
      </c>
      <c r="AA245" s="24">
        <v>0</v>
      </c>
      <c r="AB245" s="38">
        <f t="shared" si="65"/>
        <v>205281.53000000003</v>
      </c>
      <c r="AC245" s="38">
        <f t="shared" si="79"/>
        <v>154300.52000000002</v>
      </c>
      <c r="AD245" s="24" t="e">
        <f t="shared" si="75"/>
        <v>#VALUE!</v>
      </c>
      <c r="AE245" s="24" t="e">
        <f t="shared" si="76"/>
        <v>#VALUE!</v>
      </c>
      <c r="AF245" s="24" t="e">
        <f t="shared" si="80"/>
        <v>#VALUE!</v>
      </c>
      <c r="AG245" s="24" t="e">
        <f t="shared" si="71"/>
        <v>#VALUE!</v>
      </c>
      <c r="AH245" s="46"/>
      <c r="AI245" s="47"/>
      <c r="AJ245" s="48"/>
      <c r="AK245" s="49"/>
      <c r="AL245" s="50"/>
    </row>
    <row r="246" spans="1:38" ht="15">
      <c r="A246" s="20">
        <f t="shared" si="64"/>
        <v>242</v>
      </c>
      <c r="B246" s="27" t="s">
        <v>136</v>
      </c>
      <c r="C246" s="29" t="s">
        <v>137</v>
      </c>
      <c r="D246" s="23">
        <v>90</v>
      </c>
      <c r="E246" s="24">
        <v>2.0463630789890902E-12</v>
      </c>
      <c r="F246" s="24">
        <v>0</v>
      </c>
      <c r="G246" s="24">
        <v>0</v>
      </c>
      <c r="H246" s="24">
        <v>0</v>
      </c>
      <c r="I246" s="24">
        <v>0</v>
      </c>
      <c r="J246" s="3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660.26</v>
      </c>
      <c r="V246" s="24">
        <v>0</v>
      </c>
      <c r="W246" s="24">
        <v>0</v>
      </c>
      <c r="X246" s="24"/>
      <c r="Y246" s="24">
        <v>0</v>
      </c>
      <c r="Z246" s="24">
        <v>11238.89</v>
      </c>
      <c r="AA246" s="24">
        <v>0</v>
      </c>
      <c r="AB246" s="38">
        <f t="shared" si="65"/>
        <v>11899.150000000001</v>
      </c>
      <c r="AC246" s="38">
        <f t="shared" si="79"/>
        <v>660.26000000000204</v>
      </c>
      <c r="AD246" s="24" t="e">
        <f t="shared" si="75"/>
        <v>#VALUE!</v>
      </c>
      <c r="AE246" s="24" t="e">
        <f t="shared" si="76"/>
        <v>#VALUE!</v>
      </c>
      <c r="AF246" s="24" t="e">
        <f t="shared" si="80"/>
        <v>#VALUE!</v>
      </c>
      <c r="AG246" s="24" t="e">
        <f t="shared" si="71"/>
        <v>#VALUE!</v>
      </c>
      <c r="AH246" s="46"/>
      <c r="AI246" s="47"/>
      <c r="AJ246" s="48"/>
      <c r="AK246" s="49"/>
      <c r="AL246" s="50"/>
    </row>
    <row r="247" spans="1:38" ht="15">
      <c r="A247" s="20">
        <f t="shared" si="64"/>
        <v>243</v>
      </c>
      <c r="B247" s="27" t="s">
        <v>534</v>
      </c>
      <c r="C247" s="29" t="s">
        <v>535</v>
      </c>
      <c r="D247" s="23">
        <v>60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34">
        <v>0</v>
      </c>
      <c r="K247" s="24">
        <v>0</v>
      </c>
      <c r="L247" s="24">
        <v>0</v>
      </c>
      <c r="M247" s="24">
        <v>6048.4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/>
      <c r="Y247" s="24">
        <v>0</v>
      </c>
      <c r="Z247" s="24">
        <v>0</v>
      </c>
      <c r="AA247" s="24">
        <v>0</v>
      </c>
      <c r="AB247" s="38">
        <f t="shared" si="65"/>
        <v>6048.4</v>
      </c>
      <c r="AC247" s="38">
        <f>AB247-AA247-Z247</f>
        <v>6048.4</v>
      </c>
      <c r="AD247" s="24" t="e">
        <f t="shared" si="75"/>
        <v>#VALUE!</v>
      </c>
      <c r="AE247" s="24" t="e">
        <f t="shared" si="76"/>
        <v>#VALUE!</v>
      </c>
      <c r="AF247" s="24" t="e">
        <f t="shared" si="80"/>
        <v>#VALUE!</v>
      </c>
      <c r="AG247" s="24" t="e">
        <f t="shared" si="71"/>
        <v>#VALUE!</v>
      </c>
      <c r="AH247" s="46"/>
      <c r="AI247" s="47"/>
      <c r="AJ247" s="48"/>
      <c r="AK247" s="49"/>
      <c r="AL247" s="50"/>
    </row>
    <row r="248" spans="1:38" ht="15">
      <c r="A248" s="20">
        <f t="shared" si="64"/>
        <v>244</v>
      </c>
      <c r="B248" s="27" t="s">
        <v>611</v>
      </c>
      <c r="C248" s="29" t="s">
        <v>612</v>
      </c>
      <c r="D248" s="23">
        <v>60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34">
        <v>0</v>
      </c>
      <c r="K248" s="24">
        <v>0</v>
      </c>
      <c r="L248" s="24">
        <v>1150.0799999999899</v>
      </c>
      <c r="M248" s="24">
        <v>0</v>
      </c>
      <c r="N248" s="24">
        <v>0</v>
      </c>
      <c r="O248" s="24">
        <v>0</v>
      </c>
      <c r="P248" s="24">
        <v>218849.92000000001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/>
      <c r="Y248" s="24">
        <v>0</v>
      </c>
      <c r="Z248" s="24">
        <v>0</v>
      </c>
      <c r="AA248" s="24">
        <v>0</v>
      </c>
      <c r="AB248" s="38">
        <f t="shared" si="65"/>
        <v>220000</v>
      </c>
      <c r="AC248" s="38">
        <f>AB248-AA248-Z248</f>
        <v>220000</v>
      </c>
      <c r="AD248" s="24" t="e">
        <f t="shared" si="75"/>
        <v>#VALUE!</v>
      </c>
      <c r="AE248" s="24" t="e">
        <f t="shared" si="76"/>
        <v>#VALUE!</v>
      </c>
      <c r="AF248" s="24" t="e">
        <f t="shared" si="80"/>
        <v>#VALUE!</v>
      </c>
      <c r="AG248" s="24" t="e">
        <f t="shared" si="71"/>
        <v>#VALUE!</v>
      </c>
      <c r="AH248" s="46"/>
      <c r="AI248" s="47"/>
      <c r="AJ248" s="48"/>
      <c r="AK248" s="49"/>
      <c r="AL248" s="50"/>
    </row>
    <row r="249" spans="1:38" ht="15">
      <c r="A249" s="20">
        <f t="shared" si="64"/>
        <v>245</v>
      </c>
      <c r="B249" s="27" t="s">
        <v>613</v>
      </c>
      <c r="C249" s="29" t="s">
        <v>614</v>
      </c>
      <c r="D249" s="23">
        <v>30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34">
        <v>0</v>
      </c>
      <c r="K249" s="24">
        <v>0</v>
      </c>
      <c r="L249" s="24">
        <v>0</v>
      </c>
      <c r="M249" s="24">
        <v>58096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/>
      <c r="Y249" s="24">
        <v>0</v>
      </c>
      <c r="Z249" s="24">
        <v>0</v>
      </c>
      <c r="AA249" s="24">
        <v>0</v>
      </c>
      <c r="AB249" s="38">
        <f t="shared" si="65"/>
        <v>58096</v>
      </c>
      <c r="AC249" s="38">
        <f t="shared" ref="AC249:AC253" si="81">AB249-AA249</f>
        <v>58096</v>
      </c>
      <c r="AD249" s="24" t="e">
        <f t="shared" si="75"/>
        <v>#VALUE!</v>
      </c>
      <c r="AE249" s="24" t="e">
        <f t="shared" si="76"/>
        <v>#VALUE!</v>
      </c>
      <c r="AF249" s="24" t="e">
        <f t="shared" si="80"/>
        <v>#VALUE!</v>
      </c>
      <c r="AG249" s="24" t="e">
        <f t="shared" si="71"/>
        <v>#VALUE!</v>
      </c>
      <c r="AH249" s="46"/>
      <c r="AI249" s="47"/>
      <c r="AJ249" s="48"/>
      <c r="AK249" s="49"/>
      <c r="AL249" s="50"/>
    </row>
    <row r="250" spans="1:38" ht="15">
      <c r="A250" s="20">
        <f t="shared" si="64"/>
        <v>246</v>
      </c>
      <c r="B250" s="27" t="s">
        <v>116</v>
      </c>
      <c r="C250" s="29" t="s">
        <v>117</v>
      </c>
      <c r="D250" s="23">
        <v>90</v>
      </c>
      <c r="E250" s="24">
        <v>0</v>
      </c>
      <c r="F250" s="24">
        <v>0</v>
      </c>
      <c r="G250" s="24">
        <v>0</v>
      </c>
      <c r="H250" s="24">
        <v>0</v>
      </c>
      <c r="I250" s="24">
        <v>0</v>
      </c>
      <c r="J250" s="34">
        <v>0</v>
      </c>
      <c r="K250" s="24">
        <v>0</v>
      </c>
      <c r="L250" s="24">
        <v>0</v>
      </c>
      <c r="M250" s="24">
        <v>0</v>
      </c>
      <c r="N250" s="24">
        <v>0</v>
      </c>
      <c r="O250" s="24">
        <v>0</v>
      </c>
      <c r="P250" s="24">
        <v>0</v>
      </c>
      <c r="Q250" s="24">
        <v>0</v>
      </c>
      <c r="R250" s="24">
        <v>0</v>
      </c>
      <c r="S250" s="24">
        <v>0</v>
      </c>
      <c r="T250" s="24">
        <v>0</v>
      </c>
      <c r="U250" s="24">
        <v>0</v>
      </c>
      <c r="V250" s="24">
        <v>0</v>
      </c>
      <c r="W250" s="24">
        <v>0</v>
      </c>
      <c r="X250" s="24"/>
      <c r="Y250" s="24">
        <v>0</v>
      </c>
      <c r="Z250" s="24">
        <v>0</v>
      </c>
      <c r="AA250" s="24">
        <v>0</v>
      </c>
      <c r="AB250" s="38">
        <f t="shared" si="65"/>
        <v>0</v>
      </c>
      <c r="AC250" s="38">
        <f>AB250-AA250-Z250-Y250</f>
        <v>0</v>
      </c>
      <c r="AD250" s="24" t="e">
        <f t="shared" si="75"/>
        <v>#VALUE!</v>
      </c>
      <c r="AE250" s="24" t="e">
        <f t="shared" si="76"/>
        <v>#VALUE!</v>
      </c>
      <c r="AF250" s="24" t="e">
        <f t="shared" si="80"/>
        <v>#VALUE!</v>
      </c>
      <c r="AG250" s="24" t="e">
        <f t="shared" si="71"/>
        <v>#VALUE!</v>
      </c>
      <c r="AH250" s="46"/>
      <c r="AI250" s="47"/>
      <c r="AJ250" s="48"/>
      <c r="AK250" s="49"/>
      <c r="AL250" s="50"/>
    </row>
    <row r="251" spans="1:38" ht="15">
      <c r="A251" s="20">
        <f t="shared" si="64"/>
        <v>247</v>
      </c>
      <c r="B251" s="27" t="s">
        <v>787</v>
      </c>
      <c r="C251" s="29" t="s">
        <v>788</v>
      </c>
      <c r="D251" s="23">
        <v>30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3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/>
      <c r="Y251" s="24"/>
      <c r="Z251" s="24">
        <v>0</v>
      </c>
      <c r="AA251" s="24">
        <v>0</v>
      </c>
      <c r="AB251" s="38">
        <f t="shared" si="65"/>
        <v>0</v>
      </c>
      <c r="AC251" s="38">
        <f t="shared" si="81"/>
        <v>0</v>
      </c>
      <c r="AD251" s="24" t="e">
        <f t="shared" si="75"/>
        <v>#VALUE!</v>
      </c>
      <c r="AE251" s="24" t="e">
        <f t="shared" si="76"/>
        <v>#VALUE!</v>
      </c>
      <c r="AF251" s="24" t="e">
        <f t="shared" si="80"/>
        <v>#VALUE!</v>
      </c>
      <c r="AG251" s="24" t="e">
        <f t="shared" si="71"/>
        <v>#VALUE!</v>
      </c>
      <c r="AH251" s="46"/>
      <c r="AI251" s="47"/>
      <c r="AJ251" s="48"/>
      <c r="AK251" s="49"/>
      <c r="AL251" s="50"/>
    </row>
    <row r="252" spans="1:38" ht="15">
      <c r="A252" s="20">
        <f t="shared" si="64"/>
        <v>248</v>
      </c>
      <c r="B252" s="27" t="s">
        <v>284</v>
      </c>
      <c r="C252" s="29" t="s">
        <v>285</v>
      </c>
      <c r="D252" s="23">
        <v>120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3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/>
      <c r="R252" s="24"/>
      <c r="S252" s="24"/>
      <c r="T252" s="24"/>
      <c r="U252" s="24">
        <v>17028.849999999999</v>
      </c>
      <c r="V252" s="24">
        <v>48520.59</v>
      </c>
      <c r="W252" s="24">
        <v>0</v>
      </c>
      <c r="X252" s="24">
        <v>14251.57</v>
      </c>
      <c r="Y252" s="24">
        <v>16665.46</v>
      </c>
      <c r="Z252" s="24">
        <v>0</v>
      </c>
      <c r="AA252" s="24">
        <v>34011.129999999997</v>
      </c>
      <c r="AB252" s="38">
        <f t="shared" si="65"/>
        <v>130477.6</v>
      </c>
      <c r="AC252" s="38">
        <f t="shared" ref="AC252:AC255" si="82">AB252-AA252-Z252-Y252-X252</f>
        <v>65549.440000000002</v>
      </c>
      <c r="AD252" s="24" t="e">
        <f t="shared" si="75"/>
        <v>#VALUE!</v>
      </c>
      <c r="AE252" s="24" t="e">
        <f t="shared" si="76"/>
        <v>#VALUE!</v>
      </c>
      <c r="AF252" s="24" t="e">
        <f t="shared" si="80"/>
        <v>#VALUE!</v>
      </c>
      <c r="AG252" s="24" t="e">
        <f t="shared" si="71"/>
        <v>#VALUE!</v>
      </c>
      <c r="AH252" s="46"/>
      <c r="AI252" s="47"/>
      <c r="AJ252" s="48"/>
      <c r="AK252" s="49"/>
      <c r="AL252" s="50"/>
    </row>
    <row r="253" spans="1:38" ht="15">
      <c r="A253" s="20">
        <f t="shared" si="64"/>
        <v>249</v>
      </c>
      <c r="B253" s="27" t="s">
        <v>615</v>
      </c>
      <c r="C253" s="29" t="s">
        <v>616</v>
      </c>
      <c r="D253" s="23">
        <v>30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3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29130</v>
      </c>
      <c r="P253" s="24">
        <v>0</v>
      </c>
      <c r="Q253" s="24">
        <v>33660</v>
      </c>
      <c r="R253" s="24">
        <v>0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/>
      <c r="Y253" s="24">
        <v>0</v>
      </c>
      <c r="Z253" s="24">
        <v>11250</v>
      </c>
      <c r="AA253" s="24">
        <v>0</v>
      </c>
      <c r="AB253" s="38">
        <f t="shared" si="65"/>
        <v>74040</v>
      </c>
      <c r="AC253" s="38">
        <f t="shared" si="81"/>
        <v>74040</v>
      </c>
      <c r="AD253" s="24" t="e">
        <f t="shared" si="75"/>
        <v>#VALUE!</v>
      </c>
      <c r="AE253" s="24" t="e">
        <f t="shared" si="76"/>
        <v>#VALUE!</v>
      </c>
      <c r="AF253" s="24" t="e">
        <f t="shared" si="80"/>
        <v>#VALUE!</v>
      </c>
      <c r="AG253" s="24" t="e">
        <f t="shared" si="71"/>
        <v>#VALUE!</v>
      </c>
      <c r="AH253" s="46"/>
      <c r="AI253" s="47"/>
      <c r="AJ253" s="48"/>
      <c r="AK253" s="49"/>
      <c r="AL253" s="50"/>
    </row>
    <row r="254" spans="1:38" ht="15">
      <c r="A254" s="20">
        <f t="shared" si="64"/>
        <v>250</v>
      </c>
      <c r="B254" s="27" t="s">
        <v>262</v>
      </c>
      <c r="C254" s="29" t="s">
        <v>263</v>
      </c>
      <c r="D254" s="23">
        <v>120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3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/>
      <c r="Q254" s="24"/>
      <c r="R254" s="24"/>
      <c r="S254" s="24">
        <v>143119.89000000001</v>
      </c>
      <c r="T254" s="24">
        <v>264920.27</v>
      </c>
      <c r="U254" s="24">
        <v>0</v>
      </c>
      <c r="V254" s="24">
        <v>117841.57</v>
      </c>
      <c r="W254" s="24">
        <v>0</v>
      </c>
      <c r="X254" s="24"/>
      <c r="Y254" s="24">
        <v>220820.12</v>
      </c>
      <c r="Z254" s="24">
        <v>96427.34</v>
      </c>
      <c r="AA254" s="24">
        <v>107213.95</v>
      </c>
      <c r="AB254" s="38">
        <f t="shared" si="65"/>
        <v>950343.1399999999</v>
      </c>
      <c r="AC254" s="38">
        <f t="shared" si="82"/>
        <v>525881.73</v>
      </c>
      <c r="AD254" s="24" t="e">
        <f t="shared" si="75"/>
        <v>#VALUE!</v>
      </c>
      <c r="AE254" s="24" t="e">
        <f t="shared" si="76"/>
        <v>#VALUE!</v>
      </c>
      <c r="AF254" s="24" t="e">
        <f t="shared" ref="AF254:AF317" si="83">IF((INDEX($E$5:$S$629,ROW()-4,COLUMN()-((COLUMN()-19)*2)-7-$D254/30))&gt;(AC254-AD254-AE254),(AC254-AD254-AE254),INDEX($E$5:$S$629,ROW()-4,COLUMN()-((COLUMN()-19)*2)-7-$D254/30))</f>
        <v>#VALUE!</v>
      </c>
      <c r="AG254" s="24" t="e">
        <f t="shared" si="71"/>
        <v>#VALUE!</v>
      </c>
      <c r="AH254" s="46"/>
      <c r="AI254" s="47"/>
      <c r="AJ254" s="48"/>
      <c r="AK254" s="49"/>
      <c r="AL254" s="50"/>
    </row>
    <row r="255" spans="1:38" ht="15">
      <c r="A255" s="20">
        <f t="shared" si="64"/>
        <v>251</v>
      </c>
      <c r="B255" s="27" t="s">
        <v>212</v>
      </c>
      <c r="C255" s="29" t="s">
        <v>213</v>
      </c>
      <c r="D255" s="23">
        <v>120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3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0</v>
      </c>
      <c r="T255" s="24">
        <v>59254.64</v>
      </c>
      <c r="U255" s="24">
        <v>0</v>
      </c>
      <c r="V255" s="24">
        <v>17742.810000000001</v>
      </c>
      <c r="W255" s="24">
        <v>192612.6</v>
      </c>
      <c r="X255" s="24">
        <v>34951.379999999997</v>
      </c>
      <c r="Y255" s="24">
        <v>38921.61</v>
      </c>
      <c r="Z255" s="24">
        <v>39017.01</v>
      </c>
      <c r="AA255" s="24">
        <v>173209.83</v>
      </c>
      <c r="AB255" s="38">
        <f t="shared" si="65"/>
        <v>555709.88</v>
      </c>
      <c r="AC255" s="38">
        <f t="shared" si="82"/>
        <v>269610.05000000005</v>
      </c>
      <c r="AD255" s="24" t="e">
        <f t="shared" si="75"/>
        <v>#VALUE!</v>
      </c>
      <c r="AE255" s="24" t="e">
        <f t="shared" si="76"/>
        <v>#VALUE!</v>
      </c>
      <c r="AF255" s="24" t="e">
        <f t="shared" si="83"/>
        <v>#VALUE!</v>
      </c>
      <c r="AG255" s="24" t="e">
        <f t="shared" si="71"/>
        <v>#VALUE!</v>
      </c>
      <c r="AH255" s="46"/>
      <c r="AI255" s="47"/>
      <c r="AJ255" s="48"/>
      <c r="AK255" s="49"/>
      <c r="AL255" s="50"/>
    </row>
    <row r="256" spans="1:38" ht="15">
      <c r="A256" s="20">
        <f t="shared" si="64"/>
        <v>252</v>
      </c>
      <c r="B256" s="27" t="s">
        <v>617</v>
      </c>
      <c r="C256" s="29" t="s">
        <v>618</v>
      </c>
      <c r="D256" s="23">
        <v>0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34">
        <v>0</v>
      </c>
      <c r="K256" s="24">
        <v>0</v>
      </c>
      <c r="L256" s="24">
        <v>9900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6500</v>
      </c>
      <c r="W256" s="24">
        <v>6500</v>
      </c>
      <c r="X256" s="24">
        <v>1700</v>
      </c>
      <c r="Y256" s="24">
        <v>1700</v>
      </c>
      <c r="Z256" s="24">
        <v>16100</v>
      </c>
      <c r="AA256" s="24">
        <v>6500</v>
      </c>
      <c r="AB256" s="38">
        <f t="shared" si="65"/>
        <v>48900</v>
      </c>
      <c r="AC256" s="38">
        <f>AB256</f>
        <v>48900</v>
      </c>
      <c r="AD256" s="24">
        <f t="shared" si="75"/>
        <v>0</v>
      </c>
      <c r="AE256" s="24" t="e">
        <f t="shared" si="76"/>
        <v>#VALUE!</v>
      </c>
      <c r="AF256" s="24" t="e">
        <f t="shared" si="83"/>
        <v>#VALUE!</v>
      </c>
      <c r="AG256" s="24" t="e">
        <f t="shared" si="71"/>
        <v>#VALUE!</v>
      </c>
      <c r="AH256" s="46"/>
      <c r="AI256" s="47"/>
      <c r="AJ256" s="48"/>
      <c r="AK256" s="49"/>
      <c r="AL256" s="50"/>
    </row>
    <row r="257" spans="1:38" ht="15">
      <c r="A257" s="20">
        <f t="shared" si="64"/>
        <v>253</v>
      </c>
      <c r="B257" s="27" t="s">
        <v>619</v>
      </c>
      <c r="C257" s="29" t="s">
        <v>620</v>
      </c>
      <c r="D257" s="23">
        <v>30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3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43930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/>
      <c r="Y257" s="24">
        <v>0</v>
      </c>
      <c r="Z257" s="24">
        <v>0</v>
      </c>
      <c r="AA257" s="24">
        <v>0</v>
      </c>
      <c r="AB257" s="38">
        <f t="shared" si="65"/>
        <v>43930</v>
      </c>
      <c r="AC257" s="38">
        <f t="shared" ref="AC257:AC262" si="84">AB257-AA257</f>
        <v>43930</v>
      </c>
      <c r="AD257" s="24" t="e">
        <f t="shared" si="75"/>
        <v>#VALUE!</v>
      </c>
      <c r="AE257" s="24" t="e">
        <f t="shared" si="76"/>
        <v>#VALUE!</v>
      </c>
      <c r="AF257" s="24" t="e">
        <f t="shared" si="83"/>
        <v>#VALUE!</v>
      </c>
      <c r="AG257" s="24" t="e">
        <f t="shared" si="71"/>
        <v>#VALUE!</v>
      </c>
      <c r="AH257" s="46"/>
      <c r="AI257" s="47"/>
      <c r="AJ257" s="48"/>
      <c r="AK257" s="49"/>
      <c r="AL257" s="50"/>
    </row>
    <row r="258" spans="1:38" ht="15">
      <c r="A258" s="20">
        <f t="shared" si="64"/>
        <v>254</v>
      </c>
      <c r="B258" s="27" t="s">
        <v>683</v>
      </c>
      <c r="C258" s="29" t="s">
        <v>789</v>
      </c>
      <c r="D258" s="23">
        <v>30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3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/>
      <c r="Z258" s="24">
        <v>16310</v>
      </c>
      <c r="AA258" s="24">
        <v>0</v>
      </c>
      <c r="AB258" s="38">
        <f t="shared" si="65"/>
        <v>16310</v>
      </c>
      <c r="AC258" s="38">
        <f t="shared" si="84"/>
        <v>16310</v>
      </c>
      <c r="AD258" s="24" t="e">
        <f t="shared" si="75"/>
        <v>#VALUE!</v>
      </c>
      <c r="AE258" s="24" t="e">
        <f t="shared" si="76"/>
        <v>#VALUE!</v>
      </c>
      <c r="AF258" s="24" t="e">
        <f t="shared" si="83"/>
        <v>#VALUE!</v>
      </c>
      <c r="AG258" s="24" t="e">
        <f t="shared" si="71"/>
        <v>#VALUE!</v>
      </c>
      <c r="AH258" s="46"/>
      <c r="AI258" s="47"/>
      <c r="AJ258" s="48"/>
      <c r="AK258" s="49"/>
      <c r="AL258" s="50"/>
    </row>
    <row r="259" spans="1:38" ht="15">
      <c r="A259" s="20">
        <f t="shared" si="64"/>
        <v>255</v>
      </c>
      <c r="B259" s="27" t="s">
        <v>323</v>
      </c>
      <c r="C259" s="29" t="s">
        <v>324</v>
      </c>
      <c r="D259" s="23">
        <v>90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3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16334.74</v>
      </c>
      <c r="Y259" s="24">
        <v>0</v>
      </c>
      <c r="Z259" s="24">
        <v>10005.65</v>
      </c>
      <c r="AA259" s="24">
        <v>0</v>
      </c>
      <c r="AB259" s="38">
        <f t="shared" si="65"/>
        <v>26340.39</v>
      </c>
      <c r="AC259" s="38">
        <f>AB259-AA259-Z259-Y259</f>
        <v>16334.74</v>
      </c>
      <c r="AD259" s="24" t="e">
        <f t="shared" si="75"/>
        <v>#VALUE!</v>
      </c>
      <c r="AE259" s="24" t="e">
        <f t="shared" si="76"/>
        <v>#VALUE!</v>
      </c>
      <c r="AF259" s="24" t="e">
        <f t="shared" si="83"/>
        <v>#VALUE!</v>
      </c>
      <c r="AG259" s="24" t="e">
        <f t="shared" si="71"/>
        <v>#VALUE!</v>
      </c>
      <c r="AH259" s="46"/>
      <c r="AI259" s="47"/>
      <c r="AJ259" s="48"/>
      <c r="AK259" s="49"/>
      <c r="AL259" s="50"/>
    </row>
    <row r="260" spans="1:38" ht="15">
      <c r="A260" s="20">
        <f t="shared" si="64"/>
        <v>256</v>
      </c>
      <c r="B260" s="27" t="s">
        <v>684</v>
      </c>
      <c r="C260" s="29" t="s">
        <v>790</v>
      </c>
      <c r="D260" s="23">
        <v>30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3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/>
      <c r="Y260" s="24"/>
      <c r="Z260" s="24">
        <v>55500.24</v>
      </c>
      <c r="AA260" s="24">
        <v>0</v>
      </c>
      <c r="AB260" s="38">
        <f t="shared" si="65"/>
        <v>55500.24</v>
      </c>
      <c r="AC260" s="38">
        <f t="shared" si="84"/>
        <v>55500.24</v>
      </c>
      <c r="AD260" s="24" t="e">
        <f t="shared" si="75"/>
        <v>#VALUE!</v>
      </c>
      <c r="AE260" s="24" t="e">
        <f t="shared" si="76"/>
        <v>#VALUE!</v>
      </c>
      <c r="AF260" s="24" t="e">
        <f t="shared" si="83"/>
        <v>#VALUE!</v>
      </c>
      <c r="AG260" s="24" t="e">
        <f t="shared" si="71"/>
        <v>#VALUE!</v>
      </c>
      <c r="AH260" s="46"/>
      <c r="AI260" s="47"/>
      <c r="AJ260" s="48"/>
      <c r="AK260" s="49"/>
      <c r="AL260" s="50"/>
    </row>
    <row r="261" spans="1:38" ht="15">
      <c r="A261" s="20">
        <f t="shared" si="64"/>
        <v>257</v>
      </c>
      <c r="B261" s="27" t="e">
        <v>#N/A</v>
      </c>
      <c r="C261" s="29" t="s">
        <v>791</v>
      </c>
      <c r="D261" s="23">
        <v>30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3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0</v>
      </c>
      <c r="X261" s="24"/>
      <c r="Y261" s="24"/>
      <c r="Z261" s="24"/>
      <c r="AA261" s="24"/>
      <c r="AB261" s="38">
        <f t="shared" si="65"/>
        <v>0</v>
      </c>
      <c r="AC261" s="38">
        <f t="shared" si="84"/>
        <v>0</v>
      </c>
      <c r="AD261" s="24" t="e">
        <f t="shared" si="75"/>
        <v>#VALUE!</v>
      </c>
      <c r="AE261" s="24" t="e">
        <f t="shared" si="76"/>
        <v>#VALUE!</v>
      </c>
      <c r="AF261" s="24" t="e">
        <f t="shared" si="83"/>
        <v>#VALUE!</v>
      </c>
      <c r="AG261" s="24" t="e">
        <f t="shared" si="71"/>
        <v>#VALUE!</v>
      </c>
      <c r="AH261" s="46"/>
      <c r="AI261" s="47"/>
      <c r="AJ261" s="48"/>
      <c r="AK261" s="49"/>
      <c r="AL261" s="50"/>
    </row>
    <row r="262" spans="1:38" ht="15">
      <c r="A262" s="20">
        <f t="shared" ref="A262:A325" si="85">ROW()-4</f>
        <v>258</v>
      </c>
      <c r="B262" s="27" t="e">
        <v>#N/A</v>
      </c>
      <c r="C262" s="29" t="s">
        <v>792</v>
      </c>
      <c r="D262" s="23">
        <v>30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3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/>
      <c r="Y262" s="24"/>
      <c r="Z262" s="24"/>
      <c r="AA262" s="24"/>
      <c r="AB262" s="38">
        <f t="shared" ref="AB262:AB325" si="86">E262+F262+G262+H262+I262+J262+K262+L262+M262+N262+O262+P262+Q262+R262+S262+T262+U262+V262+W262+X262+Y262+Z262+AA262</f>
        <v>0</v>
      </c>
      <c r="AC262" s="38">
        <f t="shared" si="84"/>
        <v>0</v>
      </c>
      <c r="AD262" s="24" t="e">
        <f t="shared" si="75"/>
        <v>#VALUE!</v>
      </c>
      <c r="AE262" s="24" t="e">
        <f t="shared" si="76"/>
        <v>#VALUE!</v>
      </c>
      <c r="AF262" s="24" t="e">
        <f t="shared" si="83"/>
        <v>#VALUE!</v>
      </c>
      <c r="AG262" s="24" t="e">
        <f t="shared" si="71"/>
        <v>#VALUE!</v>
      </c>
      <c r="AH262" s="46"/>
      <c r="AI262" s="47"/>
      <c r="AJ262" s="48"/>
      <c r="AK262" s="49"/>
      <c r="AL262" s="50"/>
    </row>
    <row r="263" spans="1:38" ht="15">
      <c r="A263" s="20">
        <f t="shared" si="85"/>
        <v>259</v>
      </c>
      <c r="B263" s="27" t="s">
        <v>300</v>
      </c>
      <c r="C263" s="29" t="s">
        <v>301</v>
      </c>
      <c r="D263" s="23">
        <v>120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3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94925.39</v>
      </c>
      <c r="X263" s="24"/>
      <c r="Y263" s="24">
        <v>2883.64</v>
      </c>
      <c r="Z263" s="24">
        <v>0</v>
      </c>
      <c r="AA263" s="24">
        <v>0</v>
      </c>
      <c r="AB263" s="38">
        <f t="shared" si="86"/>
        <v>97809.03</v>
      </c>
      <c r="AC263" s="38">
        <f>AB263-AA263-Z263-Y263-X263</f>
        <v>94925.39</v>
      </c>
      <c r="AD263" s="24" t="e">
        <f t="shared" si="75"/>
        <v>#VALUE!</v>
      </c>
      <c r="AE263" s="24" t="e">
        <f t="shared" si="76"/>
        <v>#VALUE!</v>
      </c>
      <c r="AF263" s="24" t="e">
        <f t="shared" si="83"/>
        <v>#VALUE!</v>
      </c>
      <c r="AG263" s="24" t="e">
        <f t="shared" si="71"/>
        <v>#VALUE!</v>
      </c>
      <c r="AH263" s="46"/>
      <c r="AI263" s="47"/>
      <c r="AJ263" s="48"/>
      <c r="AK263" s="49"/>
      <c r="AL263" s="50"/>
    </row>
    <row r="264" spans="1:38" ht="15">
      <c r="A264" s="20">
        <f t="shared" si="85"/>
        <v>260</v>
      </c>
      <c r="B264" s="27" t="s">
        <v>130</v>
      </c>
      <c r="C264" s="29" t="s">
        <v>131</v>
      </c>
      <c r="D264" s="23">
        <v>90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3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/>
      <c r="Y264" s="24"/>
      <c r="Z264" s="24"/>
      <c r="AA264" s="24">
        <v>0</v>
      </c>
      <c r="AB264" s="38">
        <f t="shared" si="86"/>
        <v>0</v>
      </c>
      <c r="AC264" s="38">
        <f t="shared" ref="AC264:AC268" si="87">AB264-AA264-Z264-Y264</f>
        <v>0</v>
      </c>
      <c r="AD264" s="24" t="e">
        <f t="shared" si="75"/>
        <v>#VALUE!</v>
      </c>
      <c r="AE264" s="24" t="e">
        <f t="shared" si="76"/>
        <v>#VALUE!</v>
      </c>
      <c r="AF264" s="24" t="e">
        <f t="shared" si="83"/>
        <v>#VALUE!</v>
      </c>
      <c r="AG264" s="24" t="e">
        <f t="shared" si="71"/>
        <v>#VALUE!</v>
      </c>
      <c r="AH264" s="46"/>
      <c r="AI264" s="47"/>
      <c r="AJ264" s="48"/>
      <c r="AK264" s="49"/>
      <c r="AL264" s="50"/>
    </row>
    <row r="265" spans="1:38" ht="15">
      <c r="A265" s="20">
        <f t="shared" si="85"/>
        <v>261</v>
      </c>
      <c r="B265" s="27" t="e">
        <v>#N/A</v>
      </c>
      <c r="C265" s="29" t="s">
        <v>793</v>
      </c>
      <c r="D265" s="23">
        <v>30</v>
      </c>
      <c r="E265" s="24">
        <v>0</v>
      </c>
      <c r="F265" s="24">
        <v>0</v>
      </c>
      <c r="G265" s="24">
        <v>0</v>
      </c>
      <c r="H265" s="24">
        <v>0</v>
      </c>
      <c r="I265" s="24">
        <v>0</v>
      </c>
      <c r="J265" s="34">
        <v>0</v>
      </c>
      <c r="K265" s="24">
        <v>0</v>
      </c>
      <c r="L265" s="24">
        <v>0</v>
      </c>
      <c r="M265" s="24">
        <v>0</v>
      </c>
      <c r="N265" s="24">
        <v>0</v>
      </c>
      <c r="O265" s="24">
        <v>0</v>
      </c>
      <c r="P265" s="24">
        <v>0</v>
      </c>
      <c r="Q265" s="24">
        <v>0</v>
      </c>
      <c r="R265" s="24">
        <v>0</v>
      </c>
      <c r="S265" s="24">
        <v>0</v>
      </c>
      <c r="T265" s="24">
        <v>0</v>
      </c>
      <c r="U265" s="24">
        <v>0</v>
      </c>
      <c r="V265" s="24">
        <v>0</v>
      </c>
      <c r="W265" s="24">
        <v>0</v>
      </c>
      <c r="X265" s="24"/>
      <c r="Y265" s="24"/>
      <c r="Z265" s="24"/>
      <c r="AA265" s="24"/>
      <c r="AB265" s="38">
        <f t="shared" si="86"/>
        <v>0</v>
      </c>
      <c r="AC265" s="38">
        <f>AB265-AA265</f>
        <v>0</v>
      </c>
      <c r="AD265" s="24" t="e">
        <f t="shared" si="75"/>
        <v>#VALUE!</v>
      </c>
      <c r="AE265" s="24" t="e">
        <f t="shared" si="76"/>
        <v>#VALUE!</v>
      </c>
      <c r="AF265" s="24" t="e">
        <f t="shared" si="83"/>
        <v>#VALUE!</v>
      </c>
      <c r="AG265" s="24" t="e">
        <f t="shared" si="71"/>
        <v>#VALUE!</v>
      </c>
      <c r="AH265" s="46"/>
      <c r="AI265" s="47"/>
      <c r="AJ265" s="48"/>
      <c r="AK265" s="49"/>
      <c r="AL265" s="50"/>
    </row>
    <row r="266" spans="1:38" ht="15">
      <c r="A266" s="20">
        <f t="shared" si="85"/>
        <v>262</v>
      </c>
      <c r="B266" s="27" t="s">
        <v>500</v>
      </c>
      <c r="C266" s="29" t="s">
        <v>501</v>
      </c>
      <c r="D266" s="23">
        <v>90</v>
      </c>
      <c r="E266" s="24">
        <v>0</v>
      </c>
      <c r="F266" s="24">
        <v>0</v>
      </c>
      <c r="G266" s="24">
        <v>0</v>
      </c>
      <c r="H266" s="24">
        <v>0</v>
      </c>
      <c r="I266" s="24">
        <v>0</v>
      </c>
      <c r="J266" s="34">
        <v>0</v>
      </c>
      <c r="K266" s="24">
        <v>0</v>
      </c>
      <c r="L266" s="24">
        <v>0</v>
      </c>
      <c r="M266" s="24">
        <v>0</v>
      </c>
      <c r="N266" s="24">
        <v>0</v>
      </c>
      <c r="O266" s="24">
        <v>0</v>
      </c>
      <c r="P266" s="24">
        <v>0</v>
      </c>
      <c r="Q266" s="24">
        <v>0</v>
      </c>
      <c r="R266" s="24">
        <v>0</v>
      </c>
      <c r="S266" s="24">
        <v>0</v>
      </c>
      <c r="T266" s="24">
        <v>0</v>
      </c>
      <c r="U266" s="24">
        <v>0</v>
      </c>
      <c r="V266" s="24"/>
      <c r="W266" s="24">
        <v>95300</v>
      </c>
      <c r="X266" s="24">
        <v>126560</v>
      </c>
      <c r="Y266" s="24">
        <v>79100</v>
      </c>
      <c r="Z266" s="24">
        <v>79100</v>
      </c>
      <c r="AA266" s="24">
        <v>0</v>
      </c>
      <c r="AB266" s="38">
        <f t="shared" si="86"/>
        <v>380060</v>
      </c>
      <c r="AC266" s="38">
        <f t="shared" si="87"/>
        <v>221860</v>
      </c>
      <c r="AD266" s="24" t="e">
        <f t="shared" si="75"/>
        <v>#VALUE!</v>
      </c>
      <c r="AE266" s="24" t="e">
        <f t="shared" si="76"/>
        <v>#VALUE!</v>
      </c>
      <c r="AF266" s="24" t="e">
        <f t="shared" si="83"/>
        <v>#VALUE!</v>
      </c>
      <c r="AG266" s="24" t="e">
        <f t="shared" si="71"/>
        <v>#VALUE!</v>
      </c>
      <c r="AH266" s="46"/>
      <c r="AI266" s="47"/>
      <c r="AJ266" s="48"/>
      <c r="AK266" s="49"/>
      <c r="AL266" s="50"/>
    </row>
    <row r="267" spans="1:38" ht="15">
      <c r="A267" s="20">
        <f t="shared" si="85"/>
        <v>263</v>
      </c>
      <c r="B267" s="27" t="s">
        <v>498</v>
      </c>
      <c r="C267" s="29" t="s">
        <v>499</v>
      </c>
      <c r="D267" s="23">
        <v>90</v>
      </c>
      <c r="E267" s="24">
        <v>0</v>
      </c>
      <c r="F267" s="24">
        <v>0</v>
      </c>
      <c r="G267" s="24">
        <v>0</v>
      </c>
      <c r="H267" s="24">
        <v>0</v>
      </c>
      <c r="I267" s="24">
        <v>0</v>
      </c>
      <c r="J267" s="34">
        <v>0</v>
      </c>
      <c r="K267" s="24">
        <v>0</v>
      </c>
      <c r="L267" s="24">
        <v>0</v>
      </c>
      <c r="M267" s="24">
        <v>0</v>
      </c>
      <c r="N267" s="24">
        <v>0</v>
      </c>
      <c r="O267" s="24">
        <v>0</v>
      </c>
      <c r="P267" s="24">
        <v>0</v>
      </c>
      <c r="Q267" s="24">
        <v>0</v>
      </c>
      <c r="R267" s="24">
        <v>0</v>
      </c>
      <c r="S267" s="24">
        <v>0</v>
      </c>
      <c r="T267" s="24">
        <v>0</v>
      </c>
      <c r="U267" s="24">
        <v>0</v>
      </c>
      <c r="V267" s="24">
        <v>0</v>
      </c>
      <c r="W267" s="24">
        <v>130628</v>
      </c>
      <c r="X267" s="24">
        <v>110740</v>
      </c>
      <c r="Y267" s="24">
        <v>0</v>
      </c>
      <c r="Z267" s="24">
        <v>0</v>
      </c>
      <c r="AA267" s="24">
        <v>85337.600000000006</v>
      </c>
      <c r="AB267" s="38">
        <f t="shared" si="86"/>
        <v>326705.59999999998</v>
      </c>
      <c r="AC267" s="38">
        <f t="shared" si="87"/>
        <v>241367.99999999997</v>
      </c>
      <c r="AD267" s="24" t="e">
        <f t="shared" si="75"/>
        <v>#VALUE!</v>
      </c>
      <c r="AE267" s="24" t="e">
        <f t="shared" si="76"/>
        <v>#VALUE!</v>
      </c>
      <c r="AF267" s="24" t="e">
        <f t="shared" si="83"/>
        <v>#VALUE!</v>
      </c>
      <c r="AG267" s="24" t="e">
        <f t="shared" si="71"/>
        <v>#VALUE!</v>
      </c>
      <c r="AH267" s="46"/>
      <c r="AI267" s="47"/>
      <c r="AJ267" s="48"/>
      <c r="AK267" s="49"/>
      <c r="AL267" s="50"/>
    </row>
    <row r="268" spans="1:38" ht="15">
      <c r="A268" s="20">
        <f t="shared" si="85"/>
        <v>264</v>
      </c>
      <c r="B268" s="27" t="s">
        <v>140</v>
      </c>
      <c r="C268" s="29" t="s">
        <v>141</v>
      </c>
      <c r="D268" s="23">
        <v>90</v>
      </c>
      <c r="E268" s="24">
        <v>0</v>
      </c>
      <c r="F268" s="24">
        <v>0</v>
      </c>
      <c r="G268" s="24">
        <v>0</v>
      </c>
      <c r="H268" s="24">
        <v>0</v>
      </c>
      <c r="I268" s="24">
        <v>0</v>
      </c>
      <c r="J268" s="34">
        <v>0</v>
      </c>
      <c r="K268" s="24">
        <v>0</v>
      </c>
      <c r="L268" s="24">
        <v>0</v>
      </c>
      <c r="M268" s="24">
        <v>0</v>
      </c>
      <c r="N268" s="24">
        <v>0</v>
      </c>
      <c r="O268" s="24">
        <v>0</v>
      </c>
      <c r="P268" s="24">
        <v>0</v>
      </c>
      <c r="Q268" s="24">
        <v>0</v>
      </c>
      <c r="R268" s="24">
        <v>0</v>
      </c>
      <c r="S268" s="24">
        <v>0</v>
      </c>
      <c r="T268" s="24">
        <v>0</v>
      </c>
      <c r="U268" s="24">
        <v>0</v>
      </c>
      <c r="V268" s="24">
        <v>0</v>
      </c>
      <c r="W268" s="24">
        <v>0</v>
      </c>
      <c r="X268" s="24"/>
      <c r="Y268" s="24"/>
      <c r="Z268" s="24">
        <v>0</v>
      </c>
      <c r="AA268" s="24">
        <v>0</v>
      </c>
      <c r="AB268" s="38">
        <f t="shared" si="86"/>
        <v>0</v>
      </c>
      <c r="AC268" s="38">
        <f t="shared" si="87"/>
        <v>0</v>
      </c>
      <c r="AD268" s="24" t="e">
        <f t="shared" si="75"/>
        <v>#VALUE!</v>
      </c>
      <c r="AE268" s="24" t="e">
        <f t="shared" si="76"/>
        <v>#VALUE!</v>
      </c>
      <c r="AF268" s="24" t="e">
        <f t="shared" si="83"/>
        <v>#VALUE!</v>
      </c>
      <c r="AG268" s="24" t="e">
        <f t="shared" si="71"/>
        <v>#VALUE!</v>
      </c>
      <c r="AH268" s="46"/>
      <c r="AI268" s="47"/>
      <c r="AJ268" s="48"/>
      <c r="AK268" s="49"/>
      <c r="AL268" s="50"/>
    </row>
    <row r="269" spans="1:38" ht="15">
      <c r="A269" s="20">
        <f t="shared" si="85"/>
        <v>265</v>
      </c>
      <c r="B269" s="27" t="s">
        <v>794</v>
      </c>
      <c r="C269" s="29" t="s">
        <v>795</v>
      </c>
      <c r="D269" s="23">
        <v>30</v>
      </c>
      <c r="E269" s="24">
        <v>0</v>
      </c>
      <c r="F269" s="24">
        <v>0</v>
      </c>
      <c r="G269" s="24">
        <v>0</v>
      </c>
      <c r="H269" s="24">
        <v>0</v>
      </c>
      <c r="I269" s="24">
        <v>0</v>
      </c>
      <c r="J269" s="34">
        <v>0</v>
      </c>
      <c r="K269" s="24">
        <v>0</v>
      </c>
      <c r="L269" s="24">
        <v>0</v>
      </c>
      <c r="M269" s="24">
        <v>0</v>
      </c>
      <c r="N269" s="24">
        <v>0</v>
      </c>
      <c r="O269" s="24">
        <v>0</v>
      </c>
      <c r="P269" s="24">
        <v>0</v>
      </c>
      <c r="Q269" s="24">
        <v>0</v>
      </c>
      <c r="R269" s="24">
        <v>0</v>
      </c>
      <c r="S269" s="24">
        <v>0</v>
      </c>
      <c r="T269" s="24">
        <v>0</v>
      </c>
      <c r="U269" s="24">
        <v>0</v>
      </c>
      <c r="V269" s="24">
        <v>0</v>
      </c>
      <c r="W269" s="24">
        <v>0</v>
      </c>
      <c r="X269" s="24"/>
      <c r="Y269" s="24"/>
      <c r="Z269" s="24">
        <v>0</v>
      </c>
      <c r="AA269" s="24">
        <v>0</v>
      </c>
      <c r="AB269" s="38">
        <f t="shared" si="86"/>
        <v>0</v>
      </c>
      <c r="AC269" s="38">
        <f>AB269-AA269</f>
        <v>0</v>
      </c>
      <c r="AD269" s="24" t="e">
        <f t="shared" si="75"/>
        <v>#VALUE!</v>
      </c>
      <c r="AE269" s="24" t="e">
        <f t="shared" si="76"/>
        <v>#VALUE!</v>
      </c>
      <c r="AF269" s="24" t="e">
        <f t="shared" si="83"/>
        <v>#VALUE!</v>
      </c>
      <c r="AG269" s="24" t="e">
        <f t="shared" si="71"/>
        <v>#VALUE!</v>
      </c>
      <c r="AH269" s="46"/>
      <c r="AI269" s="47"/>
      <c r="AJ269" s="48"/>
      <c r="AK269" s="49"/>
      <c r="AL269" s="50"/>
    </row>
    <row r="270" spans="1:38" ht="15">
      <c r="A270" s="20">
        <f t="shared" si="85"/>
        <v>266</v>
      </c>
      <c r="B270" s="27" t="s">
        <v>146</v>
      </c>
      <c r="C270" s="29" t="s">
        <v>147</v>
      </c>
      <c r="D270" s="23">
        <v>90</v>
      </c>
      <c r="E270" s="24">
        <v>0</v>
      </c>
      <c r="F270" s="24">
        <v>0</v>
      </c>
      <c r="G270" s="24">
        <v>0</v>
      </c>
      <c r="H270" s="24">
        <v>0</v>
      </c>
      <c r="I270" s="24">
        <v>0</v>
      </c>
      <c r="J270" s="34">
        <v>0</v>
      </c>
      <c r="K270" s="24">
        <v>0</v>
      </c>
      <c r="L270" s="24">
        <v>0</v>
      </c>
      <c r="M270" s="24">
        <v>0</v>
      </c>
      <c r="N270" s="24">
        <v>0</v>
      </c>
      <c r="O270" s="24">
        <v>0</v>
      </c>
      <c r="P270" s="24">
        <v>0</v>
      </c>
      <c r="Q270" s="24">
        <v>0</v>
      </c>
      <c r="R270" s="24">
        <v>0</v>
      </c>
      <c r="S270" s="24">
        <v>0</v>
      </c>
      <c r="T270" s="24"/>
      <c r="U270" s="24"/>
      <c r="V270" s="24">
        <v>79333.84</v>
      </c>
      <c r="W270" s="24">
        <v>0</v>
      </c>
      <c r="X270" s="24"/>
      <c r="Y270" s="24">
        <v>140972.81</v>
      </c>
      <c r="Z270" s="24">
        <v>0</v>
      </c>
      <c r="AA270" s="24">
        <v>155513.69</v>
      </c>
      <c r="AB270" s="38">
        <f t="shared" si="86"/>
        <v>375820.33999999997</v>
      </c>
      <c r="AC270" s="38">
        <f t="shared" ref="AC270:AC276" si="88">AB270-AA270-Z270-Y270</f>
        <v>79333.839999999967</v>
      </c>
      <c r="AD270" s="24" t="e">
        <f t="shared" si="75"/>
        <v>#VALUE!</v>
      </c>
      <c r="AE270" s="24" t="e">
        <f t="shared" si="76"/>
        <v>#VALUE!</v>
      </c>
      <c r="AF270" s="24" t="e">
        <f t="shared" si="83"/>
        <v>#VALUE!</v>
      </c>
      <c r="AG270" s="24" t="e">
        <f t="shared" si="71"/>
        <v>#VALUE!</v>
      </c>
      <c r="AH270" s="46"/>
      <c r="AI270" s="47"/>
      <c r="AJ270" s="48"/>
      <c r="AK270" s="49"/>
      <c r="AL270" s="50"/>
    </row>
    <row r="271" spans="1:38" ht="15">
      <c r="A271" s="20">
        <f t="shared" si="85"/>
        <v>267</v>
      </c>
      <c r="B271" s="27" t="s">
        <v>671</v>
      </c>
      <c r="C271" s="29" t="s">
        <v>796</v>
      </c>
      <c r="D271" s="23">
        <v>30</v>
      </c>
      <c r="E271" s="24">
        <v>0</v>
      </c>
      <c r="F271" s="24">
        <v>0</v>
      </c>
      <c r="G271" s="24">
        <v>0</v>
      </c>
      <c r="H271" s="24">
        <v>0</v>
      </c>
      <c r="I271" s="24">
        <v>0</v>
      </c>
      <c r="J271" s="3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0</v>
      </c>
      <c r="Q271" s="24">
        <v>0</v>
      </c>
      <c r="R271" s="24">
        <v>0</v>
      </c>
      <c r="S271" s="24">
        <v>0</v>
      </c>
      <c r="T271" s="24">
        <v>0</v>
      </c>
      <c r="U271" s="24">
        <v>0</v>
      </c>
      <c r="V271" s="24">
        <v>0</v>
      </c>
      <c r="W271" s="24">
        <v>0</v>
      </c>
      <c r="X271" s="24"/>
      <c r="Y271" s="24">
        <v>3920</v>
      </c>
      <c r="Z271" s="24">
        <v>0</v>
      </c>
      <c r="AA271" s="24">
        <v>0</v>
      </c>
      <c r="AB271" s="38">
        <f t="shared" si="86"/>
        <v>3920</v>
      </c>
      <c r="AC271" s="38">
        <f>AB271-AA271</f>
        <v>3920</v>
      </c>
      <c r="AD271" s="24" t="e">
        <f t="shared" si="75"/>
        <v>#VALUE!</v>
      </c>
      <c r="AE271" s="24" t="e">
        <f t="shared" si="76"/>
        <v>#VALUE!</v>
      </c>
      <c r="AF271" s="24" t="e">
        <f t="shared" si="83"/>
        <v>#VALUE!</v>
      </c>
      <c r="AG271" s="24" t="e">
        <f t="shared" si="71"/>
        <v>#VALUE!</v>
      </c>
      <c r="AH271" s="46"/>
      <c r="AI271" s="47"/>
      <c r="AJ271" s="48"/>
      <c r="AK271" s="49"/>
      <c r="AL271" s="50"/>
    </row>
    <row r="272" spans="1:38" ht="15">
      <c r="A272" s="20">
        <f t="shared" si="85"/>
        <v>268</v>
      </c>
      <c r="B272" s="27" t="s">
        <v>155</v>
      </c>
      <c r="C272" s="29" t="s">
        <v>156</v>
      </c>
      <c r="D272" s="23">
        <v>90</v>
      </c>
      <c r="E272" s="24">
        <v>0</v>
      </c>
      <c r="F272" s="24">
        <v>0</v>
      </c>
      <c r="G272" s="24">
        <v>0</v>
      </c>
      <c r="H272" s="24">
        <v>0</v>
      </c>
      <c r="I272" s="24">
        <v>0</v>
      </c>
      <c r="J272" s="34">
        <v>0</v>
      </c>
      <c r="K272" s="24">
        <v>0</v>
      </c>
      <c r="L272" s="24">
        <v>24542.99</v>
      </c>
      <c r="M272" s="24">
        <v>0</v>
      </c>
      <c r="N272" s="24">
        <v>0</v>
      </c>
      <c r="O272" s="24">
        <v>0</v>
      </c>
      <c r="P272" s="24">
        <v>0</v>
      </c>
      <c r="Q272" s="24">
        <v>0</v>
      </c>
      <c r="R272" s="24">
        <v>59352.21</v>
      </c>
      <c r="S272" s="24">
        <v>0</v>
      </c>
      <c r="T272" s="24">
        <v>0</v>
      </c>
      <c r="U272" s="24">
        <v>134786.07999999999</v>
      </c>
      <c r="V272" s="24">
        <v>0</v>
      </c>
      <c r="W272" s="24">
        <v>0</v>
      </c>
      <c r="X272" s="24"/>
      <c r="Y272" s="24">
        <v>28340.400000000001</v>
      </c>
      <c r="Z272" s="24">
        <v>0</v>
      </c>
      <c r="AA272" s="24">
        <v>13918.44</v>
      </c>
      <c r="AB272" s="38">
        <f t="shared" si="86"/>
        <v>260940.11999999997</v>
      </c>
      <c r="AC272" s="38">
        <f t="shared" si="88"/>
        <v>218681.27999999997</v>
      </c>
      <c r="AD272" s="24" t="e">
        <f t="shared" si="75"/>
        <v>#VALUE!</v>
      </c>
      <c r="AE272" s="24" t="e">
        <f t="shared" si="76"/>
        <v>#VALUE!</v>
      </c>
      <c r="AF272" s="24" t="e">
        <f t="shared" si="83"/>
        <v>#VALUE!</v>
      </c>
      <c r="AG272" s="24" t="e">
        <f t="shared" si="71"/>
        <v>#VALUE!</v>
      </c>
      <c r="AH272" s="46"/>
      <c r="AI272" s="47"/>
      <c r="AJ272" s="48"/>
      <c r="AK272" s="49"/>
      <c r="AL272" s="50"/>
    </row>
    <row r="273" spans="1:38" ht="15">
      <c r="A273" s="20">
        <f t="shared" si="85"/>
        <v>269</v>
      </c>
      <c r="B273" s="27" t="s">
        <v>76</v>
      </c>
      <c r="C273" s="29" t="s">
        <v>77</v>
      </c>
      <c r="D273" s="23">
        <v>120</v>
      </c>
      <c r="E273" s="24">
        <v>0</v>
      </c>
      <c r="F273" s="24">
        <v>0</v>
      </c>
      <c r="G273" s="24">
        <v>0</v>
      </c>
      <c r="H273" s="24">
        <v>0</v>
      </c>
      <c r="I273" s="24">
        <v>0</v>
      </c>
      <c r="J273" s="34">
        <v>0</v>
      </c>
      <c r="K273" s="24">
        <v>0</v>
      </c>
      <c r="L273" s="24">
        <v>1600.13</v>
      </c>
      <c r="M273" s="24">
        <v>0</v>
      </c>
      <c r="N273" s="24">
        <v>0</v>
      </c>
      <c r="O273" s="24">
        <v>0</v>
      </c>
      <c r="P273" s="24">
        <v>0</v>
      </c>
      <c r="Q273" s="24">
        <v>100800.07</v>
      </c>
      <c r="R273" s="24">
        <v>100800.07</v>
      </c>
      <c r="S273" s="24">
        <v>0</v>
      </c>
      <c r="T273" s="24">
        <v>0</v>
      </c>
      <c r="U273" s="24">
        <v>0</v>
      </c>
      <c r="V273" s="24">
        <v>0</v>
      </c>
      <c r="W273" s="24">
        <v>0</v>
      </c>
      <c r="X273" s="24"/>
      <c r="Y273" s="24">
        <v>0</v>
      </c>
      <c r="Z273" s="24">
        <v>0</v>
      </c>
      <c r="AA273" s="24">
        <v>0</v>
      </c>
      <c r="AB273" s="38">
        <f t="shared" si="86"/>
        <v>203200.27000000002</v>
      </c>
      <c r="AC273" s="38">
        <f>AB273-AA273-Z273-Y273-X273</f>
        <v>203200.27000000002</v>
      </c>
      <c r="AD273" s="24" t="e">
        <f t="shared" si="75"/>
        <v>#VALUE!</v>
      </c>
      <c r="AE273" s="24" t="e">
        <f t="shared" si="76"/>
        <v>#VALUE!</v>
      </c>
      <c r="AF273" s="24" t="e">
        <f t="shared" si="83"/>
        <v>#VALUE!</v>
      </c>
      <c r="AG273" s="24" t="e">
        <f t="shared" si="71"/>
        <v>#VALUE!</v>
      </c>
      <c r="AH273" s="46"/>
      <c r="AI273" s="47"/>
      <c r="AJ273" s="48"/>
      <c r="AK273" s="49"/>
      <c r="AL273" s="50"/>
    </row>
    <row r="274" spans="1:38" ht="15">
      <c r="A274" s="20">
        <f t="shared" si="85"/>
        <v>270</v>
      </c>
      <c r="B274" s="27" t="s">
        <v>134</v>
      </c>
      <c r="C274" s="29" t="s">
        <v>135</v>
      </c>
      <c r="D274" s="23">
        <v>90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34">
        <v>0</v>
      </c>
      <c r="K274" s="24">
        <v>0</v>
      </c>
      <c r="L274" s="24">
        <v>0</v>
      </c>
      <c r="M274" s="24">
        <v>0</v>
      </c>
      <c r="N274" s="24">
        <v>0</v>
      </c>
      <c r="O274" s="24">
        <v>0</v>
      </c>
      <c r="P274" s="24">
        <v>0</v>
      </c>
      <c r="Q274" s="24">
        <v>0</v>
      </c>
      <c r="R274" s="24">
        <v>1115.0800000000199</v>
      </c>
      <c r="S274" s="24">
        <v>0</v>
      </c>
      <c r="T274" s="24">
        <v>0</v>
      </c>
      <c r="U274" s="24">
        <v>0</v>
      </c>
      <c r="V274" s="24">
        <v>0</v>
      </c>
      <c r="W274" s="24">
        <v>9681.84</v>
      </c>
      <c r="X274" s="24">
        <v>247121.96</v>
      </c>
      <c r="Y274" s="24">
        <v>0</v>
      </c>
      <c r="Z274" s="24">
        <v>0</v>
      </c>
      <c r="AA274" s="24">
        <v>108922.96</v>
      </c>
      <c r="AB274" s="38">
        <f t="shared" si="86"/>
        <v>366841.84</v>
      </c>
      <c r="AC274" s="38">
        <f t="shared" si="88"/>
        <v>257918.88</v>
      </c>
      <c r="AD274" s="24" t="e">
        <f t="shared" si="75"/>
        <v>#VALUE!</v>
      </c>
      <c r="AE274" s="24" t="e">
        <f t="shared" si="76"/>
        <v>#VALUE!</v>
      </c>
      <c r="AF274" s="24" t="e">
        <f t="shared" si="83"/>
        <v>#VALUE!</v>
      </c>
      <c r="AG274" s="24" t="e">
        <f t="shared" si="71"/>
        <v>#VALUE!</v>
      </c>
      <c r="AH274" s="46"/>
      <c r="AI274" s="47"/>
      <c r="AJ274" s="48"/>
      <c r="AK274" s="49"/>
      <c r="AL274" s="50"/>
    </row>
    <row r="275" spans="1:38" ht="15">
      <c r="A275" s="20">
        <f t="shared" si="85"/>
        <v>271</v>
      </c>
      <c r="B275" s="27" t="s">
        <v>110</v>
      </c>
      <c r="C275" s="29" t="s">
        <v>111</v>
      </c>
      <c r="D275" s="23">
        <v>90</v>
      </c>
      <c r="E275" s="24">
        <v>0</v>
      </c>
      <c r="F275" s="24">
        <v>0</v>
      </c>
      <c r="G275" s="24">
        <v>0</v>
      </c>
      <c r="H275" s="24">
        <v>0</v>
      </c>
      <c r="I275" s="24">
        <v>0</v>
      </c>
      <c r="J275" s="34">
        <v>0</v>
      </c>
      <c r="K275" s="24">
        <v>0</v>
      </c>
      <c r="L275" s="24">
        <v>0</v>
      </c>
      <c r="M275" s="24">
        <v>0</v>
      </c>
      <c r="N275" s="24">
        <v>0</v>
      </c>
      <c r="O275" s="24">
        <v>0</v>
      </c>
      <c r="P275" s="24">
        <v>0</v>
      </c>
      <c r="Q275" s="24">
        <v>0</v>
      </c>
      <c r="R275" s="24">
        <v>0</v>
      </c>
      <c r="S275" s="24">
        <v>0</v>
      </c>
      <c r="T275" s="24">
        <v>0</v>
      </c>
      <c r="U275" s="24">
        <v>0</v>
      </c>
      <c r="V275" s="24">
        <v>0</v>
      </c>
      <c r="W275" s="24">
        <v>0</v>
      </c>
      <c r="X275" s="24"/>
      <c r="Y275" s="24">
        <v>1240.92</v>
      </c>
      <c r="Z275" s="24">
        <v>0</v>
      </c>
      <c r="AA275" s="24">
        <v>21784.13</v>
      </c>
      <c r="AB275" s="38">
        <f t="shared" si="86"/>
        <v>23025.050000000003</v>
      </c>
      <c r="AC275" s="38">
        <f t="shared" si="88"/>
        <v>1.8189894035458565E-12</v>
      </c>
      <c r="AD275" s="24" t="e">
        <f t="shared" si="75"/>
        <v>#VALUE!</v>
      </c>
      <c r="AE275" s="24" t="e">
        <f t="shared" si="76"/>
        <v>#VALUE!</v>
      </c>
      <c r="AF275" s="24" t="e">
        <f t="shared" si="83"/>
        <v>#VALUE!</v>
      </c>
      <c r="AG275" s="24" t="e">
        <f t="shared" si="71"/>
        <v>#VALUE!</v>
      </c>
      <c r="AH275" s="46"/>
      <c r="AI275" s="47"/>
      <c r="AJ275" s="48"/>
      <c r="AK275" s="49"/>
      <c r="AL275" s="50"/>
    </row>
    <row r="276" spans="1:38" ht="15">
      <c r="A276" s="20">
        <f t="shared" si="85"/>
        <v>272</v>
      </c>
      <c r="B276" s="27" t="s">
        <v>317</v>
      </c>
      <c r="C276" s="29" t="s">
        <v>318</v>
      </c>
      <c r="D276" s="23">
        <v>90</v>
      </c>
      <c r="E276" s="24">
        <v>0</v>
      </c>
      <c r="F276" s="24">
        <v>0</v>
      </c>
      <c r="G276" s="24">
        <v>0</v>
      </c>
      <c r="H276" s="24">
        <v>0</v>
      </c>
      <c r="I276" s="24">
        <v>0</v>
      </c>
      <c r="J276" s="34">
        <v>0</v>
      </c>
      <c r="K276" s="24">
        <v>0</v>
      </c>
      <c r="L276" s="24">
        <v>0</v>
      </c>
      <c r="M276" s="24">
        <v>0</v>
      </c>
      <c r="N276" s="24">
        <v>0</v>
      </c>
      <c r="O276" s="24">
        <v>4067.2600000000102</v>
      </c>
      <c r="P276" s="24">
        <v>0</v>
      </c>
      <c r="Q276" s="24">
        <v>0</v>
      </c>
      <c r="R276" s="24">
        <v>0</v>
      </c>
      <c r="S276" s="24">
        <v>0</v>
      </c>
      <c r="T276" s="24">
        <v>0</v>
      </c>
      <c r="U276" s="24">
        <v>0</v>
      </c>
      <c r="V276" s="24">
        <v>0</v>
      </c>
      <c r="W276" s="24">
        <v>0</v>
      </c>
      <c r="X276" s="24"/>
      <c r="Y276" s="24">
        <v>0</v>
      </c>
      <c r="Z276" s="24">
        <v>0</v>
      </c>
      <c r="AA276" s="24">
        <v>0</v>
      </c>
      <c r="AB276" s="38">
        <f t="shared" si="86"/>
        <v>4067.2600000000102</v>
      </c>
      <c r="AC276" s="38">
        <f t="shared" si="88"/>
        <v>4067.2600000000102</v>
      </c>
      <c r="AD276" s="24" t="e">
        <f t="shared" si="75"/>
        <v>#VALUE!</v>
      </c>
      <c r="AE276" s="24" t="e">
        <f t="shared" si="76"/>
        <v>#VALUE!</v>
      </c>
      <c r="AF276" s="24" t="e">
        <f t="shared" si="83"/>
        <v>#VALUE!</v>
      </c>
      <c r="AG276" s="24" t="e">
        <f t="shared" si="71"/>
        <v>#VALUE!</v>
      </c>
      <c r="AH276" s="46"/>
      <c r="AI276" s="47"/>
      <c r="AJ276" s="48"/>
      <c r="AK276" s="49"/>
      <c r="AL276" s="50"/>
    </row>
    <row r="277" spans="1:38" ht="15">
      <c r="A277" s="20">
        <f t="shared" si="85"/>
        <v>273</v>
      </c>
      <c r="B277" s="27" t="s">
        <v>797</v>
      </c>
      <c r="C277" s="29" t="s">
        <v>798</v>
      </c>
      <c r="D277" s="23">
        <v>30</v>
      </c>
      <c r="E277" s="24">
        <v>0</v>
      </c>
      <c r="F277" s="24">
        <v>0</v>
      </c>
      <c r="G277" s="24">
        <v>0</v>
      </c>
      <c r="H277" s="24">
        <v>0</v>
      </c>
      <c r="I277" s="24">
        <v>0</v>
      </c>
      <c r="J277" s="34">
        <v>0</v>
      </c>
      <c r="K277" s="24">
        <v>0</v>
      </c>
      <c r="L277" s="24">
        <v>0</v>
      </c>
      <c r="M277" s="24">
        <v>0</v>
      </c>
      <c r="N277" s="24">
        <v>0</v>
      </c>
      <c r="O277" s="24">
        <v>0</v>
      </c>
      <c r="P277" s="24">
        <v>0</v>
      </c>
      <c r="Q277" s="24">
        <v>0</v>
      </c>
      <c r="R277" s="24">
        <v>0</v>
      </c>
      <c r="S277" s="24">
        <v>0</v>
      </c>
      <c r="T277" s="24">
        <v>0</v>
      </c>
      <c r="U277" s="24">
        <v>0</v>
      </c>
      <c r="V277" s="24">
        <v>0</v>
      </c>
      <c r="W277" s="24">
        <v>0</v>
      </c>
      <c r="X277" s="24"/>
      <c r="Y277" s="24"/>
      <c r="Z277" s="24"/>
      <c r="AA277" s="24"/>
      <c r="AB277" s="38">
        <f t="shared" si="86"/>
        <v>0</v>
      </c>
      <c r="AC277" s="38">
        <f t="shared" ref="AC277:AC287" si="89">AB277-AA277</f>
        <v>0</v>
      </c>
      <c r="AD277" s="24" t="e">
        <f t="shared" si="75"/>
        <v>#VALUE!</v>
      </c>
      <c r="AE277" s="24" t="e">
        <f t="shared" si="76"/>
        <v>#VALUE!</v>
      </c>
      <c r="AF277" s="24" t="e">
        <f t="shared" si="83"/>
        <v>#VALUE!</v>
      </c>
      <c r="AG277" s="24" t="e">
        <f t="shared" si="71"/>
        <v>#VALUE!</v>
      </c>
      <c r="AH277" s="46"/>
      <c r="AI277" s="47"/>
      <c r="AJ277" s="48"/>
      <c r="AK277" s="49"/>
      <c r="AL277" s="50"/>
    </row>
    <row r="278" spans="1:38" ht="15">
      <c r="A278" s="20">
        <f t="shared" si="85"/>
        <v>274</v>
      </c>
      <c r="B278" s="27" t="s">
        <v>621</v>
      </c>
      <c r="C278" s="29" t="s">
        <v>622</v>
      </c>
      <c r="D278" s="23">
        <v>30</v>
      </c>
      <c r="E278" s="24">
        <v>0</v>
      </c>
      <c r="F278" s="24">
        <v>0</v>
      </c>
      <c r="G278" s="24">
        <v>0</v>
      </c>
      <c r="H278" s="24">
        <v>0</v>
      </c>
      <c r="I278" s="24">
        <v>0</v>
      </c>
      <c r="J278" s="34">
        <v>0</v>
      </c>
      <c r="K278" s="24">
        <v>0</v>
      </c>
      <c r="L278" s="24">
        <v>16499.990000000002</v>
      </c>
      <c r="M278" s="24">
        <v>0</v>
      </c>
      <c r="N278" s="24">
        <v>0</v>
      </c>
      <c r="O278" s="24">
        <v>0</v>
      </c>
      <c r="P278" s="24">
        <v>0</v>
      </c>
      <c r="Q278" s="24">
        <v>0</v>
      </c>
      <c r="R278" s="24">
        <v>0</v>
      </c>
      <c r="S278" s="24">
        <v>0</v>
      </c>
      <c r="T278" s="24">
        <v>0</v>
      </c>
      <c r="U278" s="24">
        <v>0</v>
      </c>
      <c r="V278" s="24">
        <v>0</v>
      </c>
      <c r="W278" s="24">
        <v>8684.01</v>
      </c>
      <c r="X278" s="24"/>
      <c r="Y278" s="24">
        <v>0</v>
      </c>
      <c r="Z278" s="24">
        <v>0</v>
      </c>
      <c r="AA278" s="24">
        <v>0</v>
      </c>
      <c r="AB278" s="38">
        <f t="shared" si="86"/>
        <v>25184</v>
      </c>
      <c r="AC278" s="38">
        <f t="shared" si="89"/>
        <v>25184</v>
      </c>
      <c r="AD278" s="24" t="e">
        <f t="shared" si="75"/>
        <v>#VALUE!</v>
      </c>
      <c r="AE278" s="24" t="e">
        <f t="shared" si="76"/>
        <v>#VALUE!</v>
      </c>
      <c r="AF278" s="24" t="e">
        <f t="shared" si="83"/>
        <v>#VALUE!</v>
      </c>
      <c r="AG278" s="24" t="e">
        <f t="shared" si="71"/>
        <v>#VALUE!</v>
      </c>
      <c r="AH278" s="46"/>
      <c r="AI278" s="47"/>
      <c r="AJ278" s="48"/>
      <c r="AK278" s="49"/>
      <c r="AL278" s="50"/>
    </row>
    <row r="279" spans="1:38" ht="15">
      <c r="A279" s="20">
        <f t="shared" si="85"/>
        <v>275</v>
      </c>
      <c r="B279" s="27" t="s">
        <v>623</v>
      </c>
      <c r="C279" s="29" t="s">
        <v>624</v>
      </c>
      <c r="D279" s="23">
        <v>30</v>
      </c>
      <c r="E279" s="24">
        <v>0</v>
      </c>
      <c r="F279" s="24">
        <v>0</v>
      </c>
      <c r="G279" s="24">
        <v>0</v>
      </c>
      <c r="H279" s="24">
        <v>0</v>
      </c>
      <c r="I279" s="24">
        <v>0</v>
      </c>
      <c r="J279" s="34">
        <v>0</v>
      </c>
      <c r="K279" s="24">
        <v>0</v>
      </c>
      <c r="L279" s="24">
        <v>0</v>
      </c>
      <c r="M279" s="24">
        <v>0</v>
      </c>
      <c r="N279" s="24">
        <v>0</v>
      </c>
      <c r="O279" s="24">
        <v>0</v>
      </c>
      <c r="P279" s="24">
        <v>10976</v>
      </c>
      <c r="Q279" s="24">
        <v>0</v>
      </c>
      <c r="R279" s="24">
        <v>0</v>
      </c>
      <c r="S279" s="24">
        <v>0</v>
      </c>
      <c r="T279" s="24">
        <v>0</v>
      </c>
      <c r="U279" s="24">
        <v>0</v>
      </c>
      <c r="V279" s="24">
        <v>0</v>
      </c>
      <c r="W279" s="24">
        <v>0</v>
      </c>
      <c r="X279" s="24"/>
      <c r="Y279" s="24">
        <v>0</v>
      </c>
      <c r="Z279" s="24">
        <v>0</v>
      </c>
      <c r="AA279" s="24">
        <v>0</v>
      </c>
      <c r="AB279" s="38">
        <f t="shared" si="86"/>
        <v>10976</v>
      </c>
      <c r="AC279" s="38">
        <f t="shared" si="89"/>
        <v>10976</v>
      </c>
      <c r="AD279" s="24" t="e">
        <f t="shared" si="75"/>
        <v>#VALUE!</v>
      </c>
      <c r="AE279" s="24" t="e">
        <f t="shared" si="76"/>
        <v>#VALUE!</v>
      </c>
      <c r="AF279" s="24" t="e">
        <f t="shared" si="83"/>
        <v>#VALUE!</v>
      </c>
      <c r="AG279" s="24" t="e">
        <f t="shared" si="71"/>
        <v>#VALUE!</v>
      </c>
      <c r="AH279" s="46"/>
      <c r="AI279" s="47"/>
      <c r="AJ279" s="48"/>
      <c r="AK279" s="49"/>
      <c r="AL279" s="50"/>
    </row>
    <row r="280" spans="1:38" ht="15">
      <c r="A280" s="20">
        <f t="shared" si="85"/>
        <v>276</v>
      </c>
      <c r="B280" s="27" t="s">
        <v>799</v>
      </c>
      <c r="C280" s="29" t="s">
        <v>800</v>
      </c>
      <c r="D280" s="23">
        <v>30</v>
      </c>
      <c r="E280" s="24">
        <v>0</v>
      </c>
      <c r="F280" s="24">
        <v>0</v>
      </c>
      <c r="G280" s="24">
        <v>0</v>
      </c>
      <c r="H280" s="24">
        <v>0</v>
      </c>
      <c r="I280" s="24">
        <v>0</v>
      </c>
      <c r="J280" s="34">
        <v>0</v>
      </c>
      <c r="K280" s="24">
        <v>0</v>
      </c>
      <c r="L280" s="24">
        <v>0</v>
      </c>
      <c r="M280" s="24">
        <v>0</v>
      </c>
      <c r="N280" s="24">
        <v>0</v>
      </c>
      <c r="O280" s="24">
        <v>0</v>
      </c>
      <c r="P280" s="24">
        <v>0</v>
      </c>
      <c r="Q280" s="24">
        <v>0</v>
      </c>
      <c r="R280" s="24">
        <v>0</v>
      </c>
      <c r="S280" s="24">
        <v>0</v>
      </c>
      <c r="T280" s="24">
        <v>0</v>
      </c>
      <c r="U280" s="24">
        <v>0</v>
      </c>
      <c r="V280" s="24">
        <v>0</v>
      </c>
      <c r="W280" s="24">
        <v>0</v>
      </c>
      <c r="X280" s="24"/>
      <c r="Y280" s="24"/>
      <c r="Z280" s="24">
        <v>0</v>
      </c>
      <c r="AA280" s="24">
        <v>0</v>
      </c>
      <c r="AB280" s="38">
        <f t="shared" si="86"/>
        <v>0</v>
      </c>
      <c r="AC280" s="38">
        <f t="shared" si="89"/>
        <v>0</v>
      </c>
      <c r="AD280" s="24" t="e">
        <f t="shared" si="75"/>
        <v>#VALUE!</v>
      </c>
      <c r="AE280" s="24" t="e">
        <f t="shared" si="76"/>
        <v>#VALUE!</v>
      </c>
      <c r="AF280" s="24" t="e">
        <f t="shared" si="83"/>
        <v>#VALUE!</v>
      </c>
      <c r="AG280" s="24" t="e">
        <f t="shared" si="71"/>
        <v>#VALUE!</v>
      </c>
      <c r="AH280" s="46"/>
      <c r="AI280" s="47"/>
      <c r="AJ280" s="48"/>
      <c r="AK280" s="49"/>
      <c r="AL280" s="50"/>
    </row>
    <row r="281" spans="1:38" ht="15">
      <c r="A281" s="20">
        <f t="shared" si="85"/>
        <v>277</v>
      </c>
      <c r="B281" s="27" t="s">
        <v>801</v>
      </c>
      <c r="C281" s="29" t="s">
        <v>802</v>
      </c>
      <c r="D281" s="23">
        <v>30</v>
      </c>
      <c r="E281" s="24">
        <v>0</v>
      </c>
      <c r="F281" s="24">
        <v>0</v>
      </c>
      <c r="G281" s="24">
        <v>0</v>
      </c>
      <c r="H281" s="24">
        <v>0</v>
      </c>
      <c r="I281" s="24">
        <v>0</v>
      </c>
      <c r="J281" s="34">
        <v>0</v>
      </c>
      <c r="K281" s="24">
        <v>0</v>
      </c>
      <c r="L281" s="24">
        <v>0</v>
      </c>
      <c r="M281" s="24">
        <v>0</v>
      </c>
      <c r="N281" s="24">
        <v>0</v>
      </c>
      <c r="O281" s="24">
        <v>0</v>
      </c>
      <c r="P281" s="24">
        <v>0</v>
      </c>
      <c r="Q281" s="24">
        <v>0</v>
      </c>
      <c r="R281" s="24">
        <v>0</v>
      </c>
      <c r="S281" s="24">
        <v>0</v>
      </c>
      <c r="T281" s="24">
        <v>0</v>
      </c>
      <c r="U281" s="24">
        <v>0</v>
      </c>
      <c r="V281" s="24">
        <v>0</v>
      </c>
      <c r="W281" s="24">
        <v>0</v>
      </c>
      <c r="X281" s="24"/>
      <c r="Y281" s="24"/>
      <c r="Z281" s="24">
        <v>0</v>
      </c>
      <c r="AA281" s="24">
        <v>0</v>
      </c>
      <c r="AB281" s="38">
        <f t="shared" si="86"/>
        <v>0</v>
      </c>
      <c r="AC281" s="38">
        <f t="shared" si="89"/>
        <v>0</v>
      </c>
      <c r="AD281" s="24" t="e">
        <f t="shared" si="75"/>
        <v>#VALUE!</v>
      </c>
      <c r="AE281" s="24" t="e">
        <f t="shared" si="76"/>
        <v>#VALUE!</v>
      </c>
      <c r="AF281" s="24" t="e">
        <f t="shared" si="83"/>
        <v>#VALUE!</v>
      </c>
      <c r="AG281" s="24" t="e">
        <f t="shared" si="71"/>
        <v>#VALUE!</v>
      </c>
      <c r="AH281" s="46"/>
      <c r="AI281" s="47"/>
      <c r="AJ281" s="48"/>
      <c r="AK281" s="49"/>
      <c r="AL281" s="50"/>
    </row>
    <row r="282" spans="1:38" ht="15">
      <c r="A282" s="20">
        <f t="shared" si="85"/>
        <v>278</v>
      </c>
      <c r="B282" s="27" t="s">
        <v>625</v>
      </c>
      <c r="C282" s="29" t="s">
        <v>626</v>
      </c>
      <c r="D282" s="23">
        <v>30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34">
        <v>0</v>
      </c>
      <c r="K282" s="24">
        <v>0</v>
      </c>
      <c r="L282" s="24">
        <v>0</v>
      </c>
      <c r="M282" s="24">
        <v>0</v>
      </c>
      <c r="N282" s="24">
        <v>0</v>
      </c>
      <c r="O282" s="24">
        <v>0</v>
      </c>
      <c r="P282" s="24">
        <v>19500</v>
      </c>
      <c r="Q282" s="24">
        <v>0</v>
      </c>
      <c r="R282" s="24">
        <v>0</v>
      </c>
      <c r="S282" s="24">
        <v>0</v>
      </c>
      <c r="T282" s="24">
        <v>0</v>
      </c>
      <c r="U282" s="24">
        <v>0</v>
      </c>
      <c r="V282" s="24">
        <v>0</v>
      </c>
      <c r="W282" s="24">
        <v>0</v>
      </c>
      <c r="X282" s="24"/>
      <c r="Y282" s="24">
        <v>0</v>
      </c>
      <c r="Z282" s="24">
        <v>0</v>
      </c>
      <c r="AA282" s="24">
        <v>0</v>
      </c>
      <c r="AB282" s="38">
        <f t="shared" si="86"/>
        <v>19500</v>
      </c>
      <c r="AC282" s="38">
        <f t="shared" si="89"/>
        <v>19500</v>
      </c>
      <c r="AD282" s="24" t="e">
        <f t="shared" si="75"/>
        <v>#VALUE!</v>
      </c>
      <c r="AE282" s="24" t="e">
        <f t="shared" si="76"/>
        <v>#VALUE!</v>
      </c>
      <c r="AF282" s="24" t="e">
        <f t="shared" si="83"/>
        <v>#VALUE!</v>
      </c>
      <c r="AG282" s="24" t="e">
        <f t="shared" si="71"/>
        <v>#VALUE!</v>
      </c>
      <c r="AH282" s="46"/>
      <c r="AI282" s="47"/>
      <c r="AJ282" s="48"/>
      <c r="AK282" s="49"/>
      <c r="AL282" s="50"/>
    </row>
    <row r="283" spans="1:38" ht="15">
      <c r="A283" s="20">
        <f t="shared" si="85"/>
        <v>279</v>
      </c>
      <c r="B283" s="27" t="s">
        <v>627</v>
      </c>
      <c r="C283" s="29" t="s">
        <v>628</v>
      </c>
      <c r="D283" s="23">
        <v>30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34">
        <v>0</v>
      </c>
      <c r="K283" s="24">
        <v>0</v>
      </c>
      <c r="L283" s="24">
        <v>0</v>
      </c>
      <c r="M283" s="24">
        <v>0</v>
      </c>
      <c r="N283" s="24">
        <v>0</v>
      </c>
      <c r="O283" s="24">
        <v>0</v>
      </c>
      <c r="P283" s="24">
        <v>7500</v>
      </c>
      <c r="Q283" s="24">
        <v>0</v>
      </c>
      <c r="R283" s="24">
        <v>0</v>
      </c>
      <c r="S283" s="24">
        <v>0</v>
      </c>
      <c r="T283" s="24">
        <v>0</v>
      </c>
      <c r="U283" s="24">
        <v>0</v>
      </c>
      <c r="V283" s="24">
        <v>0</v>
      </c>
      <c r="W283" s="24">
        <v>0</v>
      </c>
      <c r="X283" s="24"/>
      <c r="Y283" s="24">
        <v>0</v>
      </c>
      <c r="Z283" s="24">
        <v>0</v>
      </c>
      <c r="AA283" s="24">
        <v>0</v>
      </c>
      <c r="AB283" s="38">
        <f t="shared" si="86"/>
        <v>7500</v>
      </c>
      <c r="AC283" s="38">
        <f t="shared" si="89"/>
        <v>7500</v>
      </c>
      <c r="AD283" s="24" t="e">
        <f t="shared" si="75"/>
        <v>#VALUE!</v>
      </c>
      <c r="AE283" s="24" t="e">
        <f t="shared" si="76"/>
        <v>#VALUE!</v>
      </c>
      <c r="AF283" s="24" t="e">
        <f t="shared" si="83"/>
        <v>#VALUE!</v>
      </c>
      <c r="AG283" s="24" t="e">
        <f t="shared" si="71"/>
        <v>#VALUE!</v>
      </c>
      <c r="AH283" s="46"/>
      <c r="AI283" s="47"/>
      <c r="AJ283" s="48"/>
      <c r="AK283" s="49"/>
      <c r="AL283" s="50"/>
    </row>
    <row r="284" spans="1:38" ht="15">
      <c r="A284" s="20">
        <f t="shared" si="85"/>
        <v>280</v>
      </c>
      <c r="B284" s="27" t="e">
        <v>#N/A</v>
      </c>
      <c r="C284" s="29" t="s">
        <v>803</v>
      </c>
      <c r="D284" s="23">
        <v>30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3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/>
      <c r="Y284" s="24"/>
      <c r="Z284" s="24"/>
      <c r="AA284" s="24"/>
      <c r="AB284" s="38">
        <f t="shared" si="86"/>
        <v>0</v>
      </c>
      <c r="AC284" s="38">
        <f t="shared" si="89"/>
        <v>0</v>
      </c>
      <c r="AD284" s="24" t="e">
        <f t="shared" si="75"/>
        <v>#VALUE!</v>
      </c>
      <c r="AE284" s="24" t="e">
        <f t="shared" si="76"/>
        <v>#VALUE!</v>
      </c>
      <c r="AF284" s="24" t="e">
        <f t="shared" si="83"/>
        <v>#VALUE!</v>
      </c>
      <c r="AG284" s="24" t="e">
        <f t="shared" si="71"/>
        <v>#VALUE!</v>
      </c>
      <c r="AH284" s="46"/>
      <c r="AI284" s="47"/>
      <c r="AJ284" s="48"/>
      <c r="AK284" s="49"/>
      <c r="AL284" s="50"/>
    </row>
    <row r="285" spans="1:38" ht="15">
      <c r="A285" s="20">
        <f t="shared" si="85"/>
        <v>281</v>
      </c>
      <c r="B285" s="27" t="e">
        <v>#N/A</v>
      </c>
      <c r="C285" s="29" t="s">
        <v>804</v>
      </c>
      <c r="D285" s="23">
        <v>30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3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/>
      <c r="Y285" s="24"/>
      <c r="Z285" s="24"/>
      <c r="AA285" s="24"/>
      <c r="AB285" s="38">
        <f t="shared" si="86"/>
        <v>0</v>
      </c>
      <c r="AC285" s="38">
        <f t="shared" si="89"/>
        <v>0</v>
      </c>
      <c r="AD285" s="24" t="e">
        <f t="shared" si="75"/>
        <v>#VALUE!</v>
      </c>
      <c r="AE285" s="24" t="e">
        <f t="shared" si="76"/>
        <v>#VALUE!</v>
      </c>
      <c r="AF285" s="24" t="e">
        <f t="shared" si="83"/>
        <v>#VALUE!</v>
      </c>
      <c r="AG285" s="24" t="e">
        <f t="shared" si="71"/>
        <v>#VALUE!</v>
      </c>
      <c r="AH285" s="46"/>
      <c r="AI285" s="47"/>
      <c r="AJ285" s="48"/>
      <c r="AK285" s="49"/>
      <c r="AL285" s="50"/>
    </row>
    <row r="286" spans="1:38" ht="15">
      <c r="A286" s="20">
        <f t="shared" si="85"/>
        <v>282</v>
      </c>
      <c r="B286" s="27" t="e">
        <v>#N/A</v>
      </c>
      <c r="C286" s="29" t="s">
        <v>805</v>
      </c>
      <c r="D286" s="23">
        <v>30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3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/>
      <c r="Y286" s="24"/>
      <c r="Z286" s="24"/>
      <c r="AA286" s="24"/>
      <c r="AB286" s="38">
        <f t="shared" si="86"/>
        <v>0</v>
      </c>
      <c r="AC286" s="38">
        <f t="shared" si="89"/>
        <v>0</v>
      </c>
      <c r="AD286" s="24" t="e">
        <f t="shared" si="75"/>
        <v>#VALUE!</v>
      </c>
      <c r="AE286" s="24" t="e">
        <f t="shared" si="76"/>
        <v>#VALUE!</v>
      </c>
      <c r="AF286" s="24" t="e">
        <f t="shared" si="83"/>
        <v>#VALUE!</v>
      </c>
      <c r="AG286" s="24" t="e">
        <f t="shared" ref="AG286:AG349" si="90">AC286-SUM(AD286:AF286)</f>
        <v>#VALUE!</v>
      </c>
      <c r="AH286" s="46"/>
      <c r="AI286" s="47"/>
      <c r="AJ286" s="48"/>
      <c r="AK286" s="49"/>
      <c r="AL286" s="50"/>
    </row>
    <row r="287" spans="1:38" ht="15">
      <c r="A287" s="20">
        <f t="shared" si="85"/>
        <v>283</v>
      </c>
      <c r="B287" s="27" t="s">
        <v>806</v>
      </c>
      <c r="C287" s="29" t="s">
        <v>807</v>
      </c>
      <c r="D287" s="23">
        <v>30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34">
        <v>0</v>
      </c>
      <c r="K287" s="24">
        <v>0</v>
      </c>
      <c r="L287" s="24">
        <v>0</v>
      </c>
      <c r="M287" s="24">
        <v>0</v>
      </c>
      <c r="N287" s="24">
        <v>0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0</v>
      </c>
      <c r="V287" s="24">
        <v>0</v>
      </c>
      <c r="W287" s="24">
        <v>0</v>
      </c>
      <c r="X287" s="24"/>
      <c r="Y287" s="24"/>
      <c r="Z287" s="24"/>
      <c r="AA287" s="24">
        <v>0</v>
      </c>
      <c r="AB287" s="38">
        <f t="shared" si="86"/>
        <v>0</v>
      </c>
      <c r="AC287" s="38">
        <f t="shared" si="89"/>
        <v>0</v>
      </c>
      <c r="AD287" s="24" t="e">
        <f t="shared" si="75"/>
        <v>#VALUE!</v>
      </c>
      <c r="AE287" s="24" t="e">
        <f t="shared" si="76"/>
        <v>#VALUE!</v>
      </c>
      <c r="AF287" s="24" t="e">
        <f t="shared" si="83"/>
        <v>#VALUE!</v>
      </c>
      <c r="AG287" s="24" t="e">
        <f t="shared" si="90"/>
        <v>#VALUE!</v>
      </c>
      <c r="AH287" s="46"/>
      <c r="AI287" s="47"/>
      <c r="AJ287" s="48"/>
      <c r="AK287" s="49"/>
      <c r="AL287" s="50"/>
    </row>
    <row r="288" spans="1:38" ht="15">
      <c r="A288" s="20">
        <f t="shared" si="85"/>
        <v>284</v>
      </c>
      <c r="B288" s="27" t="s">
        <v>333</v>
      </c>
      <c r="C288" s="29" t="s">
        <v>334</v>
      </c>
      <c r="D288" s="23">
        <v>90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34">
        <v>0</v>
      </c>
      <c r="K288" s="24">
        <v>0</v>
      </c>
      <c r="L288" s="24">
        <v>0</v>
      </c>
      <c r="M288" s="24">
        <v>0</v>
      </c>
      <c r="N288" s="24">
        <v>0</v>
      </c>
      <c r="O288" s="24">
        <v>0</v>
      </c>
      <c r="P288" s="24">
        <v>0</v>
      </c>
      <c r="Q288" s="24">
        <v>2411.77</v>
      </c>
      <c r="R288" s="24">
        <v>0</v>
      </c>
      <c r="S288" s="24">
        <v>0</v>
      </c>
      <c r="T288" s="24">
        <v>0</v>
      </c>
      <c r="U288" s="24">
        <v>0</v>
      </c>
      <c r="V288" s="24">
        <v>0</v>
      </c>
      <c r="W288" s="24">
        <v>0</v>
      </c>
      <c r="X288" s="24"/>
      <c r="Y288" s="24">
        <v>0</v>
      </c>
      <c r="Z288" s="24">
        <v>0</v>
      </c>
      <c r="AA288" s="24">
        <v>0</v>
      </c>
      <c r="AB288" s="38">
        <f t="shared" si="86"/>
        <v>2411.77</v>
      </c>
      <c r="AC288" s="38">
        <f>AB288-AA288-Z288-Y288</f>
        <v>2411.77</v>
      </c>
      <c r="AD288" s="24" t="e">
        <f t="shared" si="75"/>
        <v>#VALUE!</v>
      </c>
      <c r="AE288" s="24" t="e">
        <f t="shared" si="76"/>
        <v>#VALUE!</v>
      </c>
      <c r="AF288" s="24" t="e">
        <f t="shared" si="83"/>
        <v>#VALUE!</v>
      </c>
      <c r="AG288" s="24" t="e">
        <f t="shared" si="90"/>
        <v>#VALUE!</v>
      </c>
      <c r="AH288" s="46"/>
      <c r="AI288" s="47"/>
      <c r="AJ288" s="48"/>
      <c r="AK288" s="49"/>
      <c r="AL288" s="50"/>
    </row>
    <row r="289" spans="1:38" ht="15">
      <c r="A289" s="20">
        <f t="shared" si="85"/>
        <v>285</v>
      </c>
      <c r="B289" s="27" t="s">
        <v>808</v>
      </c>
      <c r="C289" s="29" t="s">
        <v>809</v>
      </c>
      <c r="D289" s="23">
        <v>30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3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/>
      <c r="Y289" s="24"/>
      <c r="Z289" s="24">
        <v>0</v>
      </c>
      <c r="AA289" s="24">
        <v>0</v>
      </c>
      <c r="AB289" s="38">
        <f t="shared" si="86"/>
        <v>0</v>
      </c>
      <c r="AC289" s="38">
        <f t="shared" ref="AC289:AC310" si="91">AB289-AA289</f>
        <v>0</v>
      </c>
      <c r="AD289" s="24" t="e">
        <f t="shared" si="75"/>
        <v>#VALUE!</v>
      </c>
      <c r="AE289" s="24" t="e">
        <f t="shared" si="76"/>
        <v>#VALUE!</v>
      </c>
      <c r="AF289" s="24" t="e">
        <f t="shared" si="83"/>
        <v>#VALUE!</v>
      </c>
      <c r="AG289" s="24" t="e">
        <f t="shared" si="90"/>
        <v>#VALUE!</v>
      </c>
      <c r="AH289" s="46"/>
      <c r="AI289" s="47"/>
      <c r="AJ289" s="48"/>
      <c r="AK289" s="49"/>
      <c r="AL289" s="50"/>
    </row>
    <row r="290" spans="1:38" ht="15">
      <c r="A290" s="20">
        <f t="shared" si="85"/>
        <v>286</v>
      </c>
      <c r="B290" s="27" t="s">
        <v>516</v>
      </c>
      <c r="C290" s="29" t="s">
        <v>517</v>
      </c>
      <c r="D290" s="23">
        <v>30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34">
        <v>0</v>
      </c>
      <c r="K290" s="24">
        <v>0</v>
      </c>
      <c r="L290" s="24">
        <v>0</v>
      </c>
      <c r="M290" s="24">
        <v>0</v>
      </c>
      <c r="N290" s="24">
        <v>0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0</v>
      </c>
      <c r="V290" s="24">
        <v>0</v>
      </c>
      <c r="W290" s="24">
        <v>0</v>
      </c>
      <c r="X290" s="24"/>
      <c r="Y290" s="24"/>
      <c r="Z290" s="24">
        <v>0</v>
      </c>
      <c r="AA290" s="24">
        <v>0</v>
      </c>
      <c r="AB290" s="38">
        <f t="shared" si="86"/>
        <v>0</v>
      </c>
      <c r="AC290" s="38">
        <f t="shared" si="91"/>
        <v>0</v>
      </c>
      <c r="AD290" s="24" t="e">
        <f t="shared" si="75"/>
        <v>#VALUE!</v>
      </c>
      <c r="AE290" s="24" t="e">
        <f t="shared" si="76"/>
        <v>#VALUE!</v>
      </c>
      <c r="AF290" s="24" t="e">
        <f t="shared" si="83"/>
        <v>#VALUE!</v>
      </c>
      <c r="AG290" s="24" t="e">
        <f t="shared" si="90"/>
        <v>#VALUE!</v>
      </c>
      <c r="AH290" s="46"/>
      <c r="AI290" s="47"/>
      <c r="AJ290" s="48"/>
      <c r="AK290" s="49"/>
      <c r="AL290" s="50"/>
    </row>
    <row r="291" spans="1:38" ht="15">
      <c r="A291" s="20">
        <f t="shared" si="85"/>
        <v>287</v>
      </c>
      <c r="B291" s="27" t="s">
        <v>339</v>
      </c>
      <c r="C291" s="29" t="s">
        <v>340</v>
      </c>
      <c r="D291" s="23">
        <v>90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34">
        <v>0</v>
      </c>
      <c r="K291" s="24">
        <v>0</v>
      </c>
      <c r="L291" s="24">
        <v>0</v>
      </c>
      <c r="M291" s="24">
        <v>0</v>
      </c>
      <c r="N291" s="24">
        <v>0</v>
      </c>
      <c r="O291" s="24">
        <v>0</v>
      </c>
      <c r="P291" s="24">
        <v>0</v>
      </c>
      <c r="Q291" s="24">
        <v>0</v>
      </c>
      <c r="R291" s="24">
        <v>0</v>
      </c>
      <c r="S291" s="24">
        <v>1386.48</v>
      </c>
      <c r="T291" s="24">
        <v>0</v>
      </c>
      <c r="U291" s="24">
        <v>0</v>
      </c>
      <c r="V291" s="24">
        <v>0</v>
      </c>
      <c r="W291" s="24">
        <v>0</v>
      </c>
      <c r="X291" s="24"/>
      <c r="Y291" s="24">
        <v>0</v>
      </c>
      <c r="Z291" s="24">
        <v>0</v>
      </c>
      <c r="AA291" s="24">
        <v>0</v>
      </c>
      <c r="AB291" s="38">
        <f t="shared" si="86"/>
        <v>1386.48</v>
      </c>
      <c r="AC291" s="38">
        <f>AB291-AA291-Z291-Y291</f>
        <v>1386.48</v>
      </c>
      <c r="AD291" s="24" t="e">
        <f t="shared" si="75"/>
        <v>#VALUE!</v>
      </c>
      <c r="AE291" s="24" t="e">
        <f t="shared" si="76"/>
        <v>#VALUE!</v>
      </c>
      <c r="AF291" s="24" t="e">
        <f t="shared" si="83"/>
        <v>#VALUE!</v>
      </c>
      <c r="AG291" s="24" t="e">
        <f t="shared" si="90"/>
        <v>#VALUE!</v>
      </c>
      <c r="AH291" s="46"/>
      <c r="AI291" s="47"/>
      <c r="AJ291" s="48"/>
      <c r="AK291" s="49"/>
      <c r="AL291" s="50"/>
    </row>
    <row r="292" spans="1:38" ht="15">
      <c r="A292" s="20">
        <f t="shared" si="85"/>
        <v>288</v>
      </c>
      <c r="B292" s="27" t="e">
        <v>#N/A</v>
      </c>
      <c r="C292" s="29" t="s">
        <v>810</v>
      </c>
      <c r="D292" s="23">
        <v>30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34">
        <v>0</v>
      </c>
      <c r="K292" s="24">
        <v>0</v>
      </c>
      <c r="L292" s="24">
        <v>0</v>
      </c>
      <c r="M292" s="24">
        <v>0</v>
      </c>
      <c r="N292" s="24">
        <v>0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0</v>
      </c>
      <c r="V292" s="24">
        <v>0</v>
      </c>
      <c r="W292" s="24">
        <v>0</v>
      </c>
      <c r="X292" s="24"/>
      <c r="Y292" s="24"/>
      <c r="Z292" s="24"/>
      <c r="AA292" s="24"/>
      <c r="AB292" s="38">
        <f t="shared" si="86"/>
        <v>0</v>
      </c>
      <c r="AC292" s="38">
        <f t="shared" si="91"/>
        <v>0</v>
      </c>
      <c r="AD292" s="24" t="e">
        <f t="shared" si="75"/>
        <v>#VALUE!</v>
      </c>
      <c r="AE292" s="24" t="e">
        <f t="shared" si="76"/>
        <v>#VALUE!</v>
      </c>
      <c r="AF292" s="24" t="e">
        <f t="shared" si="83"/>
        <v>#VALUE!</v>
      </c>
      <c r="AG292" s="24" t="e">
        <f t="shared" si="90"/>
        <v>#VALUE!</v>
      </c>
      <c r="AH292" s="46"/>
      <c r="AI292" s="47"/>
      <c r="AJ292" s="48"/>
      <c r="AK292" s="49"/>
      <c r="AL292" s="50"/>
    </row>
    <row r="293" spans="1:38" ht="15">
      <c r="A293" s="20">
        <f t="shared" si="85"/>
        <v>289</v>
      </c>
      <c r="B293" s="27" t="e">
        <v>#N/A</v>
      </c>
      <c r="C293" s="29" t="s">
        <v>811</v>
      </c>
      <c r="D293" s="23">
        <v>30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34">
        <v>0</v>
      </c>
      <c r="K293" s="24">
        <v>0</v>
      </c>
      <c r="L293" s="24">
        <v>0</v>
      </c>
      <c r="M293" s="24">
        <v>0</v>
      </c>
      <c r="N293" s="24">
        <v>0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0</v>
      </c>
      <c r="V293" s="24">
        <v>0</v>
      </c>
      <c r="W293" s="24">
        <v>0</v>
      </c>
      <c r="X293" s="24"/>
      <c r="Y293" s="24"/>
      <c r="Z293" s="24"/>
      <c r="AA293" s="24"/>
      <c r="AB293" s="38">
        <f t="shared" si="86"/>
        <v>0</v>
      </c>
      <c r="AC293" s="38">
        <f t="shared" si="91"/>
        <v>0</v>
      </c>
      <c r="AD293" s="24" t="e">
        <f t="shared" si="75"/>
        <v>#VALUE!</v>
      </c>
      <c r="AE293" s="24" t="e">
        <f t="shared" si="76"/>
        <v>#VALUE!</v>
      </c>
      <c r="AF293" s="24" t="e">
        <f t="shared" si="83"/>
        <v>#VALUE!</v>
      </c>
      <c r="AG293" s="24" t="e">
        <f t="shared" si="90"/>
        <v>#VALUE!</v>
      </c>
      <c r="AH293" s="46"/>
      <c r="AI293" s="47"/>
      <c r="AJ293" s="48"/>
      <c r="AK293" s="49"/>
      <c r="AL293" s="50"/>
    </row>
    <row r="294" spans="1:38" ht="15">
      <c r="A294" s="20">
        <f t="shared" si="85"/>
        <v>290</v>
      </c>
      <c r="B294" s="27" t="s">
        <v>531</v>
      </c>
      <c r="C294" s="29" t="s">
        <v>532</v>
      </c>
      <c r="D294" s="23">
        <v>30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34">
        <v>0</v>
      </c>
      <c r="K294" s="24">
        <v>0</v>
      </c>
      <c r="L294" s="24">
        <v>0</v>
      </c>
      <c r="M294" s="24">
        <v>0</v>
      </c>
      <c r="N294" s="24">
        <v>0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0</v>
      </c>
      <c r="V294" s="24">
        <v>0</v>
      </c>
      <c r="W294" s="24">
        <v>0</v>
      </c>
      <c r="X294" s="24"/>
      <c r="Y294" s="24"/>
      <c r="Z294" s="24"/>
      <c r="AA294" s="24">
        <v>0</v>
      </c>
      <c r="AB294" s="38">
        <f t="shared" si="86"/>
        <v>0</v>
      </c>
      <c r="AC294" s="38">
        <f t="shared" si="91"/>
        <v>0</v>
      </c>
      <c r="AD294" s="24" t="e">
        <f t="shared" si="75"/>
        <v>#VALUE!</v>
      </c>
      <c r="AE294" s="24" t="e">
        <f t="shared" si="76"/>
        <v>#VALUE!</v>
      </c>
      <c r="AF294" s="24" t="e">
        <f t="shared" si="83"/>
        <v>#VALUE!</v>
      </c>
      <c r="AG294" s="24" t="e">
        <f t="shared" si="90"/>
        <v>#VALUE!</v>
      </c>
      <c r="AH294" s="46"/>
      <c r="AI294" s="47"/>
      <c r="AJ294" s="48"/>
      <c r="AK294" s="49"/>
      <c r="AL294" s="50"/>
    </row>
    <row r="295" spans="1:38" ht="15">
      <c r="A295" s="20">
        <f t="shared" si="85"/>
        <v>291</v>
      </c>
      <c r="B295" s="27" t="e">
        <v>#N/A</v>
      </c>
      <c r="C295" s="29" t="s">
        <v>812</v>
      </c>
      <c r="D295" s="23">
        <v>30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3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4">
        <v>0</v>
      </c>
      <c r="X295" s="24"/>
      <c r="Y295" s="24"/>
      <c r="Z295" s="24"/>
      <c r="AA295" s="24"/>
      <c r="AB295" s="38">
        <f t="shared" si="86"/>
        <v>0</v>
      </c>
      <c r="AC295" s="38">
        <f t="shared" si="91"/>
        <v>0</v>
      </c>
      <c r="AD295" s="24" t="e">
        <f t="shared" si="75"/>
        <v>#VALUE!</v>
      </c>
      <c r="AE295" s="24" t="e">
        <f t="shared" si="76"/>
        <v>#VALUE!</v>
      </c>
      <c r="AF295" s="24" t="e">
        <f t="shared" si="83"/>
        <v>#VALUE!</v>
      </c>
      <c r="AG295" s="24" t="e">
        <f t="shared" si="90"/>
        <v>#VALUE!</v>
      </c>
      <c r="AH295" s="46"/>
      <c r="AI295" s="47"/>
      <c r="AJ295" s="48"/>
      <c r="AK295" s="49"/>
      <c r="AL295" s="50"/>
    </row>
    <row r="296" spans="1:38" ht="15">
      <c r="A296" s="20">
        <f t="shared" si="85"/>
        <v>292</v>
      </c>
      <c r="B296" s="27" t="e">
        <v>#N/A</v>
      </c>
      <c r="C296" s="29" t="s">
        <v>813</v>
      </c>
      <c r="D296" s="23">
        <v>30</v>
      </c>
      <c r="E296" s="24">
        <v>0</v>
      </c>
      <c r="F296" s="24">
        <v>0</v>
      </c>
      <c r="G296" s="24">
        <v>0</v>
      </c>
      <c r="H296" s="24">
        <v>0</v>
      </c>
      <c r="I296" s="24">
        <v>0</v>
      </c>
      <c r="J296" s="34">
        <v>0</v>
      </c>
      <c r="K296" s="24">
        <v>0</v>
      </c>
      <c r="L296" s="24">
        <v>0</v>
      </c>
      <c r="M296" s="24">
        <v>0</v>
      </c>
      <c r="N296" s="24">
        <v>0</v>
      </c>
      <c r="O296" s="24">
        <v>0</v>
      </c>
      <c r="P296" s="24">
        <v>0</v>
      </c>
      <c r="Q296" s="24">
        <v>0</v>
      </c>
      <c r="R296" s="24">
        <v>0</v>
      </c>
      <c r="S296" s="24">
        <v>0</v>
      </c>
      <c r="T296" s="24">
        <v>0</v>
      </c>
      <c r="U296" s="24">
        <v>0</v>
      </c>
      <c r="V296" s="24">
        <v>0</v>
      </c>
      <c r="W296" s="24">
        <v>0</v>
      </c>
      <c r="X296" s="24"/>
      <c r="Y296" s="24"/>
      <c r="Z296" s="24"/>
      <c r="AA296" s="24"/>
      <c r="AB296" s="38">
        <f t="shared" si="86"/>
        <v>0</v>
      </c>
      <c r="AC296" s="38">
        <f t="shared" si="91"/>
        <v>0</v>
      </c>
      <c r="AD296" s="24" t="e">
        <f t="shared" si="75"/>
        <v>#VALUE!</v>
      </c>
      <c r="AE296" s="24" t="e">
        <f t="shared" si="76"/>
        <v>#VALUE!</v>
      </c>
      <c r="AF296" s="24" t="e">
        <f t="shared" si="83"/>
        <v>#VALUE!</v>
      </c>
      <c r="AG296" s="24" t="e">
        <f t="shared" si="90"/>
        <v>#VALUE!</v>
      </c>
      <c r="AH296" s="46"/>
      <c r="AI296" s="47"/>
      <c r="AJ296" s="48"/>
      <c r="AK296" s="49"/>
      <c r="AL296" s="50"/>
    </row>
    <row r="297" spans="1:38" ht="15">
      <c r="A297" s="20">
        <f t="shared" si="85"/>
        <v>293</v>
      </c>
      <c r="B297" s="27" t="e">
        <v>#N/A</v>
      </c>
      <c r="C297" s="29" t="s">
        <v>814</v>
      </c>
      <c r="D297" s="23">
        <v>30</v>
      </c>
      <c r="E297" s="24">
        <v>0</v>
      </c>
      <c r="F297" s="24">
        <v>0</v>
      </c>
      <c r="G297" s="24">
        <v>0</v>
      </c>
      <c r="H297" s="24">
        <v>0</v>
      </c>
      <c r="I297" s="24">
        <v>0</v>
      </c>
      <c r="J297" s="34">
        <v>0</v>
      </c>
      <c r="K297" s="24">
        <v>0</v>
      </c>
      <c r="L297" s="24">
        <v>0</v>
      </c>
      <c r="M297" s="24">
        <v>0</v>
      </c>
      <c r="N297" s="24">
        <v>0</v>
      </c>
      <c r="O297" s="24">
        <v>0</v>
      </c>
      <c r="P297" s="24">
        <v>0</v>
      </c>
      <c r="Q297" s="24">
        <v>0</v>
      </c>
      <c r="R297" s="24">
        <v>0</v>
      </c>
      <c r="S297" s="24">
        <v>0</v>
      </c>
      <c r="T297" s="24">
        <v>0</v>
      </c>
      <c r="U297" s="24">
        <v>0</v>
      </c>
      <c r="V297" s="24">
        <v>0</v>
      </c>
      <c r="W297" s="24">
        <v>0</v>
      </c>
      <c r="X297" s="24"/>
      <c r="Y297" s="24"/>
      <c r="Z297" s="24"/>
      <c r="AA297" s="24"/>
      <c r="AB297" s="38">
        <f t="shared" si="86"/>
        <v>0</v>
      </c>
      <c r="AC297" s="38">
        <f t="shared" si="91"/>
        <v>0</v>
      </c>
      <c r="AD297" s="24" t="e">
        <f t="shared" si="75"/>
        <v>#VALUE!</v>
      </c>
      <c r="AE297" s="24" t="e">
        <f t="shared" si="76"/>
        <v>#VALUE!</v>
      </c>
      <c r="AF297" s="24" t="e">
        <f t="shared" si="83"/>
        <v>#VALUE!</v>
      </c>
      <c r="AG297" s="24" t="e">
        <f t="shared" si="90"/>
        <v>#VALUE!</v>
      </c>
      <c r="AH297" s="46"/>
      <c r="AI297" s="47"/>
      <c r="AJ297" s="48"/>
      <c r="AK297" s="49"/>
      <c r="AL297" s="50"/>
    </row>
    <row r="298" spans="1:38" ht="15">
      <c r="A298" s="20">
        <f t="shared" si="85"/>
        <v>294</v>
      </c>
      <c r="B298" s="27" t="e">
        <v>#N/A</v>
      </c>
      <c r="C298" s="29" t="s">
        <v>815</v>
      </c>
      <c r="D298" s="23">
        <v>30</v>
      </c>
      <c r="E298" s="24">
        <v>0</v>
      </c>
      <c r="F298" s="24">
        <v>0</v>
      </c>
      <c r="G298" s="24">
        <v>0</v>
      </c>
      <c r="H298" s="24">
        <v>0</v>
      </c>
      <c r="I298" s="24">
        <v>0</v>
      </c>
      <c r="J298" s="34">
        <v>0</v>
      </c>
      <c r="K298" s="24">
        <v>0</v>
      </c>
      <c r="L298" s="24">
        <v>0</v>
      </c>
      <c r="M298" s="24">
        <v>0</v>
      </c>
      <c r="N298" s="24">
        <v>0</v>
      </c>
      <c r="O298" s="24">
        <v>0</v>
      </c>
      <c r="P298" s="24">
        <v>0</v>
      </c>
      <c r="Q298" s="24">
        <v>0</v>
      </c>
      <c r="R298" s="24">
        <v>0</v>
      </c>
      <c r="S298" s="24">
        <v>0</v>
      </c>
      <c r="T298" s="24">
        <v>0</v>
      </c>
      <c r="U298" s="24">
        <v>0</v>
      </c>
      <c r="V298" s="24">
        <v>0</v>
      </c>
      <c r="W298" s="24">
        <v>0</v>
      </c>
      <c r="X298" s="24"/>
      <c r="Y298" s="24"/>
      <c r="Z298" s="24"/>
      <c r="AA298" s="24"/>
      <c r="AB298" s="38">
        <f t="shared" si="86"/>
        <v>0</v>
      </c>
      <c r="AC298" s="38">
        <f t="shared" si="91"/>
        <v>0</v>
      </c>
      <c r="AD298" s="24" t="e">
        <f t="shared" ref="AD298:AD321" si="92">INDEX($E$5:$S$622,ROW()-4,COLUMN()-((COLUMN()-19)*2)-7-$D298/30)</f>
        <v>#VALUE!</v>
      </c>
      <c r="AE298" s="24" t="e">
        <f t="shared" ref="AE298:AE321" si="93">IF((INDEX($E$5:$S$655,ROW()-4,COLUMN()-((COLUMN()-19)*2)-7-$D298/30))&gt;(AC298-AD298),(AC298-AD298),INDEX($E$5:$S$655,ROW()-4,COLUMN()-((COLUMN()-19)*2)-7-$D298/30))</f>
        <v>#VALUE!</v>
      </c>
      <c r="AF298" s="24" t="e">
        <f t="shared" si="83"/>
        <v>#VALUE!</v>
      </c>
      <c r="AG298" s="24" t="e">
        <f t="shared" si="90"/>
        <v>#VALUE!</v>
      </c>
      <c r="AH298" s="46"/>
      <c r="AI298" s="47"/>
      <c r="AJ298" s="48"/>
      <c r="AK298" s="49"/>
      <c r="AL298" s="50"/>
    </row>
    <row r="299" spans="1:38" ht="15">
      <c r="A299" s="20">
        <f t="shared" si="85"/>
        <v>295</v>
      </c>
      <c r="B299" s="27" t="e">
        <v>#N/A</v>
      </c>
      <c r="C299" s="29" t="s">
        <v>816</v>
      </c>
      <c r="D299" s="23">
        <v>30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34">
        <v>0</v>
      </c>
      <c r="K299" s="24">
        <v>0</v>
      </c>
      <c r="L299" s="24">
        <v>0</v>
      </c>
      <c r="M299" s="24">
        <v>0</v>
      </c>
      <c r="N299" s="24">
        <v>0</v>
      </c>
      <c r="O299" s="24">
        <v>0</v>
      </c>
      <c r="P299" s="24">
        <v>0</v>
      </c>
      <c r="Q299" s="24">
        <v>0</v>
      </c>
      <c r="R299" s="24">
        <v>0</v>
      </c>
      <c r="S299" s="24">
        <v>0</v>
      </c>
      <c r="T299" s="24">
        <v>0</v>
      </c>
      <c r="U299" s="24">
        <v>0</v>
      </c>
      <c r="V299" s="24">
        <v>0</v>
      </c>
      <c r="W299" s="24">
        <v>0</v>
      </c>
      <c r="X299" s="24"/>
      <c r="Y299" s="24"/>
      <c r="Z299" s="24"/>
      <c r="AA299" s="24"/>
      <c r="AB299" s="38">
        <f t="shared" si="86"/>
        <v>0</v>
      </c>
      <c r="AC299" s="38">
        <f t="shared" si="91"/>
        <v>0</v>
      </c>
      <c r="AD299" s="24" t="e">
        <f t="shared" si="92"/>
        <v>#VALUE!</v>
      </c>
      <c r="AE299" s="24" t="e">
        <f t="shared" si="93"/>
        <v>#VALUE!</v>
      </c>
      <c r="AF299" s="24" t="e">
        <f t="shared" si="83"/>
        <v>#VALUE!</v>
      </c>
      <c r="AG299" s="24" t="e">
        <f t="shared" si="90"/>
        <v>#VALUE!</v>
      </c>
      <c r="AH299" s="46"/>
      <c r="AI299" s="47"/>
      <c r="AJ299" s="48"/>
      <c r="AK299" s="49"/>
      <c r="AL299" s="50"/>
    </row>
    <row r="300" spans="1:38" ht="15">
      <c r="A300" s="20">
        <f t="shared" si="85"/>
        <v>296</v>
      </c>
      <c r="B300" s="27" t="s">
        <v>817</v>
      </c>
      <c r="C300" s="29" t="s">
        <v>818</v>
      </c>
      <c r="D300" s="23">
        <v>30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34">
        <v>0</v>
      </c>
      <c r="K300" s="24">
        <v>0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  <c r="V300" s="24">
        <v>0</v>
      </c>
      <c r="W300" s="24">
        <v>0</v>
      </c>
      <c r="X300" s="24"/>
      <c r="Y300" s="24"/>
      <c r="Z300" s="24">
        <v>0</v>
      </c>
      <c r="AA300" s="24">
        <v>0</v>
      </c>
      <c r="AB300" s="38">
        <f t="shared" si="86"/>
        <v>0</v>
      </c>
      <c r="AC300" s="38">
        <f t="shared" si="91"/>
        <v>0</v>
      </c>
      <c r="AD300" s="24" t="e">
        <f t="shared" si="92"/>
        <v>#VALUE!</v>
      </c>
      <c r="AE300" s="24" t="e">
        <f t="shared" si="93"/>
        <v>#VALUE!</v>
      </c>
      <c r="AF300" s="24" t="e">
        <f t="shared" si="83"/>
        <v>#VALUE!</v>
      </c>
      <c r="AG300" s="24" t="e">
        <f t="shared" si="90"/>
        <v>#VALUE!</v>
      </c>
      <c r="AH300" s="46"/>
      <c r="AI300" s="47"/>
      <c r="AJ300" s="48"/>
      <c r="AK300" s="49"/>
      <c r="AL300" s="50"/>
    </row>
    <row r="301" spans="1:38" ht="15">
      <c r="A301" s="20">
        <f t="shared" si="85"/>
        <v>297</v>
      </c>
      <c r="B301" s="27" t="e">
        <v>#N/A</v>
      </c>
      <c r="C301" s="29" t="s">
        <v>819</v>
      </c>
      <c r="D301" s="23">
        <v>30</v>
      </c>
      <c r="E301" s="24">
        <v>0</v>
      </c>
      <c r="F301" s="24">
        <v>0</v>
      </c>
      <c r="G301" s="24">
        <v>0</v>
      </c>
      <c r="H301" s="24">
        <v>0</v>
      </c>
      <c r="I301" s="24">
        <v>0</v>
      </c>
      <c r="J301" s="3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4">
        <v>0</v>
      </c>
      <c r="Q301" s="24">
        <v>0</v>
      </c>
      <c r="R301" s="24">
        <v>0</v>
      </c>
      <c r="S301" s="24">
        <v>0</v>
      </c>
      <c r="T301" s="24">
        <v>0</v>
      </c>
      <c r="U301" s="24">
        <v>0</v>
      </c>
      <c r="V301" s="24">
        <v>0</v>
      </c>
      <c r="W301" s="24">
        <v>0</v>
      </c>
      <c r="X301" s="24"/>
      <c r="Y301" s="24"/>
      <c r="Z301" s="24"/>
      <c r="AA301" s="24"/>
      <c r="AB301" s="38">
        <f t="shared" si="86"/>
        <v>0</v>
      </c>
      <c r="AC301" s="38">
        <f t="shared" si="91"/>
        <v>0</v>
      </c>
      <c r="AD301" s="24" t="e">
        <f t="shared" si="92"/>
        <v>#VALUE!</v>
      </c>
      <c r="AE301" s="24" t="e">
        <f t="shared" si="93"/>
        <v>#VALUE!</v>
      </c>
      <c r="AF301" s="24" t="e">
        <f t="shared" si="83"/>
        <v>#VALUE!</v>
      </c>
      <c r="AG301" s="24" t="e">
        <f t="shared" si="90"/>
        <v>#VALUE!</v>
      </c>
      <c r="AH301" s="46"/>
      <c r="AI301" s="47"/>
      <c r="AJ301" s="48"/>
      <c r="AK301" s="49"/>
      <c r="AL301" s="50"/>
    </row>
    <row r="302" spans="1:38" ht="15">
      <c r="A302" s="20">
        <f t="shared" si="85"/>
        <v>298</v>
      </c>
      <c r="B302" s="27" t="e">
        <v>#N/A</v>
      </c>
      <c r="C302" s="29" t="s">
        <v>820</v>
      </c>
      <c r="D302" s="23">
        <v>30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3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/>
      <c r="Y302" s="24"/>
      <c r="Z302" s="24"/>
      <c r="AA302" s="24"/>
      <c r="AB302" s="38">
        <f t="shared" si="86"/>
        <v>0</v>
      </c>
      <c r="AC302" s="38">
        <f t="shared" si="91"/>
        <v>0</v>
      </c>
      <c r="AD302" s="24" t="e">
        <f t="shared" si="92"/>
        <v>#VALUE!</v>
      </c>
      <c r="AE302" s="24" t="e">
        <f t="shared" si="93"/>
        <v>#VALUE!</v>
      </c>
      <c r="AF302" s="24" t="e">
        <f t="shared" si="83"/>
        <v>#VALUE!</v>
      </c>
      <c r="AG302" s="24" t="e">
        <f t="shared" si="90"/>
        <v>#VALUE!</v>
      </c>
      <c r="AH302" s="46"/>
      <c r="AI302" s="47"/>
      <c r="AJ302" s="48"/>
      <c r="AK302" s="49"/>
      <c r="AL302" s="50"/>
    </row>
    <row r="303" spans="1:38" ht="15">
      <c r="A303" s="20">
        <f t="shared" si="85"/>
        <v>299</v>
      </c>
      <c r="B303" s="27" t="e">
        <v>#N/A</v>
      </c>
      <c r="C303" s="29" t="s">
        <v>821</v>
      </c>
      <c r="D303" s="23">
        <v>30</v>
      </c>
      <c r="E303" s="24">
        <v>0</v>
      </c>
      <c r="F303" s="24">
        <v>0</v>
      </c>
      <c r="G303" s="24">
        <v>0</v>
      </c>
      <c r="H303" s="24">
        <v>0</v>
      </c>
      <c r="I303" s="24">
        <v>0</v>
      </c>
      <c r="J303" s="3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0</v>
      </c>
      <c r="V303" s="24">
        <v>0</v>
      </c>
      <c r="W303" s="24">
        <v>0</v>
      </c>
      <c r="X303" s="24"/>
      <c r="Y303" s="24"/>
      <c r="Z303" s="24"/>
      <c r="AA303" s="24"/>
      <c r="AB303" s="38">
        <f t="shared" si="86"/>
        <v>0</v>
      </c>
      <c r="AC303" s="38">
        <f t="shared" si="91"/>
        <v>0</v>
      </c>
      <c r="AD303" s="24" t="e">
        <f t="shared" si="92"/>
        <v>#VALUE!</v>
      </c>
      <c r="AE303" s="24" t="e">
        <f t="shared" si="93"/>
        <v>#VALUE!</v>
      </c>
      <c r="AF303" s="24" t="e">
        <f t="shared" si="83"/>
        <v>#VALUE!</v>
      </c>
      <c r="AG303" s="24" t="e">
        <f t="shared" si="90"/>
        <v>#VALUE!</v>
      </c>
      <c r="AH303" s="46"/>
      <c r="AI303" s="47"/>
      <c r="AJ303" s="48"/>
      <c r="AK303" s="49"/>
      <c r="AL303" s="50"/>
    </row>
    <row r="304" spans="1:38" ht="15">
      <c r="A304" s="20">
        <f t="shared" si="85"/>
        <v>300</v>
      </c>
      <c r="B304" s="27" t="e">
        <v>#N/A</v>
      </c>
      <c r="C304" s="29" t="s">
        <v>822</v>
      </c>
      <c r="D304" s="23">
        <v>30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34">
        <v>0</v>
      </c>
      <c r="K304" s="24">
        <v>0</v>
      </c>
      <c r="L304" s="24">
        <v>0</v>
      </c>
      <c r="M304" s="24">
        <v>0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24">
        <v>0</v>
      </c>
      <c r="T304" s="24">
        <v>0</v>
      </c>
      <c r="U304" s="24">
        <v>0</v>
      </c>
      <c r="V304" s="24">
        <v>0</v>
      </c>
      <c r="W304" s="24">
        <v>0</v>
      </c>
      <c r="X304" s="24"/>
      <c r="Y304" s="24"/>
      <c r="Z304" s="24"/>
      <c r="AA304" s="24"/>
      <c r="AB304" s="38">
        <f t="shared" si="86"/>
        <v>0</v>
      </c>
      <c r="AC304" s="38">
        <f t="shared" si="91"/>
        <v>0</v>
      </c>
      <c r="AD304" s="24" t="e">
        <f t="shared" si="92"/>
        <v>#VALUE!</v>
      </c>
      <c r="AE304" s="24" t="e">
        <f t="shared" si="93"/>
        <v>#VALUE!</v>
      </c>
      <c r="AF304" s="24" t="e">
        <f t="shared" si="83"/>
        <v>#VALUE!</v>
      </c>
      <c r="AG304" s="24" t="e">
        <f t="shared" si="90"/>
        <v>#VALUE!</v>
      </c>
      <c r="AH304" s="46"/>
      <c r="AI304" s="47"/>
      <c r="AJ304" s="48"/>
      <c r="AK304" s="49"/>
      <c r="AL304" s="50"/>
    </row>
    <row r="305" spans="1:38" ht="15">
      <c r="A305" s="20">
        <f t="shared" si="85"/>
        <v>301</v>
      </c>
      <c r="B305" s="27" t="s">
        <v>823</v>
      </c>
      <c r="C305" s="29" t="s">
        <v>824</v>
      </c>
      <c r="D305" s="23">
        <v>30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3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/>
      <c r="Y305" s="24"/>
      <c r="Z305" s="24"/>
      <c r="AA305" s="24">
        <v>0</v>
      </c>
      <c r="AB305" s="38">
        <f t="shared" si="86"/>
        <v>0</v>
      </c>
      <c r="AC305" s="38">
        <f t="shared" si="91"/>
        <v>0</v>
      </c>
      <c r="AD305" s="24" t="e">
        <f t="shared" si="92"/>
        <v>#VALUE!</v>
      </c>
      <c r="AE305" s="24" t="e">
        <f t="shared" si="93"/>
        <v>#VALUE!</v>
      </c>
      <c r="AF305" s="24" t="e">
        <f t="shared" si="83"/>
        <v>#VALUE!</v>
      </c>
      <c r="AG305" s="24" t="e">
        <f t="shared" si="90"/>
        <v>#VALUE!</v>
      </c>
      <c r="AH305" s="46"/>
      <c r="AI305" s="47"/>
      <c r="AJ305" s="48"/>
      <c r="AK305" s="49"/>
      <c r="AL305" s="50"/>
    </row>
    <row r="306" spans="1:38" ht="15">
      <c r="A306" s="20">
        <f t="shared" si="85"/>
        <v>302</v>
      </c>
      <c r="B306" s="27" t="e">
        <v>#N/A</v>
      </c>
      <c r="C306" s="29" t="s">
        <v>825</v>
      </c>
      <c r="D306" s="23">
        <v>30</v>
      </c>
      <c r="E306" s="24">
        <v>0</v>
      </c>
      <c r="F306" s="24">
        <v>0</v>
      </c>
      <c r="G306" s="24">
        <v>0</v>
      </c>
      <c r="H306" s="24">
        <v>0</v>
      </c>
      <c r="I306" s="24">
        <v>0</v>
      </c>
      <c r="J306" s="34">
        <v>0</v>
      </c>
      <c r="K306" s="24">
        <v>0</v>
      </c>
      <c r="L306" s="24">
        <v>0</v>
      </c>
      <c r="M306" s="24">
        <v>0</v>
      </c>
      <c r="N306" s="24">
        <v>0</v>
      </c>
      <c r="O306" s="24">
        <v>0</v>
      </c>
      <c r="P306" s="24">
        <v>0</v>
      </c>
      <c r="Q306" s="24">
        <v>0</v>
      </c>
      <c r="R306" s="24">
        <v>0</v>
      </c>
      <c r="S306" s="24">
        <v>0</v>
      </c>
      <c r="T306" s="24">
        <v>0</v>
      </c>
      <c r="U306" s="24">
        <v>0</v>
      </c>
      <c r="V306" s="24">
        <v>0</v>
      </c>
      <c r="W306" s="24">
        <v>0</v>
      </c>
      <c r="X306" s="24"/>
      <c r="Y306" s="24"/>
      <c r="Z306" s="24"/>
      <c r="AA306" s="24"/>
      <c r="AB306" s="38">
        <f t="shared" si="86"/>
        <v>0</v>
      </c>
      <c r="AC306" s="38">
        <f t="shared" si="91"/>
        <v>0</v>
      </c>
      <c r="AD306" s="24" t="e">
        <f t="shared" si="92"/>
        <v>#VALUE!</v>
      </c>
      <c r="AE306" s="24" t="e">
        <f t="shared" si="93"/>
        <v>#VALUE!</v>
      </c>
      <c r="AF306" s="24" t="e">
        <f t="shared" si="83"/>
        <v>#VALUE!</v>
      </c>
      <c r="AG306" s="24" t="e">
        <f t="shared" si="90"/>
        <v>#VALUE!</v>
      </c>
      <c r="AH306" s="46"/>
      <c r="AI306" s="47"/>
      <c r="AJ306" s="48"/>
      <c r="AK306" s="49"/>
      <c r="AL306" s="50"/>
    </row>
    <row r="307" spans="1:38" ht="15">
      <c r="A307" s="20">
        <f t="shared" si="85"/>
        <v>303</v>
      </c>
      <c r="B307" s="27" t="e">
        <v>#N/A</v>
      </c>
      <c r="C307" s="29" t="s">
        <v>826</v>
      </c>
      <c r="D307" s="23">
        <v>30</v>
      </c>
      <c r="E307" s="24">
        <v>0</v>
      </c>
      <c r="F307" s="24">
        <v>0</v>
      </c>
      <c r="G307" s="24">
        <v>0</v>
      </c>
      <c r="H307" s="24">
        <v>0</v>
      </c>
      <c r="I307" s="24">
        <v>0</v>
      </c>
      <c r="J307" s="34">
        <v>0</v>
      </c>
      <c r="K307" s="24">
        <v>0</v>
      </c>
      <c r="L307" s="24">
        <v>0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/>
      <c r="Y307" s="24"/>
      <c r="Z307" s="24"/>
      <c r="AA307" s="24"/>
      <c r="AB307" s="38">
        <f t="shared" si="86"/>
        <v>0</v>
      </c>
      <c r="AC307" s="38">
        <f t="shared" si="91"/>
        <v>0</v>
      </c>
      <c r="AD307" s="24" t="e">
        <f t="shared" si="92"/>
        <v>#VALUE!</v>
      </c>
      <c r="AE307" s="24" t="e">
        <f t="shared" si="93"/>
        <v>#VALUE!</v>
      </c>
      <c r="AF307" s="24" t="e">
        <f t="shared" si="83"/>
        <v>#VALUE!</v>
      </c>
      <c r="AG307" s="24" t="e">
        <f t="shared" si="90"/>
        <v>#VALUE!</v>
      </c>
      <c r="AH307" s="46"/>
      <c r="AI307" s="47"/>
      <c r="AJ307" s="48"/>
      <c r="AK307" s="49"/>
      <c r="AL307" s="50"/>
    </row>
    <row r="308" spans="1:38" ht="15">
      <c r="A308" s="20">
        <f t="shared" si="85"/>
        <v>304</v>
      </c>
      <c r="B308" s="27" t="e">
        <v>#N/A</v>
      </c>
      <c r="C308" s="29" t="s">
        <v>827</v>
      </c>
      <c r="D308" s="23">
        <v>30</v>
      </c>
      <c r="E308" s="24">
        <v>0</v>
      </c>
      <c r="F308" s="24">
        <v>0</v>
      </c>
      <c r="G308" s="24">
        <v>0</v>
      </c>
      <c r="H308" s="24">
        <v>0</v>
      </c>
      <c r="I308" s="24">
        <v>0</v>
      </c>
      <c r="J308" s="3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/>
      <c r="Y308" s="24"/>
      <c r="Z308" s="24"/>
      <c r="AA308" s="24"/>
      <c r="AB308" s="38">
        <f t="shared" si="86"/>
        <v>0</v>
      </c>
      <c r="AC308" s="38">
        <f t="shared" si="91"/>
        <v>0</v>
      </c>
      <c r="AD308" s="24" t="e">
        <f t="shared" si="92"/>
        <v>#VALUE!</v>
      </c>
      <c r="AE308" s="24" t="e">
        <f t="shared" si="93"/>
        <v>#VALUE!</v>
      </c>
      <c r="AF308" s="24" t="e">
        <f t="shared" si="83"/>
        <v>#VALUE!</v>
      </c>
      <c r="AG308" s="24" t="e">
        <f t="shared" si="90"/>
        <v>#VALUE!</v>
      </c>
      <c r="AH308" s="46"/>
      <c r="AI308" s="47"/>
      <c r="AJ308" s="48"/>
      <c r="AK308" s="49"/>
      <c r="AL308" s="50"/>
    </row>
    <row r="309" spans="1:38" ht="15">
      <c r="A309" s="20">
        <f t="shared" si="85"/>
        <v>305</v>
      </c>
      <c r="B309" s="27" t="e">
        <v>#N/A</v>
      </c>
      <c r="C309" s="29" t="s">
        <v>828</v>
      </c>
      <c r="D309" s="23">
        <v>30</v>
      </c>
      <c r="E309" s="24">
        <v>0</v>
      </c>
      <c r="F309" s="24">
        <v>0</v>
      </c>
      <c r="G309" s="24">
        <v>0</v>
      </c>
      <c r="H309" s="24">
        <v>0</v>
      </c>
      <c r="I309" s="24">
        <v>0</v>
      </c>
      <c r="J309" s="34">
        <v>0</v>
      </c>
      <c r="K309" s="24">
        <v>0</v>
      </c>
      <c r="L309" s="24">
        <v>0</v>
      </c>
      <c r="M309" s="24">
        <v>0</v>
      </c>
      <c r="N309" s="24">
        <v>0</v>
      </c>
      <c r="O309" s="24">
        <v>0</v>
      </c>
      <c r="P309" s="24">
        <v>0</v>
      </c>
      <c r="Q309" s="24">
        <v>0</v>
      </c>
      <c r="R309" s="24">
        <v>0</v>
      </c>
      <c r="S309" s="24">
        <v>0</v>
      </c>
      <c r="T309" s="24">
        <v>0</v>
      </c>
      <c r="U309" s="24">
        <v>0</v>
      </c>
      <c r="V309" s="24">
        <v>0</v>
      </c>
      <c r="W309" s="24">
        <v>0</v>
      </c>
      <c r="X309" s="24"/>
      <c r="Y309" s="24"/>
      <c r="Z309" s="24"/>
      <c r="AA309" s="24"/>
      <c r="AB309" s="38">
        <f t="shared" si="86"/>
        <v>0</v>
      </c>
      <c r="AC309" s="38">
        <f t="shared" si="91"/>
        <v>0</v>
      </c>
      <c r="AD309" s="24" t="e">
        <f t="shared" si="92"/>
        <v>#VALUE!</v>
      </c>
      <c r="AE309" s="24" t="e">
        <f t="shared" si="93"/>
        <v>#VALUE!</v>
      </c>
      <c r="AF309" s="24" t="e">
        <f t="shared" si="83"/>
        <v>#VALUE!</v>
      </c>
      <c r="AG309" s="24" t="e">
        <f t="shared" si="90"/>
        <v>#VALUE!</v>
      </c>
      <c r="AH309" s="46"/>
      <c r="AI309" s="47"/>
      <c r="AJ309" s="48"/>
      <c r="AK309" s="49"/>
      <c r="AL309" s="50"/>
    </row>
    <row r="310" spans="1:38" ht="15">
      <c r="A310" s="20">
        <f t="shared" si="85"/>
        <v>306</v>
      </c>
      <c r="B310" s="27" t="s">
        <v>829</v>
      </c>
      <c r="C310" s="29" t="s">
        <v>830</v>
      </c>
      <c r="D310" s="23">
        <v>30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3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/>
      <c r="Y310" s="24"/>
      <c r="Z310" s="24">
        <v>0</v>
      </c>
      <c r="AA310" s="24">
        <v>0</v>
      </c>
      <c r="AB310" s="38">
        <f t="shared" si="86"/>
        <v>0</v>
      </c>
      <c r="AC310" s="38">
        <f t="shared" si="91"/>
        <v>0</v>
      </c>
      <c r="AD310" s="24" t="e">
        <f t="shared" si="92"/>
        <v>#VALUE!</v>
      </c>
      <c r="AE310" s="24" t="e">
        <f t="shared" si="93"/>
        <v>#VALUE!</v>
      </c>
      <c r="AF310" s="24" t="e">
        <f t="shared" si="83"/>
        <v>#VALUE!</v>
      </c>
      <c r="AG310" s="24" t="e">
        <f t="shared" si="90"/>
        <v>#VALUE!</v>
      </c>
      <c r="AH310" s="46"/>
      <c r="AI310" s="47"/>
      <c r="AJ310" s="48"/>
      <c r="AK310" s="49"/>
      <c r="AL310" s="50"/>
    </row>
    <row r="311" spans="1:38" ht="15">
      <c r="A311" s="20">
        <f t="shared" si="85"/>
        <v>307</v>
      </c>
      <c r="B311" s="27" t="s">
        <v>502</v>
      </c>
      <c r="C311" s="29" t="s">
        <v>503</v>
      </c>
      <c r="D311" s="23">
        <v>90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3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0</v>
      </c>
      <c r="V311" s="24">
        <v>0</v>
      </c>
      <c r="W311" s="24">
        <v>0</v>
      </c>
      <c r="X311" s="24"/>
      <c r="Y311" s="24">
        <v>0</v>
      </c>
      <c r="Z311" s="24">
        <v>0</v>
      </c>
      <c r="AA311" s="24">
        <v>11000</v>
      </c>
      <c r="AB311" s="38">
        <f t="shared" si="86"/>
        <v>11000</v>
      </c>
      <c r="AC311" s="38">
        <f>AB311-AA311-Z311-Y311</f>
        <v>0</v>
      </c>
      <c r="AD311" s="24" t="e">
        <f t="shared" si="92"/>
        <v>#VALUE!</v>
      </c>
      <c r="AE311" s="24" t="e">
        <f t="shared" si="93"/>
        <v>#VALUE!</v>
      </c>
      <c r="AF311" s="24" t="e">
        <f t="shared" si="83"/>
        <v>#VALUE!</v>
      </c>
      <c r="AG311" s="24" t="e">
        <f t="shared" si="90"/>
        <v>#VALUE!</v>
      </c>
      <c r="AH311" s="46"/>
      <c r="AI311" s="47"/>
      <c r="AJ311" s="48"/>
      <c r="AK311" s="49"/>
      <c r="AL311" s="50"/>
    </row>
    <row r="312" spans="1:38" ht="15">
      <c r="A312" s="20">
        <f t="shared" si="85"/>
        <v>308</v>
      </c>
      <c r="B312" s="27" t="s">
        <v>831</v>
      </c>
      <c r="C312" s="29" t="s">
        <v>832</v>
      </c>
      <c r="D312" s="23">
        <v>30</v>
      </c>
      <c r="E312" s="24">
        <v>0</v>
      </c>
      <c r="F312" s="24">
        <v>0</v>
      </c>
      <c r="G312" s="24">
        <v>0</v>
      </c>
      <c r="H312" s="24">
        <v>0</v>
      </c>
      <c r="I312" s="24">
        <v>0</v>
      </c>
      <c r="J312" s="34">
        <v>0</v>
      </c>
      <c r="K312" s="24">
        <v>0</v>
      </c>
      <c r="L312" s="24">
        <v>0</v>
      </c>
      <c r="M312" s="24">
        <v>0</v>
      </c>
      <c r="N312" s="24">
        <v>0</v>
      </c>
      <c r="O312" s="24">
        <v>0</v>
      </c>
      <c r="P312" s="24">
        <v>0</v>
      </c>
      <c r="Q312" s="24">
        <v>0</v>
      </c>
      <c r="R312" s="24">
        <v>0</v>
      </c>
      <c r="S312" s="24">
        <v>0</v>
      </c>
      <c r="T312" s="24">
        <v>0</v>
      </c>
      <c r="U312" s="24">
        <v>0</v>
      </c>
      <c r="V312" s="24">
        <v>0</v>
      </c>
      <c r="W312" s="24">
        <v>0</v>
      </c>
      <c r="X312" s="24"/>
      <c r="Y312" s="24"/>
      <c r="Z312" s="24">
        <v>0</v>
      </c>
      <c r="AA312" s="24">
        <v>0</v>
      </c>
      <c r="AB312" s="38">
        <f t="shared" si="86"/>
        <v>0</v>
      </c>
      <c r="AC312" s="38">
        <f t="shared" ref="AC312:AC338" si="94">AB312-AA312</f>
        <v>0</v>
      </c>
      <c r="AD312" s="24" t="e">
        <f t="shared" si="92"/>
        <v>#VALUE!</v>
      </c>
      <c r="AE312" s="24" t="e">
        <f t="shared" si="93"/>
        <v>#VALUE!</v>
      </c>
      <c r="AF312" s="24" t="e">
        <f t="shared" si="83"/>
        <v>#VALUE!</v>
      </c>
      <c r="AG312" s="24" t="e">
        <f t="shared" si="90"/>
        <v>#VALUE!</v>
      </c>
      <c r="AH312" s="46"/>
      <c r="AI312" s="47"/>
      <c r="AJ312" s="48"/>
      <c r="AK312" s="49"/>
      <c r="AL312" s="50"/>
    </row>
    <row r="313" spans="1:38" ht="15">
      <c r="A313" s="20">
        <f t="shared" si="85"/>
        <v>309</v>
      </c>
      <c r="B313" s="27" t="s">
        <v>833</v>
      </c>
      <c r="C313" s="29" t="s">
        <v>834</v>
      </c>
      <c r="D313" s="23">
        <v>30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34">
        <v>0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0</v>
      </c>
      <c r="Q313" s="24">
        <v>0</v>
      </c>
      <c r="R313" s="24">
        <v>0</v>
      </c>
      <c r="S313" s="24">
        <v>0</v>
      </c>
      <c r="T313" s="24">
        <v>0</v>
      </c>
      <c r="U313" s="24">
        <v>0</v>
      </c>
      <c r="V313" s="24">
        <v>0</v>
      </c>
      <c r="W313" s="24">
        <v>0</v>
      </c>
      <c r="X313" s="24"/>
      <c r="Y313" s="24"/>
      <c r="Z313" s="24">
        <v>0</v>
      </c>
      <c r="AA313" s="24">
        <v>0</v>
      </c>
      <c r="AB313" s="38">
        <f t="shared" si="86"/>
        <v>0</v>
      </c>
      <c r="AC313" s="38">
        <f t="shared" si="94"/>
        <v>0</v>
      </c>
      <c r="AD313" s="24" t="e">
        <f t="shared" si="92"/>
        <v>#VALUE!</v>
      </c>
      <c r="AE313" s="24" t="e">
        <f t="shared" si="93"/>
        <v>#VALUE!</v>
      </c>
      <c r="AF313" s="24" t="e">
        <f t="shared" si="83"/>
        <v>#VALUE!</v>
      </c>
      <c r="AG313" s="24" t="e">
        <f t="shared" si="90"/>
        <v>#VALUE!</v>
      </c>
      <c r="AH313" s="46"/>
      <c r="AI313" s="47"/>
      <c r="AJ313" s="48"/>
      <c r="AK313" s="49"/>
      <c r="AL313" s="50"/>
    </row>
    <row r="314" spans="1:38" ht="15">
      <c r="A314" s="20">
        <f t="shared" si="85"/>
        <v>310</v>
      </c>
      <c r="B314" s="27" t="s">
        <v>667</v>
      </c>
      <c r="C314" s="29" t="s">
        <v>668</v>
      </c>
      <c r="D314" s="23">
        <v>30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3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0</v>
      </c>
      <c r="W314" s="24">
        <v>0</v>
      </c>
      <c r="X314" s="24">
        <v>3319.98</v>
      </c>
      <c r="Y314" s="24">
        <v>0</v>
      </c>
      <c r="Z314" s="24">
        <v>0</v>
      </c>
      <c r="AA314" s="24">
        <v>0</v>
      </c>
      <c r="AB314" s="38">
        <f t="shared" si="86"/>
        <v>3319.98</v>
      </c>
      <c r="AC314" s="38">
        <f t="shared" si="94"/>
        <v>3319.98</v>
      </c>
      <c r="AD314" s="24" t="e">
        <f t="shared" si="92"/>
        <v>#VALUE!</v>
      </c>
      <c r="AE314" s="24" t="e">
        <f t="shared" si="93"/>
        <v>#VALUE!</v>
      </c>
      <c r="AF314" s="24" t="e">
        <f t="shared" si="83"/>
        <v>#VALUE!</v>
      </c>
      <c r="AG314" s="24" t="e">
        <f t="shared" si="90"/>
        <v>#VALUE!</v>
      </c>
      <c r="AH314" s="46"/>
      <c r="AI314" s="47"/>
      <c r="AJ314" s="48"/>
      <c r="AK314" s="49"/>
      <c r="AL314" s="50"/>
    </row>
    <row r="315" spans="1:38" ht="15">
      <c r="A315" s="20">
        <f t="shared" si="85"/>
        <v>311</v>
      </c>
      <c r="B315" s="27" t="s">
        <v>709</v>
      </c>
      <c r="C315" s="29" t="s">
        <v>710</v>
      </c>
      <c r="D315" s="23">
        <v>30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3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/>
      <c r="Y315" s="24"/>
      <c r="Z315" s="24"/>
      <c r="AA315" s="24">
        <v>10145.200000000001</v>
      </c>
      <c r="AB315" s="38">
        <f t="shared" si="86"/>
        <v>10145.200000000001</v>
      </c>
      <c r="AC315" s="38">
        <f t="shared" si="94"/>
        <v>0</v>
      </c>
      <c r="AD315" s="24" t="e">
        <f t="shared" si="92"/>
        <v>#VALUE!</v>
      </c>
      <c r="AE315" s="24" t="e">
        <f t="shared" si="93"/>
        <v>#VALUE!</v>
      </c>
      <c r="AF315" s="24" t="e">
        <f t="shared" si="83"/>
        <v>#VALUE!</v>
      </c>
      <c r="AG315" s="24" t="e">
        <f t="shared" si="90"/>
        <v>#VALUE!</v>
      </c>
      <c r="AH315" s="46"/>
      <c r="AI315" s="47"/>
      <c r="AJ315" s="48"/>
      <c r="AK315" s="49"/>
      <c r="AL315" s="50"/>
    </row>
    <row r="316" spans="1:38" ht="15">
      <c r="A316" s="20">
        <f t="shared" si="85"/>
        <v>312</v>
      </c>
      <c r="B316" s="27" t="e">
        <v>#N/A</v>
      </c>
      <c r="C316" s="29" t="s">
        <v>835</v>
      </c>
      <c r="D316" s="23">
        <v>30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34">
        <v>0</v>
      </c>
      <c r="K316" s="24">
        <v>0</v>
      </c>
      <c r="L316" s="24">
        <v>0</v>
      </c>
      <c r="M316" s="24">
        <v>0</v>
      </c>
      <c r="N316" s="24">
        <v>0</v>
      </c>
      <c r="O316" s="24">
        <v>0</v>
      </c>
      <c r="P316" s="24">
        <v>0</v>
      </c>
      <c r="Q316" s="24">
        <v>0</v>
      </c>
      <c r="R316" s="24">
        <v>0</v>
      </c>
      <c r="S316" s="24">
        <v>0</v>
      </c>
      <c r="T316" s="24">
        <v>0</v>
      </c>
      <c r="U316" s="24">
        <v>0</v>
      </c>
      <c r="V316" s="24">
        <v>0</v>
      </c>
      <c r="W316" s="24">
        <v>0</v>
      </c>
      <c r="X316" s="24"/>
      <c r="Y316" s="24"/>
      <c r="Z316" s="24"/>
      <c r="AA316" s="24"/>
      <c r="AB316" s="38">
        <f t="shared" si="86"/>
        <v>0</v>
      </c>
      <c r="AC316" s="38">
        <f t="shared" si="94"/>
        <v>0</v>
      </c>
      <c r="AD316" s="24" t="e">
        <f t="shared" si="92"/>
        <v>#VALUE!</v>
      </c>
      <c r="AE316" s="24" t="e">
        <f t="shared" si="93"/>
        <v>#VALUE!</v>
      </c>
      <c r="AF316" s="24" t="e">
        <f t="shared" si="83"/>
        <v>#VALUE!</v>
      </c>
      <c r="AG316" s="24" t="e">
        <f t="shared" si="90"/>
        <v>#VALUE!</v>
      </c>
      <c r="AH316" s="46"/>
      <c r="AI316" s="47"/>
      <c r="AJ316" s="48"/>
      <c r="AK316" s="49"/>
      <c r="AL316" s="50"/>
    </row>
    <row r="317" spans="1:38" ht="15">
      <c r="A317" s="20">
        <f t="shared" si="85"/>
        <v>313</v>
      </c>
      <c r="B317" s="27" t="e">
        <v>#N/A</v>
      </c>
      <c r="C317" s="29" t="s">
        <v>836</v>
      </c>
      <c r="D317" s="23">
        <v>30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3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/>
      <c r="Y317" s="24"/>
      <c r="Z317" s="24"/>
      <c r="AA317" s="24"/>
      <c r="AB317" s="38">
        <f t="shared" si="86"/>
        <v>0</v>
      </c>
      <c r="AC317" s="38">
        <f t="shared" si="94"/>
        <v>0</v>
      </c>
      <c r="AD317" s="24" t="e">
        <f t="shared" si="92"/>
        <v>#VALUE!</v>
      </c>
      <c r="AE317" s="24" t="e">
        <f t="shared" si="93"/>
        <v>#VALUE!</v>
      </c>
      <c r="AF317" s="24" t="e">
        <f t="shared" si="83"/>
        <v>#VALUE!</v>
      </c>
      <c r="AG317" s="24" t="e">
        <f t="shared" si="90"/>
        <v>#VALUE!</v>
      </c>
      <c r="AH317" s="46"/>
      <c r="AI317" s="47"/>
      <c r="AJ317" s="48"/>
      <c r="AK317" s="49"/>
      <c r="AL317" s="50"/>
    </row>
    <row r="318" spans="1:38" ht="15">
      <c r="A318" s="20">
        <f t="shared" si="85"/>
        <v>314</v>
      </c>
      <c r="B318" s="27" t="e">
        <v>#N/A</v>
      </c>
      <c r="C318" s="29" t="s">
        <v>837</v>
      </c>
      <c r="D318" s="23">
        <v>30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3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4">
        <v>0</v>
      </c>
      <c r="X318" s="24"/>
      <c r="Y318" s="24"/>
      <c r="Z318" s="24"/>
      <c r="AA318" s="24"/>
      <c r="AB318" s="38">
        <f t="shared" si="86"/>
        <v>0</v>
      </c>
      <c r="AC318" s="38">
        <f t="shared" si="94"/>
        <v>0</v>
      </c>
      <c r="AD318" s="24" t="e">
        <f t="shared" si="92"/>
        <v>#VALUE!</v>
      </c>
      <c r="AE318" s="24" t="e">
        <f t="shared" si="93"/>
        <v>#VALUE!</v>
      </c>
      <c r="AF318" s="24" t="e">
        <f t="shared" ref="AF318:AF324" si="95">IF((INDEX($E$5:$S$629,ROW()-4,COLUMN()-((COLUMN()-19)*2)-7-$D318/30))&gt;(AC318-AD318-AE318),(AC318-AD318-AE318),INDEX($E$5:$S$629,ROW()-4,COLUMN()-((COLUMN()-19)*2)-7-$D318/30))</f>
        <v>#VALUE!</v>
      </c>
      <c r="AG318" s="24" t="e">
        <f t="shared" si="90"/>
        <v>#VALUE!</v>
      </c>
      <c r="AH318" s="46"/>
      <c r="AI318" s="47"/>
      <c r="AJ318" s="48"/>
      <c r="AK318" s="49"/>
      <c r="AL318" s="50"/>
    </row>
    <row r="319" spans="1:38" ht="15">
      <c r="A319" s="20">
        <f t="shared" si="85"/>
        <v>315</v>
      </c>
      <c r="B319" s="27" t="s">
        <v>838</v>
      </c>
      <c r="C319" s="29" t="s">
        <v>839</v>
      </c>
      <c r="D319" s="23">
        <v>30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3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/>
      <c r="Y319" s="24"/>
      <c r="Z319" s="24"/>
      <c r="AA319" s="24">
        <v>0</v>
      </c>
      <c r="AB319" s="38">
        <f t="shared" si="86"/>
        <v>0</v>
      </c>
      <c r="AC319" s="38">
        <f t="shared" si="94"/>
        <v>0</v>
      </c>
      <c r="AD319" s="24" t="e">
        <f t="shared" si="92"/>
        <v>#VALUE!</v>
      </c>
      <c r="AE319" s="24" t="e">
        <f t="shared" si="93"/>
        <v>#VALUE!</v>
      </c>
      <c r="AF319" s="24" t="e">
        <f t="shared" si="95"/>
        <v>#VALUE!</v>
      </c>
      <c r="AG319" s="24" t="e">
        <f t="shared" si="90"/>
        <v>#VALUE!</v>
      </c>
      <c r="AH319" s="46"/>
      <c r="AI319" s="47"/>
      <c r="AJ319" s="48"/>
      <c r="AK319" s="49"/>
      <c r="AL319" s="50"/>
    </row>
    <row r="320" spans="1:38" ht="15">
      <c r="A320" s="20">
        <f t="shared" si="85"/>
        <v>316</v>
      </c>
      <c r="B320" s="27" t="e">
        <v>#N/A</v>
      </c>
      <c r="C320" s="29" t="s">
        <v>840</v>
      </c>
      <c r="D320" s="23">
        <v>30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3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/>
      <c r="Y320" s="24"/>
      <c r="Z320" s="24"/>
      <c r="AA320" s="24"/>
      <c r="AB320" s="38">
        <f t="shared" si="86"/>
        <v>0</v>
      </c>
      <c r="AC320" s="38">
        <f t="shared" si="94"/>
        <v>0</v>
      </c>
      <c r="AD320" s="24" t="e">
        <f t="shared" si="92"/>
        <v>#VALUE!</v>
      </c>
      <c r="AE320" s="24" t="e">
        <f t="shared" si="93"/>
        <v>#VALUE!</v>
      </c>
      <c r="AF320" s="24" t="e">
        <f t="shared" si="95"/>
        <v>#VALUE!</v>
      </c>
      <c r="AG320" s="24" t="e">
        <f t="shared" si="90"/>
        <v>#VALUE!</v>
      </c>
      <c r="AH320" s="46"/>
      <c r="AI320" s="47"/>
      <c r="AJ320" s="48"/>
      <c r="AK320" s="49"/>
      <c r="AL320" s="50"/>
    </row>
    <row r="321" spans="1:38" ht="15">
      <c r="A321" s="20">
        <f t="shared" si="85"/>
        <v>317</v>
      </c>
      <c r="B321" s="27" t="s">
        <v>841</v>
      </c>
      <c r="C321" s="29" t="s">
        <v>842</v>
      </c>
      <c r="D321" s="23">
        <v>30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3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0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  <c r="V321" s="24">
        <v>0</v>
      </c>
      <c r="W321" s="24">
        <v>0</v>
      </c>
      <c r="X321" s="24"/>
      <c r="Y321" s="24"/>
      <c r="Z321" s="24">
        <v>0</v>
      </c>
      <c r="AA321" s="24">
        <v>0</v>
      </c>
      <c r="AB321" s="38">
        <f t="shared" si="86"/>
        <v>0</v>
      </c>
      <c r="AC321" s="38">
        <f t="shared" si="94"/>
        <v>0</v>
      </c>
      <c r="AD321" s="24" t="e">
        <f t="shared" si="92"/>
        <v>#VALUE!</v>
      </c>
      <c r="AE321" s="24" t="e">
        <f t="shared" si="93"/>
        <v>#VALUE!</v>
      </c>
      <c r="AF321" s="24" t="e">
        <f t="shared" si="95"/>
        <v>#VALUE!</v>
      </c>
      <c r="AG321" s="24" t="e">
        <f t="shared" si="90"/>
        <v>#VALUE!</v>
      </c>
      <c r="AH321" s="46"/>
      <c r="AI321" s="47"/>
      <c r="AJ321" s="48"/>
      <c r="AK321" s="49"/>
      <c r="AL321" s="50"/>
    </row>
    <row r="322" spans="1:38" ht="15">
      <c r="A322" s="20">
        <f t="shared" si="85"/>
        <v>318</v>
      </c>
      <c r="B322" s="27" t="s">
        <v>843</v>
      </c>
      <c r="C322" s="29" t="s">
        <v>844</v>
      </c>
      <c r="D322" s="23">
        <v>30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3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/>
      <c r="Y322" s="24"/>
      <c r="Z322" s="24"/>
      <c r="AA322" s="24">
        <v>0</v>
      </c>
      <c r="AB322" s="38">
        <f t="shared" si="86"/>
        <v>0</v>
      </c>
      <c r="AC322" s="38">
        <f t="shared" si="94"/>
        <v>0</v>
      </c>
      <c r="AD322" s="24" t="e">
        <f t="shared" ref="AD322:AD341" si="96">INDEX($E$5:$S$622,ROW()-4,COLUMN()-((COLUMN()-19)*2)-7-$D322/30)</f>
        <v>#VALUE!</v>
      </c>
      <c r="AE322" s="24" t="e">
        <f t="shared" ref="AE322:AE341" si="97">IF((INDEX($E$5:$S$655,ROW()-4,COLUMN()-((COLUMN()-19)*2)-7-$D322/30))&gt;(AC322-AD322),(AC322-AD322),INDEX($E$5:$S$655,ROW()-4,COLUMN()-((COLUMN()-19)*2)-7-$D322/30))</f>
        <v>#VALUE!</v>
      </c>
      <c r="AF322" s="24" t="e">
        <f t="shared" si="95"/>
        <v>#VALUE!</v>
      </c>
      <c r="AG322" s="24" t="e">
        <f t="shared" si="90"/>
        <v>#VALUE!</v>
      </c>
      <c r="AH322" s="46"/>
      <c r="AI322" s="47"/>
      <c r="AJ322" s="48"/>
      <c r="AK322" s="49"/>
      <c r="AL322" s="50"/>
    </row>
    <row r="323" spans="1:38" ht="15">
      <c r="A323" s="20">
        <f t="shared" si="85"/>
        <v>319</v>
      </c>
      <c r="B323" s="27" t="s">
        <v>845</v>
      </c>
      <c r="C323" s="29" t="s">
        <v>846</v>
      </c>
      <c r="D323" s="23">
        <v>30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3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W323" s="24">
        <v>0</v>
      </c>
      <c r="X323" s="24"/>
      <c r="Y323" s="24"/>
      <c r="Z323" s="24"/>
      <c r="AA323" s="24"/>
      <c r="AB323" s="38">
        <f t="shared" si="86"/>
        <v>0</v>
      </c>
      <c r="AC323" s="38">
        <f t="shared" si="94"/>
        <v>0</v>
      </c>
      <c r="AD323" s="24" t="e">
        <f t="shared" si="96"/>
        <v>#VALUE!</v>
      </c>
      <c r="AE323" s="24" t="e">
        <f t="shared" si="97"/>
        <v>#VALUE!</v>
      </c>
      <c r="AF323" s="24" t="e">
        <f t="shared" si="95"/>
        <v>#VALUE!</v>
      </c>
      <c r="AG323" s="24" t="e">
        <f t="shared" si="90"/>
        <v>#VALUE!</v>
      </c>
      <c r="AH323" s="46"/>
      <c r="AI323" s="47"/>
      <c r="AJ323" s="48"/>
      <c r="AK323" s="49"/>
      <c r="AL323" s="50"/>
    </row>
    <row r="324" spans="1:38" ht="15">
      <c r="A324" s="20">
        <f t="shared" si="85"/>
        <v>320</v>
      </c>
      <c r="B324" s="27" t="s">
        <v>847</v>
      </c>
      <c r="C324" s="29" t="s">
        <v>848</v>
      </c>
      <c r="D324" s="23">
        <v>30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3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/>
      <c r="Y324" s="24"/>
      <c r="Z324" s="24">
        <v>0</v>
      </c>
      <c r="AA324" s="24">
        <v>0</v>
      </c>
      <c r="AB324" s="38">
        <f t="shared" si="86"/>
        <v>0</v>
      </c>
      <c r="AC324" s="38">
        <f t="shared" si="94"/>
        <v>0</v>
      </c>
      <c r="AD324" s="24" t="e">
        <f t="shared" si="96"/>
        <v>#VALUE!</v>
      </c>
      <c r="AE324" s="24" t="e">
        <f t="shared" si="97"/>
        <v>#VALUE!</v>
      </c>
      <c r="AF324" s="24" t="e">
        <f t="shared" si="95"/>
        <v>#VALUE!</v>
      </c>
      <c r="AG324" s="24" t="e">
        <f t="shared" si="90"/>
        <v>#VALUE!</v>
      </c>
      <c r="AH324" s="46"/>
      <c r="AI324" s="47"/>
      <c r="AJ324" s="48"/>
      <c r="AK324" s="49"/>
      <c r="AL324" s="50"/>
    </row>
    <row r="325" spans="1:38" ht="15">
      <c r="A325" s="20">
        <f t="shared" si="85"/>
        <v>321</v>
      </c>
      <c r="B325" s="27" t="s">
        <v>849</v>
      </c>
      <c r="C325" s="29" t="s">
        <v>850</v>
      </c>
      <c r="D325" s="23">
        <v>30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3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/>
      <c r="Y325" s="24"/>
      <c r="Z325" s="24"/>
      <c r="AA325" s="24">
        <v>0</v>
      </c>
      <c r="AB325" s="38">
        <f t="shared" si="86"/>
        <v>0</v>
      </c>
      <c r="AC325" s="38">
        <f t="shared" si="94"/>
        <v>0</v>
      </c>
      <c r="AD325" s="24" t="e">
        <f t="shared" si="96"/>
        <v>#VALUE!</v>
      </c>
      <c r="AE325" s="24" t="e">
        <f t="shared" si="97"/>
        <v>#VALUE!</v>
      </c>
      <c r="AF325" s="24" t="e">
        <f t="shared" ref="AF325:AF388" si="98">IF((INDEX($E$5:$S$629,ROW()-4,COLUMN()-((COLUMN()-19)*2)-7-$D325/30))&gt;(AC325-AD325-AE325),(AC325-AD325-AE325),INDEX($E$5:$S$629,ROW()-4,COLUMN()-((COLUMN()-19)*2)-7-$D325/30))</f>
        <v>#VALUE!</v>
      </c>
      <c r="AG325" s="24" t="e">
        <f t="shared" si="90"/>
        <v>#VALUE!</v>
      </c>
      <c r="AH325" s="46"/>
      <c r="AI325" s="47"/>
      <c r="AJ325" s="48"/>
      <c r="AK325" s="49"/>
      <c r="AL325" s="50"/>
    </row>
    <row r="326" spans="1:38" ht="15">
      <c r="A326" s="20">
        <f t="shared" ref="A326:A389" si="99">ROW()-4</f>
        <v>322</v>
      </c>
      <c r="B326" s="27" t="e">
        <v>#N/A</v>
      </c>
      <c r="C326" s="29" t="s">
        <v>851</v>
      </c>
      <c r="D326" s="23">
        <v>30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3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/>
      <c r="Y326" s="24"/>
      <c r="Z326" s="24"/>
      <c r="AA326" s="24"/>
      <c r="AB326" s="38">
        <f t="shared" ref="AB326:AB389" si="100">E326+F326+G326+H326+I326+J326+K326+L326+M326+N326+O326+P326+Q326+R326+S326+T326+U326+V326+W326+X326+Y326+Z326+AA326</f>
        <v>0</v>
      </c>
      <c r="AC326" s="38">
        <f t="shared" si="94"/>
        <v>0</v>
      </c>
      <c r="AD326" s="24" t="e">
        <f t="shared" si="96"/>
        <v>#VALUE!</v>
      </c>
      <c r="AE326" s="24" t="e">
        <f t="shared" si="97"/>
        <v>#VALUE!</v>
      </c>
      <c r="AF326" s="24" t="e">
        <f t="shared" si="98"/>
        <v>#VALUE!</v>
      </c>
      <c r="AG326" s="24" t="e">
        <f t="shared" si="90"/>
        <v>#VALUE!</v>
      </c>
      <c r="AH326" s="46"/>
      <c r="AI326" s="47"/>
      <c r="AJ326" s="48"/>
      <c r="AK326" s="49"/>
      <c r="AL326" s="50"/>
    </row>
    <row r="327" spans="1:38" ht="15">
      <c r="A327" s="20">
        <f t="shared" si="99"/>
        <v>323</v>
      </c>
      <c r="B327" s="27" t="s">
        <v>852</v>
      </c>
      <c r="C327" s="29" t="s">
        <v>853</v>
      </c>
      <c r="D327" s="23">
        <v>30</v>
      </c>
      <c r="E327" s="24">
        <v>0</v>
      </c>
      <c r="F327" s="24">
        <v>0</v>
      </c>
      <c r="G327" s="24">
        <v>0</v>
      </c>
      <c r="H327" s="24">
        <v>0</v>
      </c>
      <c r="I327" s="24">
        <v>0</v>
      </c>
      <c r="J327" s="34">
        <v>0</v>
      </c>
      <c r="K327" s="24">
        <v>0</v>
      </c>
      <c r="L327" s="24">
        <v>0</v>
      </c>
      <c r="M327" s="24">
        <v>0</v>
      </c>
      <c r="N327" s="24">
        <v>0</v>
      </c>
      <c r="O327" s="24">
        <v>0</v>
      </c>
      <c r="P327" s="24">
        <v>0</v>
      </c>
      <c r="Q327" s="24">
        <v>0</v>
      </c>
      <c r="R327" s="24">
        <v>0</v>
      </c>
      <c r="S327" s="24">
        <v>0</v>
      </c>
      <c r="T327" s="24">
        <v>0</v>
      </c>
      <c r="U327" s="24">
        <v>0</v>
      </c>
      <c r="V327" s="24">
        <v>0</v>
      </c>
      <c r="W327" s="24">
        <v>0</v>
      </c>
      <c r="X327" s="24"/>
      <c r="Y327" s="24"/>
      <c r="Z327" s="24"/>
      <c r="AA327" s="24">
        <v>0</v>
      </c>
      <c r="AB327" s="38">
        <f t="shared" si="100"/>
        <v>0</v>
      </c>
      <c r="AC327" s="38">
        <f t="shared" si="94"/>
        <v>0</v>
      </c>
      <c r="AD327" s="24" t="e">
        <f t="shared" si="96"/>
        <v>#VALUE!</v>
      </c>
      <c r="AE327" s="24" t="e">
        <f t="shared" si="97"/>
        <v>#VALUE!</v>
      </c>
      <c r="AF327" s="24" t="e">
        <f t="shared" si="98"/>
        <v>#VALUE!</v>
      </c>
      <c r="AG327" s="24" t="e">
        <f t="shared" si="90"/>
        <v>#VALUE!</v>
      </c>
      <c r="AH327" s="46"/>
      <c r="AI327" s="47"/>
      <c r="AJ327" s="48"/>
      <c r="AK327" s="49"/>
      <c r="AL327" s="50"/>
    </row>
    <row r="328" spans="1:38" ht="15">
      <c r="A328" s="20">
        <f t="shared" si="99"/>
        <v>324</v>
      </c>
      <c r="B328" s="27" t="e">
        <v>#N/A</v>
      </c>
      <c r="C328" s="29" t="s">
        <v>854</v>
      </c>
      <c r="D328" s="23">
        <v>30</v>
      </c>
      <c r="E328" s="24">
        <v>0</v>
      </c>
      <c r="F328" s="24">
        <v>0</v>
      </c>
      <c r="G328" s="24">
        <v>0</v>
      </c>
      <c r="H328" s="24">
        <v>0</v>
      </c>
      <c r="I328" s="24">
        <v>0</v>
      </c>
      <c r="J328" s="34">
        <v>0</v>
      </c>
      <c r="K328" s="24">
        <v>0</v>
      </c>
      <c r="L328" s="24">
        <v>0</v>
      </c>
      <c r="M328" s="24">
        <v>0</v>
      </c>
      <c r="N328" s="24">
        <v>0</v>
      </c>
      <c r="O328" s="24">
        <v>0</v>
      </c>
      <c r="P328" s="24">
        <v>0</v>
      </c>
      <c r="Q328" s="24">
        <v>0</v>
      </c>
      <c r="R328" s="24">
        <v>0</v>
      </c>
      <c r="S328" s="24">
        <v>0</v>
      </c>
      <c r="T328" s="24">
        <v>0</v>
      </c>
      <c r="U328" s="24">
        <v>0</v>
      </c>
      <c r="V328" s="24">
        <v>0</v>
      </c>
      <c r="W328" s="24">
        <v>0</v>
      </c>
      <c r="X328" s="24"/>
      <c r="Y328" s="24"/>
      <c r="Z328" s="24"/>
      <c r="AA328" s="24"/>
      <c r="AB328" s="38">
        <f t="shared" si="100"/>
        <v>0</v>
      </c>
      <c r="AC328" s="38">
        <f t="shared" si="94"/>
        <v>0</v>
      </c>
      <c r="AD328" s="24" t="e">
        <f t="shared" si="96"/>
        <v>#VALUE!</v>
      </c>
      <c r="AE328" s="24" t="e">
        <f t="shared" si="97"/>
        <v>#VALUE!</v>
      </c>
      <c r="AF328" s="24" t="e">
        <f t="shared" si="98"/>
        <v>#VALUE!</v>
      </c>
      <c r="AG328" s="24" t="e">
        <f t="shared" si="90"/>
        <v>#VALUE!</v>
      </c>
      <c r="AH328" s="46"/>
      <c r="AI328" s="47"/>
      <c r="AJ328" s="48"/>
      <c r="AK328" s="49"/>
      <c r="AL328" s="50"/>
    </row>
    <row r="329" spans="1:38" ht="15">
      <c r="A329" s="20">
        <f t="shared" si="99"/>
        <v>325</v>
      </c>
      <c r="B329" s="27" t="e">
        <v>#N/A</v>
      </c>
      <c r="C329" s="29" t="s">
        <v>855</v>
      </c>
      <c r="D329" s="23">
        <v>30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3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/>
      <c r="Y329" s="24"/>
      <c r="Z329" s="24"/>
      <c r="AA329" s="24"/>
      <c r="AB329" s="38">
        <f t="shared" si="100"/>
        <v>0</v>
      </c>
      <c r="AC329" s="38">
        <f t="shared" si="94"/>
        <v>0</v>
      </c>
      <c r="AD329" s="24" t="e">
        <f t="shared" si="96"/>
        <v>#VALUE!</v>
      </c>
      <c r="AE329" s="24" t="e">
        <f t="shared" si="97"/>
        <v>#VALUE!</v>
      </c>
      <c r="AF329" s="24" t="e">
        <f t="shared" si="98"/>
        <v>#VALUE!</v>
      </c>
      <c r="AG329" s="24" t="e">
        <f t="shared" si="90"/>
        <v>#VALUE!</v>
      </c>
      <c r="AH329" s="46"/>
      <c r="AI329" s="47"/>
      <c r="AJ329" s="48"/>
      <c r="AK329" s="49"/>
      <c r="AL329" s="50"/>
    </row>
    <row r="330" spans="1:38" ht="15">
      <c r="A330" s="20">
        <f t="shared" si="99"/>
        <v>326</v>
      </c>
      <c r="B330" s="27" t="s">
        <v>672</v>
      </c>
      <c r="C330" s="29" t="s">
        <v>856</v>
      </c>
      <c r="D330" s="23">
        <v>30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3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/>
      <c r="Y330" s="24">
        <v>0</v>
      </c>
      <c r="Z330" s="24">
        <v>0.8</v>
      </c>
      <c r="AA330" s="24">
        <v>0</v>
      </c>
      <c r="AB330" s="38">
        <f t="shared" si="100"/>
        <v>0.8</v>
      </c>
      <c r="AC330" s="38">
        <f t="shared" si="94"/>
        <v>0.8</v>
      </c>
      <c r="AD330" s="24" t="e">
        <f t="shared" si="96"/>
        <v>#VALUE!</v>
      </c>
      <c r="AE330" s="24" t="e">
        <f t="shared" si="97"/>
        <v>#VALUE!</v>
      </c>
      <c r="AF330" s="24" t="e">
        <f t="shared" si="98"/>
        <v>#VALUE!</v>
      </c>
      <c r="AG330" s="24" t="e">
        <f t="shared" si="90"/>
        <v>#VALUE!</v>
      </c>
      <c r="AH330" s="46"/>
      <c r="AI330" s="47"/>
      <c r="AJ330" s="48"/>
      <c r="AK330" s="49"/>
      <c r="AL330" s="50"/>
    </row>
    <row r="331" spans="1:38" ht="15">
      <c r="A331" s="20">
        <f t="shared" si="99"/>
        <v>327</v>
      </c>
      <c r="B331" s="27" t="e">
        <v>#N/A</v>
      </c>
      <c r="C331" s="29" t="s">
        <v>857</v>
      </c>
      <c r="D331" s="23">
        <v>30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3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/>
      <c r="Y331" s="24"/>
      <c r="Z331" s="24"/>
      <c r="AA331" s="24"/>
      <c r="AB331" s="38">
        <f t="shared" si="100"/>
        <v>0</v>
      </c>
      <c r="AC331" s="38">
        <f t="shared" si="94"/>
        <v>0</v>
      </c>
      <c r="AD331" s="24" t="e">
        <f t="shared" si="96"/>
        <v>#VALUE!</v>
      </c>
      <c r="AE331" s="24" t="e">
        <f t="shared" si="97"/>
        <v>#VALUE!</v>
      </c>
      <c r="AF331" s="24" t="e">
        <f t="shared" si="98"/>
        <v>#VALUE!</v>
      </c>
      <c r="AG331" s="24" t="e">
        <f t="shared" si="90"/>
        <v>#VALUE!</v>
      </c>
      <c r="AH331" s="46"/>
      <c r="AI331" s="47"/>
      <c r="AJ331" s="48"/>
      <c r="AK331" s="49"/>
      <c r="AL331" s="50"/>
    </row>
    <row r="332" spans="1:38" ht="15">
      <c r="A332" s="20">
        <f t="shared" si="99"/>
        <v>328</v>
      </c>
      <c r="B332" s="27" t="e">
        <v>#N/A</v>
      </c>
      <c r="C332" s="29" t="s">
        <v>858</v>
      </c>
      <c r="D332" s="23">
        <v>30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3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/>
      <c r="Y332" s="24"/>
      <c r="Z332" s="24"/>
      <c r="AA332" s="24"/>
      <c r="AB332" s="38">
        <f t="shared" si="100"/>
        <v>0</v>
      </c>
      <c r="AC332" s="38">
        <f t="shared" si="94"/>
        <v>0</v>
      </c>
      <c r="AD332" s="24" t="e">
        <f t="shared" si="96"/>
        <v>#VALUE!</v>
      </c>
      <c r="AE332" s="24" t="e">
        <f t="shared" si="97"/>
        <v>#VALUE!</v>
      </c>
      <c r="AF332" s="24" t="e">
        <f t="shared" si="98"/>
        <v>#VALUE!</v>
      </c>
      <c r="AG332" s="24" t="e">
        <f t="shared" si="90"/>
        <v>#VALUE!</v>
      </c>
      <c r="AH332" s="46"/>
      <c r="AI332" s="47"/>
      <c r="AJ332" s="48"/>
      <c r="AK332" s="49"/>
      <c r="AL332" s="50"/>
    </row>
    <row r="333" spans="1:38" ht="15">
      <c r="A333" s="20">
        <f t="shared" si="99"/>
        <v>329</v>
      </c>
      <c r="B333" s="27" t="s">
        <v>859</v>
      </c>
      <c r="C333" s="29" t="s">
        <v>860</v>
      </c>
      <c r="D333" s="23">
        <v>30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3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/>
      <c r="Y333" s="24"/>
      <c r="Z333" s="24">
        <v>0</v>
      </c>
      <c r="AA333" s="24">
        <v>0</v>
      </c>
      <c r="AB333" s="38">
        <f t="shared" si="100"/>
        <v>0</v>
      </c>
      <c r="AC333" s="38">
        <f t="shared" si="94"/>
        <v>0</v>
      </c>
      <c r="AD333" s="24" t="e">
        <f t="shared" si="96"/>
        <v>#VALUE!</v>
      </c>
      <c r="AE333" s="24" t="e">
        <f t="shared" si="97"/>
        <v>#VALUE!</v>
      </c>
      <c r="AF333" s="24" t="e">
        <f t="shared" si="98"/>
        <v>#VALUE!</v>
      </c>
      <c r="AG333" s="24" t="e">
        <f t="shared" si="90"/>
        <v>#VALUE!</v>
      </c>
      <c r="AH333" s="46"/>
      <c r="AI333" s="47"/>
      <c r="AJ333" s="48"/>
      <c r="AK333" s="49"/>
      <c r="AL333" s="50"/>
    </row>
    <row r="334" spans="1:38" ht="15">
      <c r="A334" s="20">
        <f t="shared" si="99"/>
        <v>330</v>
      </c>
      <c r="B334" s="27" t="e">
        <v>#N/A</v>
      </c>
      <c r="C334" s="29" t="s">
        <v>861</v>
      </c>
      <c r="D334" s="23">
        <v>30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3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/>
      <c r="Y334" s="24"/>
      <c r="Z334" s="24"/>
      <c r="AA334" s="24"/>
      <c r="AB334" s="38">
        <f t="shared" si="100"/>
        <v>0</v>
      </c>
      <c r="AC334" s="38">
        <f t="shared" si="94"/>
        <v>0</v>
      </c>
      <c r="AD334" s="24" t="e">
        <f t="shared" si="96"/>
        <v>#VALUE!</v>
      </c>
      <c r="AE334" s="24" t="e">
        <f t="shared" si="97"/>
        <v>#VALUE!</v>
      </c>
      <c r="AF334" s="24" t="e">
        <f t="shared" si="98"/>
        <v>#VALUE!</v>
      </c>
      <c r="AG334" s="24" t="e">
        <f t="shared" si="90"/>
        <v>#VALUE!</v>
      </c>
      <c r="AH334" s="46"/>
      <c r="AI334" s="47"/>
      <c r="AJ334" s="48"/>
      <c r="AK334" s="49"/>
      <c r="AL334" s="50"/>
    </row>
    <row r="335" spans="1:38" ht="15">
      <c r="A335" s="20">
        <f t="shared" si="99"/>
        <v>331</v>
      </c>
      <c r="B335" s="27" t="e">
        <v>#N/A</v>
      </c>
      <c r="C335" s="29" t="s">
        <v>862</v>
      </c>
      <c r="D335" s="23">
        <v>30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3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/>
      <c r="Y335" s="24"/>
      <c r="Z335" s="24"/>
      <c r="AA335" s="24"/>
      <c r="AB335" s="38">
        <f t="shared" si="100"/>
        <v>0</v>
      </c>
      <c r="AC335" s="38">
        <f t="shared" si="94"/>
        <v>0</v>
      </c>
      <c r="AD335" s="24" t="e">
        <f t="shared" si="96"/>
        <v>#VALUE!</v>
      </c>
      <c r="AE335" s="24" t="e">
        <f t="shared" si="97"/>
        <v>#VALUE!</v>
      </c>
      <c r="AF335" s="24" t="e">
        <f t="shared" si="98"/>
        <v>#VALUE!</v>
      </c>
      <c r="AG335" s="24" t="e">
        <f t="shared" si="90"/>
        <v>#VALUE!</v>
      </c>
      <c r="AH335" s="46"/>
      <c r="AI335" s="47"/>
      <c r="AJ335" s="48"/>
      <c r="AK335" s="49"/>
      <c r="AL335" s="50"/>
    </row>
    <row r="336" spans="1:38" ht="15">
      <c r="A336" s="20">
        <f t="shared" si="99"/>
        <v>332</v>
      </c>
      <c r="B336" s="27" t="e">
        <v>#N/A</v>
      </c>
      <c r="C336" s="29" t="s">
        <v>863</v>
      </c>
      <c r="D336" s="23">
        <v>30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3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/>
      <c r="Y336" s="24"/>
      <c r="Z336" s="24"/>
      <c r="AA336" s="24"/>
      <c r="AB336" s="38">
        <f t="shared" si="100"/>
        <v>0</v>
      </c>
      <c r="AC336" s="38">
        <f t="shared" si="94"/>
        <v>0</v>
      </c>
      <c r="AD336" s="24" t="e">
        <f t="shared" si="96"/>
        <v>#VALUE!</v>
      </c>
      <c r="AE336" s="24" t="e">
        <f t="shared" si="97"/>
        <v>#VALUE!</v>
      </c>
      <c r="AF336" s="24" t="e">
        <f t="shared" si="98"/>
        <v>#VALUE!</v>
      </c>
      <c r="AG336" s="24" t="e">
        <f t="shared" si="90"/>
        <v>#VALUE!</v>
      </c>
      <c r="AH336" s="46"/>
      <c r="AI336" s="47"/>
      <c r="AJ336" s="48"/>
      <c r="AK336" s="49"/>
      <c r="AL336" s="50"/>
    </row>
    <row r="337" spans="1:38" ht="15">
      <c r="A337" s="20">
        <f t="shared" si="99"/>
        <v>333</v>
      </c>
      <c r="B337" s="27" t="s">
        <v>522</v>
      </c>
      <c r="C337" s="29" t="s">
        <v>523</v>
      </c>
      <c r="D337" s="23">
        <v>30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3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/>
      <c r="Y337" s="24"/>
      <c r="Z337" s="24"/>
      <c r="AA337" s="24">
        <v>0</v>
      </c>
      <c r="AB337" s="38">
        <f t="shared" si="100"/>
        <v>0</v>
      </c>
      <c r="AC337" s="38">
        <f t="shared" si="94"/>
        <v>0</v>
      </c>
      <c r="AD337" s="24" t="e">
        <f t="shared" si="96"/>
        <v>#VALUE!</v>
      </c>
      <c r="AE337" s="24" t="e">
        <f t="shared" si="97"/>
        <v>#VALUE!</v>
      </c>
      <c r="AF337" s="24" t="e">
        <f t="shared" si="98"/>
        <v>#VALUE!</v>
      </c>
      <c r="AG337" s="24" t="e">
        <f t="shared" si="90"/>
        <v>#VALUE!</v>
      </c>
      <c r="AH337" s="46"/>
      <c r="AI337" s="47"/>
      <c r="AJ337" s="48"/>
      <c r="AK337" s="49"/>
      <c r="AL337" s="50"/>
    </row>
    <row r="338" spans="1:38" ht="15">
      <c r="A338" s="20">
        <f t="shared" si="99"/>
        <v>334</v>
      </c>
      <c r="B338" s="27" t="s">
        <v>864</v>
      </c>
      <c r="C338" s="29" t="s">
        <v>865</v>
      </c>
      <c r="D338" s="23">
        <v>30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3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/>
      <c r="Y338" s="24"/>
      <c r="Z338" s="24"/>
      <c r="AA338" s="24"/>
      <c r="AB338" s="38">
        <f t="shared" si="100"/>
        <v>0</v>
      </c>
      <c r="AC338" s="38">
        <f t="shared" si="94"/>
        <v>0</v>
      </c>
      <c r="AD338" s="24" t="e">
        <f t="shared" si="96"/>
        <v>#VALUE!</v>
      </c>
      <c r="AE338" s="24" t="e">
        <f t="shared" si="97"/>
        <v>#VALUE!</v>
      </c>
      <c r="AF338" s="24" t="e">
        <f t="shared" si="98"/>
        <v>#VALUE!</v>
      </c>
      <c r="AG338" s="24" t="e">
        <f t="shared" si="90"/>
        <v>#VALUE!</v>
      </c>
      <c r="AH338" s="46"/>
      <c r="AI338" s="47"/>
      <c r="AJ338" s="48"/>
      <c r="AK338" s="49"/>
      <c r="AL338" s="50"/>
    </row>
    <row r="339" spans="1:38" ht="15">
      <c r="A339" s="20">
        <f t="shared" si="99"/>
        <v>335</v>
      </c>
      <c r="B339" s="27" t="s">
        <v>464</v>
      </c>
      <c r="C339" s="29" t="s">
        <v>465</v>
      </c>
      <c r="D339" s="23">
        <v>0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3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  <c r="S339" s="24">
        <v>0</v>
      </c>
      <c r="T339" s="24">
        <v>0</v>
      </c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0</v>
      </c>
      <c r="AA339" s="24">
        <v>0</v>
      </c>
      <c r="AB339" s="38">
        <f t="shared" si="100"/>
        <v>0</v>
      </c>
      <c r="AC339" s="38">
        <f>AB339</f>
        <v>0</v>
      </c>
      <c r="AD339" s="24">
        <f t="shared" si="96"/>
        <v>0</v>
      </c>
      <c r="AE339" s="24" t="e">
        <f t="shared" si="97"/>
        <v>#VALUE!</v>
      </c>
      <c r="AF339" s="24" t="e">
        <f t="shared" si="98"/>
        <v>#VALUE!</v>
      </c>
      <c r="AG339" s="24" t="e">
        <f t="shared" si="90"/>
        <v>#VALUE!</v>
      </c>
      <c r="AH339" s="46"/>
      <c r="AI339" s="47"/>
      <c r="AJ339" s="48"/>
      <c r="AK339" s="49"/>
      <c r="AL339" s="50"/>
    </row>
    <row r="340" spans="1:38" ht="15">
      <c r="A340" s="20">
        <f t="shared" si="99"/>
        <v>336</v>
      </c>
      <c r="B340" s="27" t="s">
        <v>866</v>
      </c>
      <c r="C340" s="29" t="s">
        <v>867</v>
      </c>
      <c r="D340" s="23">
        <v>30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3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  <c r="V340" s="24">
        <v>0</v>
      </c>
      <c r="W340" s="24">
        <v>0</v>
      </c>
      <c r="X340" s="24"/>
      <c r="Y340" s="24"/>
      <c r="Z340" s="24"/>
      <c r="AA340" s="24"/>
      <c r="AB340" s="38">
        <f t="shared" si="100"/>
        <v>0</v>
      </c>
      <c r="AC340" s="38">
        <f t="shared" ref="AC340:AC343" si="101">AB340-AA340</f>
        <v>0</v>
      </c>
      <c r="AD340" s="24" t="e">
        <f t="shared" si="96"/>
        <v>#VALUE!</v>
      </c>
      <c r="AE340" s="24" t="e">
        <f t="shared" si="97"/>
        <v>#VALUE!</v>
      </c>
      <c r="AF340" s="24" t="e">
        <f t="shared" si="98"/>
        <v>#VALUE!</v>
      </c>
      <c r="AG340" s="24" t="e">
        <f t="shared" si="90"/>
        <v>#VALUE!</v>
      </c>
      <c r="AH340" s="46"/>
      <c r="AI340" s="47"/>
      <c r="AJ340" s="48"/>
      <c r="AK340" s="49"/>
      <c r="AL340" s="50"/>
    </row>
    <row r="341" spans="1:38" ht="15">
      <c r="A341" s="20">
        <f t="shared" si="99"/>
        <v>337</v>
      </c>
      <c r="B341" s="27" t="s">
        <v>335</v>
      </c>
      <c r="C341" s="29" t="s">
        <v>868</v>
      </c>
      <c r="D341" s="23">
        <v>90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3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  <c r="V341" s="24">
        <v>0</v>
      </c>
      <c r="W341" s="24">
        <v>0</v>
      </c>
      <c r="X341" s="24"/>
      <c r="Y341" s="24"/>
      <c r="Z341" s="24">
        <v>0</v>
      </c>
      <c r="AA341" s="24">
        <v>0</v>
      </c>
      <c r="AB341" s="38">
        <f t="shared" si="100"/>
        <v>0</v>
      </c>
      <c r="AC341" s="38">
        <f>AB341-AA341-Z341-Y341</f>
        <v>0</v>
      </c>
      <c r="AD341" s="24" t="e">
        <f t="shared" si="96"/>
        <v>#VALUE!</v>
      </c>
      <c r="AE341" s="24" t="e">
        <f t="shared" si="97"/>
        <v>#VALUE!</v>
      </c>
      <c r="AF341" s="24" t="e">
        <f t="shared" si="98"/>
        <v>#VALUE!</v>
      </c>
      <c r="AG341" s="24" t="e">
        <f t="shared" si="90"/>
        <v>#VALUE!</v>
      </c>
      <c r="AH341" s="46"/>
      <c r="AI341" s="47"/>
      <c r="AJ341" s="48"/>
      <c r="AK341" s="49"/>
      <c r="AL341" s="50"/>
    </row>
    <row r="342" spans="1:38" ht="15">
      <c r="A342" s="20">
        <f t="shared" si="99"/>
        <v>338</v>
      </c>
      <c r="B342" s="27" t="s">
        <v>869</v>
      </c>
      <c r="C342" s="29" t="s">
        <v>870</v>
      </c>
      <c r="D342" s="23">
        <v>30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3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/>
      <c r="Y342" s="24"/>
      <c r="Z342" s="24"/>
      <c r="AA342" s="24"/>
      <c r="AB342" s="38">
        <f t="shared" si="100"/>
        <v>0</v>
      </c>
      <c r="AC342" s="38">
        <f t="shared" si="101"/>
        <v>0</v>
      </c>
      <c r="AD342" s="24" t="e">
        <f t="shared" ref="AD342:AD405" si="102">INDEX($E$5:$S$622,ROW()-4,COLUMN()-((COLUMN()-19)*2)-7-$D342/30)</f>
        <v>#VALUE!</v>
      </c>
      <c r="AE342" s="24" t="e">
        <f t="shared" ref="AE342:AE405" si="103">IF((INDEX($E$5:$S$655,ROW()-4,COLUMN()-((COLUMN()-19)*2)-7-$D342/30))&gt;(AC342-AD342),(AC342-AD342),INDEX($E$5:$S$655,ROW()-4,COLUMN()-((COLUMN()-19)*2)-7-$D342/30))</f>
        <v>#VALUE!</v>
      </c>
      <c r="AF342" s="24" t="e">
        <f t="shared" si="98"/>
        <v>#VALUE!</v>
      </c>
      <c r="AG342" s="24" t="e">
        <f t="shared" si="90"/>
        <v>#VALUE!</v>
      </c>
      <c r="AH342" s="46"/>
      <c r="AI342" s="47"/>
      <c r="AJ342" s="48"/>
      <c r="AK342" s="49"/>
      <c r="AL342" s="50"/>
    </row>
    <row r="343" spans="1:38" ht="15">
      <c r="A343" s="20">
        <f t="shared" si="99"/>
        <v>339</v>
      </c>
      <c r="B343" s="27" t="e">
        <v>#N/A</v>
      </c>
      <c r="C343" s="29" t="s">
        <v>871</v>
      </c>
      <c r="D343" s="23">
        <v>30</v>
      </c>
      <c r="E343" s="24">
        <v>0</v>
      </c>
      <c r="F343" s="24">
        <v>0</v>
      </c>
      <c r="G343" s="24">
        <v>0</v>
      </c>
      <c r="H343" s="24">
        <v>0</v>
      </c>
      <c r="I343" s="24">
        <v>0</v>
      </c>
      <c r="J343" s="34">
        <v>0</v>
      </c>
      <c r="K343" s="24">
        <v>0</v>
      </c>
      <c r="L343" s="24">
        <v>0</v>
      </c>
      <c r="M343" s="24">
        <v>0</v>
      </c>
      <c r="N343" s="24">
        <v>0</v>
      </c>
      <c r="O343" s="24">
        <v>0</v>
      </c>
      <c r="P343" s="24">
        <v>0</v>
      </c>
      <c r="Q343" s="24">
        <v>0</v>
      </c>
      <c r="R343" s="24">
        <v>0</v>
      </c>
      <c r="S343" s="24">
        <v>0</v>
      </c>
      <c r="T343" s="24">
        <v>0</v>
      </c>
      <c r="U343" s="24">
        <v>0</v>
      </c>
      <c r="V343" s="24">
        <v>0</v>
      </c>
      <c r="W343" s="24">
        <v>0</v>
      </c>
      <c r="X343" s="24"/>
      <c r="Y343" s="24"/>
      <c r="Z343" s="24"/>
      <c r="AA343" s="24"/>
      <c r="AB343" s="38">
        <f t="shared" si="100"/>
        <v>0</v>
      </c>
      <c r="AC343" s="38">
        <f t="shared" si="101"/>
        <v>0</v>
      </c>
      <c r="AD343" s="24" t="e">
        <f t="shared" si="102"/>
        <v>#VALUE!</v>
      </c>
      <c r="AE343" s="24" t="e">
        <f t="shared" si="103"/>
        <v>#VALUE!</v>
      </c>
      <c r="AF343" s="24" t="e">
        <f t="shared" si="98"/>
        <v>#VALUE!</v>
      </c>
      <c r="AG343" s="24" t="e">
        <f t="shared" si="90"/>
        <v>#VALUE!</v>
      </c>
      <c r="AH343" s="46"/>
      <c r="AI343" s="47"/>
      <c r="AJ343" s="48"/>
      <c r="AK343" s="49"/>
      <c r="AL343" s="50"/>
    </row>
    <row r="344" spans="1:38" ht="15">
      <c r="A344" s="20">
        <f t="shared" si="99"/>
        <v>340</v>
      </c>
      <c r="B344" s="27" t="s">
        <v>510</v>
      </c>
      <c r="C344" s="29" t="s">
        <v>511</v>
      </c>
      <c r="D344" s="23">
        <v>0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3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/>
      <c r="Y344" s="24"/>
      <c r="Z344" s="24">
        <v>0</v>
      </c>
      <c r="AA344" s="24">
        <v>0</v>
      </c>
      <c r="AB344" s="38">
        <f t="shared" si="100"/>
        <v>0</v>
      </c>
      <c r="AC344" s="38">
        <f>AB344</f>
        <v>0</v>
      </c>
      <c r="AD344" s="24">
        <f t="shared" si="102"/>
        <v>0</v>
      </c>
      <c r="AE344" s="24" t="e">
        <f t="shared" si="103"/>
        <v>#VALUE!</v>
      </c>
      <c r="AF344" s="24" t="e">
        <f t="shared" si="98"/>
        <v>#VALUE!</v>
      </c>
      <c r="AG344" s="24" t="e">
        <f t="shared" si="90"/>
        <v>#VALUE!</v>
      </c>
      <c r="AH344" s="46"/>
      <c r="AI344" s="47"/>
      <c r="AJ344" s="48"/>
      <c r="AK344" s="49"/>
      <c r="AL344" s="50"/>
    </row>
    <row r="345" spans="1:38" ht="15">
      <c r="A345" s="20">
        <f t="shared" si="99"/>
        <v>341</v>
      </c>
      <c r="B345" s="27" t="s">
        <v>872</v>
      </c>
      <c r="C345" s="29" t="s">
        <v>873</v>
      </c>
      <c r="D345" s="23">
        <v>30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3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  <c r="V345" s="24">
        <v>0</v>
      </c>
      <c r="W345" s="24">
        <v>0</v>
      </c>
      <c r="X345" s="24"/>
      <c r="Y345" s="24"/>
      <c r="Z345" s="24"/>
      <c r="AA345" s="24">
        <v>0</v>
      </c>
      <c r="AB345" s="38">
        <f t="shared" si="100"/>
        <v>0</v>
      </c>
      <c r="AC345" s="38">
        <f t="shared" ref="AC345:AC353" si="104">AB345-AA345</f>
        <v>0</v>
      </c>
      <c r="AD345" s="24" t="e">
        <f t="shared" si="102"/>
        <v>#VALUE!</v>
      </c>
      <c r="AE345" s="24" t="e">
        <f t="shared" si="103"/>
        <v>#VALUE!</v>
      </c>
      <c r="AF345" s="24" t="e">
        <f t="shared" si="98"/>
        <v>#VALUE!</v>
      </c>
      <c r="AG345" s="24" t="e">
        <f t="shared" si="90"/>
        <v>#VALUE!</v>
      </c>
      <c r="AH345" s="46"/>
      <c r="AI345" s="47"/>
      <c r="AJ345" s="48"/>
      <c r="AK345" s="49"/>
      <c r="AL345" s="50"/>
    </row>
    <row r="346" spans="1:38" ht="15">
      <c r="A346" s="20">
        <f t="shared" si="99"/>
        <v>342</v>
      </c>
      <c r="B346" s="27" t="s">
        <v>629</v>
      </c>
      <c r="C346" s="29" t="s">
        <v>630</v>
      </c>
      <c r="D346" s="23">
        <v>30</v>
      </c>
      <c r="E346" s="24">
        <v>0.5</v>
      </c>
      <c r="F346" s="24">
        <v>0</v>
      </c>
      <c r="G346" s="24">
        <v>0</v>
      </c>
      <c r="H346" s="24">
        <v>0</v>
      </c>
      <c r="I346" s="24">
        <v>0</v>
      </c>
      <c r="J346" s="3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/>
      <c r="Y346" s="24">
        <v>0</v>
      </c>
      <c r="Z346" s="24">
        <v>0</v>
      </c>
      <c r="AA346" s="24">
        <v>0</v>
      </c>
      <c r="AB346" s="38">
        <f t="shared" si="100"/>
        <v>0.5</v>
      </c>
      <c r="AC346" s="38">
        <f t="shared" si="104"/>
        <v>0.5</v>
      </c>
      <c r="AD346" s="24" t="e">
        <f t="shared" si="102"/>
        <v>#VALUE!</v>
      </c>
      <c r="AE346" s="24" t="e">
        <f t="shared" si="103"/>
        <v>#VALUE!</v>
      </c>
      <c r="AF346" s="24" t="e">
        <f t="shared" si="98"/>
        <v>#VALUE!</v>
      </c>
      <c r="AG346" s="24" t="e">
        <f t="shared" si="90"/>
        <v>#VALUE!</v>
      </c>
      <c r="AH346" s="46"/>
      <c r="AI346" s="47"/>
      <c r="AJ346" s="48"/>
      <c r="AK346" s="49"/>
      <c r="AL346" s="50"/>
    </row>
    <row r="347" spans="1:38" ht="15">
      <c r="A347" s="20">
        <f t="shared" si="99"/>
        <v>343</v>
      </c>
      <c r="B347" s="27" t="e">
        <v>#N/A</v>
      </c>
      <c r="C347" s="29" t="s">
        <v>874</v>
      </c>
      <c r="D347" s="23">
        <v>30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3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0</v>
      </c>
      <c r="V347" s="24">
        <v>0</v>
      </c>
      <c r="W347" s="24">
        <v>0</v>
      </c>
      <c r="X347" s="24"/>
      <c r="Y347" s="24"/>
      <c r="Z347" s="24"/>
      <c r="AA347" s="24"/>
      <c r="AB347" s="38">
        <f t="shared" si="100"/>
        <v>0</v>
      </c>
      <c r="AC347" s="38">
        <f t="shared" si="104"/>
        <v>0</v>
      </c>
      <c r="AD347" s="24" t="e">
        <f t="shared" si="102"/>
        <v>#VALUE!</v>
      </c>
      <c r="AE347" s="24" t="e">
        <f t="shared" si="103"/>
        <v>#VALUE!</v>
      </c>
      <c r="AF347" s="24" t="e">
        <f t="shared" si="98"/>
        <v>#VALUE!</v>
      </c>
      <c r="AG347" s="24" t="e">
        <f t="shared" si="90"/>
        <v>#VALUE!</v>
      </c>
      <c r="AH347" s="46"/>
      <c r="AI347" s="47"/>
      <c r="AJ347" s="48"/>
      <c r="AK347" s="49"/>
      <c r="AL347" s="50"/>
    </row>
    <row r="348" spans="1:38" ht="15">
      <c r="A348" s="20">
        <f t="shared" si="99"/>
        <v>344</v>
      </c>
      <c r="B348" s="27" t="s">
        <v>875</v>
      </c>
      <c r="C348" s="29" t="s">
        <v>876</v>
      </c>
      <c r="D348" s="23">
        <v>30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3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/>
      <c r="Y348" s="24"/>
      <c r="Z348" s="24">
        <v>0</v>
      </c>
      <c r="AA348" s="24">
        <v>0</v>
      </c>
      <c r="AB348" s="38">
        <f t="shared" si="100"/>
        <v>0</v>
      </c>
      <c r="AC348" s="38">
        <f t="shared" si="104"/>
        <v>0</v>
      </c>
      <c r="AD348" s="24" t="e">
        <f t="shared" si="102"/>
        <v>#VALUE!</v>
      </c>
      <c r="AE348" s="24" t="e">
        <f t="shared" si="103"/>
        <v>#VALUE!</v>
      </c>
      <c r="AF348" s="24" t="e">
        <f t="shared" si="98"/>
        <v>#VALUE!</v>
      </c>
      <c r="AG348" s="24" t="e">
        <f t="shared" si="90"/>
        <v>#VALUE!</v>
      </c>
      <c r="AH348" s="46"/>
      <c r="AI348" s="47"/>
      <c r="AJ348" s="48"/>
      <c r="AK348" s="49"/>
      <c r="AL348" s="50"/>
    </row>
    <row r="349" spans="1:38" ht="15">
      <c r="A349" s="20">
        <f t="shared" si="99"/>
        <v>345</v>
      </c>
      <c r="B349" s="27" t="e">
        <v>#N/A</v>
      </c>
      <c r="C349" s="29" t="s">
        <v>877</v>
      </c>
      <c r="D349" s="23">
        <v>30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3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/>
      <c r="Y349" s="24"/>
      <c r="Z349" s="24"/>
      <c r="AA349" s="24"/>
      <c r="AB349" s="38">
        <f t="shared" si="100"/>
        <v>0</v>
      </c>
      <c r="AC349" s="38">
        <f t="shared" si="104"/>
        <v>0</v>
      </c>
      <c r="AD349" s="24" t="e">
        <f t="shared" si="102"/>
        <v>#VALUE!</v>
      </c>
      <c r="AE349" s="24" t="e">
        <f t="shared" si="103"/>
        <v>#VALUE!</v>
      </c>
      <c r="AF349" s="24" t="e">
        <f t="shared" si="98"/>
        <v>#VALUE!</v>
      </c>
      <c r="AG349" s="24" t="e">
        <f t="shared" si="90"/>
        <v>#VALUE!</v>
      </c>
      <c r="AH349" s="46"/>
      <c r="AI349" s="47"/>
      <c r="AJ349" s="48"/>
      <c r="AK349" s="49"/>
      <c r="AL349" s="50"/>
    </row>
    <row r="350" spans="1:38" ht="15">
      <c r="A350" s="20">
        <f t="shared" si="99"/>
        <v>346</v>
      </c>
      <c r="B350" s="27" t="s">
        <v>878</v>
      </c>
      <c r="C350" s="29" t="s">
        <v>879</v>
      </c>
      <c r="D350" s="23">
        <v>30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3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/>
      <c r="Y350" s="24"/>
      <c r="Z350" s="24">
        <v>0</v>
      </c>
      <c r="AA350" s="24">
        <v>0</v>
      </c>
      <c r="AB350" s="38">
        <f t="shared" si="100"/>
        <v>0</v>
      </c>
      <c r="AC350" s="38">
        <f t="shared" si="104"/>
        <v>0</v>
      </c>
      <c r="AD350" s="24" t="e">
        <f t="shared" si="102"/>
        <v>#VALUE!</v>
      </c>
      <c r="AE350" s="24" t="e">
        <f t="shared" si="103"/>
        <v>#VALUE!</v>
      </c>
      <c r="AF350" s="24" t="e">
        <f t="shared" si="98"/>
        <v>#VALUE!</v>
      </c>
      <c r="AG350" s="24" t="e">
        <f t="shared" ref="AG350:AG413" si="105">AC350-SUM(AD350:AF350)</f>
        <v>#VALUE!</v>
      </c>
      <c r="AH350" s="46"/>
      <c r="AI350" s="47"/>
      <c r="AJ350" s="48"/>
      <c r="AK350" s="49"/>
      <c r="AL350" s="50"/>
    </row>
    <row r="351" spans="1:38" ht="15">
      <c r="A351" s="20">
        <f t="shared" si="99"/>
        <v>347</v>
      </c>
      <c r="B351" s="27" t="e">
        <v>#N/A</v>
      </c>
      <c r="C351" s="29" t="s">
        <v>880</v>
      </c>
      <c r="D351" s="23">
        <v>30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3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/>
      <c r="Y351" s="24"/>
      <c r="Z351" s="24"/>
      <c r="AA351" s="24"/>
      <c r="AB351" s="38">
        <f t="shared" si="100"/>
        <v>0</v>
      </c>
      <c r="AC351" s="38">
        <f t="shared" si="104"/>
        <v>0</v>
      </c>
      <c r="AD351" s="24" t="e">
        <f t="shared" si="102"/>
        <v>#VALUE!</v>
      </c>
      <c r="AE351" s="24" t="e">
        <f t="shared" si="103"/>
        <v>#VALUE!</v>
      </c>
      <c r="AF351" s="24" t="e">
        <f t="shared" si="98"/>
        <v>#VALUE!</v>
      </c>
      <c r="AG351" s="24" t="e">
        <f t="shared" si="105"/>
        <v>#VALUE!</v>
      </c>
      <c r="AH351" s="46"/>
      <c r="AI351" s="47"/>
      <c r="AJ351" s="48"/>
      <c r="AK351" s="49"/>
      <c r="AL351" s="50"/>
    </row>
    <row r="352" spans="1:38" ht="15">
      <c r="A352" s="20">
        <f t="shared" si="99"/>
        <v>348</v>
      </c>
      <c r="B352" s="27" t="e">
        <v>#N/A</v>
      </c>
      <c r="C352" s="29" t="s">
        <v>881</v>
      </c>
      <c r="D352" s="23">
        <v>30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3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/>
      <c r="Y352" s="24"/>
      <c r="Z352" s="24"/>
      <c r="AA352" s="24"/>
      <c r="AB352" s="38">
        <f t="shared" si="100"/>
        <v>0</v>
      </c>
      <c r="AC352" s="38">
        <f t="shared" si="104"/>
        <v>0</v>
      </c>
      <c r="AD352" s="24" t="e">
        <f t="shared" si="102"/>
        <v>#VALUE!</v>
      </c>
      <c r="AE352" s="24" t="e">
        <f t="shared" si="103"/>
        <v>#VALUE!</v>
      </c>
      <c r="AF352" s="24" t="e">
        <f t="shared" si="98"/>
        <v>#VALUE!</v>
      </c>
      <c r="AG352" s="24" t="e">
        <f t="shared" si="105"/>
        <v>#VALUE!</v>
      </c>
      <c r="AH352" s="46"/>
      <c r="AI352" s="47"/>
      <c r="AJ352" s="48"/>
      <c r="AK352" s="49"/>
      <c r="AL352" s="50"/>
    </row>
    <row r="353" spans="1:38" ht="15">
      <c r="A353" s="20">
        <f t="shared" si="99"/>
        <v>349</v>
      </c>
      <c r="B353" s="27" t="e">
        <v>#N/A</v>
      </c>
      <c r="C353" s="29" t="s">
        <v>882</v>
      </c>
      <c r="D353" s="23">
        <v>30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3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/>
      <c r="Y353" s="24"/>
      <c r="Z353" s="24"/>
      <c r="AA353" s="24"/>
      <c r="AB353" s="38">
        <f t="shared" si="100"/>
        <v>0</v>
      </c>
      <c r="AC353" s="38">
        <f t="shared" si="104"/>
        <v>0</v>
      </c>
      <c r="AD353" s="24" t="e">
        <f t="shared" si="102"/>
        <v>#VALUE!</v>
      </c>
      <c r="AE353" s="24" t="e">
        <f t="shared" si="103"/>
        <v>#VALUE!</v>
      </c>
      <c r="AF353" s="24" t="e">
        <f t="shared" si="98"/>
        <v>#VALUE!</v>
      </c>
      <c r="AG353" s="24" t="e">
        <f t="shared" si="105"/>
        <v>#VALUE!</v>
      </c>
      <c r="AH353" s="46"/>
      <c r="AI353" s="47"/>
      <c r="AJ353" s="48"/>
      <c r="AK353" s="49"/>
      <c r="AL353" s="50"/>
    </row>
    <row r="354" spans="1:38" ht="15">
      <c r="A354" s="20">
        <f t="shared" si="99"/>
        <v>350</v>
      </c>
      <c r="B354" s="27" t="s">
        <v>92</v>
      </c>
      <c r="C354" s="29" t="s">
        <v>93</v>
      </c>
      <c r="D354" s="23">
        <v>90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3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/>
      <c r="Y354" s="24">
        <v>25087</v>
      </c>
      <c r="Z354" s="24">
        <v>0</v>
      </c>
      <c r="AA354" s="24">
        <v>14238</v>
      </c>
      <c r="AB354" s="38">
        <f t="shared" si="100"/>
        <v>39325</v>
      </c>
      <c r="AC354" s="38">
        <f>AB354-AA354-Z354-Y354</f>
        <v>0</v>
      </c>
      <c r="AD354" s="24" t="e">
        <f t="shared" si="102"/>
        <v>#VALUE!</v>
      </c>
      <c r="AE354" s="24" t="e">
        <f t="shared" si="103"/>
        <v>#VALUE!</v>
      </c>
      <c r="AF354" s="24" t="e">
        <f t="shared" si="98"/>
        <v>#VALUE!</v>
      </c>
      <c r="AG354" s="24" t="e">
        <f t="shared" si="105"/>
        <v>#VALUE!</v>
      </c>
      <c r="AH354" s="46"/>
      <c r="AI354" s="47"/>
      <c r="AJ354" s="48"/>
      <c r="AK354" s="49"/>
      <c r="AL354" s="50"/>
    </row>
    <row r="355" spans="1:38" ht="15">
      <c r="A355" s="20">
        <f t="shared" si="99"/>
        <v>351</v>
      </c>
      <c r="B355" s="27" t="e">
        <v>#N/A</v>
      </c>
      <c r="C355" s="29" t="s">
        <v>883</v>
      </c>
      <c r="D355" s="23">
        <v>30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3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  <c r="V355" s="24">
        <v>0</v>
      </c>
      <c r="W355" s="24">
        <v>0</v>
      </c>
      <c r="X355" s="24"/>
      <c r="Y355" s="24"/>
      <c r="Z355" s="24"/>
      <c r="AA355" s="24"/>
      <c r="AB355" s="38">
        <f t="shared" si="100"/>
        <v>0</v>
      </c>
      <c r="AC355" s="38">
        <f t="shared" ref="AC355:AC361" si="106">AB355-AA355</f>
        <v>0</v>
      </c>
      <c r="AD355" s="24" t="e">
        <f t="shared" si="102"/>
        <v>#VALUE!</v>
      </c>
      <c r="AE355" s="24" t="e">
        <f t="shared" si="103"/>
        <v>#VALUE!</v>
      </c>
      <c r="AF355" s="24" t="e">
        <f t="shared" si="98"/>
        <v>#VALUE!</v>
      </c>
      <c r="AG355" s="24" t="e">
        <f t="shared" si="105"/>
        <v>#VALUE!</v>
      </c>
      <c r="AH355" s="46"/>
      <c r="AI355" s="47"/>
      <c r="AJ355" s="48"/>
      <c r="AK355" s="49"/>
      <c r="AL355" s="50"/>
    </row>
    <row r="356" spans="1:38" ht="15">
      <c r="A356" s="20">
        <f t="shared" si="99"/>
        <v>352</v>
      </c>
      <c r="B356" s="27" t="e">
        <v>#N/A</v>
      </c>
      <c r="C356" s="29" t="s">
        <v>884</v>
      </c>
      <c r="D356" s="23">
        <v>30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3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/>
      <c r="Y356" s="24"/>
      <c r="Z356" s="24"/>
      <c r="AA356" s="24"/>
      <c r="AB356" s="38">
        <f t="shared" si="100"/>
        <v>0</v>
      </c>
      <c r="AC356" s="38">
        <f t="shared" si="106"/>
        <v>0</v>
      </c>
      <c r="AD356" s="24" t="e">
        <f t="shared" si="102"/>
        <v>#VALUE!</v>
      </c>
      <c r="AE356" s="24" t="e">
        <f t="shared" si="103"/>
        <v>#VALUE!</v>
      </c>
      <c r="AF356" s="24" t="e">
        <f t="shared" si="98"/>
        <v>#VALUE!</v>
      </c>
      <c r="AG356" s="24" t="e">
        <f t="shared" si="105"/>
        <v>#VALUE!</v>
      </c>
      <c r="AH356" s="46"/>
      <c r="AI356" s="47"/>
      <c r="AJ356" s="48"/>
      <c r="AK356" s="49"/>
      <c r="AL356" s="50"/>
    </row>
    <row r="357" spans="1:38" ht="15">
      <c r="A357" s="20">
        <f t="shared" si="99"/>
        <v>353</v>
      </c>
      <c r="B357" s="27" t="s">
        <v>885</v>
      </c>
      <c r="C357" s="29" t="s">
        <v>886</v>
      </c>
      <c r="D357" s="23">
        <v>30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3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/>
      <c r="Y357" s="24"/>
      <c r="Z357" s="24">
        <v>0</v>
      </c>
      <c r="AA357" s="24">
        <v>0</v>
      </c>
      <c r="AB357" s="38">
        <f t="shared" si="100"/>
        <v>0</v>
      </c>
      <c r="AC357" s="38">
        <f t="shared" si="106"/>
        <v>0</v>
      </c>
      <c r="AD357" s="24" t="e">
        <f t="shared" si="102"/>
        <v>#VALUE!</v>
      </c>
      <c r="AE357" s="24" t="e">
        <f t="shared" si="103"/>
        <v>#VALUE!</v>
      </c>
      <c r="AF357" s="24" t="e">
        <f t="shared" si="98"/>
        <v>#VALUE!</v>
      </c>
      <c r="AG357" s="24" t="e">
        <f t="shared" si="105"/>
        <v>#VALUE!</v>
      </c>
      <c r="AH357" s="46"/>
      <c r="AI357" s="47"/>
      <c r="AJ357" s="48"/>
      <c r="AK357" s="49"/>
      <c r="AL357" s="50"/>
    </row>
    <row r="358" spans="1:38" ht="15">
      <c r="A358" s="20">
        <f t="shared" si="99"/>
        <v>354</v>
      </c>
      <c r="B358" s="27" t="e">
        <v>#N/A</v>
      </c>
      <c r="C358" s="29" t="s">
        <v>887</v>
      </c>
      <c r="D358" s="23">
        <v>30</v>
      </c>
      <c r="E358" s="24">
        <v>0</v>
      </c>
      <c r="F358" s="24">
        <v>0</v>
      </c>
      <c r="G358" s="24">
        <v>0</v>
      </c>
      <c r="H358" s="24">
        <v>0</v>
      </c>
      <c r="I358" s="24">
        <v>0</v>
      </c>
      <c r="J358" s="34">
        <v>0</v>
      </c>
      <c r="K358" s="24">
        <v>0</v>
      </c>
      <c r="L358" s="24">
        <v>0</v>
      </c>
      <c r="M358" s="24">
        <v>0</v>
      </c>
      <c r="N358" s="24">
        <v>0</v>
      </c>
      <c r="O358" s="24">
        <v>0</v>
      </c>
      <c r="P358" s="24">
        <v>0</v>
      </c>
      <c r="Q358" s="24">
        <v>0</v>
      </c>
      <c r="R358" s="24">
        <v>0</v>
      </c>
      <c r="S358" s="24">
        <v>0</v>
      </c>
      <c r="T358" s="24">
        <v>0</v>
      </c>
      <c r="U358" s="24">
        <v>0</v>
      </c>
      <c r="V358" s="24">
        <v>0</v>
      </c>
      <c r="W358" s="24">
        <v>0</v>
      </c>
      <c r="X358" s="24"/>
      <c r="Y358" s="24"/>
      <c r="Z358" s="24"/>
      <c r="AA358" s="24"/>
      <c r="AB358" s="38">
        <f t="shared" si="100"/>
        <v>0</v>
      </c>
      <c r="AC358" s="38">
        <f t="shared" si="106"/>
        <v>0</v>
      </c>
      <c r="AD358" s="24" t="e">
        <f t="shared" si="102"/>
        <v>#VALUE!</v>
      </c>
      <c r="AE358" s="24" t="e">
        <f t="shared" si="103"/>
        <v>#VALUE!</v>
      </c>
      <c r="AF358" s="24" t="e">
        <f t="shared" si="98"/>
        <v>#VALUE!</v>
      </c>
      <c r="AG358" s="24" t="e">
        <f t="shared" si="105"/>
        <v>#VALUE!</v>
      </c>
      <c r="AH358" s="46"/>
      <c r="AI358" s="47"/>
      <c r="AJ358" s="48"/>
      <c r="AK358" s="49"/>
      <c r="AL358" s="50"/>
    </row>
    <row r="359" spans="1:38" ht="15">
      <c r="A359" s="20">
        <f t="shared" si="99"/>
        <v>355</v>
      </c>
      <c r="B359" s="27" t="e">
        <v>#N/A</v>
      </c>
      <c r="C359" s="29" t="s">
        <v>888</v>
      </c>
      <c r="D359" s="23">
        <v>30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3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/>
      <c r="Y359" s="24"/>
      <c r="Z359" s="24"/>
      <c r="AA359" s="24"/>
      <c r="AB359" s="38">
        <f t="shared" si="100"/>
        <v>0</v>
      </c>
      <c r="AC359" s="38">
        <f t="shared" si="106"/>
        <v>0</v>
      </c>
      <c r="AD359" s="24" t="e">
        <f t="shared" si="102"/>
        <v>#VALUE!</v>
      </c>
      <c r="AE359" s="24" t="e">
        <f t="shared" si="103"/>
        <v>#VALUE!</v>
      </c>
      <c r="AF359" s="24" t="e">
        <f t="shared" si="98"/>
        <v>#VALUE!</v>
      </c>
      <c r="AG359" s="24" t="e">
        <f t="shared" si="105"/>
        <v>#VALUE!</v>
      </c>
      <c r="AH359" s="46"/>
      <c r="AI359" s="47"/>
      <c r="AJ359" s="48"/>
      <c r="AK359" s="49"/>
      <c r="AL359" s="50"/>
    </row>
    <row r="360" spans="1:38" ht="15">
      <c r="A360" s="20">
        <f t="shared" si="99"/>
        <v>356</v>
      </c>
      <c r="B360" s="27" t="e">
        <v>#N/A</v>
      </c>
      <c r="C360" s="29" t="s">
        <v>889</v>
      </c>
      <c r="D360" s="23">
        <v>30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3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/>
      <c r="Y360" s="24"/>
      <c r="Z360" s="24"/>
      <c r="AA360" s="24"/>
      <c r="AB360" s="38">
        <f t="shared" si="100"/>
        <v>0</v>
      </c>
      <c r="AC360" s="38">
        <f t="shared" si="106"/>
        <v>0</v>
      </c>
      <c r="AD360" s="24" t="e">
        <f t="shared" si="102"/>
        <v>#VALUE!</v>
      </c>
      <c r="AE360" s="24" t="e">
        <f t="shared" si="103"/>
        <v>#VALUE!</v>
      </c>
      <c r="AF360" s="24" t="e">
        <f t="shared" si="98"/>
        <v>#VALUE!</v>
      </c>
      <c r="AG360" s="24" t="e">
        <f t="shared" si="105"/>
        <v>#VALUE!</v>
      </c>
      <c r="AH360" s="46"/>
      <c r="AI360" s="47"/>
      <c r="AJ360" s="48"/>
      <c r="AK360" s="49"/>
      <c r="AL360" s="50"/>
    </row>
    <row r="361" spans="1:38" ht="15">
      <c r="A361" s="20">
        <f t="shared" si="99"/>
        <v>357</v>
      </c>
      <c r="B361" s="27" t="e">
        <v>#N/A</v>
      </c>
      <c r="C361" s="29" t="s">
        <v>890</v>
      </c>
      <c r="D361" s="23">
        <v>30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3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4">
        <v>0</v>
      </c>
      <c r="X361" s="24"/>
      <c r="Y361" s="24"/>
      <c r="Z361" s="24"/>
      <c r="AA361" s="24"/>
      <c r="AB361" s="38">
        <f t="shared" si="100"/>
        <v>0</v>
      </c>
      <c r="AC361" s="38">
        <f t="shared" si="106"/>
        <v>0</v>
      </c>
      <c r="AD361" s="24" t="e">
        <f t="shared" si="102"/>
        <v>#VALUE!</v>
      </c>
      <c r="AE361" s="24" t="e">
        <f t="shared" si="103"/>
        <v>#VALUE!</v>
      </c>
      <c r="AF361" s="24" t="e">
        <f t="shared" si="98"/>
        <v>#VALUE!</v>
      </c>
      <c r="AG361" s="24" t="e">
        <f t="shared" si="105"/>
        <v>#VALUE!</v>
      </c>
      <c r="AH361" s="46"/>
      <c r="AI361" s="47"/>
      <c r="AJ361" s="48"/>
      <c r="AK361" s="49"/>
      <c r="AL361" s="50"/>
    </row>
    <row r="362" spans="1:38" ht="15">
      <c r="A362" s="20">
        <f t="shared" si="99"/>
        <v>358</v>
      </c>
      <c r="B362" s="27" t="s">
        <v>325</v>
      </c>
      <c r="C362" s="29" t="s">
        <v>326</v>
      </c>
      <c r="D362" s="23">
        <v>90</v>
      </c>
      <c r="E362" s="24">
        <v>0</v>
      </c>
      <c r="F362" s="24">
        <v>0</v>
      </c>
      <c r="G362" s="24">
        <v>0</v>
      </c>
      <c r="H362" s="24">
        <v>0</v>
      </c>
      <c r="I362" s="24">
        <v>0</v>
      </c>
      <c r="J362" s="3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4500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/>
      <c r="Y362" s="24">
        <v>0</v>
      </c>
      <c r="Z362" s="24">
        <v>0</v>
      </c>
      <c r="AA362" s="24">
        <v>0</v>
      </c>
      <c r="AB362" s="38">
        <f t="shared" si="100"/>
        <v>4500</v>
      </c>
      <c r="AC362" s="38">
        <f>AB362-AA362-Z362-Y362</f>
        <v>4500</v>
      </c>
      <c r="AD362" s="24" t="e">
        <f t="shared" si="102"/>
        <v>#VALUE!</v>
      </c>
      <c r="AE362" s="24" t="e">
        <f t="shared" si="103"/>
        <v>#VALUE!</v>
      </c>
      <c r="AF362" s="24" t="e">
        <f t="shared" si="98"/>
        <v>#VALUE!</v>
      </c>
      <c r="AG362" s="24" t="e">
        <f t="shared" si="105"/>
        <v>#VALUE!</v>
      </c>
      <c r="AH362" s="46"/>
      <c r="AI362" s="47"/>
      <c r="AJ362" s="48"/>
      <c r="AK362" s="49"/>
      <c r="AL362" s="50"/>
    </row>
    <row r="363" spans="1:38" ht="15">
      <c r="A363" s="20">
        <f t="shared" si="99"/>
        <v>359</v>
      </c>
      <c r="B363" s="27" t="e">
        <v>#N/A</v>
      </c>
      <c r="C363" s="29" t="s">
        <v>891</v>
      </c>
      <c r="D363" s="23">
        <v>30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3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/>
      <c r="Y363" s="24"/>
      <c r="Z363" s="24"/>
      <c r="AA363" s="24"/>
      <c r="AB363" s="38">
        <f t="shared" si="100"/>
        <v>0</v>
      </c>
      <c r="AC363" s="38">
        <f t="shared" ref="AC363:AC398" si="107">AB363-AA363</f>
        <v>0</v>
      </c>
      <c r="AD363" s="24" t="e">
        <f t="shared" si="102"/>
        <v>#VALUE!</v>
      </c>
      <c r="AE363" s="24" t="e">
        <f t="shared" si="103"/>
        <v>#VALUE!</v>
      </c>
      <c r="AF363" s="24" t="e">
        <f t="shared" si="98"/>
        <v>#VALUE!</v>
      </c>
      <c r="AG363" s="24" t="e">
        <f t="shared" si="105"/>
        <v>#VALUE!</v>
      </c>
      <c r="AH363" s="46"/>
      <c r="AI363" s="47"/>
      <c r="AJ363" s="48"/>
      <c r="AK363" s="49"/>
      <c r="AL363" s="50"/>
    </row>
    <row r="364" spans="1:38" ht="15">
      <c r="A364" s="20">
        <f t="shared" si="99"/>
        <v>360</v>
      </c>
      <c r="B364" s="27" t="e">
        <v>#N/A</v>
      </c>
      <c r="C364" s="29" t="s">
        <v>892</v>
      </c>
      <c r="D364" s="23">
        <v>30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3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/>
      <c r="Y364" s="24"/>
      <c r="Z364" s="24"/>
      <c r="AA364" s="24"/>
      <c r="AB364" s="38">
        <f t="shared" si="100"/>
        <v>0</v>
      </c>
      <c r="AC364" s="38">
        <f t="shared" si="107"/>
        <v>0</v>
      </c>
      <c r="AD364" s="24" t="e">
        <f t="shared" si="102"/>
        <v>#VALUE!</v>
      </c>
      <c r="AE364" s="24" t="e">
        <f t="shared" si="103"/>
        <v>#VALUE!</v>
      </c>
      <c r="AF364" s="24" t="e">
        <f t="shared" si="98"/>
        <v>#VALUE!</v>
      </c>
      <c r="AG364" s="24" t="e">
        <f t="shared" si="105"/>
        <v>#VALUE!</v>
      </c>
      <c r="AH364" s="46"/>
      <c r="AI364" s="47"/>
      <c r="AJ364" s="48"/>
      <c r="AK364" s="49"/>
      <c r="AL364" s="50"/>
    </row>
    <row r="365" spans="1:38" ht="15">
      <c r="A365" s="20">
        <f t="shared" si="99"/>
        <v>361</v>
      </c>
      <c r="B365" s="27" t="e">
        <v>#N/A</v>
      </c>
      <c r="C365" s="29" t="s">
        <v>893</v>
      </c>
      <c r="D365" s="23">
        <v>30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3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/>
      <c r="Y365" s="24"/>
      <c r="Z365" s="24"/>
      <c r="AA365" s="24"/>
      <c r="AB365" s="38">
        <f t="shared" si="100"/>
        <v>0</v>
      </c>
      <c r="AC365" s="38">
        <f t="shared" si="107"/>
        <v>0</v>
      </c>
      <c r="AD365" s="24" t="e">
        <f t="shared" si="102"/>
        <v>#VALUE!</v>
      </c>
      <c r="AE365" s="24" t="e">
        <f t="shared" si="103"/>
        <v>#VALUE!</v>
      </c>
      <c r="AF365" s="24" t="e">
        <f t="shared" si="98"/>
        <v>#VALUE!</v>
      </c>
      <c r="AG365" s="24" t="e">
        <f t="shared" si="105"/>
        <v>#VALUE!</v>
      </c>
      <c r="AH365" s="46"/>
      <c r="AI365" s="47"/>
      <c r="AJ365" s="48"/>
      <c r="AK365" s="49"/>
      <c r="AL365" s="50"/>
    </row>
    <row r="366" spans="1:38" ht="15">
      <c r="A366" s="20">
        <f t="shared" si="99"/>
        <v>362</v>
      </c>
      <c r="B366" s="27" t="s">
        <v>685</v>
      </c>
      <c r="C366" s="29" t="s">
        <v>894</v>
      </c>
      <c r="D366" s="23">
        <v>30</v>
      </c>
      <c r="E366" s="24">
        <v>0</v>
      </c>
      <c r="F366" s="24">
        <v>0</v>
      </c>
      <c r="G366" s="24">
        <v>0</v>
      </c>
      <c r="H366" s="24">
        <v>0</v>
      </c>
      <c r="I366" s="24">
        <v>0</v>
      </c>
      <c r="J366" s="3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/>
      <c r="Y366" s="24"/>
      <c r="Z366" s="24">
        <v>0</v>
      </c>
      <c r="AA366" s="24">
        <v>0</v>
      </c>
      <c r="AB366" s="38">
        <f t="shared" si="100"/>
        <v>0</v>
      </c>
      <c r="AC366" s="38">
        <f t="shared" si="107"/>
        <v>0</v>
      </c>
      <c r="AD366" s="24" t="e">
        <f t="shared" si="102"/>
        <v>#VALUE!</v>
      </c>
      <c r="AE366" s="24" t="e">
        <f t="shared" si="103"/>
        <v>#VALUE!</v>
      </c>
      <c r="AF366" s="24" t="e">
        <f t="shared" si="98"/>
        <v>#VALUE!</v>
      </c>
      <c r="AG366" s="24" t="e">
        <f t="shared" si="105"/>
        <v>#VALUE!</v>
      </c>
      <c r="AH366" s="46"/>
      <c r="AI366" s="47"/>
      <c r="AJ366" s="48"/>
      <c r="AK366" s="49"/>
      <c r="AL366" s="50"/>
    </row>
    <row r="367" spans="1:38" ht="15">
      <c r="A367" s="20">
        <f t="shared" si="99"/>
        <v>363</v>
      </c>
      <c r="B367" s="27" t="e">
        <v>#N/A</v>
      </c>
      <c r="C367" s="29" t="s">
        <v>895</v>
      </c>
      <c r="D367" s="23">
        <v>30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3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/>
      <c r="Y367" s="24"/>
      <c r="Z367" s="24"/>
      <c r="AA367" s="24"/>
      <c r="AB367" s="38">
        <f t="shared" si="100"/>
        <v>0</v>
      </c>
      <c r="AC367" s="38">
        <f t="shared" si="107"/>
        <v>0</v>
      </c>
      <c r="AD367" s="24" t="e">
        <f t="shared" si="102"/>
        <v>#VALUE!</v>
      </c>
      <c r="AE367" s="24" t="e">
        <f t="shared" si="103"/>
        <v>#VALUE!</v>
      </c>
      <c r="AF367" s="24" t="e">
        <f t="shared" si="98"/>
        <v>#VALUE!</v>
      </c>
      <c r="AG367" s="24" t="e">
        <f t="shared" si="105"/>
        <v>#VALUE!</v>
      </c>
      <c r="AH367" s="46"/>
      <c r="AI367" s="47"/>
      <c r="AJ367" s="48"/>
      <c r="AK367" s="49"/>
      <c r="AL367" s="50"/>
    </row>
    <row r="368" spans="1:38" ht="15">
      <c r="A368" s="20">
        <f t="shared" si="99"/>
        <v>364</v>
      </c>
      <c r="B368" s="27" t="e">
        <v>#N/A</v>
      </c>
      <c r="C368" s="29" t="s">
        <v>896</v>
      </c>
      <c r="D368" s="23">
        <v>30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3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/>
      <c r="Y368" s="24"/>
      <c r="Z368" s="24"/>
      <c r="AA368" s="24"/>
      <c r="AB368" s="38">
        <f t="shared" si="100"/>
        <v>0</v>
      </c>
      <c r="AC368" s="38">
        <f t="shared" si="107"/>
        <v>0</v>
      </c>
      <c r="AD368" s="24" t="e">
        <f t="shared" si="102"/>
        <v>#VALUE!</v>
      </c>
      <c r="AE368" s="24" t="e">
        <f t="shared" si="103"/>
        <v>#VALUE!</v>
      </c>
      <c r="AF368" s="24" t="e">
        <f t="shared" si="98"/>
        <v>#VALUE!</v>
      </c>
      <c r="AG368" s="24" t="e">
        <f t="shared" si="105"/>
        <v>#VALUE!</v>
      </c>
      <c r="AH368" s="46"/>
      <c r="AI368" s="47"/>
      <c r="AJ368" s="48"/>
      <c r="AK368" s="49"/>
      <c r="AL368" s="50"/>
    </row>
    <row r="369" spans="1:38" ht="15">
      <c r="A369" s="20">
        <f t="shared" si="99"/>
        <v>365</v>
      </c>
      <c r="B369" s="27" t="e">
        <v>#N/A</v>
      </c>
      <c r="C369" s="29" t="s">
        <v>897</v>
      </c>
      <c r="D369" s="23">
        <v>30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3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/>
      <c r="Y369" s="24"/>
      <c r="Z369" s="24"/>
      <c r="AA369" s="24"/>
      <c r="AB369" s="38">
        <f t="shared" si="100"/>
        <v>0</v>
      </c>
      <c r="AC369" s="38">
        <f t="shared" si="107"/>
        <v>0</v>
      </c>
      <c r="AD369" s="24" t="e">
        <f t="shared" si="102"/>
        <v>#VALUE!</v>
      </c>
      <c r="AE369" s="24" t="e">
        <f t="shared" si="103"/>
        <v>#VALUE!</v>
      </c>
      <c r="AF369" s="24" t="e">
        <f t="shared" si="98"/>
        <v>#VALUE!</v>
      </c>
      <c r="AG369" s="24" t="e">
        <f t="shared" si="105"/>
        <v>#VALUE!</v>
      </c>
      <c r="AH369" s="46"/>
      <c r="AI369" s="47"/>
      <c r="AJ369" s="48"/>
      <c r="AK369" s="49"/>
      <c r="AL369" s="50"/>
    </row>
    <row r="370" spans="1:38" ht="15">
      <c r="A370" s="20">
        <f t="shared" si="99"/>
        <v>366</v>
      </c>
      <c r="B370" s="27" t="e">
        <v>#N/A</v>
      </c>
      <c r="C370" s="29" t="s">
        <v>898</v>
      </c>
      <c r="D370" s="23">
        <v>30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3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  <c r="V370" s="24">
        <v>0</v>
      </c>
      <c r="W370" s="24">
        <v>0</v>
      </c>
      <c r="X370" s="24"/>
      <c r="Y370" s="24"/>
      <c r="Z370" s="24"/>
      <c r="AA370" s="24"/>
      <c r="AB370" s="38">
        <f t="shared" si="100"/>
        <v>0</v>
      </c>
      <c r="AC370" s="38">
        <f t="shared" si="107"/>
        <v>0</v>
      </c>
      <c r="AD370" s="24" t="e">
        <f t="shared" si="102"/>
        <v>#VALUE!</v>
      </c>
      <c r="AE370" s="24" t="e">
        <f t="shared" si="103"/>
        <v>#VALUE!</v>
      </c>
      <c r="AF370" s="24" t="e">
        <f t="shared" si="98"/>
        <v>#VALUE!</v>
      </c>
      <c r="AG370" s="24" t="e">
        <f t="shared" si="105"/>
        <v>#VALUE!</v>
      </c>
      <c r="AH370" s="46"/>
      <c r="AI370" s="47"/>
      <c r="AJ370" s="48"/>
      <c r="AK370" s="49"/>
      <c r="AL370" s="50"/>
    </row>
    <row r="371" spans="1:38" ht="15">
      <c r="A371" s="20">
        <f t="shared" si="99"/>
        <v>367</v>
      </c>
      <c r="B371" s="27" t="e">
        <v>#N/A</v>
      </c>
      <c r="C371" s="29" t="s">
        <v>899</v>
      </c>
      <c r="D371" s="23">
        <v>30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3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/>
      <c r="Y371" s="24"/>
      <c r="Z371" s="24"/>
      <c r="AA371" s="24"/>
      <c r="AB371" s="38">
        <f t="shared" si="100"/>
        <v>0</v>
      </c>
      <c r="AC371" s="38">
        <f t="shared" si="107"/>
        <v>0</v>
      </c>
      <c r="AD371" s="24" t="e">
        <f t="shared" si="102"/>
        <v>#VALUE!</v>
      </c>
      <c r="AE371" s="24" t="e">
        <f t="shared" si="103"/>
        <v>#VALUE!</v>
      </c>
      <c r="AF371" s="24" t="e">
        <f t="shared" si="98"/>
        <v>#VALUE!</v>
      </c>
      <c r="AG371" s="24" t="e">
        <f t="shared" si="105"/>
        <v>#VALUE!</v>
      </c>
      <c r="AH371" s="46"/>
      <c r="AI371" s="47"/>
      <c r="AJ371" s="48"/>
      <c r="AK371" s="49"/>
      <c r="AL371" s="50"/>
    </row>
    <row r="372" spans="1:38" ht="15">
      <c r="A372" s="20">
        <f t="shared" si="99"/>
        <v>368</v>
      </c>
      <c r="B372" s="27" t="e">
        <v>#N/A</v>
      </c>
      <c r="C372" s="29" t="s">
        <v>900</v>
      </c>
      <c r="D372" s="23">
        <v>30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3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/>
      <c r="Y372" s="24"/>
      <c r="Z372" s="24"/>
      <c r="AA372" s="24"/>
      <c r="AB372" s="38">
        <f t="shared" si="100"/>
        <v>0</v>
      </c>
      <c r="AC372" s="38">
        <f t="shared" si="107"/>
        <v>0</v>
      </c>
      <c r="AD372" s="24" t="e">
        <f t="shared" si="102"/>
        <v>#VALUE!</v>
      </c>
      <c r="AE372" s="24" t="e">
        <f t="shared" si="103"/>
        <v>#VALUE!</v>
      </c>
      <c r="AF372" s="24" t="e">
        <f t="shared" si="98"/>
        <v>#VALUE!</v>
      </c>
      <c r="AG372" s="24" t="e">
        <f t="shared" si="105"/>
        <v>#VALUE!</v>
      </c>
      <c r="AH372" s="46"/>
      <c r="AI372" s="47"/>
      <c r="AJ372" s="48"/>
      <c r="AK372" s="49"/>
      <c r="AL372" s="50"/>
    </row>
    <row r="373" spans="1:38" ht="15">
      <c r="A373" s="20">
        <f t="shared" si="99"/>
        <v>369</v>
      </c>
      <c r="B373" s="27" t="e">
        <v>#N/A</v>
      </c>
      <c r="C373" s="29" t="s">
        <v>901</v>
      </c>
      <c r="D373" s="23">
        <v>30</v>
      </c>
      <c r="E373" s="24">
        <v>0</v>
      </c>
      <c r="F373" s="24">
        <v>0</v>
      </c>
      <c r="G373" s="24">
        <v>0</v>
      </c>
      <c r="H373" s="24">
        <v>0</v>
      </c>
      <c r="I373" s="24">
        <v>0</v>
      </c>
      <c r="J373" s="34">
        <v>0</v>
      </c>
      <c r="K373" s="24">
        <v>0</v>
      </c>
      <c r="L373" s="24">
        <v>0</v>
      </c>
      <c r="M373" s="24">
        <v>0</v>
      </c>
      <c r="N373" s="24">
        <v>0</v>
      </c>
      <c r="O373" s="24">
        <v>0</v>
      </c>
      <c r="P373" s="24">
        <v>0</v>
      </c>
      <c r="Q373" s="24">
        <v>0</v>
      </c>
      <c r="R373" s="24">
        <v>0</v>
      </c>
      <c r="S373" s="24">
        <v>0</v>
      </c>
      <c r="T373" s="24">
        <v>0</v>
      </c>
      <c r="U373" s="24">
        <v>0</v>
      </c>
      <c r="V373" s="24">
        <v>0</v>
      </c>
      <c r="W373" s="24">
        <v>0</v>
      </c>
      <c r="X373" s="24"/>
      <c r="Y373" s="24"/>
      <c r="Z373" s="24"/>
      <c r="AA373" s="24"/>
      <c r="AB373" s="38">
        <f t="shared" si="100"/>
        <v>0</v>
      </c>
      <c r="AC373" s="38">
        <f t="shared" si="107"/>
        <v>0</v>
      </c>
      <c r="AD373" s="24" t="e">
        <f t="shared" si="102"/>
        <v>#VALUE!</v>
      </c>
      <c r="AE373" s="24" t="e">
        <f t="shared" si="103"/>
        <v>#VALUE!</v>
      </c>
      <c r="AF373" s="24" t="e">
        <f t="shared" si="98"/>
        <v>#VALUE!</v>
      </c>
      <c r="AG373" s="24" t="e">
        <f t="shared" si="105"/>
        <v>#VALUE!</v>
      </c>
      <c r="AH373" s="46"/>
      <c r="AI373" s="47"/>
      <c r="AJ373" s="48"/>
      <c r="AK373" s="49"/>
      <c r="AL373" s="50"/>
    </row>
    <row r="374" spans="1:38" ht="15">
      <c r="A374" s="20">
        <f t="shared" si="99"/>
        <v>370</v>
      </c>
      <c r="B374" s="27" t="e">
        <v>#N/A</v>
      </c>
      <c r="C374" s="29" t="s">
        <v>902</v>
      </c>
      <c r="D374" s="23">
        <v>30</v>
      </c>
      <c r="E374" s="24">
        <v>0</v>
      </c>
      <c r="F374" s="24">
        <v>0</v>
      </c>
      <c r="G374" s="24">
        <v>0</v>
      </c>
      <c r="H374" s="24">
        <v>0</v>
      </c>
      <c r="I374" s="24">
        <v>0</v>
      </c>
      <c r="J374" s="34">
        <v>0</v>
      </c>
      <c r="K374" s="24">
        <v>0</v>
      </c>
      <c r="L374" s="24">
        <v>0</v>
      </c>
      <c r="M374" s="24">
        <v>0</v>
      </c>
      <c r="N374" s="24">
        <v>0</v>
      </c>
      <c r="O374" s="24">
        <v>0</v>
      </c>
      <c r="P374" s="24">
        <v>0</v>
      </c>
      <c r="Q374" s="24">
        <v>0</v>
      </c>
      <c r="R374" s="24">
        <v>0</v>
      </c>
      <c r="S374" s="24">
        <v>0</v>
      </c>
      <c r="T374" s="24">
        <v>0</v>
      </c>
      <c r="U374" s="24">
        <v>0</v>
      </c>
      <c r="V374" s="24">
        <v>0</v>
      </c>
      <c r="W374" s="24">
        <v>0</v>
      </c>
      <c r="X374" s="24"/>
      <c r="Y374" s="24"/>
      <c r="Z374" s="24"/>
      <c r="AA374" s="24"/>
      <c r="AB374" s="38">
        <f t="shared" si="100"/>
        <v>0</v>
      </c>
      <c r="AC374" s="38">
        <f t="shared" si="107"/>
        <v>0</v>
      </c>
      <c r="AD374" s="24" t="e">
        <f t="shared" si="102"/>
        <v>#VALUE!</v>
      </c>
      <c r="AE374" s="24" t="e">
        <f t="shared" si="103"/>
        <v>#VALUE!</v>
      </c>
      <c r="AF374" s="24" t="e">
        <f t="shared" si="98"/>
        <v>#VALUE!</v>
      </c>
      <c r="AG374" s="24" t="e">
        <f t="shared" si="105"/>
        <v>#VALUE!</v>
      </c>
      <c r="AH374" s="46"/>
      <c r="AI374" s="47"/>
      <c r="AJ374" s="48"/>
      <c r="AK374" s="49"/>
      <c r="AL374" s="50"/>
    </row>
    <row r="375" spans="1:38" ht="15">
      <c r="A375" s="20">
        <f t="shared" si="99"/>
        <v>371</v>
      </c>
      <c r="B375" s="27" t="s">
        <v>631</v>
      </c>
      <c r="C375" s="29" t="s">
        <v>632</v>
      </c>
      <c r="D375" s="23">
        <v>30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3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104000</v>
      </c>
      <c r="V375" s="24">
        <v>0</v>
      </c>
      <c r="W375" s="24">
        <v>0</v>
      </c>
      <c r="X375" s="24">
        <v>475700.62</v>
      </c>
      <c r="Y375" s="24">
        <v>10226.5</v>
      </c>
      <c r="Z375" s="24">
        <v>0</v>
      </c>
      <c r="AA375" s="24">
        <v>0</v>
      </c>
      <c r="AB375" s="38">
        <f t="shared" si="100"/>
        <v>589927.12</v>
      </c>
      <c r="AC375" s="38">
        <f t="shared" si="107"/>
        <v>589927.12</v>
      </c>
      <c r="AD375" s="24" t="e">
        <f t="shared" si="102"/>
        <v>#VALUE!</v>
      </c>
      <c r="AE375" s="24" t="e">
        <f t="shared" si="103"/>
        <v>#VALUE!</v>
      </c>
      <c r="AF375" s="24" t="e">
        <f t="shared" si="98"/>
        <v>#VALUE!</v>
      </c>
      <c r="AG375" s="24" t="e">
        <f t="shared" si="105"/>
        <v>#VALUE!</v>
      </c>
      <c r="AH375" s="46"/>
      <c r="AI375" s="47"/>
      <c r="AJ375" s="48"/>
      <c r="AK375" s="49"/>
      <c r="AL375" s="50"/>
    </row>
    <row r="376" spans="1:38" ht="15">
      <c r="A376" s="20">
        <f t="shared" si="99"/>
        <v>372</v>
      </c>
      <c r="B376" s="27" t="e">
        <v>#N/A</v>
      </c>
      <c r="C376" s="29" t="s">
        <v>903</v>
      </c>
      <c r="D376" s="23">
        <v>30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3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/>
      <c r="Y376" s="24"/>
      <c r="Z376" s="24"/>
      <c r="AA376" s="24"/>
      <c r="AB376" s="38">
        <f t="shared" si="100"/>
        <v>0</v>
      </c>
      <c r="AC376" s="38">
        <f t="shared" si="107"/>
        <v>0</v>
      </c>
      <c r="AD376" s="24" t="e">
        <f t="shared" si="102"/>
        <v>#VALUE!</v>
      </c>
      <c r="AE376" s="24" t="e">
        <f t="shared" si="103"/>
        <v>#VALUE!</v>
      </c>
      <c r="AF376" s="24" t="e">
        <f t="shared" si="98"/>
        <v>#VALUE!</v>
      </c>
      <c r="AG376" s="24" t="e">
        <f t="shared" si="105"/>
        <v>#VALUE!</v>
      </c>
      <c r="AH376" s="46"/>
      <c r="AI376" s="47"/>
      <c r="AJ376" s="48"/>
      <c r="AK376" s="49"/>
      <c r="AL376" s="50"/>
    </row>
    <row r="377" spans="1:38" ht="15">
      <c r="A377" s="20">
        <f t="shared" si="99"/>
        <v>373</v>
      </c>
      <c r="B377" s="27" t="s">
        <v>904</v>
      </c>
      <c r="C377" s="29" t="s">
        <v>905</v>
      </c>
      <c r="D377" s="23">
        <v>30</v>
      </c>
      <c r="E377" s="24">
        <v>0</v>
      </c>
      <c r="F377" s="24">
        <v>0</v>
      </c>
      <c r="G377" s="24">
        <v>0</v>
      </c>
      <c r="H377" s="24">
        <v>0</v>
      </c>
      <c r="I377" s="24">
        <v>0</v>
      </c>
      <c r="J377" s="3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/>
      <c r="Y377" s="24"/>
      <c r="Z377" s="24">
        <v>0</v>
      </c>
      <c r="AA377" s="24">
        <v>0</v>
      </c>
      <c r="AB377" s="38">
        <f t="shared" si="100"/>
        <v>0</v>
      </c>
      <c r="AC377" s="38">
        <f t="shared" si="107"/>
        <v>0</v>
      </c>
      <c r="AD377" s="24" t="e">
        <f t="shared" si="102"/>
        <v>#VALUE!</v>
      </c>
      <c r="AE377" s="24" t="e">
        <f t="shared" si="103"/>
        <v>#VALUE!</v>
      </c>
      <c r="AF377" s="24" t="e">
        <f t="shared" si="98"/>
        <v>#VALUE!</v>
      </c>
      <c r="AG377" s="24" t="e">
        <f t="shared" si="105"/>
        <v>#VALUE!</v>
      </c>
      <c r="AH377" s="46"/>
      <c r="AI377" s="47"/>
      <c r="AJ377" s="48"/>
      <c r="AK377" s="49"/>
      <c r="AL377" s="50"/>
    </row>
    <row r="378" spans="1:38" ht="15">
      <c r="A378" s="20">
        <f t="shared" si="99"/>
        <v>374</v>
      </c>
      <c r="B378" s="27" t="e">
        <v>#N/A</v>
      </c>
      <c r="C378" s="29" t="s">
        <v>906</v>
      </c>
      <c r="D378" s="23">
        <v>30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3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/>
      <c r="Y378" s="24"/>
      <c r="Z378" s="24"/>
      <c r="AA378" s="24"/>
      <c r="AB378" s="38">
        <f t="shared" si="100"/>
        <v>0</v>
      </c>
      <c r="AC378" s="38">
        <f t="shared" si="107"/>
        <v>0</v>
      </c>
      <c r="AD378" s="24" t="e">
        <f t="shared" si="102"/>
        <v>#VALUE!</v>
      </c>
      <c r="AE378" s="24" t="e">
        <f t="shared" si="103"/>
        <v>#VALUE!</v>
      </c>
      <c r="AF378" s="24" t="e">
        <f t="shared" si="98"/>
        <v>#VALUE!</v>
      </c>
      <c r="AG378" s="24" t="e">
        <f t="shared" si="105"/>
        <v>#VALUE!</v>
      </c>
      <c r="AH378" s="46"/>
      <c r="AI378" s="47"/>
      <c r="AJ378" s="48"/>
      <c r="AK378" s="49"/>
      <c r="AL378" s="50"/>
    </row>
    <row r="379" spans="1:38" ht="15">
      <c r="A379" s="20">
        <f t="shared" si="99"/>
        <v>375</v>
      </c>
      <c r="B379" s="27" t="e">
        <v>#N/A</v>
      </c>
      <c r="C379" s="29" t="s">
        <v>907</v>
      </c>
      <c r="D379" s="23">
        <v>30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3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/>
      <c r="Y379" s="24"/>
      <c r="Z379" s="24"/>
      <c r="AA379" s="24"/>
      <c r="AB379" s="38">
        <f t="shared" si="100"/>
        <v>0</v>
      </c>
      <c r="AC379" s="38">
        <f t="shared" si="107"/>
        <v>0</v>
      </c>
      <c r="AD379" s="24" t="e">
        <f t="shared" si="102"/>
        <v>#VALUE!</v>
      </c>
      <c r="AE379" s="24" t="e">
        <f t="shared" si="103"/>
        <v>#VALUE!</v>
      </c>
      <c r="AF379" s="24" t="e">
        <f t="shared" si="98"/>
        <v>#VALUE!</v>
      </c>
      <c r="AG379" s="24" t="e">
        <f t="shared" si="105"/>
        <v>#VALUE!</v>
      </c>
      <c r="AH379" s="46"/>
      <c r="AI379" s="47"/>
      <c r="AJ379" s="48"/>
      <c r="AK379" s="49"/>
      <c r="AL379" s="50"/>
    </row>
    <row r="380" spans="1:38" ht="15">
      <c r="A380" s="20">
        <f t="shared" si="99"/>
        <v>376</v>
      </c>
      <c r="B380" s="27" t="e">
        <v>#N/A</v>
      </c>
      <c r="C380" s="29" t="s">
        <v>908</v>
      </c>
      <c r="D380" s="23">
        <v>30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3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/>
      <c r="Y380" s="24"/>
      <c r="Z380" s="24"/>
      <c r="AA380" s="24"/>
      <c r="AB380" s="38">
        <f t="shared" si="100"/>
        <v>0</v>
      </c>
      <c r="AC380" s="38">
        <f t="shared" si="107"/>
        <v>0</v>
      </c>
      <c r="AD380" s="24" t="e">
        <f t="shared" si="102"/>
        <v>#VALUE!</v>
      </c>
      <c r="AE380" s="24" t="e">
        <f t="shared" si="103"/>
        <v>#VALUE!</v>
      </c>
      <c r="AF380" s="24" t="e">
        <f t="shared" si="98"/>
        <v>#VALUE!</v>
      </c>
      <c r="AG380" s="24" t="e">
        <f t="shared" si="105"/>
        <v>#VALUE!</v>
      </c>
      <c r="AH380" s="46"/>
      <c r="AI380" s="47"/>
      <c r="AJ380" s="48"/>
      <c r="AK380" s="49"/>
      <c r="AL380" s="50"/>
    </row>
    <row r="381" spans="1:38" ht="15">
      <c r="A381" s="20">
        <f t="shared" si="99"/>
        <v>377</v>
      </c>
      <c r="B381" s="27" t="e">
        <v>#N/A</v>
      </c>
      <c r="C381" s="29" t="s">
        <v>909</v>
      </c>
      <c r="D381" s="23">
        <v>30</v>
      </c>
      <c r="E381" s="24">
        <v>0</v>
      </c>
      <c r="F381" s="24">
        <v>0</v>
      </c>
      <c r="G381" s="24">
        <v>0</v>
      </c>
      <c r="H381" s="24">
        <v>0</v>
      </c>
      <c r="I381" s="24">
        <v>0</v>
      </c>
      <c r="J381" s="3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/>
      <c r="Y381" s="24"/>
      <c r="Z381" s="24"/>
      <c r="AA381" s="24"/>
      <c r="AB381" s="38">
        <f t="shared" si="100"/>
        <v>0</v>
      </c>
      <c r="AC381" s="38">
        <f t="shared" si="107"/>
        <v>0</v>
      </c>
      <c r="AD381" s="24" t="e">
        <f t="shared" si="102"/>
        <v>#VALUE!</v>
      </c>
      <c r="AE381" s="24" t="e">
        <f t="shared" si="103"/>
        <v>#VALUE!</v>
      </c>
      <c r="AF381" s="24" t="e">
        <f t="shared" si="98"/>
        <v>#VALUE!</v>
      </c>
      <c r="AG381" s="24" t="e">
        <f t="shared" si="105"/>
        <v>#VALUE!</v>
      </c>
      <c r="AH381" s="46"/>
      <c r="AI381" s="47"/>
      <c r="AJ381" s="48"/>
      <c r="AK381" s="49"/>
      <c r="AL381" s="50"/>
    </row>
    <row r="382" spans="1:38" ht="15">
      <c r="A382" s="20">
        <f t="shared" si="99"/>
        <v>378</v>
      </c>
      <c r="B382" s="27" t="e">
        <v>#N/A</v>
      </c>
      <c r="C382" s="29" t="s">
        <v>910</v>
      </c>
      <c r="D382" s="23">
        <v>30</v>
      </c>
      <c r="E382" s="24">
        <v>0</v>
      </c>
      <c r="F382" s="24">
        <v>0</v>
      </c>
      <c r="G382" s="24">
        <v>0</v>
      </c>
      <c r="H382" s="24">
        <v>0</v>
      </c>
      <c r="I382" s="24">
        <v>0</v>
      </c>
      <c r="J382" s="3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/>
      <c r="Y382" s="24"/>
      <c r="Z382" s="24"/>
      <c r="AA382" s="24"/>
      <c r="AB382" s="38">
        <f t="shared" si="100"/>
        <v>0</v>
      </c>
      <c r="AC382" s="38">
        <f t="shared" si="107"/>
        <v>0</v>
      </c>
      <c r="AD382" s="24" t="e">
        <f t="shared" si="102"/>
        <v>#VALUE!</v>
      </c>
      <c r="AE382" s="24" t="e">
        <f t="shared" si="103"/>
        <v>#VALUE!</v>
      </c>
      <c r="AF382" s="24" t="e">
        <f t="shared" si="98"/>
        <v>#VALUE!</v>
      </c>
      <c r="AG382" s="24" t="e">
        <f t="shared" si="105"/>
        <v>#VALUE!</v>
      </c>
      <c r="AH382" s="46"/>
      <c r="AI382" s="47"/>
      <c r="AJ382" s="48"/>
      <c r="AK382" s="49"/>
      <c r="AL382" s="50"/>
    </row>
    <row r="383" spans="1:38" ht="15">
      <c r="A383" s="20">
        <f t="shared" si="99"/>
        <v>379</v>
      </c>
      <c r="B383" s="27" t="e">
        <v>#N/A</v>
      </c>
      <c r="C383" s="29" t="s">
        <v>911</v>
      </c>
      <c r="D383" s="23">
        <v>30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3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/>
      <c r="Y383" s="24"/>
      <c r="Z383" s="24"/>
      <c r="AA383" s="24"/>
      <c r="AB383" s="38">
        <f t="shared" si="100"/>
        <v>0</v>
      </c>
      <c r="AC383" s="38">
        <f t="shared" si="107"/>
        <v>0</v>
      </c>
      <c r="AD383" s="24" t="e">
        <f t="shared" si="102"/>
        <v>#VALUE!</v>
      </c>
      <c r="AE383" s="24" t="e">
        <f t="shared" si="103"/>
        <v>#VALUE!</v>
      </c>
      <c r="AF383" s="24" t="e">
        <f t="shared" si="98"/>
        <v>#VALUE!</v>
      </c>
      <c r="AG383" s="24" t="e">
        <f t="shared" si="105"/>
        <v>#VALUE!</v>
      </c>
      <c r="AH383" s="46"/>
      <c r="AI383" s="47"/>
      <c r="AJ383" s="48"/>
      <c r="AK383" s="49"/>
      <c r="AL383" s="50"/>
    </row>
    <row r="384" spans="1:38" ht="15">
      <c r="A384" s="20">
        <f t="shared" si="99"/>
        <v>380</v>
      </c>
      <c r="B384" s="27" t="e">
        <v>#N/A</v>
      </c>
      <c r="C384" s="29" t="s">
        <v>912</v>
      </c>
      <c r="D384" s="23">
        <v>30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3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/>
      <c r="Y384" s="24"/>
      <c r="Z384" s="24"/>
      <c r="AA384" s="24"/>
      <c r="AB384" s="38">
        <f t="shared" si="100"/>
        <v>0</v>
      </c>
      <c r="AC384" s="38">
        <f t="shared" si="107"/>
        <v>0</v>
      </c>
      <c r="AD384" s="24" t="e">
        <f t="shared" si="102"/>
        <v>#VALUE!</v>
      </c>
      <c r="AE384" s="24" t="e">
        <f t="shared" si="103"/>
        <v>#VALUE!</v>
      </c>
      <c r="AF384" s="24" t="e">
        <f t="shared" si="98"/>
        <v>#VALUE!</v>
      </c>
      <c r="AG384" s="24" t="e">
        <f t="shared" si="105"/>
        <v>#VALUE!</v>
      </c>
      <c r="AH384" s="46"/>
      <c r="AI384" s="47"/>
      <c r="AJ384" s="48"/>
      <c r="AK384" s="49"/>
      <c r="AL384" s="50"/>
    </row>
    <row r="385" spans="1:38" ht="15">
      <c r="A385" s="20">
        <f t="shared" si="99"/>
        <v>381</v>
      </c>
      <c r="B385" s="27" t="e">
        <v>#N/A</v>
      </c>
      <c r="C385" s="29" t="s">
        <v>913</v>
      </c>
      <c r="D385" s="23">
        <v>30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3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/>
      <c r="Y385" s="24"/>
      <c r="Z385" s="24"/>
      <c r="AA385" s="24"/>
      <c r="AB385" s="38">
        <f t="shared" si="100"/>
        <v>0</v>
      </c>
      <c r="AC385" s="38">
        <f t="shared" si="107"/>
        <v>0</v>
      </c>
      <c r="AD385" s="24" t="e">
        <f t="shared" si="102"/>
        <v>#VALUE!</v>
      </c>
      <c r="AE385" s="24" t="e">
        <f t="shared" si="103"/>
        <v>#VALUE!</v>
      </c>
      <c r="AF385" s="24" t="e">
        <f t="shared" si="98"/>
        <v>#VALUE!</v>
      </c>
      <c r="AG385" s="24" t="e">
        <f t="shared" si="105"/>
        <v>#VALUE!</v>
      </c>
      <c r="AH385" s="46"/>
      <c r="AI385" s="47"/>
      <c r="AJ385" s="48"/>
      <c r="AK385" s="49"/>
      <c r="AL385" s="50"/>
    </row>
    <row r="386" spans="1:38" ht="15">
      <c r="A386" s="20">
        <f t="shared" si="99"/>
        <v>382</v>
      </c>
      <c r="B386" s="27" t="s">
        <v>914</v>
      </c>
      <c r="C386" s="29" t="s">
        <v>915</v>
      </c>
      <c r="D386" s="23">
        <v>30</v>
      </c>
      <c r="E386" s="24">
        <v>0</v>
      </c>
      <c r="F386" s="24">
        <v>0</v>
      </c>
      <c r="G386" s="24">
        <v>0</v>
      </c>
      <c r="H386" s="24">
        <v>0</v>
      </c>
      <c r="I386" s="24">
        <v>0</v>
      </c>
      <c r="J386" s="3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/>
      <c r="Y386" s="24"/>
      <c r="Z386" s="24"/>
      <c r="AA386" s="24">
        <v>0</v>
      </c>
      <c r="AB386" s="38">
        <f t="shared" si="100"/>
        <v>0</v>
      </c>
      <c r="AC386" s="38">
        <f t="shared" si="107"/>
        <v>0</v>
      </c>
      <c r="AD386" s="24" t="e">
        <f t="shared" si="102"/>
        <v>#VALUE!</v>
      </c>
      <c r="AE386" s="24" t="e">
        <f t="shared" si="103"/>
        <v>#VALUE!</v>
      </c>
      <c r="AF386" s="24" t="e">
        <f t="shared" si="98"/>
        <v>#VALUE!</v>
      </c>
      <c r="AG386" s="24" t="e">
        <f t="shared" si="105"/>
        <v>#VALUE!</v>
      </c>
      <c r="AH386" s="46"/>
      <c r="AI386" s="47"/>
      <c r="AJ386" s="48"/>
      <c r="AK386" s="49"/>
      <c r="AL386" s="50"/>
    </row>
    <row r="387" spans="1:38" ht="15">
      <c r="A387" s="20">
        <f t="shared" si="99"/>
        <v>383</v>
      </c>
      <c r="B387" s="27" t="e">
        <v>#N/A</v>
      </c>
      <c r="C387" s="29" t="s">
        <v>916</v>
      </c>
      <c r="D387" s="23">
        <v>30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3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/>
      <c r="Y387" s="24"/>
      <c r="Z387" s="24"/>
      <c r="AA387" s="24"/>
      <c r="AB387" s="38">
        <f t="shared" si="100"/>
        <v>0</v>
      </c>
      <c r="AC387" s="38">
        <f t="shared" si="107"/>
        <v>0</v>
      </c>
      <c r="AD387" s="24" t="e">
        <f t="shared" si="102"/>
        <v>#VALUE!</v>
      </c>
      <c r="AE387" s="24" t="e">
        <f t="shared" si="103"/>
        <v>#VALUE!</v>
      </c>
      <c r="AF387" s="24" t="e">
        <f t="shared" si="98"/>
        <v>#VALUE!</v>
      </c>
      <c r="AG387" s="24" t="e">
        <f t="shared" si="105"/>
        <v>#VALUE!</v>
      </c>
      <c r="AH387" s="46"/>
      <c r="AI387" s="47"/>
      <c r="AJ387" s="48"/>
      <c r="AK387" s="49"/>
      <c r="AL387" s="50"/>
    </row>
    <row r="388" spans="1:38" ht="15">
      <c r="A388" s="20">
        <f t="shared" si="99"/>
        <v>384</v>
      </c>
      <c r="B388" s="27" t="e">
        <v>#N/A</v>
      </c>
      <c r="C388" s="29" t="s">
        <v>917</v>
      </c>
      <c r="D388" s="23">
        <v>30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3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/>
      <c r="Y388" s="24"/>
      <c r="Z388" s="24"/>
      <c r="AA388" s="24"/>
      <c r="AB388" s="38">
        <f t="shared" si="100"/>
        <v>0</v>
      </c>
      <c r="AC388" s="38">
        <f t="shared" si="107"/>
        <v>0</v>
      </c>
      <c r="AD388" s="24" t="e">
        <f t="shared" si="102"/>
        <v>#VALUE!</v>
      </c>
      <c r="AE388" s="24" t="e">
        <f t="shared" si="103"/>
        <v>#VALUE!</v>
      </c>
      <c r="AF388" s="24" t="e">
        <f t="shared" si="98"/>
        <v>#VALUE!</v>
      </c>
      <c r="AG388" s="24" t="e">
        <f t="shared" si="105"/>
        <v>#VALUE!</v>
      </c>
      <c r="AH388" s="46"/>
      <c r="AI388" s="47"/>
      <c r="AJ388" s="48"/>
      <c r="AK388" s="49"/>
      <c r="AL388" s="50"/>
    </row>
    <row r="389" spans="1:38" ht="15">
      <c r="A389" s="20">
        <f t="shared" si="99"/>
        <v>385</v>
      </c>
      <c r="B389" s="25" t="s">
        <v>693</v>
      </c>
      <c r="C389" s="29" t="s">
        <v>694</v>
      </c>
      <c r="D389" s="23">
        <v>30</v>
      </c>
      <c r="E389" s="24">
        <v>0</v>
      </c>
      <c r="F389" s="24">
        <v>0</v>
      </c>
      <c r="G389" s="24">
        <v>0</v>
      </c>
      <c r="H389" s="24">
        <v>0</v>
      </c>
      <c r="I389" s="24">
        <v>0</v>
      </c>
      <c r="J389" s="34">
        <v>0</v>
      </c>
      <c r="K389" s="24">
        <v>0</v>
      </c>
      <c r="L389" s="24">
        <v>0</v>
      </c>
      <c r="M389" s="24">
        <v>0</v>
      </c>
      <c r="N389" s="24">
        <v>0</v>
      </c>
      <c r="O389" s="24">
        <v>0</v>
      </c>
      <c r="P389" s="24">
        <v>0</v>
      </c>
      <c r="Q389" s="24">
        <v>0</v>
      </c>
      <c r="R389" s="24">
        <v>0</v>
      </c>
      <c r="S389" s="24">
        <v>0</v>
      </c>
      <c r="T389" s="24">
        <v>0</v>
      </c>
      <c r="U389" s="24">
        <v>0</v>
      </c>
      <c r="V389" s="24">
        <v>0</v>
      </c>
      <c r="W389" s="24">
        <v>0</v>
      </c>
      <c r="X389" s="24"/>
      <c r="Y389" s="24"/>
      <c r="Z389" s="24"/>
      <c r="AA389" s="24">
        <v>8875</v>
      </c>
      <c r="AB389" s="38">
        <f t="shared" si="100"/>
        <v>8875</v>
      </c>
      <c r="AC389" s="38">
        <f t="shared" si="107"/>
        <v>0</v>
      </c>
      <c r="AD389" s="24" t="e">
        <f t="shared" si="102"/>
        <v>#VALUE!</v>
      </c>
      <c r="AE389" s="24" t="e">
        <f t="shared" si="103"/>
        <v>#VALUE!</v>
      </c>
      <c r="AF389" s="24" t="e">
        <f t="shared" ref="AF389:AF436" si="108">IF((INDEX($E$5:$S$629,ROW()-4,COLUMN()-((COLUMN()-19)*2)-7-$D389/30))&gt;(AC389-AD389-AE389),(AC389-AD389-AE389),INDEX($E$5:$S$629,ROW()-4,COLUMN()-((COLUMN()-19)*2)-7-$D389/30))</f>
        <v>#VALUE!</v>
      </c>
      <c r="AG389" s="24" t="e">
        <f t="shared" si="105"/>
        <v>#VALUE!</v>
      </c>
      <c r="AH389" s="46"/>
      <c r="AI389" s="47"/>
      <c r="AJ389" s="48"/>
      <c r="AK389" s="49"/>
      <c r="AL389" s="50"/>
    </row>
    <row r="390" spans="1:38" ht="15">
      <c r="A390" s="20">
        <f t="shared" ref="A390:A453" si="109">ROW()-4</f>
        <v>386</v>
      </c>
      <c r="B390" s="27" t="e">
        <v>#N/A</v>
      </c>
      <c r="C390" s="29" t="s">
        <v>918</v>
      </c>
      <c r="D390" s="23">
        <v>30</v>
      </c>
      <c r="E390" s="24">
        <v>0</v>
      </c>
      <c r="F390" s="24">
        <v>0</v>
      </c>
      <c r="G390" s="24">
        <v>0</v>
      </c>
      <c r="H390" s="24">
        <v>0</v>
      </c>
      <c r="I390" s="24">
        <v>0</v>
      </c>
      <c r="J390" s="3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/>
      <c r="Y390" s="24"/>
      <c r="Z390" s="24"/>
      <c r="AA390" s="24"/>
      <c r="AB390" s="38">
        <f t="shared" ref="AB390:AB453" si="110">E390+F390+G390+H390+I390+J390+K390+L390+M390+N390+O390+P390+Q390+R390+S390+T390+U390+V390+W390+X390+Y390+Z390+AA390</f>
        <v>0</v>
      </c>
      <c r="AC390" s="38">
        <f t="shared" si="107"/>
        <v>0</v>
      </c>
      <c r="AD390" s="24" t="e">
        <f t="shared" si="102"/>
        <v>#VALUE!</v>
      </c>
      <c r="AE390" s="24" t="e">
        <f t="shared" si="103"/>
        <v>#VALUE!</v>
      </c>
      <c r="AF390" s="24" t="e">
        <f t="shared" si="108"/>
        <v>#VALUE!</v>
      </c>
      <c r="AG390" s="24" t="e">
        <f t="shared" si="105"/>
        <v>#VALUE!</v>
      </c>
      <c r="AH390" s="46"/>
      <c r="AI390" s="47"/>
      <c r="AJ390" s="48"/>
      <c r="AK390" s="49"/>
      <c r="AL390" s="50"/>
    </row>
    <row r="391" spans="1:38" ht="15">
      <c r="A391" s="20">
        <f t="shared" si="109"/>
        <v>387</v>
      </c>
      <c r="B391" s="27" t="e">
        <v>#N/A</v>
      </c>
      <c r="C391" s="29" t="s">
        <v>919</v>
      </c>
      <c r="D391" s="23">
        <v>30</v>
      </c>
      <c r="E391" s="24">
        <v>0</v>
      </c>
      <c r="F391" s="24">
        <v>0</v>
      </c>
      <c r="G391" s="24">
        <v>0</v>
      </c>
      <c r="H391" s="24">
        <v>0</v>
      </c>
      <c r="I391" s="24">
        <v>0</v>
      </c>
      <c r="J391" s="3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/>
      <c r="Y391" s="24"/>
      <c r="Z391" s="24"/>
      <c r="AA391" s="24"/>
      <c r="AB391" s="38">
        <f t="shared" si="110"/>
        <v>0</v>
      </c>
      <c r="AC391" s="38">
        <f t="shared" si="107"/>
        <v>0</v>
      </c>
      <c r="AD391" s="24" t="e">
        <f t="shared" si="102"/>
        <v>#VALUE!</v>
      </c>
      <c r="AE391" s="24" t="e">
        <f t="shared" si="103"/>
        <v>#VALUE!</v>
      </c>
      <c r="AF391" s="24" t="e">
        <f t="shared" si="108"/>
        <v>#VALUE!</v>
      </c>
      <c r="AG391" s="24" t="e">
        <f t="shared" si="105"/>
        <v>#VALUE!</v>
      </c>
      <c r="AH391" s="46"/>
      <c r="AI391" s="47"/>
      <c r="AJ391" s="48"/>
      <c r="AK391" s="49"/>
      <c r="AL391" s="50"/>
    </row>
    <row r="392" spans="1:38" ht="15">
      <c r="A392" s="20">
        <f t="shared" si="109"/>
        <v>388</v>
      </c>
      <c r="B392" s="27" t="e">
        <v>#N/A</v>
      </c>
      <c r="C392" s="29" t="s">
        <v>920</v>
      </c>
      <c r="D392" s="23">
        <v>30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3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/>
      <c r="Y392" s="24"/>
      <c r="Z392" s="24"/>
      <c r="AA392" s="24"/>
      <c r="AB392" s="38">
        <f t="shared" si="110"/>
        <v>0</v>
      </c>
      <c r="AC392" s="38">
        <f t="shared" si="107"/>
        <v>0</v>
      </c>
      <c r="AD392" s="24" t="e">
        <f t="shared" si="102"/>
        <v>#VALUE!</v>
      </c>
      <c r="AE392" s="24" t="e">
        <f t="shared" si="103"/>
        <v>#VALUE!</v>
      </c>
      <c r="AF392" s="24" t="e">
        <f t="shared" si="108"/>
        <v>#VALUE!</v>
      </c>
      <c r="AG392" s="24" t="e">
        <f t="shared" si="105"/>
        <v>#VALUE!</v>
      </c>
      <c r="AH392" s="46"/>
      <c r="AI392" s="47"/>
      <c r="AJ392" s="48"/>
      <c r="AK392" s="49"/>
      <c r="AL392" s="50"/>
    </row>
    <row r="393" spans="1:38" ht="15">
      <c r="A393" s="20">
        <f t="shared" si="109"/>
        <v>389</v>
      </c>
      <c r="B393" s="27" t="e">
        <v>#N/A</v>
      </c>
      <c r="C393" s="29" t="s">
        <v>921</v>
      </c>
      <c r="D393" s="23">
        <v>30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3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/>
      <c r="Y393" s="24"/>
      <c r="Z393" s="24"/>
      <c r="AA393" s="24"/>
      <c r="AB393" s="38">
        <f t="shared" si="110"/>
        <v>0</v>
      </c>
      <c r="AC393" s="38">
        <f t="shared" si="107"/>
        <v>0</v>
      </c>
      <c r="AD393" s="24" t="e">
        <f t="shared" si="102"/>
        <v>#VALUE!</v>
      </c>
      <c r="AE393" s="24" t="e">
        <f t="shared" si="103"/>
        <v>#VALUE!</v>
      </c>
      <c r="AF393" s="24" t="e">
        <f t="shared" si="108"/>
        <v>#VALUE!</v>
      </c>
      <c r="AG393" s="24" t="e">
        <f t="shared" si="105"/>
        <v>#VALUE!</v>
      </c>
      <c r="AH393" s="46"/>
      <c r="AI393" s="47"/>
      <c r="AJ393" s="48"/>
      <c r="AK393" s="49"/>
      <c r="AL393" s="50"/>
    </row>
    <row r="394" spans="1:38" ht="15">
      <c r="A394" s="20">
        <f t="shared" si="109"/>
        <v>390</v>
      </c>
      <c r="B394" s="27" t="e">
        <v>#N/A</v>
      </c>
      <c r="C394" s="29" t="s">
        <v>922</v>
      </c>
      <c r="D394" s="23">
        <v>30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3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  <c r="V394" s="24">
        <v>0</v>
      </c>
      <c r="W394" s="24">
        <v>0</v>
      </c>
      <c r="X394" s="24"/>
      <c r="Y394" s="24"/>
      <c r="Z394" s="24"/>
      <c r="AA394" s="24"/>
      <c r="AB394" s="38">
        <f t="shared" si="110"/>
        <v>0</v>
      </c>
      <c r="AC394" s="38">
        <f t="shared" si="107"/>
        <v>0</v>
      </c>
      <c r="AD394" s="24" t="e">
        <f t="shared" si="102"/>
        <v>#VALUE!</v>
      </c>
      <c r="AE394" s="24" t="e">
        <f t="shared" si="103"/>
        <v>#VALUE!</v>
      </c>
      <c r="AF394" s="24" t="e">
        <f t="shared" si="108"/>
        <v>#VALUE!</v>
      </c>
      <c r="AG394" s="24" t="e">
        <f t="shared" si="105"/>
        <v>#VALUE!</v>
      </c>
      <c r="AH394" s="46"/>
      <c r="AI394" s="47"/>
      <c r="AJ394" s="48"/>
      <c r="AK394" s="49"/>
      <c r="AL394" s="50"/>
    </row>
    <row r="395" spans="1:38" ht="15">
      <c r="A395" s="20">
        <f t="shared" si="109"/>
        <v>391</v>
      </c>
      <c r="B395" s="27" t="e">
        <v>#N/A</v>
      </c>
      <c r="C395" s="29" t="s">
        <v>923</v>
      </c>
      <c r="D395" s="23">
        <v>30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3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0</v>
      </c>
      <c r="V395" s="24">
        <v>0</v>
      </c>
      <c r="W395" s="24">
        <v>0</v>
      </c>
      <c r="X395" s="24"/>
      <c r="Y395" s="24"/>
      <c r="Z395" s="24"/>
      <c r="AA395" s="24"/>
      <c r="AB395" s="38">
        <f t="shared" si="110"/>
        <v>0</v>
      </c>
      <c r="AC395" s="38">
        <f t="shared" si="107"/>
        <v>0</v>
      </c>
      <c r="AD395" s="24" t="e">
        <f t="shared" si="102"/>
        <v>#VALUE!</v>
      </c>
      <c r="AE395" s="24" t="e">
        <f t="shared" si="103"/>
        <v>#VALUE!</v>
      </c>
      <c r="AF395" s="24" t="e">
        <f t="shared" si="108"/>
        <v>#VALUE!</v>
      </c>
      <c r="AG395" s="24" t="e">
        <f t="shared" si="105"/>
        <v>#VALUE!</v>
      </c>
      <c r="AH395" s="46"/>
      <c r="AI395" s="47"/>
      <c r="AJ395" s="48"/>
      <c r="AK395" s="49"/>
      <c r="AL395" s="50"/>
    </row>
    <row r="396" spans="1:38" ht="15">
      <c r="A396" s="20">
        <f t="shared" si="109"/>
        <v>392</v>
      </c>
      <c r="B396" s="27" t="e">
        <v>#N/A</v>
      </c>
      <c r="C396" s="29" t="s">
        <v>924</v>
      </c>
      <c r="D396" s="23">
        <v>30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3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24">
        <v>0</v>
      </c>
      <c r="X396" s="24"/>
      <c r="Y396" s="24"/>
      <c r="Z396" s="24"/>
      <c r="AA396" s="24"/>
      <c r="AB396" s="38">
        <f t="shared" si="110"/>
        <v>0</v>
      </c>
      <c r="AC396" s="38">
        <f t="shared" si="107"/>
        <v>0</v>
      </c>
      <c r="AD396" s="24" t="e">
        <f t="shared" si="102"/>
        <v>#VALUE!</v>
      </c>
      <c r="AE396" s="24" t="e">
        <f t="shared" si="103"/>
        <v>#VALUE!</v>
      </c>
      <c r="AF396" s="24" t="e">
        <f t="shared" si="108"/>
        <v>#VALUE!</v>
      </c>
      <c r="AG396" s="24" t="e">
        <f t="shared" si="105"/>
        <v>#VALUE!</v>
      </c>
      <c r="AH396" s="46"/>
      <c r="AI396" s="47"/>
      <c r="AJ396" s="48"/>
      <c r="AK396" s="49"/>
      <c r="AL396" s="50"/>
    </row>
    <row r="397" spans="1:38" ht="15">
      <c r="A397" s="20">
        <f t="shared" si="109"/>
        <v>393</v>
      </c>
      <c r="B397" s="27" t="e">
        <v>#N/A</v>
      </c>
      <c r="C397" s="29" t="s">
        <v>925</v>
      </c>
      <c r="D397" s="23">
        <v>30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3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/>
      <c r="Y397" s="24"/>
      <c r="Z397" s="24"/>
      <c r="AA397" s="24"/>
      <c r="AB397" s="38">
        <f t="shared" si="110"/>
        <v>0</v>
      </c>
      <c r="AC397" s="38">
        <f t="shared" si="107"/>
        <v>0</v>
      </c>
      <c r="AD397" s="24" t="e">
        <f t="shared" si="102"/>
        <v>#VALUE!</v>
      </c>
      <c r="AE397" s="24" t="e">
        <f t="shared" si="103"/>
        <v>#VALUE!</v>
      </c>
      <c r="AF397" s="24" t="e">
        <f t="shared" si="108"/>
        <v>#VALUE!</v>
      </c>
      <c r="AG397" s="24" t="e">
        <f t="shared" si="105"/>
        <v>#VALUE!</v>
      </c>
      <c r="AH397" s="46"/>
      <c r="AI397" s="47"/>
      <c r="AJ397" s="48"/>
      <c r="AK397" s="49"/>
      <c r="AL397" s="50"/>
    </row>
    <row r="398" spans="1:38" ht="15">
      <c r="A398" s="20">
        <f t="shared" si="109"/>
        <v>394</v>
      </c>
      <c r="B398" s="27" t="s">
        <v>926</v>
      </c>
      <c r="C398" s="29" t="s">
        <v>927</v>
      </c>
      <c r="D398" s="23">
        <v>30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3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/>
      <c r="Y398" s="24"/>
      <c r="Z398" s="24">
        <v>0</v>
      </c>
      <c r="AA398" s="24">
        <v>0</v>
      </c>
      <c r="AB398" s="38">
        <f t="shared" si="110"/>
        <v>0</v>
      </c>
      <c r="AC398" s="38">
        <f t="shared" si="107"/>
        <v>0</v>
      </c>
      <c r="AD398" s="24" t="e">
        <f t="shared" si="102"/>
        <v>#VALUE!</v>
      </c>
      <c r="AE398" s="24" t="e">
        <f t="shared" si="103"/>
        <v>#VALUE!</v>
      </c>
      <c r="AF398" s="24" t="e">
        <f t="shared" si="108"/>
        <v>#VALUE!</v>
      </c>
      <c r="AG398" s="24" t="e">
        <f t="shared" si="105"/>
        <v>#VALUE!</v>
      </c>
      <c r="AH398" s="46"/>
      <c r="AI398" s="47"/>
      <c r="AJ398" s="48"/>
      <c r="AK398" s="49"/>
      <c r="AL398" s="50"/>
    </row>
    <row r="399" spans="1:38" ht="15">
      <c r="A399" s="20">
        <f t="shared" si="109"/>
        <v>395</v>
      </c>
      <c r="B399" s="27" t="s">
        <v>152</v>
      </c>
      <c r="C399" s="29" t="s">
        <v>153</v>
      </c>
      <c r="D399" s="23">
        <v>90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3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6422.32</v>
      </c>
      <c r="X399" s="24"/>
      <c r="Y399" s="24">
        <v>44951.4</v>
      </c>
      <c r="Z399" s="24">
        <v>89904.65</v>
      </c>
      <c r="AA399" s="24">
        <v>0</v>
      </c>
      <c r="AB399" s="38">
        <f t="shared" si="110"/>
        <v>141278.37</v>
      </c>
      <c r="AC399" s="38">
        <f>AB399-AA399-Z399-Y399</f>
        <v>6422.32</v>
      </c>
      <c r="AD399" s="24" t="e">
        <f t="shared" si="102"/>
        <v>#VALUE!</v>
      </c>
      <c r="AE399" s="24" t="e">
        <f t="shared" si="103"/>
        <v>#VALUE!</v>
      </c>
      <c r="AF399" s="24" t="e">
        <f t="shared" si="108"/>
        <v>#VALUE!</v>
      </c>
      <c r="AG399" s="24" t="e">
        <f t="shared" si="105"/>
        <v>#VALUE!</v>
      </c>
      <c r="AH399" s="46"/>
      <c r="AI399" s="47"/>
      <c r="AJ399" s="48"/>
      <c r="AK399" s="49"/>
      <c r="AL399" s="50"/>
    </row>
    <row r="400" spans="1:38" ht="15">
      <c r="A400" s="20">
        <f t="shared" si="109"/>
        <v>396</v>
      </c>
      <c r="B400" s="27" t="e">
        <v>#N/A</v>
      </c>
      <c r="C400" s="29" t="s">
        <v>928</v>
      </c>
      <c r="D400" s="23">
        <v>30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3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  <c r="V400" s="24">
        <v>0</v>
      </c>
      <c r="W400" s="24">
        <v>0</v>
      </c>
      <c r="X400" s="24"/>
      <c r="Y400" s="24"/>
      <c r="Z400" s="24"/>
      <c r="AA400" s="24"/>
      <c r="AB400" s="38">
        <f t="shared" si="110"/>
        <v>0</v>
      </c>
      <c r="AC400" s="38">
        <f t="shared" ref="AC400:AC412" si="111">AB400-AA400</f>
        <v>0</v>
      </c>
      <c r="AD400" s="24" t="e">
        <f t="shared" si="102"/>
        <v>#VALUE!</v>
      </c>
      <c r="AE400" s="24" t="e">
        <f t="shared" si="103"/>
        <v>#VALUE!</v>
      </c>
      <c r="AF400" s="24" t="e">
        <f t="shared" si="108"/>
        <v>#VALUE!</v>
      </c>
      <c r="AG400" s="24" t="e">
        <f t="shared" si="105"/>
        <v>#VALUE!</v>
      </c>
      <c r="AH400" s="46"/>
      <c r="AI400" s="47"/>
      <c r="AJ400" s="48"/>
      <c r="AK400" s="49"/>
      <c r="AL400" s="50"/>
    </row>
    <row r="401" spans="1:38" ht="15">
      <c r="A401" s="20">
        <f t="shared" si="109"/>
        <v>397</v>
      </c>
      <c r="B401" s="27" t="s">
        <v>929</v>
      </c>
      <c r="C401" s="29" t="s">
        <v>930</v>
      </c>
      <c r="D401" s="23">
        <v>30</v>
      </c>
      <c r="E401" s="24">
        <v>0</v>
      </c>
      <c r="F401" s="24">
        <v>0</v>
      </c>
      <c r="G401" s="24">
        <v>0</v>
      </c>
      <c r="H401" s="24">
        <v>0</v>
      </c>
      <c r="I401" s="24">
        <v>0</v>
      </c>
      <c r="J401" s="3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/>
      <c r="Y401" s="24"/>
      <c r="Z401" s="24">
        <v>0</v>
      </c>
      <c r="AA401" s="24">
        <v>0</v>
      </c>
      <c r="AB401" s="38">
        <f t="shared" si="110"/>
        <v>0</v>
      </c>
      <c r="AC401" s="38">
        <f t="shared" si="111"/>
        <v>0</v>
      </c>
      <c r="AD401" s="24" t="e">
        <f t="shared" si="102"/>
        <v>#VALUE!</v>
      </c>
      <c r="AE401" s="24" t="e">
        <f t="shared" si="103"/>
        <v>#VALUE!</v>
      </c>
      <c r="AF401" s="24" t="e">
        <f t="shared" si="108"/>
        <v>#VALUE!</v>
      </c>
      <c r="AG401" s="24" t="e">
        <f t="shared" si="105"/>
        <v>#VALUE!</v>
      </c>
      <c r="AH401" s="46"/>
      <c r="AI401" s="47"/>
      <c r="AJ401" s="48"/>
      <c r="AK401" s="49"/>
      <c r="AL401" s="50"/>
    </row>
    <row r="402" spans="1:38" ht="15">
      <c r="A402" s="20">
        <f t="shared" si="109"/>
        <v>398</v>
      </c>
      <c r="B402" s="27" t="e">
        <v>#N/A</v>
      </c>
      <c r="C402" s="29" t="s">
        <v>931</v>
      </c>
      <c r="D402" s="23">
        <v>30</v>
      </c>
      <c r="E402" s="24">
        <v>0</v>
      </c>
      <c r="F402" s="24">
        <v>0</v>
      </c>
      <c r="G402" s="24">
        <v>0</v>
      </c>
      <c r="H402" s="24">
        <v>0</v>
      </c>
      <c r="I402" s="24">
        <v>0</v>
      </c>
      <c r="J402" s="3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  <c r="V402" s="24">
        <v>0</v>
      </c>
      <c r="W402" s="24">
        <v>0</v>
      </c>
      <c r="X402" s="24"/>
      <c r="Y402" s="24"/>
      <c r="Z402" s="24"/>
      <c r="AA402" s="24"/>
      <c r="AB402" s="38">
        <f t="shared" si="110"/>
        <v>0</v>
      </c>
      <c r="AC402" s="38">
        <f t="shared" si="111"/>
        <v>0</v>
      </c>
      <c r="AD402" s="24" t="e">
        <f t="shared" si="102"/>
        <v>#VALUE!</v>
      </c>
      <c r="AE402" s="24" t="e">
        <f t="shared" si="103"/>
        <v>#VALUE!</v>
      </c>
      <c r="AF402" s="24" t="e">
        <f t="shared" si="108"/>
        <v>#VALUE!</v>
      </c>
      <c r="AG402" s="24" t="e">
        <f t="shared" si="105"/>
        <v>#VALUE!</v>
      </c>
      <c r="AH402" s="46"/>
      <c r="AI402" s="47"/>
      <c r="AJ402" s="48"/>
      <c r="AK402" s="49"/>
      <c r="AL402" s="50"/>
    </row>
    <row r="403" spans="1:38" ht="15">
      <c r="A403" s="20">
        <f t="shared" si="109"/>
        <v>399</v>
      </c>
      <c r="B403" s="27" t="e">
        <v>#N/A</v>
      </c>
      <c r="C403" s="29" t="s">
        <v>932</v>
      </c>
      <c r="D403" s="23">
        <v>30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3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/>
      <c r="Y403" s="24"/>
      <c r="Z403" s="24"/>
      <c r="AA403" s="24"/>
      <c r="AB403" s="38">
        <f t="shared" si="110"/>
        <v>0</v>
      </c>
      <c r="AC403" s="38">
        <f t="shared" si="111"/>
        <v>0</v>
      </c>
      <c r="AD403" s="24" t="e">
        <f t="shared" si="102"/>
        <v>#VALUE!</v>
      </c>
      <c r="AE403" s="24" t="e">
        <f t="shared" si="103"/>
        <v>#VALUE!</v>
      </c>
      <c r="AF403" s="24" t="e">
        <f t="shared" si="108"/>
        <v>#VALUE!</v>
      </c>
      <c r="AG403" s="24" t="e">
        <f t="shared" si="105"/>
        <v>#VALUE!</v>
      </c>
      <c r="AH403" s="46"/>
      <c r="AI403" s="47"/>
      <c r="AJ403" s="48"/>
      <c r="AK403" s="49"/>
      <c r="AL403" s="50"/>
    </row>
    <row r="404" spans="1:38" ht="15">
      <c r="A404" s="20">
        <f t="shared" si="109"/>
        <v>400</v>
      </c>
      <c r="B404" s="27" t="s">
        <v>933</v>
      </c>
      <c r="C404" s="29" t="s">
        <v>934</v>
      </c>
      <c r="D404" s="23">
        <v>30</v>
      </c>
      <c r="E404" s="24">
        <v>0</v>
      </c>
      <c r="F404" s="24">
        <v>0</v>
      </c>
      <c r="G404" s="24">
        <v>0</v>
      </c>
      <c r="H404" s="24">
        <v>0</v>
      </c>
      <c r="I404" s="24">
        <v>0</v>
      </c>
      <c r="J404" s="34">
        <v>0</v>
      </c>
      <c r="K404" s="24">
        <v>0</v>
      </c>
      <c r="L404" s="24">
        <v>0</v>
      </c>
      <c r="M404" s="24">
        <v>0</v>
      </c>
      <c r="N404" s="24">
        <v>0</v>
      </c>
      <c r="O404" s="24">
        <v>0</v>
      </c>
      <c r="P404" s="24">
        <v>0</v>
      </c>
      <c r="Q404" s="24">
        <v>0</v>
      </c>
      <c r="R404" s="24">
        <v>0</v>
      </c>
      <c r="S404" s="24">
        <v>0</v>
      </c>
      <c r="T404" s="24">
        <v>0</v>
      </c>
      <c r="U404" s="24">
        <v>0</v>
      </c>
      <c r="V404" s="24">
        <v>0</v>
      </c>
      <c r="W404" s="24">
        <v>0</v>
      </c>
      <c r="X404" s="24"/>
      <c r="Y404" s="24"/>
      <c r="Z404" s="24">
        <v>0</v>
      </c>
      <c r="AA404" s="24">
        <v>0</v>
      </c>
      <c r="AB404" s="38">
        <f t="shared" si="110"/>
        <v>0</v>
      </c>
      <c r="AC404" s="38">
        <f t="shared" si="111"/>
        <v>0</v>
      </c>
      <c r="AD404" s="24" t="e">
        <f t="shared" si="102"/>
        <v>#VALUE!</v>
      </c>
      <c r="AE404" s="24" t="e">
        <f t="shared" si="103"/>
        <v>#VALUE!</v>
      </c>
      <c r="AF404" s="24" t="e">
        <f t="shared" si="108"/>
        <v>#VALUE!</v>
      </c>
      <c r="AG404" s="24" t="e">
        <f t="shared" si="105"/>
        <v>#VALUE!</v>
      </c>
      <c r="AH404" s="46"/>
      <c r="AI404" s="47"/>
      <c r="AJ404" s="48"/>
      <c r="AK404" s="49"/>
      <c r="AL404" s="50"/>
    </row>
    <row r="405" spans="1:38" ht="15">
      <c r="A405" s="20">
        <f t="shared" si="109"/>
        <v>401</v>
      </c>
      <c r="B405" s="27" t="e">
        <v>#N/A</v>
      </c>
      <c r="C405" s="29" t="s">
        <v>935</v>
      </c>
      <c r="D405" s="23">
        <v>30</v>
      </c>
      <c r="E405" s="24">
        <v>0</v>
      </c>
      <c r="F405" s="24">
        <v>0</v>
      </c>
      <c r="G405" s="24">
        <v>0</v>
      </c>
      <c r="H405" s="24">
        <v>0</v>
      </c>
      <c r="I405" s="24">
        <v>0</v>
      </c>
      <c r="J405" s="34">
        <v>0</v>
      </c>
      <c r="K405" s="24">
        <v>0</v>
      </c>
      <c r="L405" s="24">
        <v>0</v>
      </c>
      <c r="M405" s="24">
        <v>0</v>
      </c>
      <c r="N405" s="24">
        <v>0</v>
      </c>
      <c r="O405" s="24">
        <v>0</v>
      </c>
      <c r="P405" s="24">
        <v>0</v>
      </c>
      <c r="Q405" s="24">
        <v>0</v>
      </c>
      <c r="R405" s="24">
        <v>0</v>
      </c>
      <c r="S405" s="24">
        <v>0</v>
      </c>
      <c r="T405" s="24">
        <v>0</v>
      </c>
      <c r="U405" s="24">
        <v>0</v>
      </c>
      <c r="V405" s="24">
        <v>0</v>
      </c>
      <c r="W405" s="24">
        <v>0</v>
      </c>
      <c r="X405" s="24"/>
      <c r="Y405" s="24"/>
      <c r="Z405" s="24"/>
      <c r="AA405" s="24"/>
      <c r="AB405" s="38">
        <f t="shared" si="110"/>
        <v>0</v>
      </c>
      <c r="AC405" s="38">
        <f t="shared" si="111"/>
        <v>0</v>
      </c>
      <c r="AD405" s="24" t="e">
        <f t="shared" si="102"/>
        <v>#VALUE!</v>
      </c>
      <c r="AE405" s="24" t="e">
        <f t="shared" si="103"/>
        <v>#VALUE!</v>
      </c>
      <c r="AF405" s="24" t="e">
        <f t="shared" si="108"/>
        <v>#VALUE!</v>
      </c>
      <c r="AG405" s="24" t="e">
        <f t="shared" si="105"/>
        <v>#VALUE!</v>
      </c>
      <c r="AH405" s="46"/>
      <c r="AI405" s="47"/>
      <c r="AJ405" s="48"/>
      <c r="AK405" s="49"/>
      <c r="AL405" s="50"/>
    </row>
    <row r="406" spans="1:38" ht="15">
      <c r="A406" s="20">
        <f t="shared" si="109"/>
        <v>402</v>
      </c>
      <c r="B406" s="27" t="s">
        <v>936</v>
      </c>
      <c r="C406" s="29" t="s">
        <v>937</v>
      </c>
      <c r="D406" s="23">
        <v>30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3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/>
      <c r="Y406" s="24"/>
      <c r="Z406" s="24">
        <v>0</v>
      </c>
      <c r="AA406" s="24">
        <v>0</v>
      </c>
      <c r="AB406" s="38">
        <f t="shared" si="110"/>
        <v>0</v>
      </c>
      <c r="AC406" s="38">
        <f t="shared" si="111"/>
        <v>0</v>
      </c>
      <c r="AD406" s="24" t="e">
        <f t="shared" ref="AD406:AD429" si="112">INDEX($E$5:$S$622,ROW()-4,COLUMN()-((COLUMN()-19)*2)-7-$D406/30)</f>
        <v>#VALUE!</v>
      </c>
      <c r="AE406" s="24" t="e">
        <f t="shared" ref="AE406:AE430" si="113">IF((INDEX($E$5:$S$655,ROW()-4,COLUMN()-((COLUMN()-19)*2)-7-$D406/30))&gt;(AC406-AD406),(AC406-AD406),INDEX($E$5:$S$655,ROW()-4,COLUMN()-((COLUMN()-19)*2)-7-$D406/30))</f>
        <v>#VALUE!</v>
      </c>
      <c r="AF406" s="24" t="e">
        <f t="shared" si="108"/>
        <v>#VALUE!</v>
      </c>
      <c r="AG406" s="24" t="e">
        <f t="shared" si="105"/>
        <v>#VALUE!</v>
      </c>
      <c r="AH406" s="46"/>
      <c r="AI406" s="47"/>
      <c r="AJ406" s="48"/>
      <c r="AK406" s="49"/>
      <c r="AL406" s="50"/>
    </row>
    <row r="407" spans="1:38" ht="15">
      <c r="A407" s="20">
        <f t="shared" si="109"/>
        <v>403</v>
      </c>
      <c r="B407" s="27" t="s">
        <v>938</v>
      </c>
      <c r="C407" s="29" t="s">
        <v>939</v>
      </c>
      <c r="D407" s="23">
        <v>30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3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/>
      <c r="Y407" s="24"/>
      <c r="Z407" s="24">
        <v>0</v>
      </c>
      <c r="AA407" s="24">
        <v>0</v>
      </c>
      <c r="AB407" s="38">
        <f t="shared" si="110"/>
        <v>0</v>
      </c>
      <c r="AC407" s="38">
        <f t="shared" si="111"/>
        <v>0</v>
      </c>
      <c r="AD407" s="24" t="e">
        <f t="shared" si="112"/>
        <v>#VALUE!</v>
      </c>
      <c r="AE407" s="24" t="e">
        <f t="shared" si="113"/>
        <v>#VALUE!</v>
      </c>
      <c r="AF407" s="24" t="e">
        <f t="shared" si="108"/>
        <v>#VALUE!</v>
      </c>
      <c r="AG407" s="24" t="e">
        <f t="shared" si="105"/>
        <v>#VALUE!</v>
      </c>
      <c r="AH407" s="46"/>
      <c r="AI407" s="47"/>
      <c r="AJ407" s="48"/>
      <c r="AK407" s="49"/>
      <c r="AL407" s="50"/>
    </row>
    <row r="408" spans="1:38" ht="15">
      <c r="A408" s="20">
        <f t="shared" si="109"/>
        <v>404</v>
      </c>
      <c r="B408" s="27" t="e">
        <v>#N/A</v>
      </c>
      <c r="C408" s="29" t="s">
        <v>940</v>
      </c>
      <c r="D408" s="23">
        <v>30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3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/>
      <c r="Y408" s="24"/>
      <c r="Z408" s="24"/>
      <c r="AA408" s="24"/>
      <c r="AB408" s="38">
        <f t="shared" si="110"/>
        <v>0</v>
      </c>
      <c r="AC408" s="38">
        <f t="shared" si="111"/>
        <v>0</v>
      </c>
      <c r="AD408" s="24" t="e">
        <f t="shared" si="112"/>
        <v>#VALUE!</v>
      </c>
      <c r="AE408" s="24" t="e">
        <f t="shared" si="113"/>
        <v>#VALUE!</v>
      </c>
      <c r="AF408" s="24" t="e">
        <f t="shared" si="108"/>
        <v>#VALUE!</v>
      </c>
      <c r="AG408" s="24" t="e">
        <f t="shared" si="105"/>
        <v>#VALUE!</v>
      </c>
      <c r="AH408" s="46"/>
      <c r="AI408" s="47"/>
      <c r="AJ408" s="48"/>
      <c r="AK408" s="49"/>
      <c r="AL408" s="50"/>
    </row>
    <row r="409" spans="1:38" ht="15">
      <c r="A409" s="20">
        <f t="shared" si="109"/>
        <v>405</v>
      </c>
      <c r="B409" s="27" t="s">
        <v>673</v>
      </c>
      <c r="C409" s="29" t="s">
        <v>941</v>
      </c>
      <c r="D409" s="23">
        <v>30</v>
      </c>
      <c r="E409" s="24">
        <v>0</v>
      </c>
      <c r="F409" s="24">
        <v>0</v>
      </c>
      <c r="G409" s="24">
        <v>0</v>
      </c>
      <c r="H409" s="24">
        <v>0</v>
      </c>
      <c r="I409" s="24">
        <v>0</v>
      </c>
      <c r="J409" s="3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/>
      <c r="Y409" s="24">
        <v>5134</v>
      </c>
      <c r="Z409" s="24">
        <v>0</v>
      </c>
      <c r="AA409" s="24">
        <v>0</v>
      </c>
      <c r="AB409" s="38">
        <f t="shared" si="110"/>
        <v>5134</v>
      </c>
      <c r="AC409" s="38">
        <f t="shared" si="111"/>
        <v>5134</v>
      </c>
      <c r="AD409" s="24" t="e">
        <f t="shared" si="112"/>
        <v>#VALUE!</v>
      </c>
      <c r="AE409" s="24" t="e">
        <f t="shared" si="113"/>
        <v>#VALUE!</v>
      </c>
      <c r="AF409" s="24" t="e">
        <f t="shared" si="108"/>
        <v>#VALUE!</v>
      </c>
      <c r="AG409" s="24" t="e">
        <f t="shared" si="105"/>
        <v>#VALUE!</v>
      </c>
      <c r="AH409" s="46"/>
      <c r="AI409" s="47"/>
      <c r="AJ409" s="48"/>
      <c r="AK409" s="49"/>
      <c r="AL409" s="50"/>
    </row>
    <row r="410" spans="1:38" ht="15">
      <c r="A410" s="20">
        <f t="shared" si="109"/>
        <v>406</v>
      </c>
      <c r="B410" s="27" t="s">
        <v>942</v>
      </c>
      <c r="C410" s="29" t="s">
        <v>943</v>
      </c>
      <c r="D410" s="23">
        <v>30</v>
      </c>
      <c r="E410" s="24">
        <v>0</v>
      </c>
      <c r="F410" s="24">
        <v>0</v>
      </c>
      <c r="G410" s="24">
        <v>0</v>
      </c>
      <c r="H410" s="24">
        <v>0</v>
      </c>
      <c r="I410" s="24">
        <v>0</v>
      </c>
      <c r="J410" s="3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/>
      <c r="Y410" s="24"/>
      <c r="Z410" s="24">
        <v>0</v>
      </c>
      <c r="AA410" s="24">
        <v>0</v>
      </c>
      <c r="AB410" s="38">
        <f t="shared" si="110"/>
        <v>0</v>
      </c>
      <c r="AC410" s="38">
        <f t="shared" si="111"/>
        <v>0</v>
      </c>
      <c r="AD410" s="24" t="e">
        <f t="shared" si="112"/>
        <v>#VALUE!</v>
      </c>
      <c r="AE410" s="24" t="e">
        <f t="shared" si="113"/>
        <v>#VALUE!</v>
      </c>
      <c r="AF410" s="24" t="e">
        <f t="shared" si="108"/>
        <v>#VALUE!</v>
      </c>
      <c r="AG410" s="24" t="e">
        <f t="shared" si="105"/>
        <v>#VALUE!</v>
      </c>
      <c r="AH410" s="46"/>
      <c r="AI410" s="47"/>
      <c r="AJ410" s="48"/>
      <c r="AK410" s="49"/>
      <c r="AL410" s="50"/>
    </row>
    <row r="411" spans="1:38" ht="15">
      <c r="A411" s="20">
        <f t="shared" si="109"/>
        <v>407</v>
      </c>
      <c r="B411" s="27" t="s">
        <v>944</v>
      </c>
      <c r="C411" s="29" t="s">
        <v>945</v>
      </c>
      <c r="D411" s="23">
        <v>30</v>
      </c>
      <c r="E411" s="24">
        <v>0</v>
      </c>
      <c r="F411" s="24">
        <v>0</v>
      </c>
      <c r="G411" s="24">
        <v>0</v>
      </c>
      <c r="H411" s="24">
        <v>0</v>
      </c>
      <c r="I411" s="24">
        <v>0</v>
      </c>
      <c r="J411" s="3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/>
      <c r="Y411" s="24"/>
      <c r="Z411" s="24">
        <v>0</v>
      </c>
      <c r="AA411" s="24">
        <v>0</v>
      </c>
      <c r="AB411" s="38">
        <f t="shared" si="110"/>
        <v>0</v>
      </c>
      <c r="AC411" s="38">
        <f t="shared" si="111"/>
        <v>0</v>
      </c>
      <c r="AD411" s="24" t="e">
        <f t="shared" si="112"/>
        <v>#VALUE!</v>
      </c>
      <c r="AE411" s="24" t="e">
        <f t="shared" si="113"/>
        <v>#VALUE!</v>
      </c>
      <c r="AF411" s="24" t="e">
        <f t="shared" si="108"/>
        <v>#VALUE!</v>
      </c>
      <c r="AG411" s="24" t="e">
        <f t="shared" si="105"/>
        <v>#VALUE!</v>
      </c>
      <c r="AH411" s="46"/>
      <c r="AI411" s="47"/>
      <c r="AJ411" s="48"/>
      <c r="AK411" s="49"/>
      <c r="AL411" s="50"/>
    </row>
    <row r="412" spans="1:38" ht="15">
      <c r="A412" s="20">
        <f t="shared" si="109"/>
        <v>408</v>
      </c>
      <c r="B412" s="25" t="s">
        <v>633</v>
      </c>
      <c r="C412" s="29" t="s">
        <v>634</v>
      </c>
      <c r="D412" s="23">
        <v>30</v>
      </c>
      <c r="E412" s="24">
        <v>0</v>
      </c>
      <c r="F412" s="24">
        <v>0</v>
      </c>
      <c r="G412" s="24">
        <v>0</v>
      </c>
      <c r="H412" s="24">
        <v>0</v>
      </c>
      <c r="I412" s="24">
        <v>0</v>
      </c>
      <c r="J412" s="3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3850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/>
      <c r="Y412" s="24">
        <v>0</v>
      </c>
      <c r="Z412" s="24">
        <v>0</v>
      </c>
      <c r="AA412" s="24">
        <v>0</v>
      </c>
      <c r="AB412" s="38">
        <f t="shared" si="110"/>
        <v>3850</v>
      </c>
      <c r="AC412" s="38">
        <f t="shared" si="111"/>
        <v>3850</v>
      </c>
      <c r="AD412" s="24" t="e">
        <f t="shared" si="112"/>
        <v>#VALUE!</v>
      </c>
      <c r="AE412" s="24" t="e">
        <f t="shared" si="113"/>
        <v>#VALUE!</v>
      </c>
      <c r="AF412" s="24" t="e">
        <f t="shared" si="108"/>
        <v>#VALUE!</v>
      </c>
      <c r="AG412" s="24" t="e">
        <f t="shared" si="105"/>
        <v>#VALUE!</v>
      </c>
      <c r="AH412" s="46"/>
      <c r="AI412" s="47"/>
      <c r="AJ412" s="48"/>
      <c r="AK412" s="49"/>
      <c r="AL412" s="50"/>
    </row>
    <row r="413" spans="1:38" ht="15">
      <c r="A413" s="20">
        <f t="shared" si="109"/>
        <v>409</v>
      </c>
      <c r="B413" s="25" t="s">
        <v>157</v>
      </c>
      <c r="C413" s="29" t="s">
        <v>158</v>
      </c>
      <c r="D413" s="23">
        <v>90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3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21163.33</v>
      </c>
      <c r="X413" s="24">
        <v>340.36</v>
      </c>
      <c r="Y413" s="24">
        <v>0</v>
      </c>
      <c r="Z413" s="24">
        <v>0</v>
      </c>
      <c r="AA413" s="24">
        <v>0</v>
      </c>
      <c r="AB413" s="38">
        <f t="shared" si="110"/>
        <v>21503.690000000002</v>
      </c>
      <c r="AC413" s="38">
        <f t="shared" ref="AC413:AC416" si="114">AB413-AA413-Z413-Y413</f>
        <v>21503.690000000002</v>
      </c>
      <c r="AD413" s="24" t="e">
        <f t="shared" si="112"/>
        <v>#VALUE!</v>
      </c>
      <c r="AE413" s="24" t="e">
        <f t="shared" si="113"/>
        <v>#VALUE!</v>
      </c>
      <c r="AF413" s="24" t="e">
        <f t="shared" si="108"/>
        <v>#VALUE!</v>
      </c>
      <c r="AG413" s="24" t="e">
        <f t="shared" si="105"/>
        <v>#VALUE!</v>
      </c>
      <c r="AH413" s="46"/>
      <c r="AI413" s="47"/>
      <c r="AJ413" s="48"/>
      <c r="AK413" s="49"/>
      <c r="AL413" s="50"/>
    </row>
    <row r="414" spans="1:38" ht="15">
      <c r="A414" s="20">
        <f t="shared" si="109"/>
        <v>410</v>
      </c>
      <c r="B414" s="25" t="s">
        <v>329</v>
      </c>
      <c r="C414" s="29" t="s">
        <v>330</v>
      </c>
      <c r="D414" s="23">
        <v>90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3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3335</v>
      </c>
      <c r="V414" s="24">
        <v>0</v>
      </c>
      <c r="W414" s="24">
        <v>0</v>
      </c>
      <c r="X414" s="24">
        <v>12231.12</v>
      </c>
      <c r="Y414" s="24">
        <v>0</v>
      </c>
      <c r="Z414" s="24">
        <v>0</v>
      </c>
      <c r="AA414" s="24">
        <v>4429.6000000000004</v>
      </c>
      <c r="AB414" s="38">
        <f t="shared" si="110"/>
        <v>19995.72</v>
      </c>
      <c r="AC414" s="38">
        <f t="shared" si="114"/>
        <v>15566.12</v>
      </c>
      <c r="AD414" s="24" t="e">
        <f t="shared" si="112"/>
        <v>#VALUE!</v>
      </c>
      <c r="AE414" s="24" t="e">
        <f t="shared" si="113"/>
        <v>#VALUE!</v>
      </c>
      <c r="AF414" s="24" t="e">
        <f t="shared" si="108"/>
        <v>#VALUE!</v>
      </c>
      <c r="AG414" s="24" t="e">
        <f t="shared" ref="AG414:AG477" si="115">AC414-SUM(AD414:AF414)</f>
        <v>#VALUE!</v>
      </c>
      <c r="AH414" s="46"/>
      <c r="AI414" s="47"/>
      <c r="AJ414" s="48"/>
      <c r="AK414" s="49"/>
      <c r="AL414" s="50"/>
    </row>
    <row r="415" spans="1:38" ht="15">
      <c r="A415" s="20">
        <f t="shared" si="109"/>
        <v>411</v>
      </c>
      <c r="B415" s="25" t="s">
        <v>88</v>
      </c>
      <c r="C415" s="29" t="s">
        <v>89</v>
      </c>
      <c r="D415" s="23">
        <v>90</v>
      </c>
      <c r="E415" s="24">
        <v>0</v>
      </c>
      <c r="F415" s="24">
        <v>0</v>
      </c>
      <c r="G415" s="24">
        <v>0</v>
      </c>
      <c r="H415" s="24">
        <v>0</v>
      </c>
      <c r="I415" s="24">
        <v>0</v>
      </c>
      <c r="J415" s="3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9466.26</v>
      </c>
      <c r="R415" s="24">
        <v>0</v>
      </c>
      <c r="S415" s="24">
        <v>0</v>
      </c>
      <c r="T415" s="24">
        <v>0</v>
      </c>
      <c r="U415" s="24">
        <v>0</v>
      </c>
      <c r="V415" s="24">
        <v>1844.66</v>
      </c>
      <c r="W415" s="24">
        <v>0</v>
      </c>
      <c r="X415" s="24">
        <v>13108</v>
      </c>
      <c r="Y415" s="24">
        <v>9605</v>
      </c>
      <c r="Z415" s="24">
        <v>0</v>
      </c>
      <c r="AA415" s="24">
        <v>6676.04</v>
      </c>
      <c r="AB415" s="38">
        <f t="shared" si="110"/>
        <v>40699.96</v>
      </c>
      <c r="AC415" s="38">
        <f t="shared" si="114"/>
        <v>24418.92</v>
      </c>
      <c r="AD415" s="24" t="e">
        <f t="shared" si="112"/>
        <v>#VALUE!</v>
      </c>
      <c r="AE415" s="24" t="e">
        <f t="shared" si="113"/>
        <v>#VALUE!</v>
      </c>
      <c r="AF415" s="24" t="e">
        <f t="shared" si="108"/>
        <v>#VALUE!</v>
      </c>
      <c r="AG415" s="24" t="e">
        <f t="shared" si="115"/>
        <v>#VALUE!</v>
      </c>
      <c r="AH415" s="46"/>
      <c r="AI415" s="47"/>
      <c r="AJ415" s="48"/>
      <c r="AK415" s="49"/>
      <c r="AL415" s="50"/>
    </row>
    <row r="416" spans="1:38" ht="15">
      <c r="A416" s="20">
        <f t="shared" si="109"/>
        <v>412</v>
      </c>
      <c r="B416" s="25" t="s">
        <v>128</v>
      </c>
      <c r="C416" s="29" t="s">
        <v>129</v>
      </c>
      <c r="D416" s="23">
        <v>90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3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21440</v>
      </c>
      <c r="T416" s="24">
        <v>0</v>
      </c>
      <c r="U416" s="24">
        <v>0</v>
      </c>
      <c r="V416" s="24">
        <v>0</v>
      </c>
      <c r="W416" s="24">
        <v>0</v>
      </c>
      <c r="X416" s="24"/>
      <c r="Y416" s="24">
        <v>0</v>
      </c>
      <c r="Z416" s="24">
        <v>0</v>
      </c>
      <c r="AA416" s="24">
        <v>0</v>
      </c>
      <c r="AB416" s="38">
        <f t="shared" si="110"/>
        <v>21440</v>
      </c>
      <c r="AC416" s="38">
        <f t="shared" si="114"/>
        <v>21440</v>
      </c>
      <c r="AD416" s="24" t="e">
        <f t="shared" si="112"/>
        <v>#VALUE!</v>
      </c>
      <c r="AE416" s="24" t="e">
        <f t="shared" si="113"/>
        <v>#VALUE!</v>
      </c>
      <c r="AF416" s="24" t="e">
        <f t="shared" si="108"/>
        <v>#VALUE!</v>
      </c>
      <c r="AG416" s="24" t="e">
        <f t="shared" si="115"/>
        <v>#VALUE!</v>
      </c>
      <c r="AH416" s="46"/>
      <c r="AI416" s="47"/>
      <c r="AJ416" s="48"/>
      <c r="AK416" s="49"/>
      <c r="AL416" s="50"/>
    </row>
    <row r="417" spans="1:38" ht="15">
      <c r="A417" s="20">
        <f t="shared" si="109"/>
        <v>413</v>
      </c>
      <c r="B417" s="25" t="s">
        <v>946</v>
      </c>
      <c r="C417" s="29" t="s">
        <v>947</v>
      </c>
      <c r="D417" s="52">
        <v>30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3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/>
      <c r="Y417" s="24"/>
      <c r="Z417" s="24">
        <v>0</v>
      </c>
      <c r="AA417" s="24">
        <v>0</v>
      </c>
      <c r="AB417" s="38">
        <f t="shared" si="110"/>
        <v>0</v>
      </c>
      <c r="AC417" s="38">
        <f t="shared" ref="AC417:AC421" si="116">AB417-AA417</f>
        <v>0</v>
      </c>
      <c r="AD417" s="24" t="e">
        <f t="shared" si="112"/>
        <v>#VALUE!</v>
      </c>
      <c r="AE417" s="24" t="e">
        <f t="shared" si="113"/>
        <v>#VALUE!</v>
      </c>
      <c r="AF417" s="24" t="e">
        <f t="shared" si="108"/>
        <v>#VALUE!</v>
      </c>
      <c r="AG417" s="24" t="e">
        <f t="shared" si="115"/>
        <v>#VALUE!</v>
      </c>
      <c r="AH417" s="46"/>
      <c r="AI417" s="47"/>
      <c r="AJ417" s="48"/>
      <c r="AK417" s="49"/>
      <c r="AL417" s="50"/>
    </row>
    <row r="418" spans="1:38" ht="15">
      <c r="A418" s="20">
        <f t="shared" si="109"/>
        <v>414</v>
      </c>
      <c r="B418" s="25" t="s">
        <v>142</v>
      </c>
      <c r="C418" s="29" t="s">
        <v>143</v>
      </c>
      <c r="D418" s="23">
        <v>90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3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154722.10999999999</v>
      </c>
      <c r="Y418" s="24">
        <v>692799.58</v>
      </c>
      <c r="Z418" s="24">
        <v>378749.74</v>
      </c>
      <c r="AA418" s="24">
        <v>227720.23</v>
      </c>
      <c r="AB418" s="38">
        <f t="shared" si="110"/>
        <v>1453991.66</v>
      </c>
      <c r="AC418" s="38">
        <f t="shared" ref="AC418:AC424" si="117">AB418-AA418-Z418-Y418</f>
        <v>154722.10999999999</v>
      </c>
      <c r="AD418" s="24" t="e">
        <f t="shared" si="112"/>
        <v>#VALUE!</v>
      </c>
      <c r="AE418" s="24" t="e">
        <f t="shared" si="113"/>
        <v>#VALUE!</v>
      </c>
      <c r="AF418" s="24" t="e">
        <f t="shared" si="108"/>
        <v>#VALUE!</v>
      </c>
      <c r="AG418" s="24" t="e">
        <f t="shared" si="115"/>
        <v>#VALUE!</v>
      </c>
      <c r="AH418" s="46"/>
      <c r="AI418" s="47"/>
      <c r="AJ418" s="48"/>
      <c r="AK418" s="49"/>
      <c r="AL418" s="50"/>
    </row>
    <row r="419" spans="1:38" ht="15">
      <c r="A419" s="20">
        <f t="shared" si="109"/>
        <v>415</v>
      </c>
      <c r="B419" s="25" t="s">
        <v>635</v>
      </c>
      <c r="C419" s="29" t="s">
        <v>636</v>
      </c>
      <c r="D419" s="52">
        <v>30</v>
      </c>
      <c r="E419" s="24">
        <v>148132.6</v>
      </c>
      <c r="F419" s="24">
        <v>0</v>
      </c>
      <c r="G419" s="24">
        <v>0</v>
      </c>
      <c r="H419" s="24">
        <v>0</v>
      </c>
      <c r="I419" s="24">
        <v>0</v>
      </c>
      <c r="J419" s="3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/>
      <c r="Y419" s="24">
        <v>0</v>
      </c>
      <c r="Z419" s="24">
        <v>0</v>
      </c>
      <c r="AA419" s="24">
        <v>0</v>
      </c>
      <c r="AB419" s="38">
        <f t="shared" si="110"/>
        <v>148132.6</v>
      </c>
      <c r="AC419" s="38">
        <f t="shared" si="116"/>
        <v>148132.6</v>
      </c>
      <c r="AD419" s="24" t="e">
        <f t="shared" si="112"/>
        <v>#VALUE!</v>
      </c>
      <c r="AE419" s="24" t="e">
        <f t="shared" si="113"/>
        <v>#VALUE!</v>
      </c>
      <c r="AF419" s="24" t="e">
        <f t="shared" si="108"/>
        <v>#VALUE!</v>
      </c>
      <c r="AG419" s="24" t="e">
        <f t="shared" si="115"/>
        <v>#VALUE!</v>
      </c>
      <c r="AH419" s="46"/>
      <c r="AI419" s="47"/>
      <c r="AJ419" s="48"/>
      <c r="AK419" s="49"/>
      <c r="AL419" s="50"/>
    </row>
    <row r="420" spans="1:38" ht="15">
      <c r="A420" s="20">
        <f t="shared" si="109"/>
        <v>416</v>
      </c>
      <c r="B420" s="25" t="s">
        <v>948</v>
      </c>
      <c r="C420" s="29" t="s">
        <v>949</v>
      </c>
      <c r="D420" s="52">
        <v>30</v>
      </c>
      <c r="E420" s="24">
        <v>0</v>
      </c>
      <c r="F420" s="24">
        <v>0</v>
      </c>
      <c r="G420" s="24">
        <v>0</v>
      </c>
      <c r="H420" s="24">
        <v>0</v>
      </c>
      <c r="I420" s="24">
        <v>0</v>
      </c>
      <c r="J420" s="34">
        <v>0</v>
      </c>
      <c r="K420" s="24">
        <v>0</v>
      </c>
      <c r="L420" s="24">
        <v>0</v>
      </c>
      <c r="M420" s="24">
        <v>0</v>
      </c>
      <c r="N420" s="24">
        <v>0</v>
      </c>
      <c r="O420" s="24">
        <v>0</v>
      </c>
      <c r="P420" s="24">
        <v>0</v>
      </c>
      <c r="Q420" s="24">
        <v>0</v>
      </c>
      <c r="R420" s="24">
        <v>0</v>
      </c>
      <c r="S420" s="24">
        <v>0</v>
      </c>
      <c r="T420" s="24">
        <v>0</v>
      </c>
      <c r="U420" s="24">
        <v>0</v>
      </c>
      <c r="V420" s="24">
        <v>0</v>
      </c>
      <c r="W420" s="24">
        <v>0</v>
      </c>
      <c r="X420" s="24"/>
      <c r="Y420" s="24"/>
      <c r="Z420" s="24"/>
      <c r="AA420" s="24">
        <v>0</v>
      </c>
      <c r="AB420" s="38">
        <f t="shared" si="110"/>
        <v>0</v>
      </c>
      <c r="AC420" s="38">
        <f t="shared" si="116"/>
        <v>0</v>
      </c>
      <c r="AD420" s="24" t="e">
        <f t="shared" si="112"/>
        <v>#VALUE!</v>
      </c>
      <c r="AE420" s="24" t="e">
        <f t="shared" si="113"/>
        <v>#VALUE!</v>
      </c>
      <c r="AF420" s="24" t="e">
        <f t="shared" si="108"/>
        <v>#VALUE!</v>
      </c>
      <c r="AG420" s="24" t="e">
        <f t="shared" si="115"/>
        <v>#VALUE!</v>
      </c>
      <c r="AH420" s="46"/>
      <c r="AI420" s="47"/>
      <c r="AJ420" s="48"/>
      <c r="AK420" s="49"/>
      <c r="AL420" s="50"/>
    </row>
    <row r="421" spans="1:38" ht="15">
      <c r="A421" s="20">
        <f t="shared" si="109"/>
        <v>417</v>
      </c>
      <c r="B421" s="25" t="s">
        <v>711</v>
      </c>
      <c r="C421" s="29" t="s">
        <v>712</v>
      </c>
      <c r="D421" s="52">
        <v>30</v>
      </c>
      <c r="E421" s="24">
        <v>0</v>
      </c>
      <c r="F421" s="24">
        <v>0</v>
      </c>
      <c r="G421" s="24">
        <v>0</v>
      </c>
      <c r="H421" s="24">
        <v>0</v>
      </c>
      <c r="I421" s="24">
        <v>0</v>
      </c>
      <c r="J421" s="3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/>
      <c r="Y421" s="24"/>
      <c r="Z421" s="24">
        <v>0</v>
      </c>
      <c r="AA421" s="24">
        <v>1</v>
      </c>
      <c r="AB421" s="38">
        <f t="shared" si="110"/>
        <v>1</v>
      </c>
      <c r="AC421" s="38">
        <f t="shared" si="116"/>
        <v>0</v>
      </c>
      <c r="AD421" s="24" t="e">
        <f t="shared" si="112"/>
        <v>#VALUE!</v>
      </c>
      <c r="AE421" s="24" t="e">
        <f t="shared" si="113"/>
        <v>#VALUE!</v>
      </c>
      <c r="AF421" s="24" t="e">
        <f t="shared" si="108"/>
        <v>#VALUE!</v>
      </c>
      <c r="AG421" s="24" t="e">
        <f t="shared" si="115"/>
        <v>#VALUE!</v>
      </c>
      <c r="AH421" s="46"/>
      <c r="AI421" s="47"/>
      <c r="AJ421" s="48"/>
      <c r="AK421" s="49"/>
      <c r="AL421" s="50"/>
    </row>
    <row r="422" spans="1:38" ht="15">
      <c r="A422" s="20">
        <f t="shared" si="109"/>
        <v>418</v>
      </c>
      <c r="B422" s="25" t="s">
        <v>108</v>
      </c>
      <c r="C422" s="29" t="s">
        <v>109</v>
      </c>
      <c r="D422" s="23">
        <v>90</v>
      </c>
      <c r="E422" s="24">
        <v>93062.48</v>
      </c>
      <c r="F422" s="24">
        <v>0</v>
      </c>
      <c r="G422" s="24">
        <v>0</v>
      </c>
      <c r="H422" s="24">
        <v>0</v>
      </c>
      <c r="I422" s="24">
        <v>0</v>
      </c>
      <c r="J422" s="3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41629.839999999997</v>
      </c>
      <c r="S422" s="24">
        <v>0</v>
      </c>
      <c r="T422" s="24">
        <v>0</v>
      </c>
      <c r="U422" s="24">
        <v>28624.07</v>
      </c>
      <c r="V422" s="24">
        <v>26693.08</v>
      </c>
      <c r="W422" s="24">
        <v>0</v>
      </c>
      <c r="X422" s="24">
        <v>55146.77</v>
      </c>
      <c r="Y422" s="24">
        <v>8390.25</v>
      </c>
      <c r="Z422" s="24">
        <v>121159.01</v>
      </c>
      <c r="AA422" s="24">
        <v>85524.27</v>
      </c>
      <c r="AB422" s="38">
        <f t="shared" si="110"/>
        <v>460229.77</v>
      </c>
      <c r="AC422" s="38">
        <f t="shared" si="117"/>
        <v>245156.24</v>
      </c>
      <c r="AD422" s="24" t="e">
        <f t="shared" si="112"/>
        <v>#VALUE!</v>
      </c>
      <c r="AE422" s="24" t="e">
        <f t="shared" si="113"/>
        <v>#VALUE!</v>
      </c>
      <c r="AF422" s="24" t="e">
        <f t="shared" si="108"/>
        <v>#VALUE!</v>
      </c>
      <c r="AG422" s="24" t="e">
        <f t="shared" si="115"/>
        <v>#VALUE!</v>
      </c>
      <c r="AH422" s="46"/>
      <c r="AI422" s="47"/>
      <c r="AJ422" s="48"/>
      <c r="AK422" s="49"/>
      <c r="AL422" s="50"/>
    </row>
    <row r="423" spans="1:38" ht="15">
      <c r="A423" s="20">
        <f t="shared" si="109"/>
        <v>419</v>
      </c>
      <c r="B423" s="25" t="s">
        <v>165</v>
      </c>
      <c r="C423" s="29" t="s">
        <v>166</v>
      </c>
      <c r="D423" s="23">
        <v>90</v>
      </c>
      <c r="E423" s="24">
        <v>29656</v>
      </c>
      <c r="F423" s="24">
        <v>0</v>
      </c>
      <c r="G423" s="24">
        <v>0</v>
      </c>
      <c r="H423" s="24">
        <v>0</v>
      </c>
      <c r="I423" s="24">
        <v>0</v>
      </c>
      <c r="J423" s="3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18000.900000000001</v>
      </c>
      <c r="V423" s="24">
        <v>0</v>
      </c>
      <c r="W423" s="24">
        <v>15600.78</v>
      </c>
      <c r="X423" s="24"/>
      <c r="Y423" s="24">
        <v>0</v>
      </c>
      <c r="Z423" s="24">
        <v>35163.79</v>
      </c>
      <c r="AA423" s="24">
        <v>0</v>
      </c>
      <c r="AB423" s="38">
        <f t="shared" si="110"/>
        <v>98421.47</v>
      </c>
      <c r="AC423" s="38">
        <f t="shared" si="117"/>
        <v>63257.68</v>
      </c>
      <c r="AD423" s="24" t="e">
        <f t="shared" si="112"/>
        <v>#VALUE!</v>
      </c>
      <c r="AE423" s="24" t="e">
        <f t="shared" si="113"/>
        <v>#VALUE!</v>
      </c>
      <c r="AF423" s="24" t="e">
        <f t="shared" si="108"/>
        <v>#VALUE!</v>
      </c>
      <c r="AG423" s="24" t="e">
        <f t="shared" si="115"/>
        <v>#VALUE!</v>
      </c>
      <c r="AH423" s="46"/>
      <c r="AI423" s="47"/>
      <c r="AJ423" s="48"/>
      <c r="AK423" s="49"/>
      <c r="AL423" s="50"/>
    </row>
    <row r="424" spans="1:38" ht="15">
      <c r="A424" s="20">
        <f t="shared" si="109"/>
        <v>420</v>
      </c>
      <c r="B424" s="25" t="s">
        <v>319</v>
      </c>
      <c r="C424" s="29" t="s">
        <v>320</v>
      </c>
      <c r="D424" s="23">
        <v>90</v>
      </c>
      <c r="E424" s="24">
        <v>7470.73</v>
      </c>
      <c r="F424" s="24">
        <v>0</v>
      </c>
      <c r="G424" s="24">
        <v>0</v>
      </c>
      <c r="H424" s="24">
        <v>0</v>
      </c>
      <c r="I424" s="24">
        <v>0</v>
      </c>
      <c r="J424" s="3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/>
      <c r="Y424" s="24">
        <v>0</v>
      </c>
      <c r="Z424" s="24">
        <v>0</v>
      </c>
      <c r="AA424" s="24">
        <v>19336.740000000002</v>
      </c>
      <c r="AB424" s="38">
        <f t="shared" si="110"/>
        <v>26807.47</v>
      </c>
      <c r="AC424" s="38">
        <f t="shared" si="117"/>
        <v>7470.73</v>
      </c>
      <c r="AD424" s="24" t="e">
        <f t="shared" si="112"/>
        <v>#VALUE!</v>
      </c>
      <c r="AE424" s="24" t="e">
        <f t="shared" si="113"/>
        <v>#VALUE!</v>
      </c>
      <c r="AF424" s="24" t="e">
        <f t="shared" si="108"/>
        <v>#VALUE!</v>
      </c>
      <c r="AG424" s="24" t="e">
        <f t="shared" si="115"/>
        <v>#VALUE!</v>
      </c>
      <c r="AH424" s="46"/>
      <c r="AI424" s="47"/>
      <c r="AJ424" s="48"/>
      <c r="AK424" s="49"/>
      <c r="AL424" s="50"/>
    </row>
    <row r="425" spans="1:38" ht="15">
      <c r="A425" s="20">
        <f t="shared" si="109"/>
        <v>421</v>
      </c>
      <c r="B425" s="25" t="s">
        <v>637</v>
      </c>
      <c r="C425" s="29" t="s">
        <v>638</v>
      </c>
      <c r="D425" s="52">
        <v>30</v>
      </c>
      <c r="E425" s="24">
        <v>23937.599999999999</v>
      </c>
      <c r="F425" s="24">
        <v>0</v>
      </c>
      <c r="G425" s="24">
        <v>0</v>
      </c>
      <c r="H425" s="24">
        <v>0</v>
      </c>
      <c r="I425" s="24">
        <v>0</v>
      </c>
      <c r="J425" s="3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/>
      <c r="Y425" s="24">
        <v>0</v>
      </c>
      <c r="Z425" s="24">
        <v>0</v>
      </c>
      <c r="AA425" s="24">
        <v>0</v>
      </c>
      <c r="AB425" s="38">
        <f t="shared" si="110"/>
        <v>23937.599999999999</v>
      </c>
      <c r="AC425" s="38">
        <f t="shared" ref="AC425:AC429" si="118">AB425-AA425</f>
        <v>23937.599999999999</v>
      </c>
      <c r="AD425" s="24" t="e">
        <f t="shared" si="112"/>
        <v>#VALUE!</v>
      </c>
      <c r="AE425" s="24" t="e">
        <f t="shared" si="113"/>
        <v>#VALUE!</v>
      </c>
      <c r="AF425" s="24" t="e">
        <f t="shared" si="108"/>
        <v>#VALUE!</v>
      </c>
      <c r="AG425" s="24" t="e">
        <f t="shared" si="115"/>
        <v>#VALUE!</v>
      </c>
      <c r="AH425" s="46"/>
      <c r="AI425" s="47"/>
      <c r="AJ425" s="48"/>
      <c r="AK425" s="49"/>
      <c r="AL425" s="50"/>
    </row>
    <row r="426" spans="1:38" ht="15">
      <c r="A426" s="20">
        <f t="shared" si="109"/>
        <v>422</v>
      </c>
      <c r="B426" s="25" t="s">
        <v>349</v>
      </c>
      <c r="C426" s="29" t="s">
        <v>350</v>
      </c>
      <c r="D426" s="23">
        <v>90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3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151.69999999999999</v>
      </c>
      <c r="Y426" s="24">
        <v>0</v>
      </c>
      <c r="Z426" s="24">
        <v>0</v>
      </c>
      <c r="AA426" s="24">
        <v>0</v>
      </c>
      <c r="AB426" s="38">
        <f t="shared" si="110"/>
        <v>151.69999999999999</v>
      </c>
      <c r="AC426" s="38">
        <f t="shared" ref="AC426:AC430" si="119">AB426-AA426-Z426-Y426</f>
        <v>151.69999999999999</v>
      </c>
      <c r="AD426" s="24" t="e">
        <f t="shared" si="112"/>
        <v>#VALUE!</v>
      </c>
      <c r="AE426" s="24" t="e">
        <f t="shared" si="113"/>
        <v>#VALUE!</v>
      </c>
      <c r="AF426" s="24" t="e">
        <f t="shared" si="108"/>
        <v>#VALUE!</v>
      </c>
      <c r="AG426" s="24" t="e">
        <f t="shared" si="115"/>
        <v>#VALUE!</v>
      </c>
      <c r="AH426" s="46"/>
      <c r="AI426" s="47"/>
      <c r="AJ426" s="48"/>
      <c r="AK426" s="49"/>
      <c r="AL426" s="50"/>
    </row>
    <row r="427" spans="1:38" ht="15">
      <c r="A427" s="20">
        <f t="shared" si="109"/>
        <v>423</v>
      </c>
      <c r="B427" s="25" t="s">
        <v>321</v>
      </c>
      <c r="C427" s="29" t="s">
        <v>322</v>
      </c>
      <c r="D427" s="23">
        <v>90</v>
      </c>
      <c r="E427" s="24">
        <v>12263.73</v>
      </c>
      <c r="F427" s="24">
        <v>0</v>
      </c>
      <c r="G427" s="24">
        <v>0</v>
      </c>
      <c r="H427" s="24">
        <v>0</v>
      </c>
      <c r="I427" s="24">
        <v>0</v>
      </c>
      <c r="J427" s="3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/>
      <c r="Y427" s="24">
        <v>0</v>
      </c>
      <c r="Z427" s="24">
        <v>0</v>
      </c>
      <c r="AA427" s="24">
        <v>0</v>
      </c>
      <c r="AB427" s="38">
        <f t="shared" si="110"/>
        <v>12263.73</v>
      </c>
      <c r="AC427" s="38">
        <f t="shared" si="119"/>
        <v>12263.73</v>
      </c>
      <c r="AD427" s="24" t="e">
        <f t="shared" si="112"/>
        <v>#VALUE!</v>
      </c>
      <c r="AE427" s="24" t="e">
        <f t="shared" si="113"/>
        <v>#VALUE!</v>
      </c>
      <c r="AF427" s="24" t="e">
        <f t="shared" si="108"/>
        <v>#VALUE!</v>
      </c>
      <c r="AG427" s="24" t="e">
        <f t="shared" si="115"/>
        <v>#VALUE!</v>
      </c>
      <c r="AH427" s="46"/>
      <c r="AI427" s="47"/>
      <c r="AJ427" s="48"/>
      <c r="AK427" s="49"/>
      <c r="AL427" s="50"/>
    </row>
    <row r="428" spans="1:38" ht="15">
      <c r="A428" s="20">
        <f t="shared" si="109"/>
        <v>424</v>
      </c>
      <c r="B428" s="25" t="s">
        <v>950</v>
      </c>
      <c r="C428" s="29" t="s">
        <v>951</v>
      </c>
      <c r="D428" s="52">
        <v>30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3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/>
      <c r="Y428" s="24"/>
      <c r="Z428" s="24"/>
      <c r="AA428" s="24">
        <v>3.9</v>
      </c>
      <c r="AB428" s="38">
        <f t="shared" si="110"/>
        <v>3.9</v>
      </c>
      <c r="AC428" s="38">
        <f t="shared" si="118"/>
        <v>0</v>
      </c>
      <c r="AD428" s="24" t="e">
        <f t="shared" si="112"/>
        <v>#VALUE!</v>
      </c>
      <c r="AE428" s="24" t="e">
        <f t="shared" si="113"/>
        <v>#VALUE!</v>
      </c>
      <c r="AF428" s="24" t="e">
        <f t="shared" si="108"/>
        <v>#VALUE!</v>
      </c>
      <c r="AG428" s="24" t="e">
        <f t="shared" si="115"/>
        <v>#VALUE!</v>
      </c>
      <c r="AH428" s="46"/>
      <c r="AI428" s="47"/>
      <c r="AJ428" s="48"/>
      <c r="AK428" s="49"/>
      <c r="AL428" s="50"/>
    </row>
    <row r="429" spans="1:38" ht="15">
      <c r="A429" s="20">
        <f t="shared" si="109"/>
        <v>425</v>
      </c>
      <c r="B429" s="25" t="s">
        <v>952</v>
      </c>
      <c r="C429" s="29" t="s">
        <v>953</v>
      </c>
      <c r="D429" s="52">
        <v>30</v>
      </c>
      <c r="E429" s="24">
        <v>0</v>
      </c>
      <c r="F429" s="24">
        <v>0</v>
      </c>
      <c r="G429" s="24">
        <v>0</v>
      </c>
      <c r="H429" s="24">
        <v>0</v>
      </c>
      <c r="I429" s="24">
        <v>0</v>
      </c>
      <c r="J429" s="3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0</v>
      </c>
      <c r="T429" s="24">
        <v>0</v>
      </c>
      <c r="U429" s="24">
        <v>0</v>
      </c>
      <c r="V429" s="24">
        <v>0</v>
      </c>
      <c r="W429" s="24">
        <v>0</v>
      </c>
      <c r="X429" s="24"/>
      <c r="Y429" s="24"/>
      <c r="Z429" s="24"/>
      <c r="AA429" s="24">
        <v>0</v>
      </c>
      <c r="AB429" s="38">
        <f t="shared" si="110"/>
        <v>0</v>
      </c>
      <c r="AC429" s="38">
        <f t="shared" si="118"/>
        <v>0</v>
      </c>
      <c r="AD429" s="24" t="e">
        <f t="shared" si="112"/>
        <v>#VALUE!</v>
      </c>
      <c r="AE429" s="24" t="e">
        <f t="shared" si="113"/>
        <v>#VALUE!</v>
      </c>
      <c r="AF429" s="24" t="e">
        <f t="shared" si="108"/>
        <v>#VALUE!</v>
      </c>
      <c r="AG429" s="24" t="e">
        <f t="shared" si="115"/>
        <v>#VALUE!</v>
      </c>
      <c r="AH429" s="46"/>
      <c r="AI429" s="47"/>
      <c r="AJ429" s="48"/>
      <c r="AK429" s="49"/>
      <c r="AL429" s="50"/>
    </row>
    <row r="430" spans="1:38" ht="15">
      <c r="A430" s="20">
        <f t="shared" si="109"/>
        <v>426</v>
      </c>
      <c r="B430" s="25" t="s">
        <v>100</v>
      </c>
      <c r="C430" s="29" t="s">
        <v>101</v>
      </c>
      <c r="D430" s="23">
        <v>90</v>
      </c>
      <c r="E430" s="24">
        <v>0</v>
      </c>
      <c r="F430" s="24">
        <v>0</v>
      </c>
      <c r="G430" s="24">
        <v>0</v>
      </c>
      <c r="H430" s="24">
        <v>0</v>
      </c>
      <c r="I430" s="24">
        <v>0</v>
      </c>
      <c r="J430" s="3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0</v>
      </c>
      <c r="T430" s="24">
        <v>0</v>
      </c>
      <c r="U430" s="24">
        <v>52591.199999999997</v>
      </c>
      <c r="V430" s="24">
        <v>67810.47</v>
      </c>
      <c r="W430" s="24">
        <v>13661.5</v>
      </c>
      <c r="X430" s="24"/>
      <c r="Y430" s="24">
        <v>73133.119999999995</v>
      </c>
      <c r="Z430" s="24">
        <v>0</v>
      </c>
      <c r="AA430" s="24">
        <v>41457.69</v>
      </c>
      <c r="AB430" s="38">
        <f t="shared" si="110"/>
        <v>248653.97999999998</v>
      </c>
      <c r="AC430" s="38">
        <f t="shared" si="119"/>
        <v>134063.16999999998</v>
      </c>
      <c r="AD430" s="24"/>
      <c r="AE430" s="24" t="e">
        <f t="shared" si="113"/>
        <v>#VALUE!</v>
      </c>
      <c r="AF430" s="24" t="e">
        <f t="shared" si="108"/>
        <v>#VALUE!</v>
      </c>
      <c r="AG430" s="24" t="e">
        <f t="shared" si="115"/>
        <v>#VALUE!</v>
      </c>
      <c r="AH430" s="46"/>
      <c r="AI430" s="47"/>
      <c r="AJ430" s="48"/>
      <c r="AK430" s="49"/>
      <c r="AL430" s="50"/>
    </row>
    <row r="431" spans="1:38" ht="15">
      <c r="A431" s="20">
        <f t="shared" si="109"/>
        <v>427</v>
      </c>
      <c r="B431" s="25" t="s">
        <v>639</v>
      </c>
      <c r="C431" s="29" t="s">
        <v>640</v>
      </c>
      <c r="D431" s="52">
        <v>30</v>
      </c>
      <c r="E431" s="24">
        <v>16700</v>
      </c>
      <c r="F431" s="24">
        <v>0</v>
      </c>
      <c r="G431" s="24">
        <v>0</v>
      </c>
      <c r="H431" s="24">
        <v>0</v>
      </c>
      <c r="I431" s="24">
        <v>0</v>
      </c>
      <c r="J431" s="3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/>
      <c r="Y431" s="24">
        <v>0</v>
      </c>
      <c r="Z431" s="24">
        <v>0</v>
      </c>
      <c r="AA431" s="24">
        <v>0</v>
      </c>
      <c r="AB431" s="38">
        <f t="shared" si="110"/>
        <v>16700</v>
      </c>
      <c r="AC431" s="38">
        <f>AB431-AA431</f>
        <v>16700</v>
      </c>
      <c r="AD431" s="24" t="e">
        <f t="shared" ref="AD431:AD494" si="120">INDEX($E$5:$S$622,ROW()-4,COLUMN()-((COLUMN()-19)*2)-7-$D431/30)</f>
        <v>#VALUE!</v>
      </c>
      <c r="AE431" s="24" t="e">
        <f t="shared" ref="AE431:AE494" si="121">IF((INDEX($E$5:$S$655,ROW()-4,COLUMN()-((COLUMN()-19)*2)-7-$D431/30))&gt;(AC431-AD431),(AC431-AD431),INDEX($E$5:$S$655,ROW()-4,COLUMN()-((COLUMN()-19)*2)-7-$D431/30))</f>
        <v>#VALUE!</v>
      </c>
      <c r="AF431" s="24" t="e">
        <f t="shared" si="108"/>
        <v>#VALUE!</v>
      </c>
      <c r="AG431" s="24" t="e">
        <f t="shared" si="115"/>
        <v>#VALUE!</v>
      </c>
      <c r="AH431" s="46"/>
      <c r="AI431" s="47"/>
      <c r="AJ431" s="48"/>
      <c r="AK431" s="49"/>
      <c r="AL431" s="50"/>
    </row>
    <row r="432" spans="1:38" ht="15">
      <c r="A432" s="20">
        <f t="shared" si="109"/>
        <v>428</v>
      </c>
      <c r="B432" s="25" t="s">
        <v>686</v>
      </c>
      <c r="C432" s="29" t="s">
        <v>954</v>
      </c>
      <c r="D432" s="52">
        <v>30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3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/>
      <c r="Y432" s="24"/>
      <c r="Z432" s="24">
        <v>5500</v>
      </c>
      <c r="AA432" s="24">
        <v>0</v>
      </c>
      <c r="AB432" s="38">
        <f t="shared" si="110"/>
        <v>5500</v>
      </c>
      <c r="AC432" s="38">
        <f>AB432-AA432</f>
        <v>5500</v>
      </c>
      <c r="AD432" s="24" t="e">
        <f t="shared" si="120"/>
        <v>#VALUE!</v>
      </c>
      <c r="AE432" s="24" t="e">
        <f t="shared" si="121"/>
        <v>#VALUE!</v>
      </c>
      <c r="AF432" s="24" t="e">
        <f t="shared" si="108"/>
        <v>#VALUE!</v>
      </c>
      <c r="AG432" s="24" t="e">
        <f t="shared" si="115"/>
        <v>#VALUE!</v>
      </c>
      <c r="AH432" s="46"/>
      <c r="AI432" s="47"/>
      <c r="AJ432" s="48"/>
      <c r="AK432" s="49"/>
      <c r="AL432" s="50"/>
    </row>
    <row r="433" spans="1:38" ht="15">
      <c r="A433" s="20">
        <f t="shared" si="109"/>
        <v>429</v>
      </c>
      <c r="B433" s="25" t="s">
        <v>44</v>
      </c>
      <c r="C433" s="29" t="s">
        <v>45</v>
      </c>
      <c r="D433" s="23">
        <v>90</v>
      </c>
      <c r="E433" s="24"/>
      <c r="F433" s="24">
        <v>0</v>
      </c>
      <c r="G433" s="24">
        <v>0</v>
      </c>
      <c r="H433" s="24">
        <v>0</v>
      </c>
      <c r="I433" s="24">
        <v>0</v>
      </c>
      <c r="J433" s="3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891582.87999999896</v>
      </c>
      <c r="Q433" s="24">
        <v>229740.26</v>
      </c>
      <c r="R433" s="24">
        <v>1233112.5</v>
      </c>
      <c r="S433" s="24">
        <v>0</v>
      </c>
      <c r="T433" s="24">
        <v>0</v>
      </c>
      <c r="U433" s="24">
        <v>0</v>
      </c>
      <c r="V433" s="24">
        <v>619901.05000000005</v>
      </c>
      <c r="W433" s="24">
        <v>0</v>
      </c>
      <c r="X433" s="24">
        <v>699084.97</v>
      </c>
      <c r="Y433" s="24">
        <v>130266.4</v>
      </c>
      <c r="Z433" s="24">
        <v>57943.63</v>
      </c>
      <c r="AA433" s="24">
        <v>0</v>
      </c>
      <c r="AB433" s="38">
        <f t="shared" si="110"/>
        <v>3861631.6899999981</v>
      </c>
      <c r="AC433" s="38">
        <f t="shared" ref="AC433:AC437" si="122">AB433-AA433-Z433-Y433</f>
        <v>3673421.6599999983</v>
      </c>
      <c r="AD433" s="24" t="e">
        <f t="shared" si="120"/>
        <v>#VALUE!</v>
      </c>
      <c r="AE433" s="24" t="e">
        <f t="shared" si="121"/>
        <v>#VALUE!</v>
      </c>
      <c r="AF433" s="24" t="e">
        <f t="shared" si="108"/>
        <v>#VALUE!</v>
      </c>
      <c r="AG433" s="24" t="e">
        <f t="shared" si="115"/>
        <v>#VALUE!</v>
      </c>
      <c r="AH433" s="46"/>
      <c r="AI433" s="47"/>
      <c r="AJ433" s="48"/>
      <c r="AK433" s="49"/>
      <c r="AL433" s="50"/>
    </row>
    <row r="434" spans="1:38" ht="15">
      <c r="A434" s="20">
        <f t="shared" si="109"/>
        <v>430</v>
      </c>
      <c r="B434" s="25" t="s">
        <v>112</v>
      </c>
      <c r="C434" s="29" t="s">
        <v>113</v>
      </c>
      <c r="D434" s="23">
        <v>90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3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0</v>
      </c>
      <c r="S434" s="24"/>
      <c r="T434" s="24"/>
      <c r="U434" s="24"/>
      <c r="V434" s="24"/>
      <c r="W434" s="24"/>
      <c r="X434" s="24"/>
      <c r="Y434" s="24">
        <v>112969.75</v>
      </c>
      <c r="Z434" s="24">
        <v>0</v>
      </c>
      <c r="AA434" s="24">
        <v>67733.240000000005</v>
      </c>
      <c r="AB434" s="38">
        <f t="shared" si="110"/>
        <v>180702.99</v>
      </c>
      <c r="AC434" s="38">
        <f t="shared" si="122"/>
        <v>0</v>
      </c>
      <c r="AD434" s="24" t="e">
        <f t="shared" si="120"/>
        <v>#VALUE!</v>
      </c>
      <c r="AE434" s="24" t="e">
        <f t="shared" si="121"/>
        <v>#VALUE!</v>
      </c>
      <c r="AF434" s="24" t="e">
        <f t="shared" si="108"/>
        <v>#VALUE!</v>
      </c>
      <c r="AG434" s="24" t="e">
        <f t="shared" si="115"/>
        <v>#VALUE!</v>
      </c>
      <c r="AH434" s="46"/>
      <c r="AI434" s="47"/>
      <c r="AJ434" s="48"/>
      <c r="AK434" s="49"/>
      <c r="AL434" s="50"/>
    </row>
    <row r="435" spans="1:38" ht="15">
      <c r="A435" s="20">
        <f t="shared" si="109"/>
        <v>431</v>
      </c>
      <c r="B435" s="25" t="s">
        <v>327</v>
      </c>
      <c r="C435" s="29" t="s">
        <v>328</v>
      </c>
      <c r="D435" s="23">
        <v>90</v>
      </c>
      <c r="E435" s="24">
        <v>3374.75</v>
      </c>
      <c r="F435" s="24">
        <v>0</v>
      </c>
      <c r="G435" s="24">
        <v>0</v>
      </c>
      <c r="H435" s="24">
        <v>0</v>
      </c>
      <c r="I435" s="24">
        <v>0</v>
      </c>
      <c r="J435" s="34">
        <v>0</v>
      </c>
      <c r="K435" s="24">
        <v>0</v>
      </c>
      <c r="L435" s="24">
        <v>0</v>
      </c>
      <c r="M435" s="24">
        <v>0</v>
      </c>
      <c r="N435" s="24">
        <v>0</v>
      </c>
      <c r="O435" s="24">
        <v>0</v>
      </c>
      <c r="P435" s="24">
        <v>0</v>
      </c>
      <c r="Q435" s="24">
        <v>0</v>
      </c>
      <c r="R435" s="24">
        <v>0</v>
      </c>
      <c r="S435" s="24">
        <v>0</v>
      </c>
      <c r="T435" s="24">
        <v>0</v>
      </c>
      <c r="U435" s="24">
        <v>0</v>
      </c>
      <c r="V435" s="24">
        <v>0</v>
      </c>
      <c r="W435" s="24">
        <v>0</v>
      </c>
      <c r="X435" s="24"/>
      <c r="Y435" s="24">
        <v>0</v>
      </c>
      <c r="Z435" s="24">
        <v>0</v>
      </c>
      <c r="AA435" s="24">
        <v>0</v>
      </c>
      <c r="AB435" s="38">
        <f t="shared" si="110"/>
        <v>3374.75</v>
      </c>
      <c r="AC435" s="38">
        <f t="shared" si="122"/>
        <v>3374.75</v>
      </c>
      <c r="AD435" s="24" t="e">
        <f t="shared" si="120"/>
        <v>#VALUE!</v>
      </c>
      <c r="AE435" s="24" t="e">
        <f t="shared" si="121"/>
        <v>#VALUE!</v>
      </c>
      <c r="AF435" s="24" t="e">
        <f t="shared" si="108"/>
        <v>#VALUE!</v>
      </c>
      <c r="AG435" s="24" t="e">
        <f t="shared" si="115"/>
        <v>#VALUE!</v>
      </c>
      <c r="AH435" s="46"/>
      <c r="AI435" s="47"/>
      <c r="AJ435" s="48"/>
      <c r="AK435" s="49"/>
      <c r="AL435" s="50"/>
    </row>
    <row r="436" spans="1:38" ht="15">
      <c r="A436" s="20">
        <f t="shared" si="109"/>
        <v>432</v>
      </c>
      <c r="B436" s="25" t="s">
        <v>102</v>
      </c>
      <c r="C436" s="29" t="s">
        <v>103</v>
      </c>
      <c r="D436" s="23">
        <v>90</v>
      </c>
      <c r="E436" s="24">
        <v>0</v>
      </c>
      <c r="F436" s="24">
        <v>0</v>
      </c>
      <c r="G436" s="24">
        <v>0</v>
      </c>
      <c r="H436" s="24">
        <v>0</v>
      </c>
      <c r="I436" s="24">
        <v>0</v>
      </c>
      <c r="J436" s="3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172730.27</v>
      </c>
      <c r="X436" s="24"/>
      <c r="Y436" s="24">
        <v>2323822.4</v>
      </c>
      <c r="Z436" s="24">
        <v>0</v>
      </c>
      <c r="AA436" s="24">
        <v>0</v>
      </c>
      <c r="AB436" s="38">
        <f t="shared" si="110"/>
        <v>2496552.67</v>
      </c>
      <c r="AC436" s="38">
        <f t="shared" si="122"/>
        <v>172730.27000000002</v>
      </c>
      <c r="AD436" s="24" t="e">
        <f t="shared" si="120"/>
        <v>#VALUE!</v>
      </c>
      <c r="AE436" s="24" t="e">
        <f t="shared" si="121"/>
        <v>#VALUE!</v>
      </c>
      <c r="AF436" s="24" t="e">
        <f t="shared" si="108"/>
        <v>#VALUE!</v>
      </c>
      <c r="AG436" s="24" t="e">
        <f t="shared" si="115"/>
        <v>#VALUE!</v>
      </c>
      <c r="AH436" s="46"/>
      <c r="AI436" s="47"/>
      <c r="AJ436" s="48"/>
      <c r="AK436" s="49"/>
      <c r="AL436" s="50"/>
    </row>
    <row r="437" spans="1:38" ht="15">
      <c r="A437" s="20">
        <f t="shared" si="109"/>
        <v>433</v>
      </c>
      <c r="B437" s="25" t="s">
        <v>132</v>
      </c>
      <c r="C437" s="29" t="s">
        <v>133</v>
      </c>
      <c r="D437" s="23">
        <v>90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3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/>
      <c r="Y437" s="24">
        <v>3129</v>
      </c>
      <c r="Z437" s="24">
        <v>21814</v>
      </c>
      <c r="AA437" s="24">
        <v>0</v>
      </c>
      <c r="AB437" s="38">
        <f t="shared" si="110"/>
        <v>24943</v>
      </c>
      <c r="AC437" s="38">
        <f t="shared" si="122"/>
        <v>0</v>
      </c>
      <c r="AD437" s="24" t="e">
        <f t="shared" si="120"/>
        <v>#VALUE!</v>
      </c>
      <c r="AE437" s="24" t="e">
        <f t="shared" si="121"/>
        <v>#VALUE!</v>
      </c>
      <c r="AF437" s="24" t="e">
        <f t="shared" ref="AF437:AF500" si="123">IF((INDEX($E$5:$S$629,ROW()-4,COLUMN()-((COLUMN()-19)*2)-7-$D437/30))&gt;(AC437-AD437-AE437),(AC437-AD437-AE437),INDEX($E$5:$S$629,ROW()-4,COLUMN()-((COLUMN()-19)*2)-7-$D437/30))</f>
        <v>#VALUE!</v>
      </c>
      <c r="AG437" s="24" t="e">
        <f t="shared" si="115"/>
        <v>#VALUE!</v>
      </c>
      <c r="AH437" s="46"/>
      <c r="AI437" s="47"/>
      <c r="AJ437" s="48"/>
      <c r="AK437" s="49"/>
      <c r="AL437" s="50"/>
    </row>
    <row r="438" spans="1:38" ht="15">
      <c r="A438" s="20">
        <f t="shared" si="109"/>
        <v>434</v>
      </c>
      <c r="B438" s="25" t="s">
        <v>641</v>
      </c>
      <c r="C438" s="29" t="s">
        <v>642</v>
      </c>
      <c r="D438" s="52">
        <v>30</v>
      </c>
      <c r="E438" s="24">
        <v>24291.84</v>
      </c>
      <c r="F438" s="24">
        <v>0</v>
      </c>
      <c r="G438" s="24">
        <v>0</v>
      </c>
      <c r="H438" s="24">
        <v>0</v>
      </c>
      <c r="I438" s="24">
        <v>0</v>
      </c>
      <c r="J438" s="3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/>
      <c r="Y438" s="24">
        <v>0</v>
      </c>
      <c r="Z438" s="24">
        <v>0</v>
      </c>
      <c r="AA438" s="24">
        <v>0</v>
      </c>
      <c r="AB438" s="38">
        <f t="shared" si="110"/>
        <v>24291.84</v>
      </c>
      <c r="AC438" s="38">
        <f>AB438-AA438</f>
        <v>24291.84</v>
      </c>
      <c r="AD438" s="24" t="e">
        <f t="shared" si="120"/>
        <v>#VALUE!</v>
      </c>
      <c r="AE438" s="24" t="e">
        <f t="shared" si="121"/>
        <v>#VALUE!</v>
      </c>
      <c r="AF438" s="24" t="e">
        <f t="shared" si="123"/>
        <v>#VALUE!</v>
      </c>
      <c r="AG438" s="24" t="e">
        <f t="shared" si="115"/>
        <v>#VALUE!</v>
      </c>
      <c r="AH438" s="46"/>
      <c r="AI438" s="47"/>
      <c r="AJ438" s="48"/>
      <c r="AK438" s="49"/>
      <c r="AL438" s="50"/>
    </row>
    <row r="439" spans="1:38" ht="15">
      <c r="A439" s="20">
        <f t="shared" si="109"/>
        <v>435</v>
      </c>
      <c r="B439" s="25" t="s">
        <v>335</v>
      </c>
      <c r="C439" s="29" t="s">
        <v>336</v>
      </c>
      <c r="D439" s="23">
        <v>90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3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/>
      <c r="Y439" s="24">
        <v>0</v>
      </c>
      <c r="Z439" s="24"/>
      <c r="AA439" s="24">
        <v>0</v>
      </c>
      <c r="AB439" s="38">
        <f t="shared" si="110"/>
        <v>0</v>
      </c>
      <c r="AC439" s="38">
        <f t="shared" ref="AC439:AC445" si="124">AB439-AA439-Z439-Y439</f>
        <v>0</v>
      </c>
      <c r="AD439" s="24" t="e">
        <f t="shared" si="120"/>
        <v>#VALUE!</v>
      </c>
      <c r="AE439" s="24" t="e">
        <f t="shared" si="121"/>
        <v>#VALUE!</v>
      </c>
      <c r="AF439" s="24" t="e">
        <f t="shared" si="123"/>
        <v>#VALUE!</v>
      </c>
      <c r="AG439" s="24" t="e">
        <f t="shared" si="115"/>
        <v>#VALUE!</v>
      </c>
      <c r="AH439" s="46"/>
      <c r="AI439" s="47"/>
      <c r="AJ439" s="48"/>
      <c r="AK439" s="49"/>
      <c r="AL439" s="50"/>
    </row>
    <row r="440" spans="1:38" ht="15">
      <c r="A440" s="20">
        <f t="shared" si="109"/>
        <v>436</v>
      </c>
      <c r="B440" s="25" t="s">
        <v>643</v>
      </c>
      <c r="C440" s="29" t="s">
        <v>644</v>
      </c>
      <c r="D440" s="52">
        <v>30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3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/>
      <c r="V440" s="24">
        <v>0</v>
      </c>
      <c r="W440" s="24"/>
      <c r="X440" s="24"/>
      <c r="Y440" s="24"/>
      <c r="Z440" s="24"/>
      <c r="AA440" s="24">
        <v>8006.1</v>
      </c>
      <c r="AB440" s="38">
        <f t="shared" si="110"/>
        <v>8006.1</v>
      </c>
      <c r="AC440" s="38">
        <f>AB440-AA440</f>
        <v>0</v>
      </c>
      <c r="AD440" s="24" t="e">
        <f t="shared" si="120"/>
        <v>#VALUE!</v>
      </c>
      <c r="AE440" s="24" t="e">
        <f t="shared" si="121"/>
        <v>#VALUE!</v>
      </c>
      <c r="AF440" s="24" t="e">
        <f t="shared" si="123"/>
        <v>#VALUE!</v>
      </c>
      <c r="AG440" s="24" t="e">
        <f t="shared" si="115"/>
        <v>#VALUE!</v>
      </c>
      <c r="AH440" s="46"/>
      <c r="AI440" s="47"/>
      <c r="AJ440" s="48"/>
      <c r="AK440" s="49"/>
      <c r="AL440" s="50"/>
    </row>
    <row r="441" spans="1:38" ht="15">
      <c r="A441" s="20">
        <f t="shared" si="109"/>
        <v>437</v>
      </c>
      <c r="B441" s="25" t="s">
        <v>98</v>
      </c>
      <c r="C441" s="29" t="s">
        <v>99</v>
      </c>
      <c r="D441" s="23">
        <v>90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3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181648.24</v>
      </c>
      <c r="S441" s="24">
        <v>0</v>
      </c>
      <c r="T441" s="24">
        <v>224455.87</v>
      </c>
      <c r="U441" s="24">
        <v>358188.28</v>
      </c>
      <c r="V441" s="24">
        <v>0</v>
      </c>
      <c r="W441" s="24">
        <v>0</v>
      </c>
      <c r="X441" s="24">
        <v>313636.74</v>
      </c>
      <c r="Y441" s="24">
        <v>174883.32</v>
      </c>
      <c r="Z441" s="24">
        <v>244996.63</v>
      </c>
      <c r="AA441" s="24">
        <v>100457.93</v>
      </c>
      <c r="AB441" s="38">
        <f t="shared" si="110"/>
        <v>1598267.01</v>
      </c>
      <c r="AC441" s="38">
        <f t="shared" si="124"/>
        <v>1077929.1300000001</v>
      </c>
      <c r="AD441" s="24" t="e">
        <f t="shared" si="120"/>
        <v>#VALUE!</v>
      </c>
      <c r="AE441" s="24" t="e">
        <f t="shared" si="121"/>
        <v>#VALUE!</v>
      </c>
      <c r="AF441" s="24" t="e">
        <f t="shared" si="123"/>
        <v>#VALUE!</v>
      </c>
      <c r="AG441" s="24" t="e">
        <f t="shared" si="115"/>
        <v>#VALUE!</v>
      </c>
      <c r="AH441" s="46"/>
      <c r="AI441" s="47"/>
      <c r="AJ441" s="48"/>
      <c r="AK441" s="49"/>
      <c r="AL441" s="50"/>
    </row>
    <row r="442" spans="1:38" ht="15">
      <c r="A442" s="20">
        <f t="shared" si="109"/>
        <v>438</v>
      </c>
      <c r="B442" s="25" t="s">
        <v>49</v>
      </c>
      <c r="C442" s="29" t="s">
        <v>50</v>
      </c>
      <c r="D442" s="23">
        <v>90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3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  <c r="V442" s="24">
        <v>264096.63</v>
      </c>
      <c r="W442" s="24">
        <v>67122</v>
      </c>
      <c r="X442" s="24"/>
      <c r="Y442" s="24">
        <v>341443.51</v>
      </c>
      <c r="Z442" s="24">
        <v>485678.52</v>
      </c>
      <c r="AA442" s="24">
        <v>139242.76</v>
      </c>
      <c r="AB442" s="38">
        <f t="shared" si="110"/>
        <v>1297583.4200000002</v>
      </c>
      <c r="AC442" s="38">
        <f t="shared" si="124"/>
        <v>331218.63000000012</v>
      </c>
      <c r="AD442" s="24" t="e">
        <f t="shared" si="120"/>
        <v>#VALUE!</v>
      </c>
      <c r="AE442" s="24" t="e">
        <f t="shared" si="121"/>
        <v>#VALUE!</v>
      </c>
      <c r="AF442" s="24" t="e">
        <f t="shared" si="123"/>
        <v>#VALUE!</v>
      </c>
      <c r="AG442" s="24" t="e">
        <f t="shared" si="115"/>
        <v>#VALUE!</v>
      </c>
      <c r="AH442" s="46"/>
      <c r="AI442" s="47"/>
      <c r="AJ442" s="48"/>
      <c r="AK442" s="49"/>
      <c r="AL442" s="50"/>
    </row>
    <row r="443" spans="1:38" ht="15">
      <c r="A443" s="20">
        <f t="shared" si="109"/>
        <v>439</v>
      </c>
      <c r="B443" s="25" t="s">
        <v>343</v>
      </c>
      <c r="C443" s="29" t="s">
        <v>344</v>
      </c>
      <c r="D443" s="23">
        <v>90</v>
      </c>
      <c r="E443" s="24">
        <v>1000</v>
      </c>
      <c r="F443" s="24">
        <v>0</v>
      </c>
      <c r="G443" s="24">
        <v>0</v>
      </c>
      <c r="H443" s="24">
        <v>0</v>
      </c>
      <c r="I443" s="24">
        <v>0</v>
      </c>
      <c r="J443" s="3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/>
      <c r="Y443" s="24">
        <v>0</v>
      </c>
      <c r="Z443" s="24">
        <v>0</v>
      </c>
      <c r="AA443" s="24">
        <v>0</v>
      </c>
      <c r="AB443" s="38">
        <f t="shared" si="110"/>
        <v>1000</v>
      </c>
      <c r="AC443" s="38">
        <f t="shared" si="124"/>
        <v>1000</v>
      </c>
      <c r="AD443" s="24" t="e">
        <f t="shared" si="120"/>
        <v>#VALUE!</v>
      </c>
      <c r="AE443" s="24" t="e">
        <f t="shared" si="121"/>
        <v>#VALUE!</v>
      </c>
      <c r="AF443" s="24" t="e">
        <f t="shared" si="123"/>
        <v>#VALUE!</v>
      </c>
      <c r="AG443" s="24" t="e">
        <f t="shared" si="115"/>
        <v>#VALUE!</v>
      </c>
      <c r="AH443" s="46"/>
      <c r="AI443" s="47"/>
      <c r="AJ443" s="48"/>
      <c r="AK443" s="49"/>
      <c r="AL443" s="50"/>
    </row>
    <row r="444" spans="1:38" ht="15">
      <c r="A444" s="20">
        <f t="shared" si="109"/>
        <v>440</v>
      </c>
      <c r="B444" s="25" t="s">
        <v>104</v>
      </c>
      <c r="C444" s="29" t="s">
        <v>105</v>
      </c>
      <c r="D444" s="23">
        <v>90</v>
      </c>
      <c r="E444" s="24">
        <v>10577.91</v>
      </c>
      <c r="F444" s="24">
        <v>0</v>
      </c>
      <c r="G444" s="24">
        <v>0</v>
      </c>
      <c r="H444" s="24">
        <v>0</v>
      </c>
      <c r="I444" s="24">
        <v>0</v>
      </c>
      <c r="J444" s="3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107799.96</v>
      </c>
      <c r="S444" s="24">
        <v>0</v>
      </c>
      <c r="T444" s="24">
        <v>0</v>
      </c>
      <c r="U444" s="24">
        <v>110973</v>
      </c>
      <c r="V444" s="24">
        <v>106783.98</v>
      </c>
      <c r="W444" s="24">
        <v>0</v>
      </c>
      <c r="X444" s="24"/>
      <c r="Y444" s="24">
        <v>26442</v>
      </c>
      <c r="Z444" s="24">
        <v>0</v>
      </c>
      <c r="AA444" s="24">
        <v>0</v>
      </c>
      <c r="AB444" s="38">
        <f t="shared" si="110"/>
        <v>362576.85</v>
      </c>
      <c r="AC444" s="38">
        <f t="shared" si="124"/>
        <v>336134.85</v>
      </c>
      <c r="AD444" s="24" t="e">
        <f t="shared" si="120"/>
        <v>#VALUE!</v>
      </c>
      <c r="AE444" s="24" t="e">
        <f t="shared" si="121"/>
        <v>#VALUE!</v>
      </c>
      <c r="AF444" s="24" t="e">
        <f t="shared" si="123"/>
        <v>#VALUE!</v>
      </c>
      <c r="AG444" s="24" t="e">
        <f t="shared" si="115"/>
        <v>#VALUE!</v>
      </c>
      <c r="AH444" s="46"/>
      <c r="AI444" s="47"/>
      <c r="AJ444" s="48"/>
      <c r="AK444" s="49"/>
      <c r="AL444" s="50"/>
    </row>
    <row r="445" spans="1:38" ht="15">
      <c r="A445" s="20">
        <f t="shared" si="109"/>
        <v>441</v>
      </c>
      <c r="B445" s="25" t="s">
        <v>150</v>
      </c>
      <c r="C445" s="29" t="s">
        <v>151</v>
      </c>
      <c r="D445" s="23">
        <v>90</v>
      </c>
      <c r="E445" s="24">
        <v>0</v>
      </c>
      <c r="F445" s="24">
        <v>0</v>
      </c>
      <c r="G445" s="24">
        <v>0</v>
      </c>
      <c r="H445" s="24">
        <v>0</v>
      </c>
      <c r="I445" s="24">
        <v>0</v>
      </c>
      <c r="J445" s="3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153275.42000000001</v>
      </c>
      <c r="V445" s="24">
        <v>23181.48</v>
      </c>
      <c r="W445" s="24">
        <v>0</v>
      </c>
      <c r="X445" s="24">
        <v>23672.89</v>
      </c>
      <c r="Y445" s="24">
        <v>111358.85</v>
      </c>
      <c r="Z445" s="24">
        <v>86242.41</v>
      </c>
      <c r="AA445" s="24">
        <v>21275.17</v>
      </c>
      <c r="AB445" s="38">
        <f t="shared" si="110"/>
        <v>419006.22000000003</v>
      </c>
      <c r="AC445" s="38">
        <f t="shared" si="124"/>
        <v>200129.79</v>
      </c>
      <c r="AD445" s="24" t="e">
        <f t="shared" si="120"/>
        <v>#VALUE!</v>
      </c>
      <c r="AE445" s="24" t="e">
        <f t="shared" si="121"/>
        <v>#VALUE!</v>
      </c>
      <c r="AF445" s="24" t="e">
        <f t="shared" si="123"/>
        <v>#VALUE!</v>
      </c>
      <c r="AG445" s="24" t="e">
        <f t="shared" si="115"/>
        <v>#VALUE!</v>
      </c>
      <c r="AH445" s="46"/>
      <c r="AI445" s="47"/>
      <c r="AJ445" s="48"/>
      <c r="AK445" s="49"/>
      <c r="AL445" s="50"/>
    </row>
    <row r="446" spans="1:38" ht="15">
      <c r="A446" s="20">
        <f t="shared" si="109"/>
        <v>442</v>
      </c>
      <c r="B446" s="25" t="s">
        <v>955</v>
      </c>
      <c r="C446" s="29" t="s">
        <v>956</v>
      </c>
      <c r="D446" s="52">
        <v>30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3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/>
      <c r="Y446" s="24"/>
      <c r="Z446" s="24">
        <v>0</v>
      </c>
      <c r="AA446" s="24">
        <v>0</v>
      </c>
      <c r="AB446" s="38">
        <f t="shared" si="110"/>
        <v>0</v>
      </c>
      <c r="AC446" s="38">
        <f t="shared" ref="AC446:AC452" si="125">AB446-AA446</f>
        <v>0</v>
      </c>
      <c r="AD446" s="24" t="e">
        <f t="shared" si="120"/>
        <v>#VALUE!</v>
      </c>
      <c r="AE446" s="24" t="e">
        <f t="shared" si="121"/>
        <v>#VALUE!</v>
      </c>
      <c r="AF446" s="24" t="e">
        <f t="shared" si="123"/>
        <v>#VALUE!</v>
      </c>
      <c r="AG446" s="24" t="e">
        <f t="shared" si="115"/>
        <v>#VALUE!</v>
      </c>
      <c r="AH446" s="46"/>
      <c r="AI446" s="47"/>
      <c r="AJ446" s="48"/>
      <c r="AK446" s="49"/>
      <c r="AL446" s="50"/>
    </row>
    <row r="447" spans="1:38" ht="15">
      <c r="A447" s="20">
        <f t="shared" si="109"/>
        <v>443</v>
      </c>
      <c r="B447" s="25" t="s">
        <v>347</v>
      </c>
      <c r="C447" s="29" t="s">
        <v>348</v>
      </c>
      <c r="D447" s="23">
        <v>90</v>
      </c>
      <c r="E447" s="24">
        <v>314.60000000000002</v>
      </c>
      <c r="F447" s="24">
        <v>0</v>
      </c>
      <c r="G447" s="24">
        <v>0</v>
      </c>
      <c r="H447" s="24">
        <v>0</v>
      </c>
      <c r="I447" s="24">
        <v>0</v>
      </c>
      <c r="J447" s="3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/>
      <c r="Y447" s="24">
        <v>0</v>
      </c>
      <c r="Z447" s="24">
        <v>0</v>
      </c>
      <c r="AA447" s="24">
        <v>0</v>
      </c>
      <c r="AB447" s="38">
        <f t="shared" si="110"/>
        <v>314.60000000000002</v>
      </c>
      <c r="AC447" s="38">
        <f>AB447-AA447-Z447-Y447</f>
        <v>314.60000000000002</v>
      </c>
      <c r="AD447" s="24" t="e">
        <f t="shared" si="120"/>
        <v>#VALUE!</v>
      </c>
      <c r="AE447" s="24" t="e">
        <f t="shared" si="121"/>
        <v>#VALUE!</v>
      </c>
      <c r="AF447" s="24" t="e">
        <f t="shared" si="123"/>
        <v>#VALUE!</v>
      </c>
      <c r="AG447" s="24" t="e">
        <f t="shared" si="115"/>
        <v>#VALUE!</v>
      </c>
      <c r="AH447" s="46"/>
      <c r="AI447" s="47"/>
      <c r="AJ447" s="48"/>
      <c r="AK447" s="49"/>
      <c r="AL447" s="50"/>
    </row>
    <row r="448" spans="1:38" ht="15">
      <c r="A448" s="20">
        <f t="shared" si="109"/>
        <v>444</v>
      </c>
      <c r="B448" s="25" t="s">
        <v>687</v>
      </c>
      <c r="C448" s="29" t="s">
        <v>957</v>
      </c>
      <c r="D448" s="52">
        <v>30</v>
      </c>
      <c r="E448" s="24">
        <v>0</v>
      </c>
      <c r="F448" s="24">
        <v>0</v>
      </c>
      <c r="G448" s="24">
        <v>0</v>
      </c>
      <c r="H448" s="24">
        <v>0</v>
      </c>
      <c r="I448" s="24">
        <v>0</v>
      </c>
      <c r="J448" s="3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0</v>
      </c>
      <c r="S448" s="24">
        <v>0</v>
      </c>
      <c r="T448" s="24">
        <v>0</v>
      </c>
      <c r="U448" s="24">
        <v>0</v>
      </c>
      <c r="V448" s="24">
        <v>0</v>
      </c>
      <c r="W448" s="24">
        <v>0</v>
      </c>
      <c r="X448" s="24"/>
      <c r="Y448" s="24">
        <v>0</v>
      </c>
      <c r="Z448" s="24">
        <v>0.23</v>
      </c>
      <c r="AA448" s="24">
        <v>0</v>
      </c>
      <c r="AB448" s="38">
        <f t="shared" si="110"/>
        <v>0.23</v>
      </c>
      <c r="AC448" s="38">
        <f t="shared" si="125"/>
        <v>0.23</v>
      </c>
      <c r="AD448" s="24" t="e">
        <f t="shared" si="120"/>
        <v>#VALUE!</v>
      </c>
      <c r="AE448" s="24" t="e">
        <f t="shared" si="121"/>
        <v>#VALUE!</v>
      </c>
      <c r="AF448" s="24" t="e">
        <f t="shared" si="123"/>
        <v>#VALUE!</v>
      </c>
      <c r="AG448" s="24" t="e">
        <f t="shared" si="115"/>
        <v>#VALUE!</v>
      </c>
      <c r="AH448" s="46"/>
      <c r="AI448" s="47"/>
      <c r="AJ448" s="48"/>
      <c r="AK448" s="49"/>
      <c r="AL448" s="50"/>
    </row>
    <row r="449" spans="1:38" ht="15">
      <c r="A449" s="20">
        <f t="shared" si="109"/>
        <v>445</v>
      </c>
      <c r="B449" s="25" t="s">
        <v>688</v>
      </c>
      <c r="C449" s="29" t="s">
        <v>958</v>
      </c>
      <c r="D449" s="52">
        <v>30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3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/>
      <c r="Y449" s="24"/>
      <c r="Z449" s="24">
        <v>11390.4</v>
      </c>
      <c r="AA449" s="24">
        <v>0</v>
      </c>
      <c r="AB449" s="38">
        <f t="shared" si="110"/>
        <v>11390.4</v>
      </c>
      <c r="AC449" s="38">
        <f t="shared" si="125"/>
        <v>11390.4</v>
      </c>
      <c r="AD449" s="24" t="e">
        <f t="shared" si="120"/>
        <v>#VALUE!</v>
      </c>
      <c r="AE449" s="24" t="e">
        <f t="shared" si="121"/>
        <v>#VALUE!</v>
      </c>
      <c r="AF449" s="24" t="e">
        <f t="shared" si="123"/>
        <v>#VALUE!</v>
      </c>
      <c r="AG449" s="24" t="e">
        <f t="shared" si="115"/>
        <v>#VALUE!</v>
      </c>
      <c r="AH449" s="46"/>
      <c r="AI449" s="47"/>
      <c r="AJ449" s="48"/>
      <c r="AK449" s="49"/>
      <c r="AL449" s="50"/>
    </row>
    <row r="450" spans="1:38" ht="15">
      <c r="A450" s="20">
        <f t="shared" si="109"/>
        <v>446</v>
      </c>
      <c r="B450" s="25" t="s">
        <v>959</v>
      </c>
      <c r="C450" s="29" t="s">
        <v>960</v>
      </c>
      <c r="D450" s="52">
        <v>30</v>
      </c>
      <c r="E450" s="24">
        <v>0</v>
      </c>
      <c r="F450" s="24">
        <v>0</v>
      </c>
      <c r="G450" s="24">
        <v>0</v>
      </c>
      <c r="H450" s="24">
        <v>0</v>
      </c>
      <c r="I450" s="24">
        <v>0</v>
      </c>
      <c r="J450" s="34">
        <v>0</v>
      </c>
      <c r="K450" s="24">
        <v>0</v>
      </c>
      <c r="L450" s="24">
        <v>0</v>
      </c>
      <c r="M450" s="24">
        <v>0</v>
      </c>
      <c r="N450" s="24">
        <v>0</v>
      </c>
      <c r="O450" s="24">
        <v>0</v>
      </c>
      <c r="P450" s="24">
        <v>0</v>
      </c>
      <c r="Q450" s="24">
        <v>0</v>
      </c>
      <c r="R450" s="24">
        <v>0</v>
      </c>
      <c r="S450" s="24">
        <v>0</v>
      </c>
      <c r="T450" s="24">
        <v>0</v>
      </c>
      <c r="U450" s="24">
        <v>0</v>
      </c>
      <c r="V450" s="24">
        <v>0</v>
      </c>
      <c r="W450" s="24">
        <v>0</v>
      </c>
      <c r="X450" s="24"/>
      <c r="Y450" s="24"/>
      <c r="Z450" s="24"/>
      <c r="AA450" s="24">
        <v>0</v>
      </c>
      <c r="AB450" s="38">
        <f t="shared" si="110"/>
        <v>0</v>
      </c>
      <c r="AC450" s="38">
        <f t="shared" si="125"/>
        <v>0</v>
      </c>
      <c r="AD450" s="24" t="e">
        <f t="shared" si="120"/>
        <v>#VALUE!</v>
      </c>
      <c r="AE450" s="24" t="e">
        <f t="shared" si="121"/>
        <v>#VALUE!</v>
      </c>
      <c r="AF450" s="24" t="e">
        <f t="shared" si="123"/>
        <v>#VALUE!</v>
      </c>
      <c r="AG450" s="24" t="e">
        <f t="shared" si="115"/>
        <v>#VALUE!</v>
      </c>
      <c r="AH450" s="46"/>
      <c r="AI450" s="47"/>
      <c r="AJ450" s="48"/>
      <c r="AK450" s="49"/>
      <c r="AL450" s="50"/>
    </row>
    <row r="451" spans="1:38" ht="15">
      <c r="A451" s="20">
        <f t="shared" si="109"/>
        <v>447</v>
      </c>
      <c r="B451" s="25" t="s">
        <v>961</v>
      </c>
      <c r="C451" s="29" t="s">
        <v>962</v>
      </c>
      <c r="D451" s="52">
        <v>30</v>
      </c>
      <c r="E451" s="24">
        <v>0</v>
      </c>
      <c r="F451" s="24">
        <v>0</v>
      </c>
      <c r="G451" s="24">
        <v>0</v>
      </c>
      <c r="H451" s="24">
        <v>0</v>
      </c>
      <c r="I451" s="24">
        <v>0</v>
      </c>
      <c r="J451" s="34">
        <v>0</v>
      </c>
      <c r="K451" s="24">
        <v>0</v>
      </c>
      <c r="L451" s="24">
        <v>0</v>
      </c>
      <c r="M451" s="24">
        <v>0</v>
      </c>
      <c r="N451" s="24">
        <v>0</v>
      </c>
      <c r="O451" s="24">
        <v>0</v>
      </c>
      <c r="P451" s="24">
        <v>0</v>
      </c>
      <c r="Q451" s="24">
        <v>0</v>
      </c>
      <c r="R451" s="24">
        <v>0</v>
      </c>
      <c r="S451" s="24">
        <v>0</v>
      </c>
      <c r="T451" s="24">
        <v>0</v>
      </c>
      <c r="U451" s="24">
        <v>0</v>
      </c>
      <c r="V451" s="24">
        <v>0</v>
      </c>
      <c r="W451" s="24">
        <v>0</v>
      </c>
      <c r="X451" s="24"/>
      <c r="Y451" s="24"/>
      <c r="Z451" s="24">
        <v>0</v>
      </c>
      <c r="AA451" s="24">
        <v>0</v>
      </c>
      <c r="AB451" s="38">
        <f t="shared" si="110"/>
        <v>0</v>
      </c>
      <c r="AC451" s="38">
        <f t="shared" si="125"/>
        <v>0</v>
      </c>
      <c r="AD451" s="24" t="e">
        <f t="shared" si="120"/>
        <v>#VALUE!</v>
      </c>
      <c r="AE451" s="24" t="e">
        <f t="shared" si="121"/>
        <v>#VALUE!</v>
      </c>
      <c r="AF451" s="24" t="e">
        <f t="shared" si="123"/>
        <v>#VALUE!</v>
      </c>
      <c r="AG451" s="24" t="e">
        <f t="shared" si="115"/>
        <v>#VALUE!</v>
      </c>
      <c r="AH451" s="46"/>
      <c r="AI451" s="47"/>
      <c r="AJ451" s="48"/>
      <c r="AK451" s="49"/>
      <c r="AL451" s="50"/>
    </row>
    <row r="452" spans="1:38" ht="15">
      <c r="A452" s="20">
        <f t="shared" si="109"/>
        <v>448</v>
      </c>
      <c r="B452" s="25" t="s">
        <v>963</v>
      </c>
      <c r="C452" s="29" t="s">
        <v>964</v>
      </c>
      <c r="D452" s="52">
        <v>30</v>
      </c>
      <c r="E452" s="24">
        <v>0</v>
      </c>
      <c r="F452" s="24">
        <v>0</v>
      </c>
      <c r="G452" s="24">
        <v>0</v>
      </c>
      <c r="H452" s="24">
        <v>0</v>
      </c>
      <c r="I452" s="24">
        <v>0</v>
      </c>
      <c r="J452" s="34">
        <v>0</v>
      </c>
      <c r="K452" s="24">
        <v>0</v>
      </c>
      <c r="L452" s="24">
        <v>0</v>
      </c>
      <c r="M452" s="24">
        <v>0</v>
      </c>
      <c r="N452" s="24">
        <v>0</v>
      </c>
      <c r="O452" s="24">
        <v>0</v>
      </c>
      <c r="P452" s="24">
        <v>0</v>
      </c>
      <c r="Q452" s="24">
        <v>0</v>
      </c>
      <c r="R452" s="24">
        <v>0</v>
      </c>
      <c r="S452" s="24">
        <v>0</v>
      </c>
      <c r="T452" s="24">
        <v>0</v>
      </c>
      <c r="U452" s="24">
        <v>0</v>
      </c>
      <c r="V452" s="24">
        <v>0</v>
      </c>
      <c r="W452" s="24">
        <v>0</v>
      </c>
      <c r="X452" s="24"/>
      <c r="Y452" s="24"/>
      <c r="Z452" s="24">
        <v>0</v>
      </c>
      <c r="AA452" s="24">
        <v>0</v>
      </c>
      <c r="AB452" s="38">
        <f t="shared" si="110"/>
        <v>0</v>
      </c>
      <c r="AC452" s="38">
        <f t="shared" si="125"/>
        <v>0</v>
      </c>
      <c r="AD452" s="24" t="e">
        <f t="shared" si="120"/>
        <v>#VALUE!</v>
      </c>
      <c r="AE452" s="24" t="e">
        <f t="shared" si="121"/>
        <v>#VALUE!</v>
      </c>
      <c r="AF452" s="24" t="e">
        <f t="shared" si="123"/>
        <v>#VALUE!</v>
      </c>
      <c r="AG452" s="24" t="e">
        <f t="shared" si="115"/>
        <v>#VALUE!</v>
      </c>
      <c r="AH452" s="46"/>
      <c r="AI452" s="47"/>
      <c r="AJ452" s="48"/>
      <c r="AK452" s="49"/>
      <c r="AL452" s="50"/>
    </row>
    <row r="453" spans="1:38" ht="15">
      <c r="A453" s="20">
        <f t="shared" si="109"/>
        <v>449</v>
      </c>
      <c r="B453" s="25" t="s">
        <v>124</v>
      </c>
      <c r="C453" s="29" t="s">
        <v>125</v>
      </c>
      <c r="D453" s="23">
        <v>90</v>
      </c>
      <c r="E453" s="24">
        <v>0</v>
      </c>
      <c r="F453" s="24">
        <v>0</v>
      </c>
      <c r="G453" s="24">
        <v>0</v>
      </c>
      <c r="H453" s="24">
        <v>0</v>
      </c>
      <c r="I453" s="24">
        <v>0</v>
      </c>
      <c r="J453" s="34">
        <v>0</v>
      </c>
      <c r="K453" s="24">
        <v>0</v>
      </c>
      <c r="L453" s="24">
        <v>0</v>
      </c>
      <c r="M453" s="24">
        <v>0</v>
      </c>
      <c r="N453" s="24">
        <v>0</v>
      </c>
      <c r="O453" s="24">
        <v>0</v>
      </c>
      <c r="P453" s="24">
        <v>0</v>
      </c>
      <c r="Q453" s="24">
        <v>0</v>
      </c>
      <c r="R453" s="24">
        <v>0</v>
      </c>
      <c r="S453" s="24">
        <v>0</v>
      </c>
      <c r="T453" s="24">
        <v>0</v>
      </c>
      <c r="U453" s="24">
        <v>0</v>
      </c>
      <c r="V453" s="24">
        <v>0</v>
      </c>
      <c r="W453" s="24">
        <v>33710</v>
      </c>
      <c r="X453" s="24"/>
      <c r="Y453" s="24">
        <v>0</v>
      </c>
      <c r="Z453" s="24">
        <v>0</v>
      </c>
      <c r="AA453" s="24">
        <v>0</v>
      </c>
      <c r="AB453" s="38">
        <f t="shared" si="110"/>
        <v>33710</v>
      </c>
      <c r="AC453" s="38">
        <f>AB453-AA453-Z453-Y453</f>
        <v>33710</v>
      </c>
      <c r="AD453" s="24" t="e">
        <f t="shared" si="120"/>
        <v>#VALUE!</v>
      </c>
      <c r="AE453" s="24" t="e">
        <f t="shared" si="121"/>
        <v>#VALUE!</v>
      </c>
      <c r="AF453" s="24" t="e">
        <f t="shared" si="123"/>
        <v>#VALUE!</v>
      </c>
      <c r="AG453" s="24" t="e">
        <f t="shared" si="115"/>
        <v>#VALUE!</v>
      </c>
      <c r="AH453" s="46"/>
      <c r="AI453" s="47"/>
      <c r="AJ453" s="48"/>
      <c r="AK453" s="49"/>
      <c r="AL453" s="50"/>
    </row>
    <row r="454" spans="1:38" ht="15">
      <c r="A454" s="20">
        <f t="shared" ref="A454:A517" si="126">ROW()-4</f>
        <v>450</v>
      </c>
      <c r="B454" s="25" t="s">
        <v>331</v>
      </c>
      <c r="C454" s="29" t="s">
        <v>332</v>
      </c>
      <c r="D454" s="23">
        <v>90</v>
      </c>
      <c r="E454" s="24">
        <v>2450</v>
      </c>
      <c r="F454" s="24">
        <v>0</v>
      </c>
      <c r="G454" s="24">
        <v>0</v>
      </c>
      <c r="H454" s="24">
        <v>0</v>
      </c>
      <c r="I454" s="24">
        <v>0</v>
      </c>
      <c r="J454" s="34">
        <v>0</v>
      </c>
      <c r="K454" s="24">
        <v>0</v>
      </c>
      <c r="L454" s="24">
        <v>0</v>
      </c>
      <c r="M454" s="24">
        <v>0</v>
      </c>
      <c r="N454" s="24">
        <v>0</v>
      </c>
      <c r="O454" s="24">
        <v>0</v>
      </c>
      <c r="P454" s="24">
        <v>0</v>
      </c>
      <c r="Q454" s="24">
        <v>0</v>
      </c>
      <c r="R454" s="24">
        <v>0</v>
      </c>
      <c r="S454" s="24">
        <v>0</v>
      </c>
      <c r="T454" s="24">
        <v>0</v>
      </c>
      <c r="U454" s="24">
        <v>0</v>
      </c>
      <c r="V454" s="24">
        <v>0</v>
      </c>
      <c r="W454" s="24">
        <v>0</v>
      </c>
      <c r="X454" s="24"/>
      <c r="Y454" s="24">
        <v>0</v>
      </c>
      <c r="Z454" s="24">
        <v>0</v>
      </c>
      <c r="AA454" s="24">
        <v>0</v>
      </c>
      <c r="AB454" s="38">
        <f t="shared" ref="AB454:AB517" si="127">E454+F454+G454+H454+I454+J454+K454+L454+M454+N454+O454+P454+Q454+R454+S454+T454+U454+V454+W454+X454+Y454+Z454+AA454</f>
        <v>2450</v>
      </c>
      <c r="AC454" s="38">
        <f>AB454-AA454-Z454-Y454</f>
        <v>2450</v>
      </c>
      <c r="AD454" s="24" t="e">
        <f t="shared" si="120"/>
        <v>#VALUE!</v>
      </c>
      <c r="AE454" s="24" t="e">
        <f t="shared" si="121"/>
        <v>#VALUE!</v>
      </c>
      <c r="AF454" s="24" t="e">
        <f t="shared" si="123"/>
        <v>#VALUE!</v>
      </c>
      <c r="AG454" s="24" t="e">
        <f t="shared" si="115"/>
        <v>#VALUE!</v>
      </c>
      <c r="AH454" s="46"/>
      <c r="AI454" s="47"/>
      <c r="AJ454" s="48"/>
      <c r="AK454" s="49"/>
      <c r="AL454" s="50"/>
    </row>
    <row r="455" spans="1:38" ht="15">
      <c r="A455" s="20">
        <f t="shared" si="126"/>
        <v>451</v>
      </c>
      <c r="B455" s="25" t="s">
        <v>965</v>
      </c>
      <c r="C455" s="29" t="s">
        <v>966</v>
      </c>
      <c r="D455" s="52">
        <v>30</v>
      </c>
      <c r="E455" s="24">
        <v>0</v>
      </c>
      <c r="F455" s="24">
        <v>0</v>
      </c>
      <c r="G455" s="24">
        <v>0</v>
      </c>
      <c r="H455" s="24">
        <v>0</v>
      </c>
      <c r="I455" s="24">
        <v>0</v>
      </c>
      <c r="J455" s="34">
        <v>0</v>
      </c>
      <c r="K455" s="24">
        <v>0</v>
      </c>
      <c r="L455" s="24">
        <v>0</v>
      </c>
      <c r="M455" s="24">
        <v>0</v>
      </c>
      <c r="N455" s="24">
        <v>0</v>
      </c>
      <c r="O455" s="24">
        <v>0</v>
      </c>
      <c r="P455" s="24">
        <v>0</v>
      </c>
      <c r="Q455" s="24">
        <v>0</v>
      </c>
      <c r="R455" s="24">
        <v>0</v>
      </c>
      <c r="S455" s="24">
        <v>0</v>
      </c>
      <c r="T455" s="24">
        <v>0</v>
      </c>
      <c r="U455" s="24">
        <v>0</v>
      </c>
      <c r="V455" s="24">
        <v>0</v>
      </c>
      <c r="W455" s="24">
        <v>0</v>
      </c>
      <c r="X455" s="24"/>
      <c r="Y455" s="24"/>
      <c r="Z455" s="24"/>
      <c r="AA455" s="24">
        <v>0</v>
      </c>
      <c r="AB455" s="38">
        <f t="shared" si="127"/>
        <v>0</v>
      </c>
      <c r="AC455" s="38">
        <f t="shared" ref="AC455:AC483" si="128">AB455-AA455</f>
        <v>0</v>
      </c>
      <c r="AD455" s="24" t="e">
        <f t="shared" si="120"/>
        <v>#VALUE!</v>
      </c>
      <c r="AE455" s="24" t="e">
        <f t="shared" si="121"/>
        <v>#VALUE!</v>
      </c>
      <c r="AF455" s="24" t="e">
        <f t="shared" si="123"/>
        <v>#VALUE!</v>
      </c>
      <c r="AG455" s="24" t="e">
        <f t="shared" si="115"/>
        <v>#VALUE!</v>
      </c>
      <c r="AH455" s="46"/>
      <c r="AI455" s="47"/>
      <c r="AJ455" s="48"/>
      <c r="AK455" s="49"/>
      <c r="AL455" s="50"/>
    </row>
    <row r="456" spans="1:38" ht="15">
      <c r="A456" s="20">
        <f t="shared" si="126"/>
        <v>452</v>
      </c>
      <c r="B456" s="25" t="s">
        <v>689</v>
      </c>
      <c r="C456" s="29" t="s">
        <v>967</v>
      </c>
      <c r="D456" s="52">
        <v>30</v>
      </c>
      <c r="E456" s="24">
        <v>0</v>
      </c>
      <c r="F456" s="24">
        <v>0</v>
      </c>
      <c r="G456" s="24">
        <v>0</v>
      </c>
      <c r="H456" s="24">
        <v>0</v>
      </c>
      <c r="I456" s="24">
        <v>0</v>
      </c>
      <c r="J456" s="34">
        <v>0</v>
      </c>
      <c r="K456" s="24">
        <v>0</v>
      </c>
      <c r="L456" s="24">
        <v>0</v>
      </c>
      <c r="M456" s="24">
        <v>0</v>
      </c>
      <c r="N456" s="24">
        <v>0</v>
      </c>
      <c r="O456" s="24">
        <v>0</v>
      </c>
      <c r="P456" s="24">
        <v>0</v>
      </c>
      <c r="Q456" s="24">
        <v>0</v>
      </c>
      <c r="R456" s="24">
        <v>0</v>
      </c>
      <c r="S456" s="24">
        <v>0</v>
      </c>
      <c r="T456" s="24">
        <v>0</v>
      </c>
      <c r="U456" s="24"/>
      <c r="V456" s="24"/>
      <c r="W456" s="24">
        <v>0</v>
      </c>
      <c r="X456" s="24">
        <v>0</v>
      </c>
      <c r="Y456" s="24">
        <v>15100</v>
      </c>
      <c r="Z456" s="24">
        <v>0</v>
      </c>
      <c r="AA456" s="24">
        <v>15100</v>
      </c>
      <c r="AB456" s="38">
        <f t="shared" si="127"/>
        <v>30200</v>
      </c>
      <c r="AC456" s="38">
        <f t="shared" si="128"/>
        <v>15100</v>
      </c>
      <c r="AD456" s="24" t="e">
        <f t="shared" si="120"/>
        <v>#VALUE!</v>
      </c>
      <c r="AE456" s="24" t="e">
        <f t="shared" si="121"/>
        <v>#VALUE!</v>
      </c>
      <c r="AF456" s="24" t="e">
        <f t="shared" si="123"/>
        <v>#VALUE!</v>
      </c>
      <c r="AG456" s="24" t="e">
        <f t="shared" si="115"/>
        <v>#VALUE!</v>
      </c>
      <c r="AH456" s="46"/>
      <c r="AI456" s="47"/>
      <c r="AJ456" s="48"/>
      <c r="AK456" s="49"/>
      <c r="AL456" s="50"/>
    </row>
    <row r="457" spans="1:38" ht="15">
      <c r="A457" s="20">
        <f t="shared" si="126"/>
        <v>453</v>
      </c>
      <c r="B457" s="25" t="s">
        <v>690</v>
      </c>
      <c r="C457" s="29" t="s">
        <v>968</v>
      </c>
      <c r="D457" s="52">
        <v>30</v>
      </c>
      <c r="E457" s="24">
        <v>215008.44</v>
      </c>
      <c r="F457" s="24">
        <v>0</v>
      </c>
      <c r="G457" s="24">
        <v>0</v>
      </c>
      <c r="H457" s="24">
        <v>0</v>
      </c>
      <c r="I457" s="24">
        <v>0</v>
      </c>
      <c r="J457" s="34">
        <v>0</v>
      </c>
      <c r="K457" s="24">
        <v>0</v>
      </c>
      <c r="L457" s="24">
        <v>0</v>
      </c>
      <c r="M457" s="24">
        <v>0</v>
      </c>
      <c r="N457" s="24">
        <v>0</v>
      </c>
      <c r="O457" s="24">
        <v>0</v>
      </c>
      <c r="P457" s="24">
        <v>0</v>
      </c>
      <c r="Q457" s="24">
        <v>0</v>
      </c>
      <c r="R457" s="24">
        <v>0</v>
      </c>
      <c r="S457" s="24">
        <v>0</v>
      </c>
      <c r="T457" s="24">
        <v>0</v>
      </c>
      <c r="U457" s="24">
        <v>0</v>
      </c>
      <c r="V457" s="24">
        <v>0</v>
      </c>
      <c r="W457" s="24">
        <v>0</v>
      </c>
      <c r="X457" s="24"/>
      <c r="Y457" s="24">
        <v>0</v>
      </c>
      <c r="Z457" s="24">
        <v>0</v>
      </c>
      <c r="AA457" s="24">
        <v>0</v>
      </c>
      <c r="AB457" s="38">
        <f t="shared" si="127"/>
        <v>215008.44</v>
      </c>
      <c r="AC457" s="38">
        <f t="shared" si="128"/>
        <v>215008.44</v>
      </c>
      <c r="AD457" s="24" t="e">
        <f t="shared" si="120"/>
        <v>#VALUE!</v>
      </c>
      <c r="AE457" s="24" t="e">
        <f t="shared" si="121"/>
        <v>#VALUE!</v>
      </c>
      <c r="AF457" s="24" t="e">
        <f t="shared" si="123"/>
        <v>#VALUE!</v>
      </c>
      <c r="AG457" s="24" t="e">
        <f t="shared" si="115"/>
        <v>#VALUE!</v>
      </c>
      <c r="AH457" s="46"/>
      <c r="AI457" s="47"/>
      <c r="AJ457" s="48"/>
      <c r="AK457" s="49"/>
      <c r="AL457" s="50"/>
    </row>
    <row r="458" spans="1:38" ht="15">
      <c r="A458" s="20">
        <f t="shared" si="126"/>
        <v>454</v>
      </c>
      <c r="B458" s="25" t="s">
        <v>969</v>
      </c>
      <c r="C458" s="29" t="s">
        <v>970</v>
      </c>
      <c r="D458" s="52">
        <v>30</v>
      </c>
      <c r="E458" s="24">
        <v>0</v>
      </c>
      <c r="F458" s="24">
        <v>0</v>
      </c>
      <c r="G458" s="24">
        <v>0</v>
      </c>
      <c r="H458" s="24">
        <v>0</v>
      </c>
      <c r="I458" s="24">
        <v>0</v>
      </c>
      <c r="J458" s="34">
        <v>0</v>
      </c>
      <c r="K458" s="24">
        <v>0</v>
      </c>
      <c r="L458" s="24">
        <v>0</v>
      </c>
      <c r="M458" s="24">
        <v>0</v>
      </c>
      <c r="N458" s="24">
        <v>0</v>
      </c>
      <c r="O458" s="24">
        <v>0</v>
      </c>
      <c r="P458" s="24">
        <v>0</v>
      </c>
      <c r="Q458" s="24">
        <v>0</v>
      </c>
      <c r="R458" s="24">
        <v>0</v>
      </c>
      <c r="S458" s="24">
        <v>0</v>
      </c>
      <c r="T458" s="24">
        <v>0</v>
      </c>
      <c r="U458" s="24">
        <v>0</v>
      </c>
      <c r="V458" s="24">
        <v>0</v>
      </c>
      <c r="W458" s="24">
        <v>0</v>
      </c>
      <c r="X458" s="24"/>
      <c r="Y458" s="24"/>
      <c r="Z458" s="24">
        <v>0</v>
      </c>
      <c r="AA458" s="24">
        <v>0</v>
      </c>
      <c r="AB458" s="38">
        <f t="shared" si="127"/>
        <v>0</v>
      </c>
      <c r="AC458" s="38">
        <f t="shared" si="128"/>
        <v>0</v>
      </c>
      <c r="AD458" s="24" t="e">
        <f t="shared" si="120"/>
        <v>#VALUE!</v>
      </c>
      <c r="AE458" s="24" t="e">
        <f t="shared" si="121"/>
        <v>#VALUE!</v>
      </c>
      <c r="AF458" s="24" t="e">
        <f t="shared" si="123"/>
        <v>#VALUE!</v>
      </c>
      <c r="AG458" s="24" t="e">
        <f t="shared" si="115"/>
        <v>#VALUE!</v>
      </c>
      <c r="AH458" s="46"/>
      <c r="AI458" s="47"/>
      <c r="AJ458" s="48"/>
      <c r="AK458" s="49"/>
      <c r="AL458" s="50"/>
    </row>
    <row r="459" spans="1:38" ht="15">
      <c r="A459" s="20">
        <f t="shared" si="126"/>
        <v>455</v>
      </c>
      <c r="B459" s="25" t="s">
        <v>971</v>
      </c>
      <c r="C459" s="29" t="s">
        <v>972</v>
      </c>
      <c r="D459" s="52">
        <v>30</v>
      </c>
      <c r="E459" s="24">
        <v>0</v>
      </c>
      <c r="F459" s="24">
        <v>0</v>
      </c>
      <c r="G459" s="24">
        <v>0</v>
      </c>
      <c r="H459" s="24">
        <v>0</v>
      </c>
      <c r="I459" s="24">
        <v>0</v>
      </c>
      <c r="J459" s="34">
        <v>0</v>
      </c>
      <c r="K459" s="24">
        <v>0</v>
      </c>
      <c r="L459" s="24">
        <v>0</v>
      </c>
      <c r="M459" s="24">
        <v>0</v>
      </c>
      <c r="N459" s="24">
        <v>0</v>
      </c>
      <c r="O459" s="24">
        <v>0</v>
      </c>
      <c r="P459" s="24">
        <v>0</v>
      </c>
      <c r="Q459" s="24">
        <v>0</v>
      </c>
      <c r="R459" s="24">
        <v>0</v>
      </c>
      <c r="S459" s="24">
        <v>0</v>
      </c>
      <c r="T459" s="24">
        <v>0</v>
      </c>
      <c r="U459" s="24">
        <v>0</v>
      </c>
      <c r="V459" s="24">
        <v>0</v>
      </c>
      <c r="W459" s="24">
        <v>0</v>
      </c>
      <c r="X459" s="24"/>
      <c r="Y459" s="24"/>
      <c r="Z459" s="24">
        <v>0</v>
      </c>
      <c r="AA459" s="24">
        <v>0</v>
      </c>
      <c r="AB459" s="38">
        <f t="shared" si="127"/>
        <v>0</v>
      </c>
      <c r="AC459" s="38">
        <f t="shared" si="128"/>
        <v>0</v>
      </c>
      <c r="AD459" s="24" t="e">
        <f t="shared" si="120"/>
        <v>#VALUE!</v>
      </c>
      <c r="AE459" s="24" t="e">
        <f t="shared" si="121"/>
        <v>#VALUE!</v>
      </c>
      <c r="AF459" s="24" t="e">
        <f t="shared" si="123"/>
        <v>#VALUE!</v>
      </c>
      <c r="AG459" s="24" t="e">
        <f t="shared" si="115"/>
        <v>#VALUE!</v>
      </c>
      <c r="AH459" s="46"/>
      <c r="AI459" s="47"/>
      <c r="AJ459" s="48"/>
      <c r="AK459" s="49"/>
      <c r="AL459" s="50"/>
    </row>
    <row r="460" spans="1:38" ht="15">
      <c r="A460" s="20">
        <f t="shared" si="126"/>
        <v>456</v>
      </c>
      <c r="B460" s="25" t="s">
        <v>713</v>
      </c>
      <c r="C460" s="29" t="s">
        <v>714</v>
      </c>
      <c r="D460" s="52">
        <v>30</v>
      </c>
      <c r="E460" s="24">
        <v>0</v>
      </c>
      <c r="F460" s="24">
        <v>0</v>
      </c>
      <c r="G460" s="24">
        <v>0</v>
      </c>
      <c r="H460" s="24">
        <v>0</v>
      </c>
      <c r="I460" s="24">
        <v>0</v>
      </c>
      <c r="J460" s="34">
        <v>0</v>
      </c>
      <c r="K460" s="24">
        <v>0</v>
      </c>
      <c r="L460" s="24">
        <v>0</v>
      </c>
      <c r="M460" s="24">
        <v>0</v>
      </c>
      <c r="N460" s="24">
        <v>0</v>
      </c>
      <c r="O460" s="24">
        <v>0</v>
      </c>
      <c r="P460" s="24">
        <v>0</v>
      </c>
      <c r="Q460" s="24">
        <v>0</v>
      </c>
      <c r="R460" s="24">
        <v>0</v>
      </c>
      <c r="S460" s="24">
        <v>0</v>
      </c>
      <c r="T460" s="24">
        <v>0</v>
      </c>
      <c r="U460" s="24">
        <v>0</v>
      </c>
      <c r="V460" s="24">
        <v>0</v>
      </c>
      <c r="W460" s="24">
        <v>0</v>
      </c>
      <c r="X460" s="24">
        <v>0</v>
      </c>
      <c r="Y460" s="24"/>
      <c r="Z460" s="24"/>
      <c r="AA460" s="24">
        <v>74802.8</v>
      </c>
      <c r="AB460" s="38">
        <f t="shared" si="127"/>
        <v>74802.8</v>
      </c>
      <c r="AC460" s="38">
        <f t="shared" si="128"/>
        <v>0</v>
      </c>
      <c r="AD460" s="24" t="e">
        <f t="shared" si="120"/>
        <v>#VALUE!</v>
      </c>
      <c r="AE460" s="24" t="e">
        <f t="shared" si="121"/>
        <v>#VALUE!</v>
      </c>
      <c r="AF460" s="24" t="e">
        <f t="shared" si="123"/>
        <v>#VALUE!</v>
      </c>
      <c r="AG460" s="24" t="e">
        <f t="shared" si="115"/>
        <v>#VALUE!</v>
      </c>
      <c r="AH460" s="46"/>
      <c r="AI460" s="47"/>
      <c r="AJ460" s="48"/>
      <c r="AK460" s="49"/>
      <c r="AL460" s="50"/>
    </row>
    <row r="461" spans="1:38" ht="15">
      <c r="A461" s="20">
        <f t="shared" si="126"/>
        <v>457</v>
      </c>
      <c r="B461" s="25" t="s">
        <v>973</v>
      </c>
      <c r="C461" s="29" t="s">
        <v>974</v>
      </c>
      <c r="D461" s="52">
        <v>30</v>
      </c>
      <c r="E461" s="24">
        <v>0</v>
      </c>
      <c r="F461" s="24">
        <v>0</v>
      </c>
      <c r="G461" s="24">
        <v>0</v>
      </c>
      <c r="H461" s="24">
        <v>0</v>
      </c>
      <c r="I461" s="24">
        <v>0</v>
      </c>
      <c r="J461" s="34">
        <v>0</v>
      </c>
      <c r="K461" s="24">
        <v>0</v>
      </c>
      <c r="L461" s="24">
        <v>0</v>
      </c>
      <c r="M461" s="24">
        <v>0</v>
      </c>
      <c r="N461" s="24">
        <v>0</v>
      </c>
      <c r="O461" s="24">
        <v>0</v>
      </c>
      <c r="P461" s="24">
        <v>0</v>
      </c>
      <c r="Q461" s="24">
        <v>0</v>
      </c>
      <c r="R461" s="24">
        <v>0</v>
      </c>
      <c r="S461" s="24">
        <v>0</v>
      </c>
      <c r="T461" s="24">
        <v>0</v>
      </c>
      <c r="U461" s="24">
        <v>0</v>
      </c>
      <c r="V461" s="24">
        <v>0</v>
      </c>
      <c r="W461" s="24">
        <v>0</v>
      </c>
      <c r="X461" s="24"/>
      <c r="Y461" s="24"/>
      <c r="Z461" s="24">
        <v>0</v>
      </c>
      <c r="AA461" s="24">
        <v>0</v>
      </c>
      <c r="AB461" s="38">
        <f t="shared" si="127"/>
        <v>0</v>
      </c>
      <c r="AC461" s="38">
        <f t="shared" si="128"/>
        <v>0</v>
      </c>
      <c r="AD461" s="24" t="e">
        <f t="shared" si="120"/>
        <v>#VALUE!</v>
      </c>
      <c r="AE461" s="24" t="e">
        <f t="shared" si="121"/>
        <v>#VALUE!</v>
      </c>
      <c r="AF461" s="24" t="e">
        <f t="shared" si="123"/>
        <v>#VALUE!</v>
      </c>
      <c r="AG461" s="24" t="e">
        <f t="shared" si="115"/>
        <v>#VALUE!</v>
      </c>
      <c r="AH461" s="46"/>
      <c r="AI461" s="47"/>
      <c r="AJ461" s="48"/>
      <c r="AK461" s="49"/>
      <c r="AL461" s="50"/>
    </row>
    <row r="462" spans="1:38" ht="15">
      <c r="A462" s="20">
        <f t="shared" si="126"/>
        <v>458</v>
      </c>
      <c r="B462" s="25" t="s">
        <v>975</v>
      </c>
      <c r="C462" s="29" t="s">
        <v>976</v>
      </c>
      <c r="D462" s="52">
        <v>30</v>
      </c>
      <c r="E462" s="24">
        <v>0</v>
      </c>
      <c r="F462" s="24">
        <v>0</v>
      </c>
      <c r="G462" s="24">
        <v>0</v>
      </c>
      <c r="H462" s="24">
        <v>0</v>
      </c>
      <c r="I462" s="24">
        <v>0</v>
      </c>
      <c r="J462" s="34">
        <v>0</v>
      </c>
      <c r="K462" s="24">
        <v>0</v>
      </c>
      <c r="L462" s="24">
        <v>0</v>
      </c>
      <c r="M462" s="24">
        <v>0</v>
      </c>
      <c r="N462" s="24">
        <v>0</v>
      </c>
      <c r="O462" s="24">
        <v>0</v>
      </c>
      <c r="P462" s="24">
        <v>0</v>
      </c>
      <c r="Q462" s="24">
        <v>0</v>
      </c>
      <c r="R462" s="24">
        <v>0</v>
      </c>
      <c r="S462" s="24">
        <v>0</v>
      </c>
      <c r="T462" s="24">
        <v>0</v>
      </c>
      <c r="U462" s="24">
        <v>0</v>
      </c>
      <c r="V462" s="24">
        <v>0</v>
      </c>
      <c r="W462" s="24">
        <v>0</v>
      </c>
      <c r="X462" s="24"/>
      <c r="Y462" s="24"/>
      <c r="Z462" s="24">
        <v>0</v>
      </c>
      <c r="AA462" s="24">
        <v>0</v>
      </c>
      <c r="AB462" s="38">
        <f t="shared" si="127"/>
        <v>0</v>
      </c>
      <c r="AC462" s="38">
        <f t="shared" si="128"/>
        <v>0</v>
      </c>
      <c r="AD462" s="24" t="e">
        <f t="shared" si="120"/>
        <v>#VALUE!</v>
      </c>
      <c r="AE462" s="24" t="e">
        <f t="shared" si="121"/>
        <v>#VALUE!</v>
      </c>
      <c r="AF462" s="24" t="e">
        <f t="shared" si="123"/>
        <v>#VALUE!</v>
      </c>
      <c r="AG462" s="24" t="e">
        <f t="shared" si="115"/>
        <v>#VALUE!</v>
      </c>
      <c r="AH462" s="46"/>
      <c r="AI462" s="47"/>
      <c r="AJ462" s="48"/>
      <c r="AK462" s="49"/>
      <c r="AL462" s="50"/>
    </row>
    <row r="463" spans="1:38" ht="15">
      <c r="A463" s="20">
        <f t="shared" si="126"/>
        <v>459</v>
      </c>
      <c r="B463" s="25" t="s">
        <v>977</v>
      </c>
      <c r="C463" s="29" t="s">
        <v>978</v>
      </c>
      <c r="D463" s="52">
        <v>30</v>
      </c>
      <c r="E463" s="24">
        <v>0</v>
      </c>
      <c r="F463" s="24">
        <v>0</v>
      </c>
      <c r="G463" s="24">
        <v>0</v>
      </c>
      <c r="H463" s="24">
        <v>0</v>
      </c>
      <c r="I463" s="24">
        <v>0</v>
      </c>
      <c r="J463" s="34">
        <v>0</v>
      </c>
      <c r="K463" s="24">
        <v>0</v>
      </c>
      <c r="L463" s="24">
        <v>0</v>
      </c>
      <c r="M463" s="24">
        <v>0</v>
      </c>
      <c r="N463" s="24">
        <v>0</v>
      </c>
      <c r="O463" s="24">
        <v>0</v>
      </c>
      <c r="P463" s="24">
        <v>0</v>
      </c>
      <c r="Q463" s="24">
        <v>0</v>
      </c>
      <c r="R463" s="24">
        <v>0</v>
      </c>
      <c r="S463" s="24">
        <v>0</v>
      </c>
      <c r="T463" s="24">
        <v>0</v>
      </c>
      <c r="U463" s="24">
        <v>0</v>
      </c>
      <c r="V463" s="24">
        <v>0</v>
      </c>
      <c r="W463" s="24">
        <v>0</v>
      </c>
      <c r="X463" s="24"/>
      <c r="Y463" s="24"/>
      <c r="Z463" s="24">
        <v>0</v>
      </c>
      <c r="AA463" s="24">
        <v>0</v>
      </c>
      <c r="AB463" s="38">
        <f t="shared" si="127"/>
        <v>0</v>
      </c>
      <c r="AC463" s="38">
        <f t="shared" si="128"/>
        <v>0</v>
      </c>
      <c r="AD463" s="24" t="e">
        <f t="shared" si="120"/>
        <v>#VALUE!</v>
      </c>
      <c r="AE463" s="24" t="e">
        <f t="shared" si="121"/>
        <v>#VALUE!</v>
      </c>
      <c r="AF463" s="24" t="e">
        <f t="shared" si="123"/>
        <v>#VALUE!</v>
      </c>
      <c r="AG463" s="24" t="e">
        <f t="shared" si="115"/>
        <v>#VALUE!</v>
      </c>
      <c r="AH463" s="46"/>
      <c r="AI463" s="47"/>
      <c r="AJ463" s="48"/>
      <c r="AK463" s="49"/>
      <c r="AL463" s="50"/>
    </row>
    <row r="464" spans="1:38" ht="15">
      <c r="A464" s="20">
        <f t="shared" si="126"/>
        <v>460</v>
      </c>
      <c r="B464" s="25" t="s">
        <v>715</v>
      </c>
      <c r="C464" s="29" t="s">
        <v>716</v>
      </c>
      <c r="D464" s="52">
        <v>30</v>
      </c>
      <c r="E464" s="24">
        <v>0</v>
      </c>
      <c r="F464" s="24">
        <v>0</v>
      </c>
      <c r="G464" s="24">
        <v>0</v>
      </c>
      <c r="H464" s="24">
        <v>0</v>
      </c>
      <c r="I464" s="24">
        <v>0</v>
      </c>
      <c r="J464" s="34">
        <v>0</v>
      </c>
      <c r="K464" s="24">
        <v>0</v>
      </c>
      <c r="L464" s="24">
        <v>0</v>
      </c>
      <c r="M464" s="24">
        <v>0</v>
      </c>
      <c r="N464" s="24">
        <v>0</v>
      </c>
      <c r="O464" s="24">
        <v>0</v>
      </c>
      <c r="P464" s="24">
        <v>0</v>
      </c>
      <c r="Q464" s="24">
        <v>0</v>
      </c>
      <c r="R464" s="24">
        <v>0</v>
      </c>
      <c r="S464" s="24">
        <v>0</v>
      </c>
      <c r="T464" s="24">
        <v>0</v>
      </c>
      <c r="U464" s="24">
        <v>0</v>
      </c>
      <c r="V464" s="24">
        <v>0</v>
      </c>
      <c r="W464" s="24">
        <v>0</v>
      </c>
      <c r="X464" s="24"/>
      <c r="Y464" s="24"/>
      <c r="Z464" s="24">
        <v>0</v>
      </c>
      <c r="AA464" s="24">
        <v>17012</v>
      </c>
      <c r="AB464" s="38">
        <f t="shared" si="127"/>
        <v>17012</v>
      </c>
      <c r="AC464" s="38">
        <f t="shared" si="128"/>
        <v>0</v>
      </c>
      <c r="AD464" s="24" t="e">
        <f t="shared" si="120"/>
        <v>#VALUE!</v>
      </c>
      <c r="AE464" s="24" t="e">
        <f t="shared" si="121"/>
        <v>#VALUE!</v>
      </c>
      <c r="AF464" s="24" t="e">
        <f t="shared" si="123"/>
        <v>#VALUE!</v>
      </c>
      <c r="AG464" s="24" t="e">
        <f t="shared" si="115"/>
        <v>#VALUE!</v>
      </c>
      <c r="AH464" s="46"/>
      <c r="AI464" s="47"/>
      <c r="AJ464" s="48"/>
      <c r="AK464" s="49"/>
      <c r="AL464" s="50"/>
    </row>
    <row r="465" spans="1:38" ht="15">
      <c r="A465" s="20">
        <f t="shared" si="126"/>
        <v>461</v>
      </c>
      <c r="B465" s="25" t="s">
        <v>979</v>
      </c>
      <c r="C465" s="29" t="s">
        <v>980</v>
      </c>
      <c r="D465" s="52">
        <v>30</v>
      </c>
      <c r="E465" s="24">
        <v>0</v>
      </c>
      <c r="F465" s="24">
        <v>0</v>
      </c>
      <c r="G465" s="24">
        <v>0</v>
      </c>
      <c r="H465" s="24">
        <v>0</v>
      </c>
      <c r="I465" s="24">
        <v>0</v>
      </c>
      <c r="J465" s="34">
        <v>0</v>
      </c>
      <c r="K465" s="24">
        <v>0</v>
      </c>
      <c r="L465" s="24">
        <v>0</v>
      </c>
      <c r="M465" s="24">
        <v>0</v>
      </c>
      <c r="N465" s="24">
        <v>0</v>
      </c>
      <c r="O465" s="24">
        <v>0</v>
      </c>
      <c r="P465" s="24">
        <v>0</v>
      </c>
      <c r="Q465" s="24">
        <v>0</v>
      </c>
      <c r="R465" s="24">
        <v>0</v>
      </c>
      <c r="S465" s="24">
        <v>0</v>
      </c>
      <c r="T465" s="24">
        <v>0</v>
      </c>
      <c r="U465" s="24">
        <v>0</v>
      </c>
      <c r="V465" s="24">
        <v>0</v>
      </c>
      <c r="W465" s="24">
        <v>0</v>
      </c>
      <c r="X465" s="24"/>
      <c r="Y465" s="24"/>
      <c r="Z465" s="24">
        <v>0</v>
      </c>
      <c r="AA465" s="24">
        <v>0</v>
      </c>
      <c r="AB465" s="38">
        <f t="shared" si="127"/>
        <v>0</v>
      </c>
      <c r="AC465" s="38">
        <f t="shared" si="128"/>
        <v>0</v>
      </c>
      <c r="AD465" s="24" t="e">
        <f t="shared" si="120"/>
        <v>#VALUE!</v>
      </c>
      <c r="AE465" s="24" t="e">
        <f t="shared" si="121"/>
        <v>#VALUE!</v>
      </c>
      <c r="AF465" s="24" t="e">
        <f t="shared" si="123"/>
        <v>#VALUE!</v>
      </c>
      <c r="AG465" s="24" t="e">
        <f t="shared" si="115"/>
        <v>#VALUE!</v>
      </c>
      <c r="AH465" s="46"/>
      <c r="AI465" s="47"/>
      <c r="AJ465" s="48"/>
      <c r="AK465" s="49"/>
      <c r="AL465" s="50"/>
    </row>
    <row r="466" spans="1:38" ht="15">
      <c r="A466" s="20">
        <f t="shared" si="126"/>
        <v>462</v>
      </c>
      <c r="B466" s="25" t="s">
        <v>981</v>
      </c>
      <c r="C466" s="29" t="s">
        <v>982</v>
      </c>
      <c r="D466" s="52">
        <v>30</v>
      </c>
      <c r="E466" s="24">
        <v>0</v>
      </c>
      <c r="F466" s="24">
        <v>0</v>
      </c>
      <c r="G466" s="24">
        <v>0</v>
      </c>
      <c r="H466" s="24">
        <v>0</v>
      </c>
      <c r="I466" s="24">
        <v>0</v>
      </c>
      <c r="J466" s="34">
        <v>0</v>
      </c>
      <c r="K466" s="24">
        <v>0</v>
      </c>
      <c r="L466" s="24">
        <v>0</v>
      </c>
      <c r="M466" s="24">
        <v>0</v>
      </c>
      <c r="N466" s="24">
        <v>0</v>
      </c>
      <c r="O466" s="24">
        <v>0</v>
      </c>
      <c r="P466" s="24">
        <v>0</v>
      </c>
      <c r="Q466" s="24">
        <v>0</v>
      </c>
      <c r="R466" s="24">
        <v>0</v>
      </c>
      <c r="S466" s="24">
        <v>0</v>
      </c>
      <c r="T466" s="24">
        <v>0</v>
      </c>
      <c r="U466" s="24">
        <v>0</v>
      </c>
      <c r="V466" s="24">
        <v>0</v>
      </c>
      <c r="W466" s="24">
        <v>0</v>
      </c>
      <c r="X466" s="24"/>
      <c r="Y466" s="24"/>
      <c r="Z466" s="24">
        <v>0</v>
      </c>
      <c r="AA466" s="24">
        <v>0</v>
      </c>
      <c r="AB466" s="38">
        <f t="shared" si="127"/>
        <v>0</v>
      </c>
      <c r="AC466" s="38">
        <f t="shared" si="128"/>
        <v>0</v>
      </c>
      <c r="AD466" s="24" t="e">
        <f t="shared" si="120"/>
        <v>#VALUE!</v>
      </c>
      <c r="AE466" s="24" t="e">
        <f t="shared" si="121"/>
        <v>#VALUE!</v>
      </c>
      <c r="AF466" s="24" t="e">
        <f t="shared" si="123"/>
        <v>#VALUE!</v>
      </c>
      <c r="AG466" s="24" t="e">
        <f t="shared" si="115"/>
        <v>#VALUE!</v>
      </c>
      <c r="AH466" s="46"/>
      <c r="AI466" s="47"/>
      <c r="AJ466" s="48"/>
      <c r="AK466" s="49"/>
      <c r="AL466" s="50"/>
    </row>
    <row r="467" spans="1:38" ht="15">
      <c r="A467" s="20">
        <f t="shared" si="126"/>
        <v>463</v>
      </c>
      <c r="B467" s="25" t="s">
        <v>983</v>
      </c>
      <c r="C467" s="29" t="s">
        <v>984</v>
      </c>
      <c r="D467" s="52">
        <v>30</v>
      </c>
      <c r="E467" s="24">
        <v>0</v>
      </c>
      <c r="F467" s="24">
        <v>0</v>
      </c>
      <c r="G467" s="24">
        <v>0</v>
      </c>
      <c r="H467" s="24">
        <v>0</v>
      </c>
      <c r="I467" s="24">
        <v>0</v>
      </c>
      <c r="J467" s="34">
        <v>0</v>
      </c>
      <c r="K467" s="24">
        <v>0</v>
      </c>
      <c r="L467" s="24">
        <v>0</v>
      </c>
      <c r="M467" s="24">
        <v>0</v>
      </c>
      <c r="N467" s="24">
        <v>0</v>
      </c>
      <c r="O467" s="24">
        <v>0</v>
      </c>
      <c r="P467" s="24">
        <v>0</v>
      </c>
      <c r="Q467" s="24">
        <v>0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4">
        <v>0</v>
      </c>
      <c r="X467" s="24"/>
      <c r="Y467" s="24"/>
      <c r="Z467" s="24">
        <v>0</v>
      </c>
      <c r="AA467" s="24">
        <v>0</v>
      </c>
      <c r="AB467" s="38">
        <f t="shared" si="127"/>
        <v>0</v>
      </c>
      <c r="AC467" s="38">
        <f t="shared" si="128"/>
        <v>0</v>
      </c>
      <c r="AD467" s="24" t="e">
        <f t="shared" si="120"/>
        <v>#VALUE!</v>
      </c>
      <c r="AE467" s="24" t="e">
        <f t="shared" si="121"/>
        <v>#VALUE!</v>
      </c>
      <c r="AF467" s="24" t="e">
        <f t="shared" si="123"/>
        <v>#VALUE!</v>
      </c>
      <c r="AG467" s="24" t="e">
        <f t="shared" si="115"/>
        <v>#VALUE!</v>
      </c>
      <c r="AH467" s="46"/>
      <c r="AI467" s="47"/>
      <c r="AJ467" s="48"/>
      <c r="AK467" s="49"/>
      <c r="AL467" s="50"/>
    </row>
    <row r="468" spans="1:38" ht="15">
      <c r="A468" s="20">
        <f t="shared" si="126"/>
        <v>464</v>
      </c>
      <c r="B468" s="25" t="s">
        <v>691</v>
      </c>
      <c r="C468" s="29" t="s">
        <v>985</v>
      </c>
      <c r="D468" s="52">
        <v>30</v>
      </c>
      <c r="E468" s="24">
        <v>0</v>
      </c>
      <c r="F468" s="24">
        <v>0</v>
      </c>
      <c r="G468" s="24">
        <v>0</v>
      </c>
      <c r="H468" s="24">
        <v>0</v>
      </c>
      <c r="I468" s="24">
        <v>0</v>
      </c>
      <c r="J468" s="34">
        <v>0</v>
      </c>
      <c r="K468" s="24">
        <v>0</v>
      </c>
      <c r="L468" s="24">
        <v>0</v>
      </c>
      <c r="M468" s="24">
        <v>0</v>
      </c>
      <c r="N468" s="24">
        <v>0</v>
      </c>
      <c r="O468" s="24">
        <v>0</v>
      </c>
      <c r="P468" s="24">
        <v>0</v>
      </c>
      <c r="Q468" s="24">
        <v>0</v>
      </c>
      <c r="R468" s="24">
        <v>0</v>
      </c>
      <c r="S468" s="24">
        <v>0</v>
      </c>
      <c r="T468" s="24">
        <v>0</v>
      </c>
      <c r="U468" s="24">
        <v>0</v>
      </c>
      <c r="V468" s="24">
        <v>0</v>
      </c>
      <c r="W468" s="24">
        <v>0</v>
      </c>
      <c r="X468" s="24"/>
      <c r="Y468" s="24"/>
      <c r="Z468" s="24">
        <v>0</v>
      </c>
      <c r="AA468" s="24">
        <v>0.2</v>
      </c>
      <c r="AB468" s="38">
        <f t="shared" si="127"/>
        <v>0.2</v>
      </c>
      <c r="AC468" s="38">
        <f t="shared" si="128"/>
        <v>0</v>
      </c>
      <c r="AD468" s="24" t="e">
        <f t="shared" si="120"/>
        <v>#VALUE!</v>
      </c>
      <c r="AE468" s="24" t="e">
        <f t="shared" si="121"/>
        <v>#VALUE!</v>
      </c>
      <c r="AF468" s="24" t="e">
        <f t="shared" si="123"/>
        <v>#VALUE!</v>
      </c>
      <c r="AG468" s="24" t="e">
        <f t="shared" si="115"/>
        <v>#VALUE!</v>
      </c>
      <c r="AH468" s="46"/>
      <c r="AI468" s="47"/>
      <c r="AJ468" s="48"/>
      <c r="AK468" s="49"/>
      <c r="AL468" s="50"/>
    </row>
    <row r="469" spans="1:38" ht="15">
      <c r="A469" s="20">
        <f t="shared" si="126"/>
        <v>465</v>
      </c>
      <c r="B469" s="25" t="s">
        <v>986</v>
      </c>
      <c r="C469" s="29" t="s">
        <v>987</v>
      </c>
      <c r="D469" s="52">
        <v>30</v>
      </c>
      <c r="E469" s="24">
        <v>0</v>
      </c>
      <c r="F469" s="24">
        <v>0</v>
      </c>
      <c r="G469" s="24">
        <v>0</v>
      </c>
      <c r="H469" s="24">
        <v>0</v>
      </c>
      <c r="I469" s="24">
        <v>0</v>
      </c>
      <c r="J469" s="34">
        <v>0</v>
      </c>
      <c r="K469" s="24">
        <v>0</v>
      </c>
      <c r="L469" s="24">
        <v>0</v>
      </c>
      <c r="M469" s="24">
        <v>0</v>
      </c>
      <c r="N469" s="24">
        <v>0</v>
      </c>
      <c r="O469" s="24">
        <v>0</v>
      </c>
      <c r="P469" s="24">
        <v>0</v>
      </c>
      <c r="Q469" s="24">
        <v>0</v>
      </c>
      <c r="R469" s="24">
        <v>0</v>
      </c>
      <c r="S469" s="24">
        <v>0</v>
      </c>
      <c r="T469" s="24">
        <v>0</v>
      </c>
      <c r="U469" s="24">
        <v>0</v>
      </c>
      <c r="V469" s="24">
        <v>0</v>
      </c>
      <c r="W469" s="24">
        <v>0</v>
      </c>
      <c r="X469" s="24"/>
      <c r="Y469" s="24"/>
      <c r="Z469" s="24">
        <v>0</v>
      </c>
      <c r="AA469" s="24">
        <v>0</v>
      </c>
      <c r="AB469" s="38">
        <f t="shared" si="127"/>
        <v>0</v>
      </c>
      <c r="AC469" s="38">
        <f t="shared" si="128"/>
        <v>0</v>
      </c>
      <c r="AD469" s="24" t="e">
        <f t="shared" si="120"/>
        <v>#VALUE!</v>
      </c>
      <c r="AE469" s="24" t="e">
        <f t="shared" si="121"/>
        <v>#VALUE!</v>
      </c>
      <c r="AF469" s="24" t="e">
        <f t="shared" si="123"/>
        <v>#VALUE!</v>
      </c>
      <c r="AG469" s="24" t="e">
        <f t="shared" si="115"/>
        <v>#VALUE!</v>
      </c>
      <c r="AH469" s="46"/>
      <c r="AI469" s="47"/>
      <c r="AJ469" s="48"/>
      <c r="AK469" s="49"/>
      <c r="AL469" s="50"/>
    </row>
    <row r="470" spans="1:38" ht="15">
      <c r="A470" s="20">
        <f t="shared" si="126"/>
        <v>466</v>
      </c>
      <c r="B470" s="25" t="s">
        <v>645</v>
      </c>
      <c r="C470" s="29" t="s">
        <v>646</v>
      </c>
      <c r="D470" s="52">
        <v>30</v>
      </c>
      <c r="E470" s="24">
        <v>0</v>
      </c>
      <c r="F470" s="24">
        <v>0</v>
      </c>
      <c r="G470" s="24">
        <v>0</v>
      </c>
      <c r="H470" s="24">
        <v>0</v>
      </c>
      <c r="I470" s="24">
        <v>0</v>
      </c>
      <c r="J470" s="3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0</v>
      </c>
      <c r="P470" s="24">
        <v>0</v>
      </c>
      <c r="Q470" s="24">
        <v>0</v>
      </c>
      <c r="R470" s="24">
        <v>0</v>
      </c>
      <c r="S470" s="24">
        <v>3826</v>
      </c>
      <c r="T470" s="24">
        <v>0</v>
      </c>
      <c r="U470" s="24">
        <v>0</v>
      </c>
      <c r="V470" s="24">
        <v>0</v>
      </c>
      <c r="W470" s="24">
        <v>0</v>
      </c>
      <c r="X470" s="24"/>
      <c r="Y470" s="24">
        <v>0</v>
      </c>
      <c r="Z470" s="24">
        <v>0</v>
      </c>
      <c r="AA470" s="24">
        <v>0</v>
      </c>
      <c r="AB470" s="38">
        <f t="shared" si="127"/>
        <v>3826</v>
      </c>
      <c r="AC470" s="38">
        <f t="shared" si="128"/>
        <v>3826</v>
      </c>
      <c r="AD470" s="24" t="e">
        <f t="shared" si="120"/>
        <v>#VALUE!</v>
      </c>
      <c r="AE470" s="24" t="e">
        <f t="shared" si="121"/>
        <v>#VALUE!</v>
      </c>
      <c r="AF470" s="24" t="e">
        <f t="shared" si="123"/>
        <v>#VALUE!</v>
      </c>
      <c r="AG470" s="24" t="e">
        <f t="shared" si="115"/>
        <v>#VALUE!</v>
      </c>
      <c r="AH470" s="46"/>
      <c r="AI470" s="47"/>
      <c r="AJ470" s="48"/>
      <c r="AK470" s="49"/>
      <c r="AL470" s="50"/>
    </row>
    <row r="471" spans="1:38" ht="15">
      <c r="A471" s="20">
        <f t="shared" si="126"/>
        <v>467</v>
      </c>
      <c r="B471" s="25" t="s">
        <v>988</v>
      </c>
      <c r="C471" s="29" t="s">
        <v>989</v>
      </c>
      <c r="D471" s="52">
        <v>30</v>
      </c>
      <c r="E471" s="24">
        <v>0</v>
      </c>
      <c r="F471" s="24">
        <v>0</v>
      </c>
      <c r="G471" s="24">
        <v>0</v>
      </c>
      <c r="H471" s="24">
        <v>0</v>
      </c>
      <c r="I471" s="24">
        <v>0</v>
      </c>
      <c r="J471" s="3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0</v>
      </c>
      <c r="U471" s="24">
        <v>0</v>
      </c>
      <c r="V471" s="24">
        <v>0</v>
      </c>
      <c r="W471" s="24">
        <v>0</v>
      </c>
      <c r="X471" s="24"/>
      <c r="Y471" s="24"/>
      <c r="Z471" s="24">
        <v>0</v>
      </c>
      <c r="AA471" s="24">
        <v>0</v>
      </c>
      <c r="AB471" s="38">
        <f t="shared" si="127"/>
        <v>0</v>
      </c>
      <c r="AC471" s="38">
        <f t="shared" si="128"/>
        <v>0</v>
      </c>
      <c r="AD471" s="24" t="e">
        <f t="shared" si="120"/>
        <v>#VALUE!</v>
      </c>
      <c r="AE471" s="24" t="e">
        <f t="shared" si="121"/>
        <v>#VALUE!</v>
      </c>
      <c r="AF471" s="24" t="e">
        <f t="shared" si="123"/>
        <v>#VALUE!</v>
      </c>
      <c r="AG471" s="24" t="e">
        <f t="shared" si="115"/>
        <v>#VALUE!</v>
      </c>
      <c r="AH471" s="46"/>
      <c r="AI471" s="47"/>
      <c r="AJ471" s="48"/>
      <c r="AK471" s="49"/>
      <c r="AL471" s="50"/>
    </row>
    <row r="472" spans="1:38" ht="15">
      <c r="A472" s="20">
        <f t="shared" si="126"/>
        <v>468</v>
      </c>
      <c r="B472" s="25" t="s">
        <v>519</v>
      </c>
      <c r="C472" s="29" t="s">
        <v>520</v>
      </c>
      <c r="D472" s="52">
        <v>30</v>
      </c>
      <c r="E472" s="24">
        <v>0</v>
      </c>
      <c r="F472" s="24">
        <v>0</v>
      </c>
      <c r="G472" s="24">
        <v>0</v>
      </c>
      <c r="H472" s="24">
        <v>0</v>
      </c>
      <c r="I472" s="24">
        <v>0</v>
      </c>
      <c r="J472" s="34">
        <v>0</v>
      </c>
      <c r="K472" s="24">
        <v>0</v>
      </c>
      <c r="L472" s="24">
        <v>0</v>
      </c>
      <c r="M472" s="24">
        <v>0</v>
      </c>
      <c r="N472" s="24">
        <v>0</v>
      </c>
      <c r="O472" s="24">
        <v>0</v>
      </c>
      <c r="P472" s="24">
        <v>0</v>
      </c>
      <c r="Q472" s="24">
        <v>0</v>
      </c>
      <c r="R472" s="24">
        <v>0</v>
      </c>
      <c r="S472" s="24">
        <v>0</v>
      </c>
      <c r="T472" s="24">
        <v>0</v>
      </c>
      <c r="U472" s="24">
        <v>0</v>
      </c>
      <c r="V472" s="24">
        <v>0</v>
      </c>
      <c r="W472" s="24">
        <v>0</v>
      </c>
      <c r="X472" s="24"/>
      <c r="Y472" s="24"/>
      <c r="Z472" s="24"/>
      <c r="AA472" s="24">
        <v>0</v>
      </c>
      <c r="AB472" s="38">
        <f t="shared" si="127"/>
        <v>0</v>
      </c>
      <c r="AC472" s="38">
        <f t="shared" si="128"/>
        <v>0</v>
      </c>
      <c r="AD472" s="24" t="e">
        <f t="shared" si="120"/>
        <v>#VALUE!</v>
      </c>
      <c r="AE472" s="24" t="e">
        <f t="shared" si="121"/>
        <v>#VALUE!</v>
      </c>
      <c r="AF472" s="24" t="e">
        <f t="shared" si="123"/>
        <v>#VALUE!</v>
      </c>
      <c r="AG472" s="24" t="e">
        <f t="shared" si="115"/>
        <v>#VALUE!</v>
      </c>
      <c r="AH472" s="46"/>
      <c r="AI472" s="47"/>
      <c r="AJ472" s="48"/>
      <c r="AK472" s="49"/>
      <c r="AL472" s="50"/>
    </row>
    <row r="473" spans="1:38" ht="15">
      <c r="A473" s="20">
        <f t="shared" si="126"/>
        <v>469</v>
      </c>
      <c r="B473" s="25" t="s">
        <v>990</v>
      </c>
      <c r="C473" s="29" t="s">
        <v>991</v>
      </c>
      <c r="D473" s="52">
        <v>30</v>
      </c>
      <c r="E473" s="24">
        <v>0</v>
      </c>
      <c r="F473" s="24">
        <v>0</v>
      </c>
      <c r="G473" s="24">
        <v>0</v>
      </c>
      <c r="H473" s="24">
        <v>0</v>
      </c>
      <c r="I473" s="24">
        <v>0</v>
      </c>
      <c r="J473" s="3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0</v>
      </c>
      <c r="V473" s="24">
        <v>0</v>
      </c>
      <c r="W473" s="24">
        <v>0</v>
      </c>
      <c r="X473" s="24"/>
      <c r="Y473" s="24"/>
      <c r="Z473" s="24">
        <v>0</v>
      </c>
      <c r="AA473" s="24">
        <v>0</v>
      </c>
      <c r="AB473" s="38">
        <f t="shared" si="127"/>
        <v>0</v>
      </c>
      <c r="AC473" s="38">
        <f t="shared" si="128"/>
        <v>0</v>
      </c>
      <c r="AD473" s="24" t="e">
        <f t="shared" si="120"/>
        <v>#VALUE!</v>
      </c>
      <c r="AE473" s="24" t="e">
        <f t="shared" si="121"/>
        <v>#VALUE!</v>
      </c>
      <c r="AF473" s="24" t="e">
        <f t="shared" si="123"/>
        <v>#VALUE!</v>
      </c>
      <c r="AG473" s="24" t="e">
        <f t="shared" si="115"/>
        <v>#VALUE!</v>
      </c>
      <c r="AH473" s="46"/>
      <c r="AI473" s="47"/>
      <c r="AJ473" s="48"/>
      <c r="AK473" s="49"/>
      <c r="AL473" s="50"/>
    </row>
    <row r="474" spans="1:38" ht="15">
      <c r="A474" s="20">
        <f t="shared" si="126"/>
        <v>470</v>
      </c>
      <c r="B474" s="25" t="s">
        <v>992</v>
      </c>
      <c r="C474" s="29" t="s">
        <v>993</v>
      </c>
      <c r="D474" s="52">
        <v>30</v>
      </c>
      <c r="E474" s="24">
        <v>0</v>
      </c>
      <c r="F474" s="24">
        <v>0</v>
      </c>
      <c r="G474" s="24">
        <v>0</v>
      </c>
      <c r="H474" s="24">
        <v>0</v>
      </c>
      <c r="I474" s="24">
        <v>0</v>
      </c>
      <c r="J474" s="34">
        <v>0</v>
      </c>
      <c r="K474" s="24">
        <v>0</v>
      </c>
      <c r="L474" s="24">
        <v>0</v>
      </c>
      <c r="M474" s="24">
        <v>0</v>
      </c>
      <c r="N474" s="24">
        <v>0</v>
      </c>
      <c r="O474" s="24">
        <v>0</v>
      </c>
      <c r="P474" s="24">
        <v>0</v>
      </c>
      <c r="Q474" s="24">
        <v>0</v>
      </c>
      <c r="R474" s="24">
        <v>0</v>
      </c>
      <c r="S474" s="24">
        <v>0</v>
      </c>
      <c r="T474" s="24">
        <v>0</v>
      </c>
      <c r="U474" s="24">
        <v>0</v>
      </c>
      <c r="V474" s="24">
        <v>0</v>
      </c>
      <c r="W474" s="24">
        <v>0</v>
      </c>
      <c r="X474" s="24"/>
      <c r="Y474" s="24"/>
      <c r="Z474" s="24">
        <v>0</v>
      </c>
      <c r="AA474" s="24">
        <v>0</v>
      </c>
      <c r="AB474" s="38">
        <f t="shared" si="127"/>
        <v>0</v>
      </c>
      <c r="AC474" s="38">
        <f t="shared" si="128"/>
        <v>0</v>
      </c>
      <c r="AD474" s="24" t="e">
        <f t="shared" si="120"/>
        <v>#VALUE!</v>
      </c>
      <c r="AE474" s="24" t="e">
        <f t="shared" si="121"/>
        <v>#VALUE!</v>
      </c>
      <c r="AF474" s="24" t="e">
        <f t="shared" si="123"/>
        <v>#VALUE!</v>
      </c>
      <c r="AG474" s="24" t="e">
        <f t="shared" si="115"/>
        <v>#VALUE!</v>
      </c>
      <c r="AH474" s="46"/>
      <c r="AI474" s="47"/>
      <c r="AJ474" s="48"/>
      <c r="AK474" s="49"/>
      <c r="AL474" s="50"/>
    </row>
    <row r="475" spans="1:38" ht="15">
      <c r="A475" s="20">
        <f t="shared" si="126"/>
        <v>471</v>
      </c>
      <c r="B475" s="25" t="s">
        <v>994</v>
      </c>
      <c r="C475" s="29" t="s">
        <v>995</v>
      </c>
      <c r="D475" s="52">
        <v>30</v>
      </c>
      <c r="E475" s="24">
        <v>0</v>
      </c>
      <c r="F475" s="24">
        <v>0</v>
      </c>
      <c r="G475" s="24">
        <v>0</v>
      </c>
      <c r="H475" s="24">
        <v>0</v>
      </c>
      <c r="I475" s="24">
        <v>0</v>
      </c>
      <c r="J475" s="34">
        <v>0</v>
      </c>
      <c r="K475" s="24">
        <v>0</v>
      </c>
      <c r="L475" s="24">
        <v>0</v>
      </c>
      <c r="M475" s="24">
        <v>0</v>
      </c>
      <c r="N475" s="24">
        <v>0</v>
      </c>
      <c r="O475" s="24">
        <v>0</v>
      </c>
      <c r="P475" s="24">
        <v>0</v>
      </c>
      <c r="Q475" s="24">
        <v>0</v>
      </c>
      <c r="R475" s="24">
        <v>0</v>
      </c>
      <c r="S475" s="24">
        <v>0</v>
      </c>
      <c r="T475" s="24">
        <v>0</v>
      </c>
      <c r="U475" s="24">
        <v>0</v>
      </c>
      <c r="V475" s="24">
        <v>0</v>
      </c>
      <c r="W475" s="24">
        <v>0</v>
      </c>
      <c r="X475" s="24"/>
      <c r="Y475" s="24"/>
      <c r="Z475" s="24">
        <v>0</v>
      </c>
      <c r="AA475" s="24">
        <v>0</v>
      </c>
      <c r="AB475" s="38">
        <f t="shared" si="127"/>
        <v>0</v>
      </c>
      <c r="AC475" s="38">
        <f t="shared" si="128"/>
        <v>0</v>
      </c>
      <c r="AD475" s="24" t="e">
        <f t="shared" si="120"/>
        <v>#VALUE!</v>
      </c>
      <c r="AE475" s="24" t="e">
        <f t="shared" si="121"/>
        <v>#VALUE!</v>
      </c>
      <c r="AF475" s="24" t="e">
        <f t="shared" si="123"/>
        <v>#VALUE!</v>
      </c>
      <c r="AG475" s="24" t="e">
        <f t="shared" si="115"/>
        <v>#VALUE!</v>
      </c>
      <c r="AH475" s="46"/>
      <c r="AI475" s="47"/>
      <c r="AJ475" s="48"/>
      <c r="AK475" s="49"/>
      <c r="AL475" s="50"/>
    </row>
    <row r="476" spans="1:38" ht="15">
      <c r="A476" s="20">
        <f t="shared" si="126"/>
        <v>472</v>
      </c>
      <c r="B476" s="25" t="s">
        <v>996</v>
      </c>
      <c r="C476" s="29" t="s">
        <v>997</v>
      </c>
      <c r="D476" s="52">
        <v>30</v>
      </c>
      <c r="E476" s="24">
        <v>0</v>
      </c>
      <c r="F476" s="24">
        <v>0</v>
      </c>
      <c r="G476" s="24">
        <v>0</v>
      </c>
      <c r="H476" s="24">
        <v>0</v>
      </c>
      <c r="I476" s="24">
        <v>0</v>
      </c>
      <c r="J476" s="3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0</v>
      </c>
      <c r="P476" s="24">
        <v>0</v>
      </c>
      <c r="Q476" s="24">
        <v>0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/>
      <c r="Y476" s="24"/>
      <c r="Z476" s="24">
        <v>0</v>
      </c>
      <c r="AA476" s="24">
        <v>0</v>
      </c>
      <c r="AB476" s="38">
        <f t="shared" si="127"/>
        <v>0</v>
      </c>
      <c r="AC476" s="38">
        <f t="shared" si="128"/>
        <v>0</v>
      </c>
      <c r="AD476" s="24" t="e">
        <f t="shared" si="120"/>
        <v>#VALUE!</v>
      </c>
      <c r="AE476" s="24" t="e">
        <f t="shared" si="121"/>
        <v>#VALUE!</v>
      </c>
      <c r="AF476" s="24" t="e">
        <f t="shared" si="123"/>
        <v>#VALUE!</v>
      </c>
      <c r="AG476" s="24" t="e">
        <f t="shared" si="115"/>
        <v>#VALUE!</v>
      </c>
      <c r="AH476" s="46"/>
      <c r="AI476" s="47"/>
      <c r="AJ476" s="48"/>
      <c r="AK476" s="49"/>
      <c r="AL476" s="50"/>
    </row>
    <row r="477" spans="1:38" ht="15">
      <c r="A477" s="20">
        <f t="shared" si="126"/>
        <v>473</v>
      </c>
      <c r="B477" s="25" t="s">
        <v>998</v>
      </c>
      <c r="C477" s="29" t="s">
        <v>999</v>
      </c>
      <c r="D477" s="52">
        <v>30</v>
      </c>
      <c r="E477" s="24">
        <v>0</v>
      </c>
      <c r="F477" s="24">
        <v>0</v>
      </c>
      <c r="G477" s="24">
        <v>0</v>
      </c>
      <c r="H477" s="24">
        <v>0</v>
      </c>
      <c r="I477" s="24">
        <v>0</v>
      </c>
      <c r="J477" s="34">
        <v>0</v>
      </c>
      <c r="K477" s="24">
        <v>0</v>
      </c>
      <c r="L477" s="24">
        <v>0</v>
      </c>
      <c r="M477" s="24">
        <v>0</v>
      </c>
      <c r="N477" s="24">
        <v>0</v>
      </c>
      <c r="O477" s="24">
        <v>0</v>
      </c>
      <c r="P477" s="24">
        <v>0</v>
      </c>
      <c r="Q477" s="24">
        <v>0</v>
      </c>
      <c r="R477" s="24">
        <v>0</v>
      </c>
      <c r="S477" s="24">
        <v>0</v>
      </c>
      <c r="T477" s="24">
        <v>0</v>
      </c>
      <c r="U477" s="24">
        <v>0</v>
      </c>
      <c r="V477" s="24">
        <v>0</v>
      </c>
      <c r="W477" s="24">
        <v>0</v>
      </c>
      <c r="X477" s="24"/>
      <c r="Y477" s="24"/>
      <c r="Z477" s="24">
        <v>0</v>
      </c>
      <c r="AA477" s="24">
        <v>0</v>
      </c>
      <c r="AB477" s="38">
        <f t="shared" si="127"/>
        <v>0</v>
      </c>
      <c r="AC477" s="38">
        <f t="shared" si="128"/>
        <v>0</v>
      </c>
      <c r="AD477" s="24" t="e">
        <f t="shared" si="120"/>
        <v>#VALUE!</v>
      </c>
      <c r="AE477" s="24" t="e">
        <f t="shared" si="121"/>
        <v>#VALUE!</v>
      </c>
      <c r="AF477" s="24" t="e">
        <f t="shared" si="123"/>
        <v>#VALUE!</v>
      </c>
      <c r="AG477" s="24" t="e">
        <f t="shared" si="115"/>
        <v>#VALUE!</v>
      </c>
      <c r="AH477" s="46"/>
      <c r="AI477" s="47"/>
      <c r="AJ477" s="48"/>
      <c r="AK477" s="49"/>
      <c r="AL477" s="50"/>
    </row>
    <row r="478" spans="1:38" ht="15">
      <c r="A478" s="20">
        <f t="shared" si="126"/>
        <v>474</v>
      </c>
      <c r="B478" s="25" t="s">
        <v>1000</v>
      </c>
      <c r="C478" s="29" t="s">
        <v>1001</v>
      </c>
      <c r="D478" s="52">
        <v>30</v>
      </c>
      <c r="E478" s="24">
        <v>0</v>
      </c>
      <c r="F478" s="24">
        <v>0</v>
      </c>
      <c r="G478" s="24">
        <v>0</v>
      </c>
      <c r="H478" s="24">
        <v>0</v>
      </c>
      <c r="I478" s="24">
        <v>0</v>
      </c>
      <c r="J478" s="34">
        <v>0</v>
      </c>
      <c r="K478" s="24">
        <v>0</v>
      </c>
      <c r="L478" s="24">
        <v>0</v>
      </c>
      <c r="M478" s="24">
        <v>0</v>
      </c>
      <c r="N478" s="24">
        <v>0</v>
      </c>
      <c r="O478" s="24">
        <v>0</v>
      </c>
      <c r="P478" s="24">
        <v>0</v>
      </c>
      <c r="Q478" s="24">
        <v>0</v>
      </c>
      <c r="R478" s="24">
        <v>0</v>
      </c>
      <c r="S478" s="24">
        <v>0</v>
      </c>
      <c r="T478" s="24">
        <v>0</v>
      </c>
      <c r="U478" s="24">
        <v>0</v>
      </c>
      <c r="V478" s="24">
        <v>0</v>
      </c>
      <c r="W478" s="24">
        <v>0</v>
      </c>
      <c r="X478" s="24"/>
      <c r="Y478" s="24"/>
      <c r="Z478" s="24">
        <v>0</v>
      </c>
      <c r="AA478" s="24">
        <v>0</v>
      </c>
      <c r="AB478" s="38">
        <f t="shared" si="127"/>
        <v>0</v>
      </c>
      <c r="AC478" s="38">
        <f t="shared" si="128"/>
        <v>0</v>
      </c>
      <c r="AD478" s="24" t="e">
        <f t="shared" si="120"/>
        <v>#VALUE!</v>
      </c>
      <c r="AE478" s="24" t="e">
        <f t="shared" si="121"/>
        <v>#VALUE!</v>
      </c>
      <c r="AF478" s="24" t="e">
        <f t="shared" si="123"/>
        <v>#VALUE!</v>
      </c>
      <c r="AG478" s="24" t="e">
        <f t="shared" ref="AG478:AG541" si="129">AC478-SUM(AD478:AF478)</f>
        <v>#VALUE!</v>
      </c>
      <c r="AH478" s="46"/>
      <c r="AI478" s="47"/>
      <c r="AJ478" s="48"/>
      <c r="AK478" s="49"/>
      <c r="AL478" s="50"/>
    </row>
    <row r="479" spans="1:38" ht="15">
      <c r="A479" s="20">
        <f t="shared" si="126"/>
        <v>475</v>
      </c>
      <c r="B479" s="25" t="s">
        <v>1002</v>
      </c>
      <c r="C479" s="29" t="s">
        <v>1003</v>
      </c>
      <c r="D479" s="52">
        <v>30</v>
      </c>
      <c r="E479" s="24">
        <v>0</v>
      </c>
      <c r="F479" s="24">
        <v>0</v>
      </c>
      <c r="G479" s="24">
        <v>0</v>
      </c>
      <c r="H479" s="24">
        <v>0</v>
      </c>
      <c r="I479" s="24">
        <v>0</v>
      </c>
      <c r="J479" s="3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/>
      <c r="Y479" s="24"/>
      <c r="Z479" s="24">
        <v>0</v>
      </c>
      <c r="AA479" s="24">
        <v>0</v>
      </c>
      <c r="AB479" s="38">
        <f t="shared" si="127"/>
        <v>0</v>
      </c>
      <c r="AC479" s="38">
        <f t="shared" si="128"/>
        <v>0</v>
      </c>
      <c r="AD479" s="24" t="e">
        <f t="shared" si="120"/>
        <v>#VALUE!</v>
      </c>
      <c r="AE479" s="24" t="e">
        <f t="shared" si="121"/>
        <v>#VALUE!</v>
      </c>
      <c r="AF479" s="24" t="e">
        <f t="shared" si="123"/>
        <v>#VALUE!</v>
      </c>
      <c r="AG479" s="24" t="e">
        <f t="shared" si="129"/>
        <v>#VALUE!</v>
      </c>
      <c r="AH479" s="46"/>
      <c r="AI479" s="47"/>
      <c r="AJ479" s="48"/>
      <c r="AK479" s="49"/>
      <c r="AL479" s="50"/>
    </row>
    <row r="480" spans="1:38" ht="15">
      <c r="A480" s="20">
        <f t="shared" si="126"/>
        <v>476</v>
      </c>
      <c r="B480" s="25" t="s">
        <v>1004</v>
      </c>
      <c r="C480" s="29" t="s">
        <v>1005</v>
      </c>
      <c r="D480" s="52">
        <v>30</v>
      </c>
      <c r="E480" s="24">
        <v>0</v>
      </c>
      <c r="F480" s="24">
        <v>0</v>
      </c>
      <c r="G480" s="24">
        <v>0</v>
      </c>
      <c r="H480" s="24">
        <v>0</v>
      </c>
      <c r="I480" s="24">
        <v>0</v>
      </c>
      <c r="J480" s="34">
        <v>0</v>
      </c>
      <c r="K480" s="24">
        <v>0</v>
      </c>
      <c r="L480" s="24">
        <v>0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/>
      <c r="Y480" s="24"/>
      <c r="Z480" s="24">
        <v>0</v>
      </c>
      <c r="AA480" s="24">
        <v>0</v>
      </c>
      <c r="AB480" s="38">
        <f t="shared" si="127"/>
        <v>0</v>
      </c>
      <c r="AC480" s="38">
        <f t="shared" si="128"/>
        <v>0</v>
      </c>
      <c r="AD480" s="24" t="e">
        <f t="shared" si="120"/>
        <v>#VALUE!</v>
      </c>
      <c r="AE480" s="24" t="e">
        <f t="shared" si="121"/>
        <v>#VALUE!</v>
      </c>
      <c r="AF480" s="24" t="e">
        <f t="shared" si="123"/>
        <v>#VALUE!</v>
      </c>
      <c r="AG480" s="24" t="e">
        <f t="shared" si="129"/>
        <v>#VALUE!</v>
      </c>
      <c r="AH480" s="46"/>
      <c r="AI480" s="47"/>
      <c r="AJ480" s="48"/>
      <c r="AK480" s="49"/>
      <c r="AL480" s="50"/>
    </row>
    <row r="481" spans="1:38" ht="15">
      <c r="A481" s="20">
        <f t="shared" si="126"/>
        <v>477</v>
      </c>
      <c r="B481" s="25" t="s">
        <v>1006</v>
      </c>
      <c r="C481" s="29" t="s">
        <v>1007</v>
      </c>
      <c r="D481" s="52">
        <v>30</v>
      </c>
      <c r="E481" s="24">
        <v>0</v>
      </c>
      <c r="F481" s="24">
        <v>0</v>
      </c>
      <c r="G481" s="24">
        <v>0</v>
      </c>
      <c r="H481" s="24">
        <v>0</v>
      </c>
      <c r="I481" s="24">
        <v>0</v>
      </c>
      <c r="J481" s="34">
        <v>0</v>
      </c>
      <c r="K481" s="24">
        <v>0</v>
      </c>
      <c r="L481" s="24">
        <v>0</v>
      </c>
      <c r="M481" s="24">
        <v>0</v>
      </c>
      <c r="N481" s="24">
        <v>0</v>
      </c>
      <c r="O481" s="24">
        <v>0</v>
      </c>
      <c r="P481" s="24">
        <v>0</v>
      </c>
      <c r="Q481" s="24">
        <v>0</v>
      </c>
      <c r="R481" s="24">
        <v>0</v>
      </c>
      <c r="S481" s="24">
        <v>0</v>
      </c>
      <c r="T481" s="24">
        <v>0</v>
      </c>
      <c r="U481" s="24">
        <v>0</v>
      </c>
      <c r="V481" s="24">
        <v>0</v>
      </c>
      <c r="W481" s="24">
        <v>0</v>
      </c>
      <c r="X481" s="24"/>
      <c r="Y481" s="24"/>
      <c r="Z481" s="24">
        <v>0</v>
      </c>
      <c r="AA481" s="24">
        <v>0</v>
      </c>
      <c r="AB481" s="38">
        <f t="shared" si="127"/>
        <v>0</v>
      </c>
      <c r="AC481" s="38">
        <f t="shared" si="128"/>
        <v>0</v>
      </c>
      <c r="AD481" s="24" t="e">
        <f t="shared" si="120"/>
        <v>#VALUE!</v>
      </c>
      <c r="AE481" s="24" t="e">
        <f t="shared" si="121"/>
        <v>#VALUE!</v>
      </c>
      <c r="AF481" s="24" t="e">
        <f t="shared" si="123"/>
        <v>#VALUE!</v>
      </c>
      <c r="AG481" s="24" t="e">
        <f t="shared" si="129"/>
        <v>#VALUE!</v>
      </c>
      <c r="AH481" s="46"/>
      <c r="AI481" s="47"/>
      <c r="AJ481" s="48"/>
      <c r="AK481" s="49"/>
      <c r="AL481" s="50"/>
    </row>
    <row r="482" spans="1:38" ht="15">
      <c r="A482" s="20">
        <f t="shared" si="126"/>
        <v>478</v>
      </c>
      <c r="B482" s="25" t="s">
        <v>1008</v>
      </c>
      <c r="C482" s="29" t="s">
        <v>1009</v>
      </c>
      <c r="D482" s="52">
        <v>30</v>
      </c>
      <c r="E482" s="24">
        <v>0</v>
      </c>
      <c r="F482" s="24">
        <v>0</v>
      </c>
      <c r="G482" s="24">
        <v>0</v>
      </c>
      <c r="H482" s="24">
        <v>0</v>
      </c>
      <c r="I482" s="24">
        <v>0</v>
      </c>
      <c r="J482" s="34">
        <v>0</v>
      </c>
      <c r="K482" s="24">
        <v>0</v>
      </c>
      <c r="L482" s="24">
        <v>0</v>
      </c>
      <c r="M482" s="24">
        <v>0</v>
      </c>
      <c r="N482" s="24">
        <v>0</v>
      </c>
      <c r="O482" s="24">
        <v>0</v>
      </c>
      <c r="P482" s="24">
        <v>0</v>
      </c>
      <c r="Q482" s="24">
        <v>0</v>
      </c>
      <c r="R482" s="24">
        <v>0</v>
      </c>
      <c r="S482" s="24">
        <v>0</v>
      </c>
      <c r="T482" s="24">
        <v>0</v>
      </c>
      <c r="U482" s="24">
        <v>0</v>
      </c>
      <c r="V482" s="24">
        <v>0</v>
      </c>
      <c r="W482" s="24">
        <v>0</v>
      </c>
      <c r="X482" s="24"/>
      <c r="Y482" s="24"/>
      <c r="Z482" s="24">
        <v>0</v>
      </c>
      <c r="AA482" s="24">
        <v>0</v>
      </c>
      <c r="AB482" s="38">
        <f t="shared" si="127"/>
        <v>0</v>
      </c>
      <c r="AC482" s="38">
        <f t="shared" si="128"/>
        <v>0</v>
      </c>
      <c r="AD482" s="24" t="e">
        <f t="shared" si="120"/>
        <v>#VALUE!</v>
      </c>
      <c r="AE482" s="24" t="e">
        <f t="shared" si="121"/>
        <v>#VALUE!</v>
      </c>
      <c r="AF482" s="24" t="e">
        <f t="shared" si="123"/>
        <v>#VALUE!</v>
      </c>
      <c r="AG482" s="24" t="e">
        <f t="shared" si="129"/>
        <v>#VALUE!</v>
      </c>
      <c r="AH482" s="46"/>
      <c r="AI482" s="47"/>
      <c r="AJ482" s="48"/>
      <c r="AK482" s="49"/>
      <c r="AL482" s="50"/>
    </row>
    <row r="483" spans="1:38" ht="15">
      <c r="A483" s="20">
        <f t="shared" si="126"/>
        <v>479</v>
      </c>
      <c r="B483" s="25" t="s">
        <v>717</v>
      </c>
      <c r="C483" s="29" t="s">
        <v>718</v>
      </c>
      <c r="D483" s="52">
        <v>30</v>
      </c>
      <c r="E483" s="24">
        <v>0</v>
      </c>
      <c r="F483" s="24">
        <v>0</v>
      </c>
      <c r="G483" s="24">
        <v>0</v>
      </c>
      <c r="H483" s="24">
        <v>0</v>
      </c>
      <c r="I483" s="24">
        <v>0</v>
      </c>
      <c r="J483" s="34">
        <v>0</v>
      </c>
      <c r="K483" s="24">
        <v>0</v>
      </c>
      <c r="L483" s="24">
        <v>0</v>
      </c>
      <c r="M483" s="24">
        <v>0</v>
      </c>
      <c r="N483" s="24">
        <v>0</v>
      </c>
      <c r="O483" s="24">
        <v>0</v>
      </c>
      <c r="P483" s="24">
        <v>0</v>
      </c>
      <c r="Q483" s="24">
        <v>0</v>
      </c>
      <c r="R483" s="24">
        <v>0</v>
      </c>
      <c r="S483" s="24">
        <v>0</v>
      </c>
      <c r="T483" s="24">
        <v>0</v>
      </c>
      <c r="U483" s="24">
        <v>0</v>
      </c>
      <c r="V483" s="24">
        <v>0</v>
      </c>
      <c r="W483" s="24">
        <v>0</v>
      </c>
      <c r="X483" s="24"/>
      <c r="Y483" s="24"/>
      <c r="Z483" s="24">
        <v>0</v>
      </c>
      <c r="AA483" s="24">
        <v>54069.85</v>
      </c>
      <c r="AB483" s="38">
        <f t="shared" si="127"/>
        <v>54069.85</v>
      </c>
      <c r="AC483" s="38">
        <f t="shared" si="128"/>
        <v>0</v>
      </c>
      <c r="AD483" s="24" t="e">
        <f t="shared" si="120"/>
        <v>#VALUE!</v>
      </c>
      <c r="AE483" s="24" t="e">
        <f t="shared" si="121"/>
        <v>#VALUE!</v>
      </c>
      <c r="AF483" s="24" t="e">
        <f t="shared" si="123"/>
        <v>#VALUE!</v>
      </c>
      <c r="AG483" s="24" t="e">
        <f t="shared" si="129"/>
        <v>#VALUE!</v>
      </c>
      <c r="AH483" s="46"/>
      <c r="AI483" s="47"/>
      <c r="AJ483" s="48"/>
      <c r="AK483" s="49"/>
      <c r="AL483" s="50"/>
    </row>
    <row r="484" spans="1:38" ht="15">
      <c r="A484" s="20">
        <f t="shared" si="126"/>
        <v>480</v>
      </c>
      <c r="B484" s="25" t="s">
        <v>513</v>
      </c>
      <c r="C484" s="29" t="s">
        <v>514</v>
      </c>
      <c r="D484" s="52">
        <v>0</v>
      </c>
      <c r="E484" s="24">
        <v>0</v>
      </c>
      <c r="F484" s="24">
        <v>0</v>
      </c>
      <c r="G484" s="24">
        <v>0</v>
      </c>
      <c r="H484" s="24">
        <v>0</v>
      </c>
      <c r="I484" s="24">
        <v>0</v>
      </c>
      <c r="J484" s="34">
        <v>0</v>
      </c>
      <c r="K484" s="24">
        <v>0</v>
      </c>
      <c r="L484" s="24">
        <v>0</v>
      </c>
      <c r="M484" s="24">
        <v>0</v>
      </c>
      <c r="N484" s="24">
        <v>0</v>
      </c>
      <c r="O484" s="24">
        <v>0</v>
      </c>
      <c r="P484" s="24">
        <v>0</v>
      </c>
      <c r="Q484" s="24">
        <v>0</v>
      </c>
      <c r="R484" s="24">
        <v>0</v>
      </c>
      <c r="S484" s="24">
        <v>0</v>
      </c>
      <c r="T484" s="24">
        <v>0</v>
      </c>
      <c r="U484" s="24">
        <v>0</v>
      </c>
      <c r="V484" s="24">
        <v>0</v>
      </c>
      <c r="W484" s="24">
        <v>0</v>
      </c>
      <c r="X484" s="24"/>
      <c r="Y484" s="24">
        <v>17430.91</v>
      </c>
      <c r="Z484" s="24">
        <v>0</v>
      </c>
      <c r="AA484" s="24">
        <v>0</v>
      </c>
      <c r="AB484" s="38">
        <f t="shared" si="127"/>
        <v>17430.91</v>
      </c>
      <c r="AC484" s="38">
        <f>AB484</f>
        <v>17430.91</v>
      </c>
      <c r="AD484" s="24">
        <f t="shared" si="120"/>
        <v>0</v>
      </c>
      <c r="AE484" s="24" t="e">
        <f t="shared" si="121"/>
        <v>#VALUE!</v>
      </c>
      <c r="AF484" s="24" t="e">
        <f t="shared" si="123"/>
        <v>#VALUE!</v>
      </c>
      <c r="AG484" s="24" t="e">
        <f t="shared" si="129"/>
        <v>#VALUE!</v>
      </c>
      <c r="AH484" s="46"/>
      <c r="AI484" s="47"/>
      <c r="AJ484" s="48"/>
      <c r="AK484" s="49"/>
      <c r="AL484" s="50"/>
    </row>
    <row r="485" spans="1:38" ht="15">
      <c r="A485" s="20">
        <f t="shared" si="126"/>
        <v>481</v>
      </c>
      <c r="B485" s="25" t="s">
        <v>1010</v>
      </c>
      <c r="C485" s="29" t="s">
        <v>1011</v>
      </c>
      <c r="D485" s="52">
        <v>30</v>
      </c>
      <c r="E485" s="24">
        <v>0</v>
      </c>
      <c r="F485" s="24">
        <v>0</v>
      </c>
      <c r="G485" s="24">
        <v>0</v>
      </c>
      <c r="H485" s="24">
        <v>0</v>
      </c>
      <c r="I485" s="24">
        <v>0</v>
      </c>
      <c r="J485" s="34">
        <v>0</v>
      </c>
      <c r="K485" s="24">
        <v>0</v>
      </c>
      <c r="L485" s="24">
        <v>0</v>
      </c>
      <c r="M485" s="24">
        <v>0</v>
      </c>
      <c r="N485" s="24">
        <v>0</v>
      </c>
      <c r="O485" s="24">
        <v>0</v>
      </c>
      <c r="P485" s="24">
        <v>0</v>
      </c>
      <c r="Q485" s="24">
        <v>0</v>
      </c>
      <c r="R485" s="24">
        <v>0</v>
      </c>
      <c r="S485" s="24">
        <v>0</v>
      </c>
      <c r="T485" s="24">
        <v>0</v>
      </c>
      <c r="U485" s="24">
        <v>0</v>
      </c>
      <c r="V485" s="24">
        <v>0</v>
      </c>
      <c r="W485" s="24">
        <v>0</v>
      </c>
      <c r="X485" s="24"/>
      <c r="Y485" s="24"/>
      <c r="Z485" s="24">
        <v>0</v>
      </c>
      <c r="AA485" s="24">
        <v>0</v>
      </c>
      <c r="AB485" s="38">
        <f t="shared" si="127"/>
        <v>0</v>
      </c>
      <c r="AC485" s="38">
        <f t="shared" ref="AC485:AC508" si="130">AB485-AA485</f>
        <v>0</v>
      </c>
      <c r="AD485" s="24" t="e">
        <f t="shared" si="120"/>
        <v>#VALUE!</v>
      </c>
      <c r="AE485" s="24" t="e">
        <f t="shared" si="121"/>
        <v>#VALUE!</v>
      </c>
      <c r="AF485" s="24" t="e">
        <f t="shared" si="123"/>
        <v>#VALUE!</v>
      </c>
      <c r="AG485" s="24" t="e">
        <f t="shared" si="129"/>
        <v>#VALUE!</v>
      </c>
      <c r="AH485" s="46"/>
      <c r="AI485" s="47"/>
      <c r="AJ485" s="48"/>
      <c r="AK485" s="49"/>
      <c r="AL485" s="50"/>
    </row>
    <row r="486" spans="1:38" ht="15">
      <c r="A486" s="20">
        <f t="shared" si="126"/>
        <v>482</v>
      </c>
      <c r="B486" s="25" t="s">
        <v>1012</v>
      </c>
      <c r="C486" s="29" t="s">
        <v>1013</v>
      </c>
      <c r="D486" s="52">
        <v>30</v>
      </c>
      <c r="E486" s="24">
        <v>0</v>
      </c>
      <c r="F486" s="24">
        <v>0</v>
      </c>
      <c r="G486" s="24">
        <v>0</v>
      </c>
      <c r="H486" s="24">
        <v>0</v>
      </c>
      <c r="I486" s="24">
        <v>0</v>
      </c>
      <c r="J486" s="34">
        <v>0</v>
      </c>
      <c r="K486" s="24">
        <v>0</v>
      </c>
      <c r="L486" s="24">
        <v>0</v>
      </c>
      <c r="M486" s="24">
        <v>0</v>
      </c>
      <c r="N486" s="24">
        <v>0</v>
      </c>
      <c r="O486" s="24">
        <v>0</v>
      </c>
      <c r="P486" s="24">
        <v>0</v>
      </c>
      <c r="Q486" s="24">
        <v>0</v>
      </c>
      <c r="R486" s="24">
        <v>0</v>
      </c>
      <c r="S486" s="24">
        <v>0</v>
      </c>
      <c r="T486" s="24">
        <v>0</v>
      </c>
      <c r="U486" s="24">
        <v>0</v>
      </c>
      <c r="V486" s="24">
        <v>0</v>
      </c>
      <c r="W486" s="24">
        <v>0</v>
      </c>
      <c r="X486" s="24"/>
      <c r="Y486" s="24"/>
      <c r="Z486" s="24">
        <v>0</v>
      </c>
      <c r="AA486" s="24">
        <v>0</v>
      </c>
      <c r="AB486" s="38">
        <f t="shared" si="127"/>
        <v>0</v>
      </c>
      <c r="AC486" s="38">
        <f t="shared" si="130"/>
        <v>0</v>
      </c>
      <c r="AD486" s="24" t="e">
        <f t="shared" si="120"/>
        <v>#VALUE!</v>
      </c>
      <c r="AE486" s="24" t="e">
        <f t="shared" si="121"/>
        <v>#VALUE!</v>
      </c>
      <c r="AF486" s="24" t="e">
        <f t="shared" si="123"/>
        <v>#VALUE!</v>
      </c>
      <c r="AG486" s="24" t="e">
        <f t="shared" si="129"/>
        <v>#VALUE!</v>
      </c>
      <c r="AH486" s="46"/>
      <c r="AI486" s="47"/>
      <c r="AJ486" s="48"/>
      <c r="AK486" s="49"/>
      <c r="AL486" s="50"/>
    </row>
    <row r="487" spans="1:38" ht="15">
      <c r="A487" s="20">
        <f t="shared" si="126"/>
        <v>483</v>
      </c>
      <c r="B487" s="25" t="s">
        <v>1014</v>
      </c>
      <c r="C487" s="29" t="s">
        <v>1015</v>
      </c>
      <c r="D487" s="52">
        <v>30</v>
      </c>
      <c r="E487" s="24">
        <v>0</v>
      </c>
      <c r="F487" s="24">
        <v>0</v>
      </c>
      <c r="G487" s="24">
        <v>0</v>
      </c>
      <c r="H487" s="24">
        <v>0</v>
      </c>
      <c r="I487" s="24">
        <v>0</v>
      </c>
      <c r="J487" s="34">
        <v>0</v>
      </c>
      <c r="K487" s="24">
        <v>0</v>
      </c>
      <c r="L487" s="24">
        <v>0</v>
      </c>
      <c r="M487" s="24">
        <v>0</v>
      </c>
      <c r="N487" s="24">
        <v>0</v>
      </c>
      <c r="O487" s="24">
        <v>0</v>
      </c>
      <c r="P487" s="24">
        <v>0</v>
      </c>
      <c r="Q487" s="24">
        <v>0</v>
      </c>
      <c r="R487" s="24">
        <v>0</v>
      </c>
      <c r="S487" s="24">
        <v>0</v>
      </c>
      <c r="T487" s="24">
        <v>0</v>
      </c>
      <c r="U487" s="24">
        <v>0</v>
      </c>
      <c r="V487" s="24">
        <v>0</v>
      </c>
      <c r="W487" s="24">
        <v>0</v>
      </c>
      <c r="X487" s="24"/>
      <c r="Y487" s="24"/>
      <c r="Z487" s="24">
        <v>0</v>
      </c>
      <c r="AA487" s="24">
        <v>0</v>
      </c>
      <c r="AB487" s="38">
        <f t="shared" si="127"/>
        <v>0</v>
      </c>
      <c r="AC487" s="38">
        <f t="shared" si="130"/>
        <v>0</v>
      </c>
      <c r="AD487" s="24" t="e">
        <f t="shared" si="120"/>
        <v>#VALUE!</v>
      </c>
      <c r="AE487" s="24" t="e">
        <f t="shared" si="121"/>
        <v>#VALUE!</v>
      </c>
      <c r="AF487" s="24" t="e">
        <f t="shared" si="123"/>
        <v>#VALUE!</v>
      </c>
      <c r="AG487" s="24" t="e">
        <f t="shared" si="129"/>
        <v>#VALUE!</v>
      </c>
      <c r="AH487" s="46"/>
      <c r="AI487" s="47"/>
      <c r="AJ487" s="48"/>
      <c r="AK487" s="49"/>
      <c r="AL487" s="50"/>
    </row>
    <row r="488" spans="1:38" ht="15">
      <c r="A488" s="20">
        <f t="shared" si="126"/>
        <v>484</v>
      </c>
      <c r="B488" s="25" t="s">
        <v>1016</v>
      </c>
      <c r="C488" s="29" t="s">
        <v>1017</v>
      </c>
      <c r="D488" s="52">
        <v>30</v>
      </c>
      <c r="E488" s="24">
        <v>0</v>
      </c>
      <c r="F488" s="24">
        <v>0</v>
      </c>
      <c r="G488" s="24">
        <v>0</v>
      </c>
      <c r="H488" s="24">
        <v>0</v>
      </c>
      <c r="I488" s="24">
        <v>0</v>
      </c>
      <c r="J488" s="34">
        <v>0</v>
      </c>
      <c r="K488" s="24">
        <v>0</v>
      </c>
      <c r="L488" s="24">
        <v>0</v>
      </c>
      <c r="M488" s="24">
        <v>0</v>
      </c>
      <c r="N488" s="24">
        <v>0</v>
      </c>
      <c r="O488" s="24">
        <v>0</v>
      </c>
      <c r="P488" s="24">
        <v>0</v>
      </c>
      <c r="Q488" s="24">
        <v>0</v>
      </c>
      <c r="R488" s="24">
        <v>0</v>
      </c>
      <c r="S488" s="24">
        <v>0</v>
      </c>
      <c r="T488" s="24">
        <v>0</v>
      </c>
      <c r="U488" s="24">
        <v>0</v>
      </c>
      <c r="V488" s="24">
        <v>0</v>
      </c>
      <c r="W488" s="24">
        <v>0</v>
      </c>
      <c r="X488" s="24"/>
      <c r="Y488" s="24"/>
      <c r="Z488" s="24">
        <v>0</v>
      </c>
      <c r="AA488" s="24">
        <v>0</v>
      </c>
      <c r="AB488" s="38">
        <f t="shared" si="127"/>
        <v>0</v>
      </c>
      <c r="AC488" s="38">
        <f t="shared" si="130"/>
        <v>0</v>
      </c>
      <c r="AD488" s="24" t="e">
        <f t="shared" si="120"/>
        <v>#VALUE!</v>
      </c>
      <c r="AE488" s="24" t="e">
        <f t="shared" si="121"/>
        <v>#VALUE!</v>
      </c>
      <c r="AF488" s="24" t="e">
        <f t="shared" si="123"/>
        <v>#VALUE!</v>
      </c>
      <c r="AG488" s="24" t="e">
        <f t="shared" si="129"/>
        <v>#VALUE!</v>
      </c>
      <c r="AH488" s="46"/>
      <c r="AI488" s="47"/>
      <c r="AJ488" s="48"/>
      <c r="AK488" s="49"/>
      <c r="AL488" s="50"/>
    </row>
    <row r="489" spans="1:38" ht="15">
      <c r="A489" s="20">
        <f t="shared" si="126"/>
        <v>485</v>
      </c>
      <c r="B489" s="25" t="s">
        <v>1018</v>
      </c>
      <c r="C489" s="29" t="s">
        <v>1019</v>
      </c>
      <c r="D489" s="52">
        <v>30</v>
      </c>
      <c r="E489" s="24">
        <v>0</v>
      </c>
      <c r="F489" s="24">
        <v>0</v>
      </c>
      <c r="G489" s="24">
        <v>0</v>
      </c>
      <c r="H489" s="24">
        <v>0</v>
      </c>
      <c r="I489" s="24">
        <v>0</v>
      </c>
      <c r="J489" s="34">
        <v>0</v>
      </c>
      <c r="K489" s="24">
        <v>0</v>
      </c>
      <c r="L489" s="24">
        <v>0</v>
      </c>
      <c r="M489" s="24">
        <v>0</v>
      </c>
      <c r="N489" s="24">
        <v>0</v>
      </c>
      <c r="O489" s="24">
        <v>0</v>
      </c>
      <c r="P489" s="24">
        <v>0</v>
      </c>
      <c r="Q489" s="24">
        <v>0</v>
      </c>
      <c r="R489" s="24">
        <v>0</v>
      </c>
      <c r="S489" s="24">
        <v>0</v>
      </c>
      <c r="T489" s="24">
        <v>0</v>
      </c>
      <c r="U489" s="24">
        <v>0</v>
      </c>
      <c r="V489" s="24">
        <v>0</v>
      </c>
      <c r="W489" s="24">
        <v>0</v>
      </c>
      <c r="X489" s="24"/>
      <c r="Y489" s="24"/>
      <c r="Z489" s="24">
        <v>0</v>
      </c>
      <c r="AA489" s="24">
        <v>0</v>
      </c>
      <c r="AB489" s="38">
        <f t="shared" si="127"/>
        <v>0</v>
      </c>
      <c r="AC489" s="38">
        <f t="shared" si="130"/>
        <v>0</v>
      </c>
      <c r="AD489" s="24" t="e">
        <f t="shared" si="120"/>
        <v>#VALUE!</v>
      </c>
      <c r="AE489" s="24" t="e">
        <f t="shared" si="121"/>
        <v>#VALUE!</v>
      </c>
      <c r="AF489" s="24" t="e">
        <f t="shared" si="123"/>
        <v>#VALUE!</v>
      </c>
      <c r="AG489" s="24" t="e">
        <f t="shared" si="129"/>
        <v>#VALUE!</v>
      </c>
      <c r="AH489" s="46"/>
      <c r="AI489" s="47"/>
      <c r="AJ489" s="48"/>
      <c r="AK489" s="49"/>
      <c r="AL489" s="50"/>
    </row>
    <row r="490" spans="1:38" ht="15">
      <c r="A490" s="20">
        <f t="shared" si="126"/>
        <v>486</v>
      </c>
      <c r="B490" s="25" t="s">
        <v>1020</v>
      </c>
      <c r="C490" s="29" t="s">
        <v>1021</v>
      </c>
      <c r="D490" s="52">
        <v>30</v>
      </c>
      <c r="E490" s="24">
        <v>0</v>
      </c>
      <c r="F490" s="24">
        <v>0</v>
      </c>
      <c r="G490" s="24">
        <v>0</v>
      </c>
      <c r="H490" s="24">
        <v>0</v>
      </c>
      <c r="I490" s="24">
        <v>0</v>
      </c>
      <c r="J490" s="34">
        <v>0</v>
      </c>
      <c r="K490" s="24">
        <v>0</v>
      </c>
      <c r="L490" s="24">
        <v>0</v>
      </c>
      <c r="M490" s="24">
        <v>0</v>
      </c>
      <c r="N490" s="24">
        <v>0</v>
      </c>
      <c r="O490" s="24">
        <v>0</v>
      </c>
      <c r="P490" s="24">
        <v>0</v>
      </c>
      <c r="Q490" s="24">
        <v>0</v>
      </c>
      <c r="R490" s="24">
        <v>0</v>
      </c>
      <c r="S490" s="24">
        <v>0</v>
      </c>
      <c r="T490" s="24">
        <v>0</v>
      </c>
      <c r="U490" s="24">
        <v>0</v>
      </c>
      <c r="V490" s="24">
        <v>0</v>
      </c>
      <c r="W490" s="24">
        <v>0</v>
      </c>
      <c r="X490" s="24"/>
      <c r="Y490" s="24"/>
      <c r="Z490" s="24">
        <v>0</v>
      </c>
      <c r="AA490" s="24">
        <v>0</v>
      </c>
      <c r="AB490" s="38">
        <f t="shared" si="127"/>
        <v>0</v>
      </c>
      <c r="AC490" s="38">
        <f t="shared" si="130"/>
        <v>0</v>
      </c>
      <c r="AD490" s="24" t="e">
        <f t="shared" si="120"/>
        <v>#VALUE!</v>
      </c>
      <c r="AE490" s="24" t="e">
        <f t="shared" si="121"/>
        <v>#VALUE!</v>
      </c>
      <c r="AF490" s="24" t="e">
        <f t="shared" si="123"/>
        <v>#VALUE!</v>
      </c>
      <c r="AG490" s="24" t="e">
        <f t="shared" si="129"/>
        <v>#VALUE!</v>
      </c>
      <c r="AH490" s="46"/>
      <c r="AI490" s="47"/>
      <c r="AJ490" s="48"/>
      <c r="AK490" s="49"/>
      <c r="AL490" s="50"/>
    </row>
    <row r="491" spans="1:38" ht="15">
      <c r="A491" s="20">
        <f t="shared" si="126"/>
        <v>487</v>
      </c>
      <c r="B491" s="25" t="s">
        <v>1022</v>
      </c>
      <c r="C491" s="29" t="s">
        <v>1023</v>
      </c>
      <c r="D491" s="52">
        <v>30</v>
      </c>
      <c r="E491" s="24">
        <v>0</v>
      </c>
      <c r="F491" s="24">
        <v>0</v>
      </c>
      <c r="G491" s="24">
        <v>0</v>
      </c>
      <c r="H491" s="24">
        <v>0</v>
      </c>
      <c r="I491" s="24">
        <v>0</v>
      </c>
      <c r="J491" s="34">
        <v>0</v>
      </c>
      <c r="K491" s="24">
        <v>0</v>
      </c>
      <c r="L491" s="24">
        <v>0</v>
      </c>
      <c r="M491" s="24">
        <v>0</v>
      </c>
      <c r="N491" s="24">
        <v>0</v>
      </c>
      <c r="O491" s="24">
        <v>0</v>
      </c>
      <c r="P491" s="24">
        <v>0</v>
      </c>
      <c r="Q491" s="24">
        <v>0</v>
      </c>
      <c r="R491" s="24">
        <v>0</v>
      </c>
      <c r="S491" s="24">
        <v>0</v>
      </c>
      <c r="T491" s="24">
        <v>0</v>
      </c>
      <c r="U491" s="24">
        <v>0</v>
      </c>
      <c r="V491" s="24">
        <v>0</v>
      </c>
      <c r="W491" s="24">
        <v>0</v>
      </c>
      <c r="X491" s="24"/>
      <c r="Y491" s="24"/>
      <c r="Z491" s="24">
        <v>0</v>
      </c>
      <c r="AA491" s="24">
        <v>0</v>
      </c>
      <c r="AB491" s="38">
        <f t="shared" si="127"/>
        <v>0</v>
      </c>
      <c r="AC491" s="38">
        <f t="shared" si="130"/>
        <v>0</v>
      </c>
      <c r="AD491" s="24" t="e">
        <f t="shared" si="120"/>
        <v>#VALUE!</v>
      </c>
      <c r="AE491" s="24" t="e">
        <f t="shared" si="121"/>
        <v>#VALUE!</v>
      </c>
      <c r="AF491" s="24" t="e">
        <f t="shared" si="123"/>
        <v>#VALUE!</v>
      </c>
      <c r="AG491" s="24" t="e">
        <f t="shared" si="129"/>
        <v>#VALUE!</v>
      </c>
      <c r="AH491" s="46"/>
      <c r="AI491" s="47"/>
      <c r="AJ491" s="48"/>
      <c r="AK491" s="49"/>
      <c r="AL491" s="50"/>
    </row>
    <row r="492" spans="1:38" ht="15">
      <c r="A492" s="20">
        <f t="shared" si="126"/>
        <v>488</v>
      </c>
      <c r="B492" s="25" t="s">
        <v>1024</v>
      </c>
      <c r="C492" s="29" t="s">
        <v>1025</v>
      </c>
      <c r="D492" s="52">
        <v>30</v>
      </c>
      <c r="E492" s="24">
        <v>0</v>
      </c>
      <c r="F492" s="24">
        <v>0</v>
      </c>
      <c r="G492" s="24">
        <v>0</v>
      </c>
      <c r="H492" s="24">
        <v>0</v>
      </c>
      <c r="I492" s="24">
        <v>0</v>
      </c>
      <c r="J492" s="34">
        <v>0</v>
      </c>
      <c r="K492" s="24">
        <v>0</v>
      </c>
      <c r="L492" s="24">
        <v>0</v>
      </c>
      <c r="M492" s="24">
        <v>0</v>
      </c>
      <c r="N492" s="24">
        <v>0</v>
      </c>
      <c r="O492" s="24">
        <v>0</v>
      </c>
      <c r="P492" s="24">
        <v>0</v>
      </c>
      <c r="Q492" s="24">
        <v>0</v>
      </c>
      <c r="R492" s="24">
        <v>0</v>
      </c>
      <c r="S492" s="24">
        <v>0</v>
      </c>
      <c r="T492" s="24">
        <v>0</v>
      </c>
      <c r="U492" s="24">
        <v>0</v>
      </c>
      <c r="V492" s="24">
        <v>0</v>
      </c>
      <c r="W492" s="24">
        <v>0</v>
      </c>
      <c r="X492" s="24"/>
      <c r="Y492" s="24"/>
      <c r="Z492" s="24">
        <v>0</v>
      </c>
      <c r="AA492" s="24">
        <v>0</v>
      </c>
      <c r="AB492" s="38">
        <f t="shared" si="127"/>
        <v>0</v>
      </c>
      <c r="AC492" s="38">
        <f t="shared" si="130"/>
        <v>0</v>
      </c>
      <c r="AD492" s="24" t="e">
        <f t="shared" si="120"/>
        <v>#VALUE!</v>
      </c>
      <c r="AE492" s="24" t="e">
        <f t="shared" si="121"/>
        <v>#VALUE!</v>
      </c>
      <c r="AF492" s="24" t="e">
        <f t="shared" si="123"/>
        <v>#VALUE!</v>
      </c>
      <c r="AG492" s="24" t="e">
        <f t="shared" si="129"/>
        <v>#VALUE!</v>
      </c>
      <c r="AH492" s="46"/>
      <c r="AI492" s="47"/>
      <c r="AJ492" s="48"/>
      <c r="AK492" s="49"/>
      <c r="AL492" s="50"/>
    </row>
    <row r="493" spans="1:38" ht="15">
      <c r="A493" s="20">
        <f t="shared" si="126"/>
        <v>489</v>
      </c>
      <c r="B493" s="25" t="s">
        <v>1026</v>
      </c>
      <c r="C493" s="29" t="s">
        <v>1027</v>
      </c>
      <c r="D493" s="52">
        <v>30</v>
      </c>
      <c r="E493" s="24">
        <v>0</v>
      </c>
      <c r="F493" s="24">
        <v>0</v>
      </c>
      <c r="G493" s="24">
        <v>0</v>
      </c>
      <c r="H493" s="24">
        <v>0</v>
      </c>
      <c r="I493" s="24">
        <v>0</v>
      </c>
      <c r="J493" s="34">
        <v>0</v>
      </c>
      <c r="K493" s="24">
        <v>0</v>
      </c>
      <c r="L493" s="24">
        <v>0</v>
      </c>
      <c r="M493" s="24">
        <v>0</v>
      </c>
      <c r="N493" s="24">
        <v>0</v>
      </c>
      <c r="O493" s="24">
        <v>0</v>
      </c>
      <c r="P493" s="24">
        <v>0</v>
      </c>
      <c r="Q493" s="24">
        <v>0</v>
      </c>
      <c r="R493" s="24">
        <v>0</v>
      </c>
      <c r="S493" s="24">
        <v>0</v>
      </c>
      <c r="T493" s="24">
        <v>0</v>
      </c>
      <c r="U493" s="24">
        <v>0</v>
      </c>
      <c r="V493" s="24">
        <v>0</v>
      </c>
      <c r="W493" s="24">
        <v>0</v>
      </c>
      <c r="X493" s="24"/>
      <c r="Y493" s="24"/>
      <c r="Z493" s="24">
        <v>0</v>
      </c>
      <c r="AA493" s="24">
        <v>0</v>
      </c>
      <c r="AB493" s="38">
        <f t="shared" si="127"/>
        <v>0</v>
      </c>
      <c r="AC493" s="38">
        <f t="shared" si="130"/>
        <v>0</v>
      </c>
      <c r="AD493" s="24" t="e">
        <f t="shared" si="120"/>
        <v>#VALUE!</v>
      </c>
      <c r="AE493" s="24" t="e">
        <f t="shared" si="121"/>
        <v>#VALUE!</v>
      </c>
      <c r="AF493" s="24" t="e">
        <f t="shared" si="123"/>
        <v>#VALUE!</v>
      </c>
      <c r="AG493" s="24" t="e">
        <f t="shared" si="129"/>
        <v>#VALUE!</v>
      </c>
      <c r="AH493" s="46"/>
      <c r="AI493" s="47"/>
      <c r="AJ493" s="48"/>
      <c r="AK493" s="49"/>
      <c r="AL493" s="50"/>
    </row>
    <row r="494" spans="1:38" ht="15">
      <c r="A494" s="20">
        <f t="shared" si="126"/>
        <v>490</v>
      </c>
      <c r="B494" s="25" t="s">
        <v>1028</v>
      </c>
      <c r="C494" s="29" t="s">
        <v>1029</v>
      </c>
      <c r="D494" s="52">
        <v>30</v>
      </c>
      <c r="E494" s="24">
        <v>0</v>
      </c>
      <c r="F494" s="24">
        <v>0</v>
      </c>
      <c r="G494" s="24">
        <v>0</v>
      </c>
      <c r="H494" s="24">
        <v>0</v>
      </c>
      <c r="I494" s="24">
        <v>0</v>
      </c>
      <c r="J494" s="34">
        <v>0</v>
      </c>
      <c r="K494" s="24">
        <v>0</v>
      </c>
      <c r="L494" s="24">
        <v>0</v>
      </c>
      <c r="M494" s="24">
        <v>0</v>
      </c>
      <c r="N494" s="24">
        <v>0</v>
      </c>
      <c r="O494" s="24">
        <v>0</v>
      </c>
      <c r="P494" s="24">
        <v>0</v>
      </c>
      <c r="Q494" s="24">
        <v>0</v>
      </c>
      <c r="R494" s="24">
        <v>0</v>
      </c>
      <c r="S494" s="24">
        <v>0</v>
      </c>
      <c r="T494" s="24">
        <v>0</v>
      </c>
      <c r="U494" s="24">
        <v>0</v>
      </c>
      <c r="V494" s="24">
        <v>0</v>
      </c>
      <c r="W494" s="24">
        <v>0</v>
      </c>
      <c r="X494" s="24"/>
      <c r="Y494" s="24"/>
      <c r="Z494" s="24">
        <v>0</v>
      </c>
      <c r="AA494" s="24">
        <v>0</v>
      </c>
      <c r="AB494" s="38">
        <f t="shared" si="127"/>
        <v>0</v>
      </c>
      <c r="AC494" s="38">
        <f t="shared" si="130"/>
        <v>0</v>
      </c>
      <c r="AD494" s="24" t="e">
        <f t="shared" si="120"/>
        <v>#VALUE!</v>
      </c>
      <c r="AE494" s="24" t="e">
        <f t="shared" si="121"/>
        <v>#VALUE!</v>
      </c>
      <c r="AF494" s="24" t="e">
        <f t="shared" si="123"/>
        <v>#VALUE!</v>
      </c>
      <c r="AG494" s="24" t="e">
        <f t="shared" si="129"/>
        <v>#VALUE!</v>
      </c>
      <c r="AH494" s="46"/>
      <c r="AI494" s="47"/>
      <c r="AJ494" s="48"/>
      <c r="AK494" s="49"/>
      <c r="AL494" s="50"/>
    </row>
    <row r="495" spans="1:38" ht="15">
      <c r="A495" s="20">
        <f t="shared" si="126"/>
        <v>491</v>
      </c>
      <c r="B495" s="25" t="s">
        <v>1030</v>
      </c>
      <c r="C495" s="29" t="s">
        <v>1031</v>
      </c>
      <c r="D495" s="52">
        <v>30</v>
      </c>
      <c r="E495" s="24">
        <v>0</v>
      </c>
      <c r="F495" s="24">
        <v>0</v>
      </c>
      <c r="G495" s="24">
        <v>0</v>
      </c>
      <c r="H495" s="24">
        <v>0</v>
      </c>
      <c r="I495" s="24">
        <v>0</v>
      </c>
      <c r="J495" s="34">
        <v>0</v>
      </c>
      <c r="K495" s="24">
        <v>0</v>
      </c>
      <c r="L495" s="24">
        <v>0</v>
      </c>
      <c r="M495" s="24">
        <v>0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>
        <v>0</v>
      </c>
      <c r="T495" s="24">
        <v>0</v>
      </c>
      <c r="U495" s="24">
        <v>0</v>
      </c>
      <c r="V495" s="24">
        <v>0</v>
      </c>
      <c r="W495" s="24">
        <v>0</v>
      </c>
      <c r="X495" s="24"/>
      <c r="Y495" s="24"/>
      <c r="Z495" s="24">
        <v>0</v>
      </c>
      <c r="AA495" s="24">
        <v>0</v>
      </c>
      <c r="AB495" s="38">
        <f t="shared" si="127"/>
        <v>0</v>
      </c>
      <c r="AC495" s="38">
        <f t="shared" si="130"/>
        <v>0</v>
      </c>
      <c r="AD495" s="24" t="e">
        <f t="shared" ref="AD495:AD558" si="131">INDEX($E$5:$S$622,ROW()-4,COLUMN()-((COLUMN()-19)*2)-7-$D495/30)</f>
        <v>#VALUE!</v>
      </c>
      <c r="AE495" s="24" t="e">
        <f t="shared" ref="AE495:AE558" si="132">IF((INDEX($E$5:$S$655,ROW()-4,COLUMN()-((COLUMN()-19)*2)-7-$D495/30))&gt;(AC495-AD495),(AC495-AD495),INDEX($E$5:$S$655,ROW()-4,COLUMN()-((COLUMN()-19)*2)-7-$D495/30))</f>
        <v>#VALUE!</v>
      </c>
      <c r="AF495" s="24" t="e">
        <f t="shared" si="123"/>
        <v>#VALUE!</v>
      </c>
      <c r="AG495" s="24" t="e">
        <f t="shared" si="129"/>
        <v>#VALUE!</v>
      </c>
      <c r="AH495" s="46"/>
      <c r="AI495" s="47"/>
      <c r="AJ495" s="48"/>
      <c r="AK495" s="49"/>
      <c r="AL495" s="50"/>
    </row>
    <row r="496" spans="1:38" ht="15">
      <c r="A496" s="20">
        <f t="shared" si="126"/>
        <v>492</v>
      </c>
      <c r="B496" s="25" t="s">
        <v>1032</v>
      </c>
      <c r="C496" s="29" t="s">
        <v>1033</v>
      </c>
      <c r="D496" s="52">
        <v>30</v>
      </c>
      <c r="E496" s="24">
        <v>0</v>
      </c>
      <c r="F496" s="24">
        <v>0</v>
      </c>
      <c r="G496" s="24">
        <v>0</v>
      </c>
      <c r="H496" s="24">
        <v>0</v>
      </c>
      <c r="I496" s="24">
        <v>0</v>
      </c>
      <c r="J496" s="34">
        <v>0</v>
      </c>
      <c r="K496" s="24">
        <v>0</v>
      </c>
      <c r="L496" s="24">
        <v>0</v>
      </c>
      <c r="M496" s="24">
        <v>0</v>
      </c>
      <c r="N496" s="24">
        <v>0</v>
      </c>
      <c r="O496" s="24">
        <v>0</v>
      </c>
      <c r="P496" s="24">
        <v>0</v>
      </c>
      <c r="Q496" s="24">
        <v>0</v>
      </c>
      <c r="R496" s="24">
        <v>0</v>
      </c>
      <c r="S496" s="24">
        <v>0</v>
      </c>
      <c r="T496" s="24">
        <v>0</v>
      </c>
      <c r="U496" s="24">
        <v>0</v>
      </c>
      <c r="V496" s="24">
        <v>0</v>
      </c>
      <c r="W496" s="24">
        <v>0</v>
      </c>
      <c r="X496" s="24"/>
      <c r="Y496" s="24"/>
      <c r="Z496" s="24"/>
      <c r="AA496" s="24">
        <v>0</v>
      </c>
      <c r="AB496" s="38">
        <f t="shared" si="127"/>
        <v>0</v>
      </c>
      <c r="AC496" s="38">
        <f t="shared" si="130"/>
        <v>0</v>
      </c>
      <c r="AD496" s="24" t="e">
        <f t="shared" si="131"/>
        <v>#VALUE!</v>
      </c>
      <c r="AE496" s="24" t="e">
        <f t="shared" si="132"/>
        <v>#VALUE!</v>
      </c>
      <c r="AF496" s="24" t="e">
        <f t="shared" si="123"/>
        <v>#VALUE!</v>
      </c>
      <c r="AG496" s="24" t="e">
        <f t="shared" si="129"/>
        <v>#VALUE!</v>
      </c>
      <c r="AH496" s="46"/>
      <c r="AI496" s="47"/>
      <c r="AJ496" s="48"/>
      <c r="AK496" s="49"/>
      <c r="AL496" s="50"/>
    </row>
    <row r="497" spans="1:38" ht="15">
      <c r="A497" s="20">
        <f t="shared" si="126"/>
        <v>493</v>
      </c>
      <c r="B497" s="25" t="s">
        <v>1034</v>
      </c>
      <c r="C497" s="29" t="s">
        <v>1035</v>
      </c>
      <c r="D497" s="52">
        <v>30</v>
      </c>
      <c r="E497" s="24">
        <v>0</v>
      </c>
      <c r="F497" s="24">
        <v>0</v>
      </c>
      <c r="G497" s="24">
        <v>0</v>
      </c>
      <c r="H497" s="24">
        <v>0</v>
      </c>
      <c r="I497" s="24">
        <v>0</v>
      </c>
      <c r="J497" s="34">
        <v>0</v>
      </c>
      <c r="K497" s="24">
        <v>0</v>
      </c>
      <c r="L497" s="24">
        <v>0</v>
      </c>
      <c r="M497" s="24">
        <v>0</v>
      </c>
      <c r="N497" s="24">
        <v>0</v>
      </c>
      <c r="O497" s="24">
        <v>0</v>
      </c>
      <c r="P497" s="24">
        <v>0</v>
      </c>
      <c r="Q497" s="24">
        <v>0</v>
      </c>
      <c r="R497" s="24">
        <v>0</v>
      </c>
      <c r="S497" s="24">
        <v>0</v>
      </c>
      <c r="T497" s="24">
        <v>0</v>
      </c>
      <c r="U497" s="24">
        <v>0</v>
      </c>
      <c r="V497" s="24">
        <v>0</v>
      </c>
      <c r="W497" s="24">
        <v>0</v>
      </c>
      <c r="X497" s="24"/>
      <c r="Y497" s="24"/>
      <c r="Z497" s="24">
        <v>0</v>
      </c>
      <c r="AA497" s="24">
        <v>0</v>
      </c>
      <c r="AB497" s="38">
        <f t="shared" si="127"/>
        <v>0</v>
      </c>
      <c r="AC497" s="38">
        <f t="shared" si="130"/>
        <v>0</v>
      </c>
      <c r="AD497" s="24" t="e">
        <f t="shared" si="131"/>
        <v>#VALUE!</v>
      </c>
      <c r="AE497" s="24" t="e">
        <f t="shared" si="132"/>
        <v>#VALUE!</v>
      </c>
      <c r="AF497" s="24" t="e">
        <f t="shared" si="123"/>
        <v>#VALUE!</v>
      </c>
      <c r="AG497" s="24" t="e">
        <f t="shared" si="129"/>
        <v>#VALUE!</v>
      </c>
      <c r="AH497" s="46"/>
      <c r="AI497" s="47"/>
      <c r="AJ497" s="48"/>
      <c r="AK497" s="49"/>
      <c r="AL497" s="50"/>
    </row>
    <row r="498" spans="1:38" ht="15">
      <c r="A498" s="20">
        <f t="shared" si="126"/>
        <v>494</v>
      </c>
      <c r="B498" s="25" t="s">
        <v>1036</v>
      </c>
      <c r="C498" s="29" t="s">
        <v>1037</v>
      </c>
      <c r="D498" s="52">
        <v>30</v>
      </c>
      <c r="E498" s="24">
        <v>0</v>
      </c>
      <c r="F498" s="24">
        <v>0</v>
      </c>
      <c r="G498" s="24">
        <v>0</v>
      </c>
      <c r="H498" s="24">
        <v>0</v>
      </c>
      <c r="I498" s="24">
        <v>0</v>
      </c>
      <c r="J498" s="34">
        <v>0</v>
      </c>
      <c r="K498" s="24">
        <v>0</v>
      </c>
      <c r="L498" s="24">
        <v>0</v>
      </c>
      <c r="M498" s="24">
        <v>0</v>
      </c>
      <c r="N498" s="24">
        <v>0</v>
      </c>
      <c r="O498" s="24">
        <v>0</v>
      </c>
      <c r="P498" s="24">
        <v>0</v>
      </c>
      <c r="Q498" s="24">
        <v>0</v>
      </c>
      <c r="R498" s="24">
        <v>0</v>
      </c>
      <c r="S498" s="24">
        <v>0</v>
      </c>
      <c r="T498" s="24">
        <v>0</v>
      </c>
      <c r="U498" s="24">
        <v>0</v>
      </c>
      <c r="V498" s="24">
        <v>0</v>
      </c>
      <c r="W498" s="24">
        <v>0</v>
      </c>
      <c r="X498" s="24"/>
      <c r="Y498" s="24"/>
      <c r="Z498" s="24">
        <v>0</v>
      </c>
      <c r="AA498" s="24">
        <v>0</v>
      </c>
      <c r="AB498" s="38">
        <f t="shared" si="127"/>
        <v>0</v>
      </c>
      <c r="AC498" s="38">
        <f t="shared" si="130"/>
        <v>0</v>
      </c>
      <c r="AD498" s="24" t="e">
        <f t="shared" si="131"/>
        <v>#VALUE!</v>
      </c>
      <c r="AE498" s="24" t="e">
        <f t="shared" si="132"/>
        <v>#VALUE!</v>
      </c>
      <c r="AF498" s="24" t="e">
        <f t="shared" si="123"/>
        <v>#VALUE!</v>
      </c>
      <c r="AG498" s="24" t="e">
        <f t="shared" si="129"/>
        <v>#VALUE!</v>
      </c>
      <c r="AH498" s="46"/>
      <c r="AI498" s="47"/>
      <c r="AJ498" s="48"/>
      <c r="AK498" s="49"/>
      <c r="AL498" s="50"/>
    </row>
    <row r="499" spans="1:38" ht="15">
      <c r="A499" s="20">
        <f t="shared" si="126"/>
        <v>495</v>
      </c>
      <c r="B499" s="25" t="s">
        <v>1038</v>
      </c>
      <c r="C499" s="29" t="s">
        <v>1039</v>
      </c>
      <c r="D499" s="52">
        <v>30</v>
      </c>
      <c r="E499" s="24">
        <v>0</v>
      </c>
      <c r="F499" s="24">
        <v>0</v>
      </c>
      <c r="G499" s="24">
        <v>0</v>
      </c>
      <c r="H499" s="24">
        <v>0</v>
      </c>
      <c r="I499" s="24">
        <v>0</v>
      </c>
      <c r="J499" s="34">
        <v>0</v>
      </c>
      <c r="K499" s="24">
        <v>0</v>
      </c>
      <c r="L499" s="24">
        <v>0</v>
      </c>
      <c r="M499" s="24">
        <v>0</v>
      </c>
      <c r="N499" s="24">
        <v>0</v>
      </c>
      <c r="O499" s="24">
        <v>0</v>
      </c>
      <c r="P499" s="24">
        <v>0</v>
      </c>
      <c r="Q499" s="24">
        <v>0</v>
      </c>
      <c r="R499" s="24">
        <v>0</v>
      </c>
      <c r="S499" s="24">
        <v>0</v>
      </c>
      <c r="T499" s="24">
        <v>0</v>
      </c>
      <c r="U499" s="24">
        <v>0</v>
      </c>
      <c r="V499" s="24">
        <v>0</v>
      </c>
      <c r="W499" s="24">
        <v>0</v>
      </c>
      <c r="X499" s="24"/>
      <c r="Y499" s="24"/>
      <c r="Z499" s="24">
        <v>0</v>
      </c>
      <c r="AA499" s="24">
        <v>0</v>
      </c>
      <c r="AB499" s="38">
        <f t="shared" si="127"/>
        <v>0</v>
      </c>
      <c r="AC499" s="38">
        <f t="shared" si="130"/>
        <v>0</v>
      </c>
      <c r="AD499" s="24" t="e">
        <f t="shared" si="131"/>
        <v>#VALUE!</v>
      </c>
      <c r="AE499" s="24" t="e">
        <f t="shared" si="132"/>
        <v>#VALUE!</v>
      </c>
      <c r="AF499" s="24" t="e">
        <f t="shared" si="123"/>
        <v>#VALUE!</v>
      </c>
      <c r="AG499" s="24" t="e">
        <f t="shared" si="129"/>
        <v>#VALUE!</v>
      </c>
      <c r="AH499" s="46"/>
      <c r="AI499" s="47"/>
      <c r="AJ499" s="48"/>
      <c r="AK499" s="49"/>
      <c r="AL499" s="50"/>
    </row>
    <row r="500" spans="1:38" ht="15">
      <c r="A500" s="20">
        <f t="shared" si="126"/>
        <v>496</v>
      </c>
      <c r="B500" s="25" t="s">
        <v>1040</v>
      </c>
      <c r="C500" s="29" t="s">
        <v>1041</v>
      </c>
      <c r="D500" s="52">
        <v>30</v>
      </c>
      <c r="E500" s="24">
        <v>0</v>
      </c>
      <c r="F500" s="24">
        <v>0</v>
      </c>
      <c r="G500" s="24">
        <v>0</v>
      </c>
      <c r="H500" s="24">
        <v>0</v>
      </c>
      <c r="I500" s="24">
        <v>0</v>
      </c>
      <c r="J500" s="34">
        <v>0</v>
      </c>
      <c r="K500" s="24">
        <v>0</v>
      </c>
      <c r="L500" s="24">
        <v>0</v>
      </c>
      <c r="M500" s="24">
        <v>0</v>
      </c>
      <c r="N500" s="24">
        <v>0</v>
      </c>
      <c r="O500" s="24">
        <v>0</v>
      </c>
      <c r="P500" s="24">
        <v>0</v>
      </c>
      <c r="Q500" s="24">
        <v>0</v>
      </c>
      <c r="R500" s="24">
        <v>0</v>
      </c>
      <c r="S500" s="24">
        <v>0</v>
      </c>
      <c r="T500" s="24">
        <v>0</v>
      </c>
      <c r="U500" s="24">
        <v>0</v>
      </c>
      <c r="V500" s="24">
        <v>0</v>
      </c>
      <c r="W500" s="24">
        <v>0</v>
      </c>
      <c r="X500" s="24"/>
      <c r="Y500" s="24"/>
      <c r="Z500" s="24">
        <v>0</v>
      </c>
      <c r="AA500" s="24">
        <v>0</v>
      </c>
      <c r="AB500" s="38">
        <f t="shared" si="127"/>
        <v>0</v>
      </c>
      <c r="AC500" s="38">
        <f t="shared" si="130"/>
        <v>0</v>
      </c>
      <c r="AD500" s="24" t="e">
        <f t="shared" si="131"/>
        <v>#VALUE!</v>
      </c>
      <c r="AE500" s="24" t="e">
        <f t="shared" si="132"/>
        <v>#VALUE!</v>
      </c>
      <c r="AF500" s="24" t="e">
        <f t="shared" si="123"/>
        <v>#VALUE!</v>
      </c>
      <c r="AG500" s="24" t="e">
        <f t="shared" si="129"/>
        <v>#VALUE!</v>
      </c>
      <c r="AH500" s="46"/>
      <c r="AI500" s="47"/>
      <c r="AJ500" s="48"/>
      <c r="AK500" s="49"/>
      <c r="AL500" s="50"/>
    </row>
    <row r="501" spans="1:38" ht="15">
      <c r="A501" s="20">
        <f t="shared" si="126"/>
        <v>497</v>
      </c>
      <c r="B501" s="25" t="s">
        <v>1042</v>
      </c>
      <c r="C501" s="29" t="s">
        <v>1043</v>
      </c>
      <c r="D501" s="52">
        <v>30</v>
      </c>
      <c r="E501" s="24">
        <v>0</v>
      </c>
      <c r="F501" s="24">
        <v>0</v>
      </c>
      <c r="G501" s="24">
        <v>0</v>
      </c>
      <c r="H501" s="24">
        <v>0</v>
      </c>
      <c r="I501" s="24">
        <v>0</v>
      </c>
      <c r="J501" s="34">
        <v>0</v>
      </c>
      <c r="K501" s="24">
        <v>0</v>
      </c>
      <c r="L501" s="24">
        <v>0</v>
      </c>
      <c r="M501" s="24">
        <v>0</v>
      </c>
      <c r="N501" s="24">
        <v>0</v>
      </c>
      <c r="O501" s="24">
        <v>0</v>
      </c>
      <c r="P501" s="24">
        <v>0</v>
      </c>
      <c r="Q501" s="24">
        <v>0</v>
      </c>
      <c r="R501" s="24">
        <v>0</v>
      </c>
      <c r="S501" s="24">
        <v>0</v>
      </c>
      <c r="T501" s="24">
        <v>0</v>
      </c>
      <c r="U501" s="24">
        <v>0</v>
      </c>
      <c r="V501" s="24">
        <v>0</v>
      </c>
      <c r="W501" s="24">
        <v>0</v>
      </c>
      <c r="X501" s="24"/>
      <c r="Y501" s="24"/>
      <c r="Z501" s="24">
        <v>0</v>
      </c>
      <c r="AA501" s="24">
        <v>0</v>
      </c>
      <c r="AB501" s="38">
        <f t="shared" si="127"/>
        <v>0</v>
      </c>
      <c r="AC501" s="38">
        <f t="shared" si="130"/>
        <v>0</v>
      </c>
      <c r="AD501" s="24" t="e">
        <f t="shared" si="131"/>
        <v>#VALUE!</v>
      </c>
      <c r="AE501" s="24" t="e">
        <f t="shared" si="132"/>
        <v>#VALUE!</v>
      </c>
      <c r="AF501" s="24" t="e">
        <f t="shared" ref="AF501:AF564" si="133">IF((INDEX($E$5:$S$629,ROW()-4,COLUMN()-((COLUMN()-19)*2)-7-$D501/30))&gt;(AC501-AD501-AE501),(AC501-AD501-AE501),INDEX($E$5:$S$629,ROW()-4,COLUMN()-((COLUMN()-19)*2)-7-$D501/30))</f>
        <v>#VALUE!</v>
      </c>
      <c r="AG501" s="24" t="e">
        <f t="shared" si="129"/>
        <v>#VALUE!</v>
      </c>
      <c r="AH501" s="46"/>
      <c r="AI501" s="47"/>
      <c r="AJ501" s="48"/>
      <c r="AK501" s="49"/>
      <c r="AL501" s="50"/>
    </row>
    <row r="502" spans="1:38" ht="15">
      <c r="A502" s="20">
        <f t="shared" si="126"/>
        <v>498</v>
      </c>
      <c r="B502" s="25" t="s">
        <v>1044</v>
      </c>
      <c r="C502" s="29" t="s">
        <v>1045</v>
      </c>
      <c r="D502" s="52">
        <v>30</v>
      </c>
      <c r="E502" s="24">
        <v>0</v>
      </c>
      <c r="F502" s="24">
        <v>0</v>
      </c>
      <c r="G502" s="24">
        <v>0</v>
      </c>
      <c r="H502" s="24">
        <v>0</v>
      </c>
      <c r="I502" s="24">
        <v>0</v>
      </c>
      <c r="J502" s="34">
        <v>0</v>
      </c>
      <c r="K502" s="24">
        <v>0</v>
      </c>
      <c r="L502" s="24">
        <v>0</v>
      </c>
      <c r="M502" s="24">
        <v>0</v>
      </c>
      <c r="N502" s="24">
        <v>0</v>
      </c>
      <c r="O502" s="24">
        <v>0</v>
      </c>
      <c r="P502" s="24">
        <v>0</v>
      </c>
      <c r="Q502" s="24">
        <v>0</v>
      </c>
      <c r="R502" s="24">
        <v>0</v>
      </c>
      <c r="S502" s="24">
        <v>0</v>
      </c>
      <c r="T502" s="24">
        <v>0</v>
      </c>
      <c r="U502" s="24">
        <v>0</v>
      </c>
      <c r="V502" s="24">
        <v>0</v>
      </c>
      <c r="W502" s="24">
        <v>0</v>
      </c>
      <c r="X502" s="24"/>
      <c r="Y502" s="24"/>
      <c r="Z502" s="24">
        <v>0</v>
      </c>
      <c r="AA502" s="24">
        <v>0</v>
      </c>
      <c r="AB502" s="38">
        <f t="shared" si="127"/>
        <v>0</v>
      </c>
      <c r="AC502" s="38">
        <f t="shared" si="130"/>
        <v>0</v>
      </c>
      <c r="AD502" s="24" t="e">
        <f t="shared" si="131"/>
        <v>#VALUE!</v>
      </c>
      <c r="AE502" s="24" t="e">
        <f t="shared" si="132"/>
        <v>#VALUE!</v>
      </c>
      <c r="AF502" s="24" t="e">
        <f t="shared" si="133"/>
        <v>#VALUE!</v>
      </c>
      <c r="AG502" s="24" t="e">
        <f t="shared" si="129"/>
        <v>#VALUE!</v>
      </c>
      <c r="AH502" s="46"/>
      <c r="AI502" s="47"/>
      <c r="AJ502" s="48"/>
      <c r="AK502" s="49"/>
      <c r="AL502" s="50"/>
    </row>
    <row r="503" spans="1:38" ht="15">
      <c r="A503" s="20">
        <f t="shared" si="126"/>
        <v>499</v>
      </c>
      <c r="B503" s="25" t="s">
        <v>1046</v>
      </c>
      <c r="C503" s="29" t="s">
        <v>1047</v>
      </c>
      <c r="D503" s="52">
        <v>30</v>
      </c>
      <c r="E503" s="24">
        <v>0</v>
      </c>
      <c r="F503" s="24">
        <v>0</v>
      </c>
      <c r="G503" s="24">
        <v>0</v>
      </c>
      <c r="H503" s="24">
        <v>0</v>
      </c>
      <c r="I503" s="24">
        <v>0</v>
      </c>
      <c r="J503" s="3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/>
      <c r="Y503" s="24"/>
      <c r="Z503" s="24">
        <v>0</v>
      </c>
      <c r="AA503" s="24">
        <v>0</v>
      </c>
      <c r="AB503" s="38">
        <f t="shared" si="127"/>
        <v>0</v>
      </c>
      <c r="AC503" s="38">
        <f t="shared" si="130"/>
        <v>0</v>
      </c>
      <c r="AD503" s="24" t="e">
        <f t="shared" si="131"/>
        <v>#VALUE!</v>
      </c>
      <c r="AE503" s="24" t="e">
        <f t="shared" si="132"/>
        <v>#VALUE!</v>
      </c>
      <c r="AF503" s="24" t="e">
        <f t="shared" si="133"/>
        <v>#VALUE!</v>
      </c>
      <c r="AG503" s="24" t="e">
        <f t="shared" si="129"/>
        <v>#VALUE!</v>
      </c>
      <c r="AH503" s="46"/>
      <c r="AI503" s="47"/>
      <c r="AJ503" s="48"/>
      <c r="AK503" s="49"/>
      <c r="AL503" s="50"/>
    </row>
    <row r="504" spans="1:38" ht="15">
      <c r="A504" s="20">
        <f t="shared" si="126"/>
        <v>500</v>
      </c>
      <c r="B504" s="25" t="s">
        <v>1048</v>
      </c>
      <c r="C504" s="29" t="s">
        <v>1049</v>
      </c>
      <c r="D504" s="52">
        <v>30</v>
      </c>
      <c r="E504" s="24">
        <v>0</v>
      </c>
      <c r="F504" s="24">
        <v>0</v>
      </c>
      <c r="G504" s="24">
        <v>0</v>
      </c>
      <c r="H504" s="24">
        <v>0</v>
      </c>
      <c r="I504" s="24">
        <v>0</v>
      </c>
      <c r="J504" s="34">
        <v>0</v>
      </c>
      <c r="K504" s="24">
        <v>0</v>
      </c>
      <c r="L504" s="24">
        <v>0</v>
      </c>
      <c r="M504" s="24">
        <v>0</v>
      </c>
      <c r="N504" s="24">
        <v>0</v>
      </c>
      <c r="O504" s="24">
        <v>0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0</v>
      </c>
      <c r="V504" s="24">
        <v>0</v>
      </c>
      <c r="W504" s="24">
        <v>0</v>
      </c>
      <c r="X504" s="24"/>
      <c r="Y504" s="24"/>
      <c r="Z504" s="24">
        <v>0</v>
      </c>
      <c r="AA504" s="24">
        <v>0</v>
      </c>
      <c r="AB504" s="38">
        <f t="shared" si="127"/>
        <v>0</v>
      </c>
      <c r="AC504" s="38">
        <f t="shared" si="130"/>
        <v>0</v>
      </c>
      <c r="AD504" s="24" t="e">
        <f t="shared" si="131"/>
        <v>#VALUE!</v>
      </c>
      <c r="AE504" s="24" t="e">
        <f t="shared" si="132"/>
        <v>#VALUE!</v>
      </c>
      <c r="AF504" s="24" t="e">
        <f t="shared" si="133"/>
        <v>#VALUE!</v>
      </c>
      <c r="AG504" s="24" t="e">
        <f t="shared" si="129"/>
        <v>#VALUE!</v>
      </c>
      <c r="AH504" s="46"/>
      <c r="AI504" s="47"/>
      <c r="AJ504" s="48"/>
      <c r="AK504" s="49"/>
      <c r="AL504" s="50"/>
    </row>
    <row r="505" spans="1:38" ht="15">
      <c r="A505" s="20">
        <f t="shared" si="126"/>
        <v>501</v>
      </c>
      <c r="B505" s="25" t="s">
        <v>938</v>
      </c>
      <c r="C505" s="29" t="s">
        <v>1050</v>
      </c>
      <c r="D505" s="52">
        <v>30</v>
      </c>
      <c r="E505" s="24">
        <v>0</v>
      </c>
      <c r="F505" s="24">
        <v>0</v>
      </c>
      <c r="G505" s="24">
        <v>0</v>
      </c>
      <c r="H505" s="24">
        <v>0</v>
      </c>
      <c r="I505" s="24">
        <v>0</v>
      </c>
      <c r="J505" s="34">
        <v>0</v>
      </c>
      <c r="K505" s="24">
        <v>0</v>
      </c>
      <c r="L505" s="24">
        <v>0</v>
      </c>
      <c r="M505" s="24">
        <v>0</v>
      </c>
      <c r="N505" s="24">
        <v>0</v>
      </c>
      <c r="O505" s="24">
        <v>0</v>
      </c>
      <c r="P505" s="24">
        <v>0</v>
      </c>
      <c r="Q505" s="24">
        <v>0</v>
      </c>
      <c r="R505" s="24">
        <v>0</v>
      </c>
      <c r="S505" s="24">
        <v>0</v>
      </c>
      <c r="T505" s="24">
        <v>0</v>
      </c>
      <c r="U505" s="24">
        <v>0</v>
      </c>
      <c r="V505" s="24">
        <v>0</v>
      </c>
      <c r="W505" s="24">
        <v>0</v>
      </c>
      <c r="X505" s="24"/>
      <c r="Y505" s="24"/>
      <c r="Z505" s="24">
        <v>0</v>
      </c>
      <c r="AA505" s="24">
        <v>0</v>
      </c>
      <c r="AB505" s="38">
        <f t="shared" si="127"/>
        <v>0</v>
      </c>
      <c r="AC505" s="38">
        <f t="shared" si="130"/>
        <v>0</v>
      </c>
      <c r="AD505" s="24" t="e">
        <f t="shared" si="131"/>
        <v>#VALUE!</v>
      </c>
      <c r="AE505" s="24" t="e">
        <f t="shared" si="132"/>
        <v>#VALUE!</v>
      </c>
      <c r="AF505" s="24" t="e">
        <f t="shared" si="133"/>
        <v>#VALUE!</v>
      </c>
      <c r="AG505" s="24" t="e">
        <f t="shared" si="129"/>
        <v>#VALUE!</v>
      </c>
      <c r="AH505" s="46"/>
      <c r="AI505" s="47"/>
      <c r="AJ505" s="48"/>
      <c r="AK505" s="49"/>
      <c r="AL505" s="50"/>
    </row>
    <row r="506" spans="1:38" ht="15">
      <c r="A506" s="20">
        <f t="shared" si="126"/>
        <v>502</v>
      </c>
      <c r="B506" s="25" t="s">
        <v>1051</v>
      </c>
      <c r="C506" s="29" t="s">
        <v>1052</v>
      </c>
      <c r="D506" s="52">
        <v>30</v>
      </c>
      <c r="E506" s="24">
        <v>0</v>
      </c>
      <c r="F506" s="24">
        <v>0</v>
      </c>
      <c r="G506" s="24">
        <v>0</v>
      </c>
      <c r="H506" s="24">
        <v>0</v>
      </c>
      <c r="I506" s="24">
        <v>0</v>
      </c>
      <c r="J506" s="34">
        <v>0</v>
      </c>
      <c r="K506" s="24">
        <v>0</v>
      </c>
      <c r="L506" s="24">
        <v>0</v>
      </c>
      <c r="M506" s="24">
        <v>0</v>
      </c>
      <c r="N506" s="24">
        <v>0</v>
      </c>
      <c r="O506" s="24">
        <v>0</v>
      </c>
      <c r="P506" s="24">
        <v>0</v>
      </c>
      <c r="Q506" s="24">
        <v>0</v>
      </c>
      <c r="R506" s="24">
        <v>0</v>
      </c>
      <c r="S506" s="24">
        <v>0</v>
      </c>
      <c r="T506" s="24">
        <v>0</v>
      </c>
      <c r="U506" s="24">
        <v>0</v>
      </c>
      <c r="V506" s="24">
        <v>0</v>
      </c>
      <c r="W506" s="24">
        <v>0</v>
      </c>
      <c r="X506" s="24"/>
      <c r="Y506" s="24"/>
      <c r="Z506" s="24"/>
      <c r="AA506" s="24">
        <v>0</v>
      </c>
      <c r="AB506" s="38">
        <f t="shared" si="127"/>
        <v>0</v>
      </c>
      <c r="AC506" s="38">
        <f t="shared" si="130"/>
        <v>0</v>
      </c>
      <c r="AD506" s="24" t="e">
        <f t="shared" si="131"/>
        <v>#VALUE!</v>
      </c>
      <c r="AE506" s="24" t="e">
        <f t="shared" si="132"/>
        <v>#VALUE!</v>
      </c>
      <c r="AF506" s="24" t="e">
        <f t="shared" si="133"/>
        <v>#VALUE!</v>
      </c>
      <c r="AG506" s="24" t="e">
        <f t="shared" si="129"/>
        <v>#VALUE!</v>
      </c>
      <c r="AH506" s="46"/>
      <c r="AI506" s="47"/>
      <c r="AJ506" s="48"/>
      <c r="AK506" s="49"/>
      <c r="AL506" s="50"/>
    </row>
    <row r="507" spans="1:38" ht="15">
      <c r="A507" s="20">
        <f t="shared" si="126"/>
        <v>503</v>
      </c>
      <c r="B507" s="25" t="s">
        <v>1053</v>
      </c>
      <c r="C507" s="29" t="s">
        <v>1054</v>
      </c>
      <c r="D507" s="52">
        <v>30</v>
      </c>
      <c r="E507" s="24">
        <v>0</v>
      </c>
      <c r="F507" s="24">
        <v>0</v>
      </c>
      <c r="G507" s="24">
        <v>0</v>
      </c>
      <c r="H507" s="24">
        <v>0</v>
      </c>
      <c r="I507" s="24">
        <v>0</v>
      </c>
      <c r="J507" s="34">
        <v>0</v>
      </c>
      <c r="K507" s="24">
        <v>0</v>
      </c>
      <c r="L507" s="24">
        <v>0</v>
      </c>
      <c r="M507" s="24">
        <v>0</v>
      </c>
      <c r="N507" s="24">
        <v>0</v>
      </c>
      <c r="O507" s="24">
        <v>0</v>
      </c>
      <c r="P507" s="24">
        <v>0</v>
      </c>
      <c r="Q507" s="24">
        <v>0</v>
      </c>
      <c r="R507" s="24">
        <v>0</v>
      </c>
      <c r="S507" s="24">
        <v>0</v>
      </c>
      <c r="T507" s="24">
        <v>0</v>
      </c>
      <c r="U507" s="24">
        <v>0</v>
      </c>
      <c r="V507" s="24">
        <v>0</v>
      </c>
      <c r="W507" s="24">
        <v>0</v>
      </c>
      <c r="X507" s="24"/>
      <c r="Y507" s="24"/>
      <c r="Z507" s="24">
        <v>0</v>
      </c>
      <c r="AA507" s="24">
        <v>0</v>
      </c>
      <c r="AB507" s="38">
        <f t="shared" si="127"/>
        <v>0</v>
      </c>
      <c r="AC507" s="38">
        <f t="shared" si="130"/>
        <v>0</v>
      </c>
      <c r="AD507" s="24" t="e">
        <f t="shared" si="131"/>
        <v>#VALUE!</v>
      </c>
      <c r="AE507" s="24" t="e">
        <f t="shared" si="132"/>
        <v>#VALUE!</v>
      </c>
      <c r="AF507" s="24" t="e">
        <f t="shared" si="133"/>
        <v>#VALUE!</v>
      </c>
      <c r="AG507" s="24" t="e">
        <f t="shared" si="129"/>
        <v>#VALUE!</v>
      </c>
      <c r="AH507" s="46"/>
      <c r="AI507" s="47"/>
      <c r="AJ507" s="48"/>
      <c r="AK507" s="49"/>
      <c r="AL507" s="50"/>
    </row>
    <row r="508" spans="1:38" ht="15">
      <c r="A508" s="20">
        <f t="shared" si="126"/>
        <v>504</v>
      </c>
      <c r="B508" s="25" t="s">
        <v>1055</v>
      </c>
      <c r="C508" s="29" t="s">
        <v>1056</v>
      </c>
      <c r="D508" s="52">
        <v>30</v>
      </c>
      <c r="E508" s="24">
        <v>0</v>
      </c>
      <c r="F508" s="24">
        <v>0</v>
      </c>
      <c r="G508" s="24">
        <v>0</v>
      </c>
      <c r="H508" s="24">
        <v>0</v>
      </c>
      <c r="I508" s="24">
        <v>0</v>
      </c>
      <c r="J508" s="34">
        <v>0</v>
      </c>
      <c r="K508" s="24">
        <v>0</v>
      </c>
      <c r="L508" s="24">
        <v>0</v>
      </c>
      <c r="M508" s="24">
        <v>0</v>
      </c>
      <c r="N508" s="24">
        <v>0</v>
      </c>
      <c r="O508" s="24">
        <v>0</v>
      </c>
      <c r="P508" s="24">
        <v>0</v>
      </c>
      <c r="Q508" s="24">
        <v>0</v>
      </c>
      <c r="R508" s="24">
        <v>0</v>
      </c>
      <c r="S508" s="24">
        <v>0</v>
      </c>
      <c r="T508" s="24">
        <v>0</v>
      </c>
      <c r="U508" s="24">
        <v>0</v>
      </c>
      <c r="V508" s="24">
        <v>0</v>
      </c>
      <c r="W508" s="24">
        <v>0</v>
      </c>
      <c r="X508" s="24"/>
      <c r="Y508" s="24"/>
      <c r="Z508" s="24">
        <v>0</v>
      </c>
      <c r="AA508" s="24">
        <v>0</v>
      </c>
      <c r="AB508" s="38">
        <f t="shared" si="127"/>
        <v>0</v>
      </c>
      <c r="AC508" s="38">
        <f t="shared" si="130"/>
        <v>0</v>
      </c>
      <c r="AD508" s="24" t="e">
        <f t="shared" si="131"/>
        <v>#VALUE!</v>
      </c>
      <c r="AE508" s="24" t="e">
        <f t="shared" si="132"/>
        <v>#VALUE!</v>
      </c>
      <c r="AF508" s="24" t="e">
        <f t="shared" si="133"/>
        <v>#VALUE!</v>
      </c>
      <c r="AG508" s="24" t="e">
        <f t="shared" si="129"/>
        <v>#VALUE!</v>
      </c>
      <c r="AH508" s="46"/>
      <c r="AI508" s="47"/>
      <c r="AJ508" s="48"/>
      <c r="AK508" s="49"/>
      <c r="AL508" s="50"/>
    </row>
    <row r="509" spans="1:38" ht="15">
      <c r="A509" s="20">
        <f t="shared" si="126"/>
        <v>505</v>
      </c>
      <c r="B509" s="25" t="s">
        <v>167</v>
      </c>
      <c r="C509" s="29" t="s">
        <v>168</v>
      </c>
      <c r="D509" s="23">
        <v>90</v>
      </c>
      <c r="E509" s="24">
        <v>0</v>
      </c>
      <c r="F509" s="24">
        <v>0</v>
      </c>
      <c r="G509" s="24">
        <v>0</v>
      </c>
      <c r="H509" s="24">
        <v>0</v>
      </c>
      <c r="I509" s="24">
        <v>0</v>
      </c>
      <c r="J509" s="34">
        <v>0</v>
      </c>
      <c r="K509" s="24">
        <v>0</v>
      </c>
      <c r="L509" s="24">
        <v>0</v>
      </c>
      <c r="M509" s="24">
        <v>0</v>
      </c>
      <c r="N509" s="24">
        <v>0</v>
      </c>
      <c r="O509" s="24">
        <v>0</v>
      </c>
      <c r="P509" s="24">
        <v>0</v>
      </c>
      <c r="Q509" s="24">
        <v>0</v>
      </c>
      <c r="R509" s="24">
        <v>0</v>
      </c>
      <c r="S509" s="24">
        <v>8488.18</v>
      </c>
      <c r="T509" s="24">
        <v>28117.56</v>
      </c>
      <c r="U509" s="24">
        <v>0</v>
      </c>
      <c r="V509" s="24">
        <v>0</v>
      </c>
      <c r="W509" s="24">
        <v>0</v>
      </c>
      <c r="X509" s="24"/>
      <c r="Y509" s="24">
        <v>0</v>
      </c>
      <c r="Z509" s="24">
        <v>0</v>
      </c>
      <c r="AA509" s="24">
        <v>0</v>
      </c>
      <c r="AB509" s="38">
        <f t="shared" si="127"/>
        <v>36605.740000000005</v>
      </c>
      <c r="AC509" s="38">
        <f>AB509-AA509-Z509-Y509</f>
        <v>36605.740000000005</v>
      </c>
      <c r="AD509" s="24" t="e">
        <f t="shared" si="131"/>
        <v>#VALUE!</v>
      </c>
      <c r="AE509" s="24" t="e">
        <f t="shared" si="132"/>
        <v>#VALUE!</v>
      </c>
      <c r="AF509" s="24" t="e">
        <f t="shared" si="133"/>
        <v>#VALUE!</v>
      </c>
      <c r="AG509" s="24" t="e">
        <f t="shared" si="129"/>
        <v>#VALUE!</v>
      </c>
      <c r="AH509" s="46"/>
      <c r="AI509" s="47"/>
      <c r="AJ509" s="48"/>
      <c r="AK509" s="49"/>
      <c r="AL509" s="50"/>
    </row>
    <row r="510" spans="1:38" ht="15">
      <c r="A510" s="20">
        <f t="shared" si="126"/>
        <v>506</v>
      </c>
      <c r="B510" s="25" t="s">
        <v>1057</v>
      </c>
      <c r="C510" s="29" t="s">
        <v>1058</v>
      </c>
      <c r="D510" s="52">
        <v>30</v>
      </c>
      <c r="E510" s="24">
        <v>0</v>
      </c>
      <c r="F510" s="24">
        <v>0</v>
      </c>
      <c r="G510" s="24">
        <v>0</v>
      </c>
      <c r="H510" s="24">
        <v>0</v>
      </c>
      <c r="I510" s="24">
        <v>0</v>
      </c>
      <c r="J510" s="34">
        <v>0</v>
      </c>
      <c r="K510" s="24">
        <v>0</v>
      </c>
      <c r="L510" s="24">
        <v>0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24">
        <v>0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/>
      <c r="Y510" s="24"/>
      <c r="Z510" s="24">
        <v>0</v>
      </c>
      <c r="AA510" s="24">
        <v>0</v>
      </c>
      <c r="AB510" s="38">
        <f t="shared" si="127"/>
        <v>0</v>
      </c>
      <c r="AC510" s="38">
        <f t="shared" ref="AC510:AC513" si="134">AB510-AA510</f>
        <v>0</v>
      </c>
      <c r="AD510" s="24" t="e">
        <f t="shared" si="131"/>
        <v>#VALUE!</v>
      </c>
      <c r="AE510" s="24" t="e">
        <f t="shared" si="132"/>
        <v>#VALUE!</v>
      </c>
      <c r="AF510" s="24" t="e">
        <f t="shared" si="133"/>
        <v>#VALUE!</v>
      </c>
      <c r="AG510" s="24" t="e">
        <f t="shared" si="129"/>
        <v>#VALUE!</v>
      </c>
      <c r="AH510" s="46"/>
      <c r="AI510" s="47"/>
      <c r="AJ510" s="48"/>
      <c r="AK510" s="49"/>
      <c r="AL510" s="50"/>
    </row>
    <row r="511" spans="1:38" ht="15">
      <c r="A511" s="20">
        <f t="shared" si="126"/>
        <v>507</v>
      </c>
      <c r="B511" s="25" t="s">
        <v>1059</v>
      </c>
      <c r="C511" s="29" t="s">
        <v>1060</v>
      </c>
      <c r="D511" s="52">
        <v>30</v>
      </c>
      <c r="E511" s="24">
        <v>0</v>
      </c>
      <c r="F511" s="24">
        <v>0</v>
      </c>
      <c r="G511" s="24">
        <v>0</v>
      </c>
      <c r="H511" s="24">
        <v>0</v>
      </c>
      <c r="I511" s="24">
        <v>0</v>
      </c>
      <c r="J511" s="34">
        <v>0</v>
      </c>
      <c r="K511" s="24">
        <v>0</v>
      </c>
      <c r="L511" s="24">
        <v>0</v>
      </c>
      <c r="M511" s="24">
        <v>0</v>
      </c>
      <c r="N511" s="24">
        <v>0</v>
      </c>
      <c r="O511" s="24">
        <v>0</v>
      </c>
      <c r="P511" s="24">
        <v>0</v>
      </c>
      <c r="Q511" s="24">
        <v>0</v>
      </c>
      <c r="R511" s="24">
        <v>0</v>
      </c>
      <c r="S511" s="24">
        <v>0</v>
      </c>
      <c r="T511" s="24">
        <v>0</v>
      </c>
      <c r="U511" s="24">
        <v>0</v>
      </c>
      <c r="V511" s="24">
        <v>0</v>
      </c>
      <c r="W511" s="24">
        <v>0</v>
      </c>
      <c r="X511" s="24"/>
      <c r="Y511" s="24"/>
      <c r="Z511" s="24">
        <v>0</v>
      </c>
      <c r="AA511" s="24">
        <v>0</v>
      </c>
      <c r="AB511" s="38">
        <f t="shared" si="127"/>
        <v>0</v>
      </c>
      <c r="AC511" s="38">
        <f t="shared" si="134"/>
        <v>0</v>
      </c>
      <c r="AD511" s="24" t="e">
        <f t="shared" si="131"/>
        <v>#VALUE!</v>
      </c>
      <c r="AE511" s="24" t="e">
        <f t="shared" si="132"/>
        <v>#VALUE!</v>
      </c>
      <c r="AF511" s="24" t="e">
        <f t="shared" si="133"/>
        <v>#VALUE!</v>
      </c>
      <c r="AG511" s="24" t="e">
        <f t="shared" si="129"/>
        <v>#VALUE!</v>
      </c>
      <c r="AH511" s="46"/>
      <c r="AI511" s="47"/>
      <c r="AJ511" s="48"/>
      <c r="AK511" s="49"/>
      <c r="AL511" s="50"/>
    </row>
    <row r="512" spans="1:38" ht="15">
      <c r="A512" s="20">
        <f t="shared" si="126"/>
        <v>508</v>
      </c>
      <c r="B512" s="25" t="s">
        <v>1061</v>
      </c>
      <c r="C512" s="29" t="s">
        <v>1062</v>
      </c>
      <c r="D512" s="52">
        <v>30</v>
      </c>
      <c r="E512" s="24">
        <v>0</v>
      </c>
      <c r="F512" s="24">
        <v>0</v>
      </c>
      <c r="G512" s="24">
        <v>0</v>
      </c>
      <c r="H512" s="24">
        <v>0</v>
      </c>
      <c r="I512" s="24">
        <v>0</v>
      </c>
      <c r="J512" s="34">
        <v>0</v>
      </c>
      <c r="K512" s="24">
        <v>0</v>
      </c>
      <c r="L512" s="24">
        <v>0</v>
      </c>
      <c r="M512" s="24">
        <v>0</v>
      </c>
      <c r="N512" s="24">
        <v>0</v>
      </c>
      <c r="O512" s="24">
        <v>0</v>
      </c>
      <c r="P512" s="24">
        <v>0</v>
      </c>
      <c r="Q512" s="24">
        <v>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/>
      <c r="Y512" s="24"/>
      <c r="Z512" s="24">
        <v>0</v>
      </c>
      <c r="AA512" s="24">
        <v>0</v>
      </c>
      <c r="AB512" s="38">
        <f t="shared" si="127"/>
        <v>0</v>
      </c>
      <c r="AC512" s="38">
        <f t="shared" si="134"/>
        <v>0</v>
      </c>
      <c r="AD512" s="24" t="e">
        <f t="shared" si="131"/>
        <v>#VALUE!</v>
      </c>
      <c r="AE512" s="24" t="e">
        <f t="shared" si="132"/>
        <v>#VALUE!</v>
      </c>
      <c r="AF512" s="24" t="e">
        <f t="shared" si="133"/>
        <v>#VALUE!</v>
      </c>
      <c r="AG512" s="24" t="e">
        <f t="shared" si="129"/>
        <v>#VALUE!</v>
      </c>
      <c r="AH512" s="46"/>
      <c r="AI512" s="47"/>
      <c r="AJ512" s="48"/>
      <c r="AK512" s="49"/>
      <c r="AL512" s="50"/>
    </row>
    <row r="513" spans="1:38" ht="15">
      <c r="A513" s="20">
        <f t="shared" si="126"/>
        <v>509</v>
      </c>
      <c r="B513" s="25" t="s">
        <v>1063</v>
      </c>
      <c r="C513" s="29" t="s">
        <v>1064</v>
      </c>
      <c r="D513" s="52">
        <v>30</v>
      </c>
      <c r="E513" s="24">
        <v>0</v>
      </c>
      <c r="F513" s="24">
        <v>0</v>
      </c>
      <c r="G513" s="24">
        <v>0</v>
      </c>
      <c r="H513" s="24">
        <v>0</v>
      </c>
      <c r="I513" s="24">
        <v>0</v>
      </c>
      <c r="J513" s="34">
        <v>0</v>
      </c>
      <c r="K513" s="24">
        <v>0</v>
      </c>
      <c r="L513" s="24">
        <v>0</v>
      </c>
      <c r="M513" s="24">
        <v>0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>
        <v>0</v>
      </c>
      <c r="T513" s="24">
        <v>0</v>
      </c>
      <c r="U513" s="24">
        <v>0</v>
      </c>
      <c r="V513" s="24">
        <v>0</v>
      </c>
      <c r="W513" s="24">
        <v>0</v>
      </c>
      <c r="X513" s="24"/>
      <c r="Y513" s="24"/>
      <c r="Z513" s="24">
        <v>0</v>
      </c>
      <c r="AA513" s="24">
        <v>0</v>
      </c>
      <c r="AB513" s="38">
        <f t="shared" si="127"/>
        <v>0</v>
      </c>
      <c r="AC513" s="38">
        <f t="shared" si="134"/>
        <v>0</v>
      </c>
      <c r="AD513" s="24" t="e">
        <f t="shared" si="131"/>
        <v>#VALUE!</v>
      </c>
      <c r="AE513" s="24" t="e">
        <f t="shared" si="132"/>
        <v>#VALUE!</v>
      </c>
      <c r="AF513" s="24" t="e">
        <f t="shared" si="133"/>
        <v>#VALUE!</v>
      </c>
      <c r="AG513" s="24" t="e">
        <f t="shared" si="129"/>
        <v>#VALUE!</v>
      </c>
      <c r="AH513" s="46"/>
      <c r="AI513" s="47"/>
      <c r="AJ513" s="48"/>
      <c r="AK513" s="49"/>
      <c r="AL513" s="50"/>
    </row>
    <row r="514" spans="1:38" ht="15">
      <c r="A514" s="20">
        <f t="shared" si="126"/>
        <v>510</v>
      </c>
      <c r="B514" s="25" t="s">
        <v>118</v>
      </c>
      <c r="C514" s="29" t="s">
        <v>119</v>
      </c>
      <c r="D514" s="23">
        <v>90</v>
      </c>
      <c r="E514" s="24">
        <v>0</v>
      </c>
      <c r="F514" s="24">
        <v>0</v>
      </c>
      <c r="G514" s="24">
        <v>0</v>
      </c>
      <c r="H514" s="24">
        <v>0</v>
      </c>
      <c r="I514" s="24">
        <v>0</v>
      </c>
      <c r="J514" s="34">
        <v>0</v>
      </c>
      <c r="K514" s="24">
        <v>0</v>
      </c>
      <c r="L514" s="24">
        <v>0</v>
      </c>
      <c r="M514" s="24">
        <v>0</v>
      </c>
      <c r="N514" s="24">
        <v>0</v>
      </c>
      <c r="O514" s="24">
        <v>0</v>
      </c>
      <c r="P514" s="24">
        <v>0</v>
      </c>
      <c r="Q514" s="24">
        <v>0</v>
      </c>
      <c r="R514" s="24">
        <v>0</v>
      </c>
      <c r="S514" s="24">
        <v>0</v>
      </c>
      <c r="T514" s="24">
        <v>0</v>
      </c>
      <c r="U514" s="24">
        <v>0</v>
      </c>
      <c r="V514" s="24">
        <v>1287.8</v>
      </c>
      <c r="W514" s="24">
        <v>0</v>
      </c>
      <c r="X514" s="24"/>
      <c r="Y514" s="24">
        <v>0</v>
      </c>
      <c r="Z514" s="24">
        <v>17875.599999999999</v>
      </c>
      <c r="AA514" s="24">
        <v>25433</v>
      </c>
      <c r="AB514" s="38">
        <f t="shared" si="127"/>
        <v>44596.399999999994</v>
      </c>
      <c r="AC514" s="38">
        <f>AB514-AA514-Z514-Y514</f>
        <v>1287.7999999999956</v>
      </c>
      <c r="AD514" s="24" t="e">
        <f t="shared" si="131"/>
        <v>#VALUE!</v>
      </c>
      <c r="AE514" s="24" t="e">
        <f t="shared" si="132"/>
        <v>#VALUE!</v>
      </c>
      <c r="AF514" s="24" t="e">
        <f t="shared" si="133"/>
        <v>#VALUE!</v>
      </c>
      <c r="AG514" s="24" t="e">
        <f t="shared" si="129"/>
        <v>#VALUE!</v>
      </c>
      <c r="AH514" s="46"/>
      <c r="AI514" s="47"/>
      <c r="AJ514" s="48"/>
      <c r="AK514" s="49"/>
      <c r="AL514" s="50"/>
    </row>
    <row r="515" spans="1:38" ht="15">
      <c r="A515" s="20">
        <f t="shared" si="126"/>
        <v>511</v>
      </c>
      <c r="B515" s="25" t="s">
        <v>1065</v>
      </c>
      <c r="C515" s="29" t="s">
        <v>1066</v>
      </c>
      <c r="D515" s="52">
        <v>30</v>
      </c>
      <c r="E515" s="24">
        <v>0</v>
      </c>
      <c r="F515" s="24">
        <v>0</v>
      </c>
      <c r="G515" s="24">
        <v>0</v>
      </c>
      <c r="H515" s="24">
        <v>0</v>
      </c>
      <c r="I515" s="24">
        <v>0</v>
      </c>
      <c r="J515" s="34">
        <v>0</v>
      </c>
      <c r="K515" s="24">
        <v>0</v>
      </c>
      <c r="L515" s="24">
        <v>0</v>
      </c>
      <c r="M515" s="24">
        <v>0</v>
      </c>
      <c r="N515" s="24">
        <v>0</v>
      </c>
      <c r="O515" s="24">
        <v>0</v>
      </c>
      <c r="P515" s="24">
        <v>0</v>
      </c>
      <c r="Q515" s="24">
        <v>0</v>
      </c>
      <c r="R515" s="24">
        <v>0</v>
      </c>
      <c r="S515" s="24">
        <v>0</v>
      </c>
      <c r="T515" s="24">
        <v>0</v>
      </c>
      <c r="U515" s="24">
        <v>0</v>
      </c>
      <c r="V515" s="24">
        <v>0</v>
      </c>
      <c r="W515" s="24">
        <v>0</v>
      </c>
      <c r="X515" s="24"/>
      <c r="Y515" s="24"/>
      <c r="Z515" s="24"/>
      <c r="AA515" s="24">
        <v>0</v>
      </c>
      <c r="AB515" s="38">
        <f t="shared" si="127"/>
        <v>0</v>
      </c>
      <c r="AC515" s="38">
        <f t="shared" ref="AC515:AC569" si="135">AB515-AA515</f>
        <v>0</v>
      </c>
      <c r="AD515" s="24" t="e">
        <f t="shared" si="131"/>
        <v>#VALUE!</v>
      </c>
      <c r="AE515" s="24" t="e">
        <f t="shared" si="132"/>
        <v>#VALUE!</v>
      </c>
      <c r="AF515" s="24" t="e">
        <f t="shared" si="133"/>
        <v>#VALUE!</v>
      </c>
      <c r="AG515" s="24" t="e">
        <f t="shared" si="129"/>
        <v>#VALUE!</v>
      </c>
      <c r="AH515" s="46"/>
      <c r="AI515" s="47"/>
      <c r="AJ515" s="48"/>
      <c r="AK515" s="49"/>
      <c r="AL515" s="50"/>
    </row>
    <row r="516" spans="1:38" ht="15">
      <c r="A516" s="20">
        <f t="shared" si="126"/>
        <v>512</v>
      </c>
      <c r="B516" s="25" t="s">
        <v>1067</v>
      </c>
      <c r="C516" s="29" t="s">
        <v>1068</v>
      </c>
      <c r="D516" s="52">
        <v>30</v>
      </c>
      <c r="E516" s="24">
        <v>0</v>
      </c>
      <c r="F516" s="24">
        <v>0</v>
      </c>
      <c r="G516" s="24">
        <v>0</v>
      </c>
      <c r="H516" s="24">
        <v>0</v>
      </c>
      <c r="I516" s="24">
        <v>0</v>
      </c>
      <c r="J516" s="34">
        <v>0</v>
      </c>
      <c r="K516" s="24">
        <v>0</v>
      </c>
      <c r="L516" s="24">
        <v>0</v>
      </c>
      <c r="M516" s="24">
        <v>0</v>
      </c>
      <c r="N516" s="24">
        <v>0</v>
      </c>
      <c r="O516" s="24">
        <v>0</v>
      </c>
      <c r="P516" s="24">
        <v>0</v>
      </c>
      <c r="Q516" s="24">
        <v>0</v>
      </c>
      <c r="R516" s="24">
        <v>0</v>
      </c>
      <c r="S516" s="24">
        <v>0</v>
      </c>
      <c r="T516" s="24">
        <v>0</v>
      </c>
      <c r="U516" s="24">
        <v>0</v>
      </c>
      <c r="V516" s="24">
        <v>0</v>
      </c>
      <c r="W516" s="24">
        <v>0</v>
      </c>
      <c r="X516" s="24"/>
      <c r="Y516" s="24"/>
      <c r="Z516" s="24">
        <v>0</v>
      </c>
      <c r="AA516" s="24">
        <v>0</v>
      </c>
      <c r="AB516" s="38">
        <f t="shared" si="127"/>
        <v>0</v>
      </c>
      <c r="AC516" s="38">
        <f t="shared" si="135"/>
        <v>0</v>
      </c>
      <c r="AD516" s="24" t="e">
        <f t="shared" si="131"/>
        <v>#VALUE!</v>
      </c>
      <c r="AE516" s="24" t="e">
        <f t="shared" si="132"/>
        <v>#VALUE!</v>
      </c>
      <c r="AF516" s="24" t="e">
        <f t="shared" si="133"/>
        <v>#VALUE!</v>
      </c>
      <c r="AG516" s="24" t="e">
        <f t="shared" si="129"/>
        <v>#VALUE!</v>
      </c>
      <c r="AH516" s="46"/>
      <c r="AI516" s="47"/>
      <c r="AJ516" s="48"/>
      <c r="AK516" s="49"/>
      <c r="AL516" s="50"/>
    </row>
    <row r="517" spans="1:38" ht="15">
      <c r="A517" s="20">
        <f t="shared" si="126"/>
        <v>513</v>
      </c>
      <c r="B517" s="25" t="s">
        <v>1069</v>
      </c>
      <c r="C517" s="29" t="s">
        <v>1070</v>
      </c>
      <c r="D517" s="52">
        <v>30</v>
      </c>
      <c r="E517" s="24">
        <v>0</v>
      </c>
      <c r="F517" s="24">
        <v>0</v>
      </c>
      <c r="G517" s="24">
        <v>0</v>
      </c>
      <c r="H517" s="24">
        <v>0</v>
      </c>
      <c r="I517" s="24">
        <v>0</v>
      </c>
      <c r="J517" s="34">
        <v>0</v>
      </c>
      <c r="K517" s="24">
        <v>0</v>
      </c>
      <c r="L517" s="24">
        <v>0</v>
      </c>
      <c r="M517" s="24">
        <v>0</v>
      </c>
      <c r="N517" s="24">
        <v>0</v>
      </c>
      <c r="O517" s="24">
        <v>0</v>
      </c>
      <c r="P517" s="24">
        <v>0</v>
      </c>
      <c r="Q517" s="24">
        <v>0</v>
      </c>
      <c r="R517" s="24">
        <v>0</v>
      </c>
      <c r="S517" s="24">
        <v>0</v>
      </c>
      <c r="T517" s="24">
        <v>0</v>
      </c>
      <c r="U517" s="24">
        <v>0</v>
      </c>
      <c r="V517" s="24">
        <v>0</v>
      </c>
      <c r="W517" s="24">
        <v>0</v>
      </c>
      <c r="X517" s="24"/>
      <c r="Y517" s="24"/>
      <c r="Z517" s="24">
        <v>0</v>
      </c>
      <c r="AA517" s="24">
        <v>0</v>
      </c>
      <c r="AB517" s="38">
        <f t="shared" si="127"/>
        <v>0</v>
      </c>
      <c r="AC517" s="38">
        <f t="shared" si="135"/>
        <v>0</v>
      </c>
      <c r="AD517" s="24" t="e">
        <f t="shared" si="131"/>
        <v>#VALUE!</v>
      </c>
      <c r="AE517" s="24" t="e">
        <f t="shared" si="132"/>
        <v>#VALUE!</v>
      </c>
      <c r="AF517" s="24" t="e">
        <f t="shared" si="133"/>
        <v>#VALUE!</v>
      </c>
      <c r="AG517" s="24" t="e">
        <f t="shared" si="129"/>
        <v>#VALUE!</v>
      </c>
      <c r="AH517" s="46"/>
      <c r="AI517" s="47"/>
      <c r="AJ517" s="48"/>
      <c r="AK517" s="49"/>
      <c r="AL517" s="50"/>
    </row>
    <row r="518" spans="1:38" ht="15">
      <c r="A518" s="20">
        <f t="shared" ref="A518:A581" si="136">ROW()-4</f>
        <v>514</v>
      </c>
      <c r="B518" s="25" t="s">
        <v>1071</v>
      </c>
      <c r="C518" s="29" t="s">
        <v>1072</v>
      </c>
      <c r="D518" s="52">
        <v>30</v>
      </c>
      <c r="E518" s="24">
        <v>0</v>
      </c>
      <c r="F518" s="24">
        <v>0</v>
      </c>
      <c r="G518" s="24">
        <v>0</v>
      </c>
      <c r="H518" s="24">
        <v>0</v>
      </c>
      <c r="I518" s="24">
        <v>0</v>
      </c>
      <c r="J518" s="34">
        <v>0</v>
      </c>
      <c r="K518" s="24">
        <v>0</v>
      </c>
      <c r="L518" s="24">
        <v>0</v>
      </c>
      <c r="M518" s="24">
        <v>0</v>
      </c>
      <c r="N518" s="24">
        <v>0</v>
      </c>
      <c r="O518" s="24">
        <v>0</v>
      </c>
      <c r="P518" s="24">
        <v>0</v>
      </c>
      <c r="Q518" s="24">
        <v>0</v>
      </c>
      <c r="R518" s="24">
        <v>0</v>
      </c>
      <c r="S518" s="24">
        <v>0</v>
      </c>
      <c r="T518" s="24">
        <v>0</v>
      </c>
      <c r="U518" s="24">
        <v>0</v>
      </c>
      <c r="V518" s="24">
        <v>0</v>
      </c>
      <c r="W518" s="24">
        <v>0</v>
      </c>
      <c r="X518" s="24"/>
      <c r="Y518" s="24"/>
      <c r="Z518" s="24">
        <v>0</v>
      </c>
      <c r="AA518" s="24">
        <v>0</v>
      </c>
      <c r="AB518" s="38">
        <f t="shared" ref="AB518:AB581" si="137">E518+F518+G518+H518+I518+J518+K518+L518+M518+N518+O518+P518+Q518+R518+S518+T518+U518+V518+W518+X518+Y518+Z518+AA518</f>
        <v>0</v>
      </c>
      <c r="AC518" s="38">
        <f t="shared" si="135"/>
        <v>0</v>
      </c>
      <c r="AD518" s="24" t="e">
        <f t="shared" si="131"/>
        <v>#VALUE!</v>
      </c>
      <c r="AE518" s="24" t="e">
        <f t="shared" si="132"/>
        <v>#VALUE!</v>
      </c>
      <c r="AF518" s="24" t="e">
        <f t="shared" si="133"/>
        <v>#VALUE!</v>
      </c>
      <c r="AG518" s="24" t="e">
        <f t="shared" si="129"/>
        <v>#VALUE!</v>
      </c>
      <c r="AH518" s="46"/>
      <c r="AI518" s="47"/>
      <c r="AJ518" s="48"/>
      <c r="AK518" s="49"/>
      <c r="AL518" s="50"/>
    </row>
    <row r="519" spans="1:38" ht="15">
      <c r="A519" s="20">
        <f t="shared" si="136"/>
        <v>515</v>
      </c>
      <c r="B519" s="25" t="s">
        <v>1073</v>
      </c>
      <c r="C519" s="29" t="s">
        <v>1074</v>
      </c>
      <c r="D519" s="52">
        <v>30</v>
      </c>
      <c r="E519" s="24">
        <v>0</v>
      </c>
      <c r="F519" s="24">
        <v>0</v>
      </c>
      <c r="G519" s="24">
        <v>0</v>
      </c>
      <c r="H519" s="24">
        <v>0</v>
      </c>
      <c r="I519" s="24">
        <v>0</v>
      </c>
      <c r="J519" s="34">
        <v>0</v>
      </c>
      <c r="K519" s="24">
        <v>0</v>
      </c>
      <c r="L519" s="24">
        <v>0</v>
      </c>
      <c r="M519" s="24">
        <v>0</v>
      </c>
      <c r="N519" s="24">
        <v>0</v>
      </c>
      <c r="O519" s="24">
        <v>0</v>
      </c>
      <c r="P519" s="24">
        <v>0</v>
      </c>
      <c r="Q519" s="24">
        <v>0</v>
      </c>
      <c r="R519" s="24">
        <v>0</v>
      </c>
      <c r="S519" s="24">
        <v>0</v>
      </c>
      <c r="T519" s="24">
        <v>0</v>
      </c>
      <c r="U519" s="24">
        <v>0</v>
      </c>
      <c r="V519" s="24">
        <v>0</v>
      </c>
      <c r="W519" s="24">
        <v>0</v>
      </c>
      <c r="X519" s="24"/>
      <c r="Y519" s="24"/>
      <c r="Z519" s="24">
        <v>0</v>
      </c>
      <c r="AA519" s="24">
        <v>0</v>
      </c>
      <c r="AB519" s="38">
        <f t="shared" si="137"/>
        <v>0</v>
      </c>
      <c r="AC519" s="38">
        <f t="shared" si="135"/>
        <v>0</v>
      </c>
      <c r="AD519" s="24" t="e">
        <f t="shared" si="131"/>
        <v>#VALUE!</v>
      </c>
      <c r="AE519" s="24" t="e">
        <f t="shared" si="132"/>
        <v>#VALUE!</v>
      </c>
      <c r="AF519" s="24" t="e">
        <f t="shared" si="133"/>
        <v>#VALUE!</v>
      </c>
      <c r="AG519" s="24" t="e">
        <f t="shared" si="129"/>
        <v>#VALUE!</v>
      </c>
      <c r="AH519" s="46"/>
      <c r="AI519" s="47"/>
      <c r="AJ519" s="48"/>
      <c r="AK519" s="49"/>
      <c r="AL519" s="50"/>
    </row>
    <row r="520" spans="1:38" ht="15">
      <c r="A520" s="20">
        <f t="shared" si="136"/>
        <v>516</v>
      </c>
      <c r="B520" s="25" t="s">
        <v>1075</v>
      </c>
      <c r="C520" s="29" t="s">
        <v>1076</v>
      </c>
      <c r="D520" s="52">
        <v>30</v>
      </c>
      <c r="E520" s="24">
        <v>0</v>
      </c>
      <c r="F520" s="24">
        <v>0</v>
      </c>
      <c r="G520" s="24">
        <v>0</v>
      </c>
      <c r="H520" s="24">
        <v>0</v>
      </c>
      <c r="I520" s="24">
        <v>0</v>
      </c>
      <c r="J520" s="34">
        <v>0</v>
      </c>
      <c r="K520" s="24">
        <v>0</v>
      </c>
      <c r="L520" s="24">
        <v>0</v>
      </c>
      <c r="M520" s="24">
        <v>0</v>
      </c>
      <c r="N520" s="24">
        <v>0</v>
      </c>
      <c r="O520" s="24">
        <v>0</v>
      </c>
      <c r="P520" s="24">
        <v>0</v>
      </c>
      <c r="Q520" s="24">
        <v>0</v>
      </c>
      <c r="R520" s="24">
        <v>0</v>
      </c>
      <c r="S520" s="24">
        <v>0</v>
      </c>
      <c r="T520" s="24">
        <v>0</v>
      </c>
      <c r="U520" s="24">
        <v>0</v>
      </c>
      <c r="V520" s="24">
        <v>0</v>
      </c>
      <c r="W520" s="24">
        <v>0</v>
      </c>
      <c r="X520" s="24"/>
      <c r="Y520" s="24"/>
      <c r="Z520" s="24">
        <v>0</v>
      </c>
      <c r="AA520" s="24">
        <v>0</v>
      </c>
      <c r="AB520" s="38">
        <f t="shared" si="137"/>
        <v>0</v>
      </c>
      <c r="AC520" s="38">
        <f t="shared" si="135"/>
        <v>0</v>
      </c>
      <c r="AD520" s="24" t="e">
        <f t="shared" si="131"/>
        <v>#VALUE!</v>
      </c>
      <c r="AE520" s="24" t="e">
        <f t="shared" si="132"/>
        <v>#VALUE!</v>
      </c>
      <c r="AF520" s="24" t="e">
        <f t="shared" si="133"/>
        <v>#VALUE!</v>
      </c>
      <c r="AG520" s="24" t="e">
        <f t="shared" si="129"/>
        <v>#VALUE!</v>
      </c>
      <c r="AH520" s="46"/>
      <c r="AI520" s="47"/>
      <c r="AJ520" s="48"/>
      <c r="AK520" s="49"/>
      <c r="AL520" s="50"/>
    </row>
    <row r="521" spans="1:38" ht="15">
      <c r="A521" s="20">
        <f t="shared" si="136"/>
        <v>517</v>
      </c>
      <c r="B521" s="25" t="s">
        <v>1077</v>
      </c>
      <c r="C521" s="29" t="s">
        <v>1078</v>
      </c>
      <c r="D521" s="52">
        <v>30</v>
      </c>
      <c r="E521" s="24">
        <v>0</v>
      </c>
      <c r="F521" s="24">
        <v>0</v>
      </c>
      <c r="G521" s="24">
        <v>0</v>
      </c>
      <c r="H521" s="24">
        <v>0</v>
      </c>
      <c r="I521" s="24">
        <v>0</v>
      </c>
      <c r="J521" s="3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0</v>
      </c>
      <c r="R521" s="24">
        <v>0</v>
      </c>
      <c r="S521" s="24">
        <v>0</v>
      </c>
      <c r="T521" s="24">
        <v>0</v>
      </c>
      <c r="U521" s="24">
        <v>0</v>
      </c>
      <c r="V521" s="24">
        <v>0</v>
      </c>
      <c r="W521" s="24">
        <v>0</v>
      </c>
      <c r="X521" s="24"/>
      <c r="Y521" s="24"/>
      <c r="Z521" s="24">
        <v>0</v>
      </c>
      <c r="AA521" s="24">
        <v>0</v>
      </c>
      <c r="AB521" s="38">
        <f t="shared" si="137"/>
        <v>0</v>
      </c>
      <c r="AC521" s="38">
        <f t="shared" si="135"/>
        <v>0</v>
      </c>
      <c r="AD521" s="24" t="e">
        <f t="shared" si="131"/>
        <v>#VALUE!</v>
      </c>
      <c r="AE521" s="24" t="e">
        <f t="shared" si="132"/>
        <v>#VALUE!</v>
      </c>
      <c r="AF521" s="24" t="e">
        <f t="shared" si="133"/>
        <v>#VALUE!</v>
      </c>
      <c r="AG521" s="24" t="e">
        <f t="shared" si="129"/>
        <v>#VALUE!</v>
      </c>
      <c r="AH521" s="46"/>
      <c r="AI521" s="47"/>
      <c r="AJ521" s="48"/>
      <c r="AK521" s="49"/>
      <c r="AL521" s="50"/>
    </row>
    <row r="522" spans="1:38" ht="15">
      <c r="A522" s="20">
        <f t="shared" si="136"/>
        <v>518</v>
      </c>
      <c r="B522" s="25" t="s">
        <v>1079</v>
      </c>
      <c r="C522" s="29" t="s">
        <v>1080</v>
      </c>
      <c r="D522" s="52">
        <v>30</v>
      </c>
      <c r="E522" s="24">
        <v>0</v>
      </c>
      <c r="F522" s="24">
        <v>0</v>
      </c>
      <c r="G522" s="24">
        <v>0</v>
      </c>
      <c r="H522" s="24">
        <v>0</v>
      </c>
      <c r="I522" s="24">
        <v>0</v>
      </c>
      <c r="J522" s="3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  <c r="V522" s="24">
        <v>0</v>
      </c>
      <c r="W522" s="24">
        <v>0</v>
      </c>
      <c r="X522" s="24"/>
      <c r="Y522" s="24"/>
      <c r="Z522" s="24">
        <v>0</v>
      </c>
      <c r="AA522" s="24">
        <v>0</v>
      </c>
      <c r="AB522" s="38">
        <f t="shared" si="137"/>
        <v>0</v>
      </c>
      <c r="AC522" s="38">
        <f t="shared" si="135"/>
        <v>0</v>
      </c>
      <c r="AD522" s="24" t="e">
        <f t="shared" si="131"/>
        <v>#VALUE!</v>
      </c>
      <c r="AE522" s="24" t="e">
        <f t="shared" si="132"/>
        <v>#VALUE!</v>
      </c>
      <c r="AF522" s="24" t="e">
        <f t="shared" si="133"/>
        <v>#VALUE!</v>
      </c>
      <c r="AG522" s="24" t="e">
        <f t="shared" si="129"/>
        <v>#VALUE!</v>
      </c>
      <c r="AH522" s="46"/>
      <c r="AI522" s="47"/>
      <c r="AJ522" s="48"/>
      <c r="AK522" s="49"/>
      <c r="AL522" s="50"/>
    </row>
    <row r="523" spans="1:38" ht="15">
      <c r="A523" s="20">
        <f t="shared" si="136"/>
        <v>519</v>
      </c>
      <c r="B523" s="25" t="s">
        <v>1081</v>
      </c>
      <c r="C523" s="29" t="s">
        <v>1082</v>
      </c>
      <c r="D523" s="52">
        <v>30</v>
      </c>
      <c r="E523" s="24">
        <v>0</v>
      </c>
      <c r="F523" s="24">
        <v>0</v>
      </c>
      <c r="G523" s="24">
        <v>0</v>
      </c>
      <c r="H523" s="24">
        <v>0</v>
      </c>
      <c r="I523" s="24">
        <v>0</v>
      </c>
      <c r="J523" s="3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/>
      <c r="Y523" s="24"/>
      <c r="Z523" s="24">
        <v>0</v>
      </c>
      <c r="AA523" s="24">
        <v>0</v>
      </c>
      <c r="AB523" s="38">
        <f t="shared" si="137"/>
        <v>0</v>
      </c>
      <c r="AC523" s="38">
        <f t="shared" si="135"/>
        <v>0</v>
      </c>
      <c r="AD523" s="24" t="e">
        <f t="shared" si="131"/>
        <v>#VALUE!</v>
      </c>
      <c r="AE523" s="24" t="e">
        <f t="shared" si="132"/>
        <v>#VALUE!</v>
      </c>
      <c r="AF523" s="24" t="e">
        <f t="shared" si="133"/>
        <v>#VALUE!</v>
      </c>
      <c r="AG523" s="24" t="e">
        <f t="shared" si="129"/>
        <v>#VALUE!</v>
      </c>
      <c r="AH523" s="46"/>
      <c r="AI523" s="47"/>
      <c r="AJ523" s="48"/>
      <c r="AK523" s="49"/>
      <c r="AL523" s="50"/>
    </row>
    <row r="524" spans="1:38" ht="15">
      <c r="A524" s="20">
        <f t="shared" si="136"/>
        <v>520</v>
      </c>
      <c r="B524" s="25" t="s">
        <v>1083</v>
      </c>
      <c r="C524" s="29" t="s">
        <v>1084</v>
      </c>
      <c r="D524" s="52">
        <v>30</v>
      </c>
      <c r="E524" s="24">
        <v>0</v>
      </c>
      <c r="F524" s="24">
        <v>0</v>
      </c>
      <c r="G524" s="24">
        <v>0</v>
      </c>
      <c r="H524" s="24">
        <v>0</v>
      </c>
      <c r="I524" s="24">
        <v>0</v>
      </c>
      <c r="J524" s="34">
        <v>0</v>
      </c>
      <c r="K524" s="24">
        <v>0</v>
      </c>
      <c r="L524" s="24">
        <v>0</v>
      </c>
      <c r="M524" s="24">
        <v>0</v>
      </c>
      <c r="N524" s="24">
        <v>0</v>
      </c>
      <c r="O524" s="24">
        <v>0</v>
      </c>
      <c r="P524" s="24">
        <v>0</v>
      </c>
      <c r="Q524" s="24">
        <v>0</v>
      </c>
      <c r="R524" s="24">
        <v>0</v>
      </c>
      <c r="S524" s="24">
        <v>0</v>
      </c>
      <c r="T524" s="24">
        <v>0</v>
      </c>
      <c r="U524" s="24">
        <v>0</v>
      </c>
      <c r="V524" s="24">
        <v>0</v>
      </c>
      <c r="W524" s="24">
        <v>0</v>
      </c>
      <c r="X524" s="24"/>
      <c r="Y524" s="24"/>
      <c r="Z524" s="24">
        <v>0</v>
      </c>
      <c r="AA524" s="24">
        <v>0</v>
      </c>
      <c r="AB524" s="38">
        <f t="shared" si="137"/>
        <v>0</v>
      </c>
      <c r="AC524" s="38">
        <f t="shared" si="135"/>
        <v>0</v>
      </c>
      <c r="AD524" s="24" t="e">
        <f t="shared" si="131"/>
        <v>#VALUE!</v>
      </c>
      <c r="AE524" s="24" t="e">
        <f t="shared" si="132"/>
        <v>#VALUE!</v>
      </c>
      <c r="AF524" s="24" t="e">
        <f t="shared" si="133"/>
        <v>#VALUE!</v>
      </c>
      <c r="AG524" s="24" t="e">
        <f t="shared" si="129"/>
        <v>#VALUE!</v>
      </c>
      <c r="AH524" s="46"/>
      <c r="AI524" s="47"/>
      <c r="AJ524" s="48"/>
      <c r="AK524" s="49"/>
      <c r="AL524" s="50"/>
    </row>
    <row r="525" spans="1:38" ht="15">
      <c r="A525" s="20">
        <f t="shared" si="136"/>
        <v>521</v>
      </c>
      <c r="B525" s="25" t="s">
        <v>1085</v>
      </c>
      <c r="C525" s="29" t="s">
        <v>1086</v>
      </c>
      <c r="D525" s="52">
        <v>30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3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  <c r="V525" s="24">
        <v>0</v>
      </c>
      <c r="W525" s="24">
        <v>0</v>
      </c>
      <c r="X525" s="24"/>
      <c r="Y525" s="24"/>
      <c r="Z525" s="24">
        <v>0</v>
      </c>
      <c r="AA525" s="24">
        <v>0</v>
      </c>
      <c r="AB525" s="38">
        <f t="shared" si="137"/>
        <v>0</v>
      </c>
      <c r="AC525" s="38">
        <f t="shared" si="135"/>
        <v>0</v>
      </c>
      <c r="AD525" s="24" t="e">
        <f t="shared" si="131"/>
        <v>#VALUE!</v>
      </c>
      <c r="AE525" s="24" t="e">
        <f t="shared" si="132"/>
        <v>#VALUE!</v>
      </c>
      <c r="AF525" s="24" t="e">
        <f t="shared" si="133"/>
        <v>#VALUE!</v>
      </c>
      <c r="AG525" s="24" t="e">
        <f t="shared" si="129"/>
        <v>#VALUE!</v>
      </c>
      <c r="AH525" s="46"/>
      <c r="AI525" s="47"/>
      <c r="AJ525" s="48"/>
      <c r="AK525" s="49"/>
      <c r="AL525" s="50"/>
    </row>
    <row r="526" spans="1:38" ht="15">
      <c r="A526" s="20">
        <f t="shared" si="136"/>
        <v>522</v>
      </c>
      <c r="B526" s="25" t="s">
        <v>1087</v>
      </c>
      <c r="C526" s="29" t="s">
        <v>1088</v>
      </c>
      <c r="D526" s="52">
        <v>30</v>
      </c>
      <c r="E526" s="24">
        <v>0</v>
      </c>
      <c r="F526" s="24">
        <v>0</v>
      </c>
      <c r="G526" s="24">
        <v>0</v>
      </c>
      <c r="H526" s="24">
        <v>0</v>
      </c>
      <c r="I526" s="24">
        <v>0</v>
      </c>
      <c r="J526" s="3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  <c r="V526" s="24">
        <v>0</v>
      </c>
      <c r="W526" s="24">
        <v>0</v>
      </c>
      <c r="X526" s="24"/>
      <c r="Y526" s="24"/>
      <c r="Z526" s="24">
        <v>0</v>
      </c>
      <c r="AA526" s="24">
        <v>0</v>
      </c>
      <c r="AB526" s="38">
        <f t="shared" si="137"/>
        <v>0</v>
      </c>
      <c r="AC526" s="38">
        <f t="shared" si="135"/>
        <v>0</v>
      </c>
      <c r="AD526" s="24" t="e">
        <f t="shared" si="131"/>
        <v>#VALUE!</v>
      </c>
      <c r="AE526" s="24" t="e">
        <f t="shared" si="132"/>
        <v>#VALUE!</v>
      </c>
      <c r="AF526" s="24" t="e">
        <f t="shared" si="133"/>
        <v>#VALUE!</v>
      </c>
      <c r="AG526" s="24" t="e">
        <f t="shared" si="129"/>
        <v>#VALUE!</v>
      </c>
      <c r="AH526" s="46"/>
      <c r="AI526" s="47"/>
      <c r="AJ526" s="48"/>
      <c r="AK526" s="49"/>
      <c r="AL526" s="50"/>
    </row>
    <row r="527" spans="1:38" ht="15">
      <c r="A527" s="20">
        <f t="shared" si="136"/>
        <v>523</v>
      </c>
      <c r="B527" s="25" t="s">
        <v>1089</v>
      </c>
      <c r="C527" s="29" t="s">
        <v>1090</v>
      </c>
      <c r="D527" s="52">
        <v>30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3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0</v>
      </c>
      <c r="T527" s="24">
        <v>0</v>
      </c>
      <c r="U527" s="24">
        <v>0</v>
      </c>
      <c r="V527" s="24">
        <v>0</v>
      </c>
      <c r="W527" s="24">
        <v>0</v>
      </c>
      <c r="X527" s="24"/>
      <c r="Y527" s="24"/>
      <c r="Z527" s="24">
        <v>0</v>
      </c>
      <c r="AA527" s="24">
        <v>0</v>
      </c>
      <c r="AB527" s="38">
        <f t="shared" si="137"/>
        <v>0</v>
      </c>
      <c r="AC527" s="38">
        <f t="shared" si="135"/>
        <v>0</v>
      </c>
      <c r="AD527" s="24" t="e">
        <f t="shared" si="131"/>
        <v>#VALUE!</v>
      </c>
      <c r="AE527" s="24" t="e">
        <f t="shared" si="132"/>
        <v>#VALUE!</v>
      </c>
      <c r="AF527" s="24" t="e">
        <f t="shared" si="133"/>
        <v>#VALUE!</v>
      </c>
      <c r="AG527" s="24" t="e">
        <f t="shared" si="129"/>
        <v>#VALUE!</v>
      </c>
      <c r="AH527" s="46"/>
      <c r="AI527" s="47"/>
      <c r="AJ527" s="48"/>
      <c r="AK527" s="49"/>
      <c r="AL527" s="50"/>
    </row>
    <row r="528" spans="1:38" ht="15">
      <c r="A528" s="20">
        <f t="shared" si="136"/>
        <v>524</v>
      </c>
      <c r="B528" s="25" t="s">
        <v>1091</v>
      </c>
      <c r="C528" s="29" t="s">
        <v>1092</v>
      </c>
      <c r="D528" s="52">
        <v>30</v>
      </c>
      <c r="E528" s="24">
        <v>0</v>
      </c>
      <c r="F528" s="24">
        <v>0</v>
      </c>
      <c r="G528" s="24">
        <v>0</v>
      </c>
      <c r="H528" s="24">
        <v>0</v>
      </c>
      <c r="I528" s="24">
        <v>0</v>
      </c>
      <c r="J528" s="3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/>
      <c r="Y528" s="24"/>
      <c r="Z528" s="24">
        <v>0</v>
      </c>
      <c r="AA528" s="24">
        <v>0</v>
      </c>
      <c r="AB528" s="38">
        <f t="shared" si="137"/>
        <v>0</v>
      </c>
      <c r="AC528" s="38">
        <f t="shared" si="135"/>
        <v>0</v>
      </c>
      <c r="AD528" s="24" t="e">
        <f t="shared" si="131"/>
        <v>#VALUE!</v>
      </c>
      <c r="AE528" s="24" t="e">
        <f t="shared" si="132"/>
        <v>#VALUE!</v>
      </c>
      <c r="AF528" s="24" t="e">
        <f t="shared" si="133"/>
        <v>#VALUE!</v>
      </c>
      <c r="AG528" s="24" t="e">
        <f t="shared" si="129"/>
        <v>#VALUE!</v>
      </c>
      <c r="AH528" s="46"/>
      <c r="AI528" s="47"/>
      <c r="AJ528" s="48"/>
      <c r="AK528" s="49"/>
      <c r="AL528" s="50"/>
    </row>
    <row r="529" spans="1:38" ht="15">
      <c r="A529" s="20">
        <f t="shared" si="136"/>
        <v>525</v>
      </c>
      <c r="B529" s="25" t="s">
        <v>1093</v>
      </c>
      <c r="C529" s="29" t="s">
        <v>1094</v>
      </c>
      <c r="D529" s="52">
        <v>30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34">
        <v>0</v>
      </c>
      <c r="K529" s="24">
        <v>0</v>
      </c>
      <c r="L529" s="24">
        <v>0</v>
      </c>
      <c r="M529" s="24">
        <v>0</v>
      </c>
      <c r="N529" s="24">
        <v>0</v>
      </c>
      <c r="O529" s="24">
        <v>0</v>
      </c>
      <c r="P529" s="24">
        <v>0</v>
      </c>
      <c r="Q529" s="24">
        <v>0</v>
      </c>
      <c r="R529" s="24">
        <v>0</v>
      </c>
      <c r="S529" s="24">
        <v>0</v>
      </c>
      <c r="T529" s="24">
        <v>0</v>
      </c>
      <c r="U529" s="24">
        <v>0</v>
      </c>
      <c r="V529" s="24">
        <v>0</v>
      </c>
      <c r="W529" s="24">
        <v>0</v>
      </c>
      <c r="X529" s="24"/>
      <c r="Y529" s="24"/>
      <c r="Z529" s="24">
        <v>0</v>
      </c>
      <c r="AA529" s="24">
        <v>0</v>
      </c>
      <c r="AB529" s="38">
        <f t="shared" si="137"/>
        <v>0</v>
      </c>
      <c r="AC529" s="38">
        <f t="shared" si="135"/>
        <v>0</v>
      </c>
      <c r="AD529" s="24" t="e">
        <f t="shared" si="131"/>
        <v>#VALUE!</v>
      </c>
      <c r="AE529" s="24" t="e">
        <f t="shared" si="132"/>
        <v>#VALUE!</v>
      </c>
      <c r="AF529" s="24" t="e">
        <f t="shared" si="133"/>
        <v>#VALUE!</v>
      </c>
      <c r="AG529" s="24" t="e">
        <f t="shared" si="129"/>
        <v>#VALUE!</v>
      </c>
      <c r="AH529" s="46"/>
      <c r="AI529" s="47"/>
      <c r="AJ529" s="48"/>
      <c r="AK529" s="49"/>
      <c r="AL529" s="50"/>
    </row>
    <row r="530" spans="1:38" ht="15">
      <c r="A530" s="20">
        <f t="shared" si="136"/>
        <v>526</v>
      </c>
      <c r="B530" s="25" t="s">
        <v>1095</v>
      </c>
      <c r="C530" s="29" t="s">
        <v>1096</v>
      </c>
      <c r="D530" s="52">
        <v>30</v>
      </c>
      <c r="E530" s="24">
        <v>0</v>
      </c>
      <c r="F530" s="24">
        <v>0</v>
      </c>
      <c r="G530" s="24">
        <v>0</v>
      </c>
      <c r="H530" s="24">
        <v>0</v>
      </c>
      <c r="I530" s="24">
        <v>0</v>
      </c>
      <c r="J530" s="3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24">
        <v>0</v>
      </c>
      <c r="S530" s="24">
        <v>0</v>
      </c>
      <c r="T530" s="24">
        <v>0</v>
      </c>
      <c r="U530" s="24">
        <v>0</v>
      </c>
      <c r="V530" s="24">
        <v>0</v>
      </c>
      <c r="W530" s="24">
        <v>0</v>
      </c>
      <c r="X530" s="24"/>
      <c r="Y530" s="24"/>
      <c r="Z530" s="24">
        <v>0</v>
      </c>
      <c r="AA530" s="24">
        <v>0</v>
      </c>
      <c r="AB530" s="38">
        <f t="shared" si="137"/>
        <v>0</v>
      </c>
      <c r="AC530" s="38">
        <f t="shared" si="135"/>
        <v>0</v>
      </c>
      <c r="AD530" s="24" t="e">
        <f t="shared" si="131"/>
        <v>#VALUE!</v>
      </c>
      <c r="AE530" s="24" t="e">
        <f t="shared" si="132"/>
        <v>#VALUE!</v>
      </c>
      <c r="AF530" s="24" t="e">
        <f t="shared" si="133"/>
        <v>#VALUE!</v>
      </c>
      <c r="AG530" s="24" t="e">
        <f t="shared" si="129"/>
        <v>#VALUE!</v>
      </c>
      <c r="AH530" s="46"/>
      <c r="AI530" s="47"/>
      <c r="AJ530" s="48"/>
      <c r="AK530" s="49"/>
      <c r="AL530" s="50"/>
    </row>
    <row r="531" spans="1:38" ht="15">
      <c r="A531" s="20">
        <f t="shared" si="136"/>
        <v>527</v>
      </c>
      <c r="B531" s="25" t="s">
        <v>1097</v>
      </c>
      <c r="C531" s="29" t="s">
        <v>1098</v>
      </c>
      <c r="D531" s="52">
        <v>30</v>
      </c>
      <c r="E531" s="24">
        <v>0</v>
      </c>
      <c r="F531" s="24">
        <v>0</v>
      </c>
      <c r="G531" s="24">
        <v>0</v>
      </c>
      <c r="H531" s="24">
        <v>0</v>
      </c>
      <c r="I531" s="24">
        <v>0</v>
      </c>
      <c r="J531" s="3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0</v>
      </c>
      <c r="S531" s="24">
        <v>0</v>
      </c>
      <c r="T531" s="24">
        <v>0</v>
      </c>
      <c r="U531" s="24">
        <v>0</v>
      </c>
      <c r="V531" s="24">
        <v>0</v>
      </c>
      <c r="W531" s="24">
        <v>0</v>
      </c>
      <c r="X531" s="24"/>
      <c r="Y531" s="24"/>
      <c r="Z531" s="24">
        <v>0</v>
      </c>
      <c r="AA531" s="24">
        <v>0</v>
      </c>
      <c r="AB531" s="38">
        <f t="shared" si="137"/>
        <v>0</v>
      </c>
      <c r="AC531" s="38">
        <f t="shared" si="135"/>
        <v>0</v>
      </c>
      <c r="AD531" s="24" t="e">
        <f t="shared" si="131"/>
        <v>#VALUE!</v>
      </c>
      <c r="AE531" s="24" t="e">
        <f t="shared" si="132"/>
        <v>#VALUE!</v>
      </c>
      <c r="AF531" s="24" t="e">
        <f t="shared" si="133"/>
        <v>#VALUE!</v>
      </c>
      <c r="AG531" s="24" t="e">
        <f t="shared" si="129"/>
        <v>#VALUE!</v>
      </c>
      <c r="AH531" s="46"/>
      <c r="AI531" s="47"/>
      <c r="AJ531" s="48"/>
      <c r="AK531" s="49"/>
      <c r="AL531" s="50"/>
    </row>
    <row r="532" spans="1:38" ht="15">
      <c r="A532" s="20">
        <f t="shared" si="136"/>
        <v>528</v>
      </c>
      <c r="B532" s="25" t="s">
        <v>1099</v>
      </c>
      <c r="C532" s="29" t="s">
        <v>1100</v>
      </c>
      <c r="D532" s="52">
        <v>30</v>
      </c>
      <c r="E532" s="24">
        <v>0</v>
      </c>
      <c r="F532" s="24">
        <v>0</v>
      </c>
      <c r="G532" s="24">
        <v>0</v>
      </c>
      <c r="H532" s="24">
        <v>0</v>
      </c>
      <c r="I532" s="24">
        <v>0</v>
      </c>
      <c r="J532" s="3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24">
        <v>0</v>
      </c>
      <c r="T532" s="24">
        <v>0</v>
      </c>
      <c r="U532" s="24">
        <v>0</v>
      </c>
      <c r="V532" s="24">
        <v>0</v>
      </c>
      <c r="W532" s="24">
        <v>0</v>
      </c>
      <c r="X532" s="24"/>
      <c r="Y532" s="24"/>
      <c r="Z532" s="24">
        <v>0</v>
      </c>
      <c r="AA532" s="24">
        <v>0</v>
      </c>
      <c r="AB532" s="38">
        <f t="shared" si="137"/>
        <v>0</v>
      </c>
      <c r="AC532" s="38">
        <f t="shared" si="135"/>
        <v>0</v>
      </c>
      <c r="AD532" s="24" t="e">
        <f t="shared" si="131"/>
        <v>#VALUE!</v>
      </c>
      <c r="AE532" s="24" t="e">
        <f t="shared" si="132"/>
        <v>#VALUE!</v>
      </c>
      <c r="AF532" s="24" t="e">
        <f t="shared" si="133"/>
        <v>#VALUE!</v>
      </c>
      <c r="AG532" s="24" t="e">
        <f t="shared" si="129"/>
        <v>#VALUE!</v>
      </c>
      <c r="AH532" s="46"/>
      <c r="AI532" s="47"/>
      <c r="AJ532" s="48"/>
      <c r="AK532" s="49"/>
      <c r="AL532" s="50"/>
    </row>
    <row r="533" spans="1:38" ht="15">
      <c r="A533" s="20">
        <f t="shared" si="136"/>
        <v>529</v>
      </c>
      <c r="B533" s="25" t="s">
        <v>1101</v>
      </c>
      <c r="C533" s="29" t="s">
        <v>1102</v>
      </c>
      <c r="D533" s="52">
        <v>30</v>
      </c>
      <c r="E533" s="24">
        <v>0</v>
      </c>
      <c r="F533" s="24">
        <v>0</v>
      </c>
      <c r="G533" s="24">
        <v>0</v>
      </c>
      <c r="H533" s="24">
        <v>0</v>
      </c>
      <c r="I533" s="24">
        <v>0</v>
      </c>
      <c r="J533" s="34">
        <v>0</v>
      </c>
      <c r="K533" s="24">
        <v>0</v>
      </c>
      <c r="L533" s="24">
        <v>0</v>
      </c>
      <c r="M533" s="24">
        <v>0</v>
      </c>
      <c r="N533" s="24">
        <v>0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/>
      <c r="Y533" s="24"/>
      <c r="Z533" s="24">
        <v>0</v>
      </c>
      <c r="AA533" s="24">
        <v>0</v>
      </c>
      <c r="AB533" s="38">
        <f t="shared" si="137"/>
        <v>0</v>
      </c>
      <c r="AC533" s="38">
        <f t="shared" si="135"/>
        <v>0</v>
      </c>
      <c r="AD533" s="24" t="e">
        <f t="shared" si="131"/>
        <v>#VALUE!</v>
      </c>
      <c r="AE533" s="24" t="e">
        <f t="shared" si="132"/>
        <v>#VALUE!</v>
      </c>
      <c r="AF533" s="24" t="e">
        <f t="shared" si="133"/>
        <v>#VALUE!</v>
      </c>
      <c r="AG533" s="24" t="e">
        <f t="shared" si="129"/>
        <v>#VALUE!</v>
      </c>
      <c r="AH533" s="46"/>
      <c r="AI533" s="47"/>
      <c r="AJ533" s="48"/>
      <c r="AK533" s="49"/>
      <c r="AL533" s="50"/>
    </row>
    <row r="534" spans="1:38" ht="15">
      <c r="A534" s="20">
        <f t="shared" si="136"/>
        <v>530</v>
      </c>
      <c r="B534" s="25" t="s">
        <v>1103</v>
      </c>
      <c r="C534" s="29" t="s">
        <v>1104</v>
      </c>
      <c r="D534" s="52">
        <v>30</v>
      </c>
      <c r="E534" s="24">
        <v>0</v>
      </c>
      <c r="F534" s="24">
        <v>0</v>
      </c>
      <c r="G534" s="24">
        <v>0</v>
      </c>
      <c r="H534" s="24">
        <v>0</v>
      </c>
      <c r="I534" s="24">
        <v>0</v>
      </c>
      <c r="J534" s="3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/>
      <c r="Y534" s="24"/>
      <c r="Z534" s="24">
        <v>0</v>
      </c>
      <c r="AA534" s="24">
        <v>0</v>
      </c>
      <c r="AB534" s="38">
        <f t="shared" si="137"/>
        <v>0</v>
      </c>
      <c r="AC534" s="38">
        <f t="shared" si="135"/>
        <v>0</v>
      </c>
      <c r="AD534" s="24" t="e">
        <f t="shared" si="131"/>
        <v>#VALUE!</v>
      </c>
      <c r="AE534" s="24" t="e">
        <f t="shared" si="132"/>
        <v>#VALUE!</v>
      </c>
      <c r="AF534" s="24" t="e">
        <f t="shared" si="133"/>
        <v>#VALUE!</v>
      </c>
      <c r="AG534" s="24" t="e">
        <f t="shared" si="129"/>
        <v>#VALUE!</v>
      </c>
      <c r="AH534" s="46"/>
      <c r="AI534" s="47"/>
      <c r="AJ534" s="48"/>
      <c r="AK534" s="49"/>
      <c r="AL534" s="50"/>
    </row>
    <row r="535" spans="1:38" ht="15">
      <c r="A535" s="20">
        <f t="shared" si="136"/>
        <v>531</v>
      </c>
      <c r="B535" s="25" t="s">
        <v>1105</v>
      </c>
      <c r="C535" s="29" t="s">
        <v>1106</v>
      </c>
      <c r="D535" s="52">
        <v>30</v>
      </c>
      <c r="E535" s="24">
        <v>0</v>
      </c>
      <c r="F535" s="24">
        <v>0</v>
      </c>
      <c r="G535" s="24">
        <v>0</v>
      </c>
      <c r="H535" s="24">
        <v>0</v>
      </c>
      <c r="I535" s="24">
        <v>0</v>
      </c>
      <c r="J535" s="34">
        <v>0</v>
      </c>
      <c r="K535" s="24">
        <v>0</v>
      </c>
      <c r="L535" s="24">
        <v>0</v>
      </c>
      <c r="M535" s="24">
        <v>0</v>
      </c>
      <c r="N535" s="24">
        <v>0</v>
      </c>
      <c r="O535" s="24">
        <v>0</v>
      </c>
      <c r="P535" s="24">
        <v>0</v>
      </c>
      <c r="Q535" s="24">
        <v>0</v>
      </c>
      <c r="R535" s="24">
        <v>0</v>
      </c>
      <c r="S535" s="24">
        <v>0</v>
      </c>
      <c r="T535" s="24">
        <v>0</v>
      </c>
      <c r="U535" s="24">
        <v>0</v>
      </c>
      <c r="V535" s="24">
        <v>0</v>
      </c>
      <c r="W535" s="24">
        <v>0</v>
      </c>
      <c r="X535" s="24"/>
      <c r="Y535" s="24"/>
      <c r="Z535" s="24">
        <v>0</v>
      </c>
      <c r="AA535" s="24">
        <v>0</v>
      </c>
      <c r="AB535" s="38">
        <f t="shared" si="137"/>
        <v>0</v>
      </c>
      <c r="AC535" s="38">
        <f t="shared" si="135"/>
        <v>0</v>
      </c>
      <c r="AD535" s="24" t="e">
        <f t="shared" si="131"/>
        <v>#VALUE!</v>
      </c>
      <c r="AE535" s="24" t="e">
        <f t="shared" si="132"/>
        <v>#VALUE!</v>
      </c>
      <c r="AF535" s="24" t="e">
        <f t="shared" si="133"/>
        <v>#VALUE!</v>
      </c>
      <c r="AG535" s="24" t="e">
        <f t="shared" si="129"/>
        <v>#VALUE!</v>
      </c>
      <c r="AH535" s="46"/>
      <c r="AI535" s="47"/>
      <c r="AJ535" s="48"/>
      <c r="AK535" s="49"/>
      <c r="AL535" s="50"/>
    </row>
    <row r="536" spans="1:38" ht="15">
      <c r="A536" s="20">
        <f t="shared" si="136"/>
        <v>532</v>
      </c>
      <c r="B536" s="25" t="s">
        <v>1107</v>
      </c>
      <c r="C536" s="29" t="s">
        <v>1108</v>
      </c>
      <c r="D536" s="52">
        <v>30</v>
      </c>
      <c r="E536" s="24">
        <v>0</v>
      </c>
      <c r="F536" s="24">
        <v>0</v>
      </c>
      <c r="G536" s="24">
        <v>0</v>
      </c>
      <c r="H536" s="24">
        <v>0</v>
      </c>
      <c r="I536" s="24">
        <v>0</v>
      </c>
      <c r="J536" s="34">
        <v>0</v>
      </c>
      <c r="K536" s="24">
        <v>0</v>
      </c>
      <c r="L536" s="24">
        <v>0</v>
      </c>
      <c r="M536" s="24">
        <v>0</v>
      </c>
      <c r="N536" s="24">
        <v>0</v>
      </c>
      <c r="O536" s="24">
        <v>0</v>
      </c>
      <c r="P536" s="24">
        <v>0</v>
      </c>
      <c r="Q536" s="24">
        <v>0</v>
      </c>
      <c r="R536" s="24">
        <v>0</v>
      </c>
      <c r="S536" s="24">
        <v>0</v>
      </c>
      <c r="T536" s="24">
        <v>0</v>
      </c>
      <c r="U536" s="24">
        <v>0</v>
      </c>
      <c r="V536" s="24">
        <v>0</v>
      </c>
      <c r="W536" s="24">
        <v>0</v>
      </c>
      <c r="X536" s="24"/>
      <c r="Y536" s="24"/>
      <c r="Z536" s="24">
        <v>0</v>
      </c>
      <c r="AA536" s="24">
        <v>0</v>
      </c>
      <c r="AB536" s="38">
        <f t="shared" si="137"/>
        <v>0</v>
      </c>
      <c r="AC536" s="38">
        <f t="shared" si="135"/>
        <v>0</v>
      </c>
      <c r="AD536" s="24" t="e">
        <f t="shared" si="131"/>
        <v>#VALUE!</v>
      </c>
      <c r="AE536" s="24" t="e">
        <f t="shared" si="132"/>
        <v>#VALUE!</v>
      </c>
      <c r="AF536" s="24" t="e">
        <f t="shared" si="133"/>
        <v>#VALUE!</v>
      </c>
      <c r="AG536" s="24" t="e">
        <f t="shared" si="129"/>
        <v>#VALUE!</v>
      </c>
      <c r="AH536" s="46"/>
      <c r="AI536" s="47"/>
      <c r="AJ536" s="48"/>
      <c r="AK536" s="49"/>
      <c r="AL536" s="50"/>
    </row>
    <row r="537" spans="1:38" ht="15">
      <c r="A537" s="20">
        <f t="shared" si="136"/>
        <v>533</v>
      </c>
      <c r="B537" s="25" t="s">
        <v>1109</v>
      </c>
      <c r="C537" s="29" t="s">
        <v>1110</v>
      </c>
      <c r="D537" s="52">
        <v>30</v>
      </c>
      <c r="E537" s="24">
        <v>0</v>
      </c>
      <c r="F537" s="24">
        <v>0</v>
      </c>
      <c r="G537" s="24">
        <v>0</v>
      </c>
      <c r="H537" s="24">
        <v>0</v>
      </c>
      <c r="I537" s="24">
        <v>0</v>
      </c>
      <c r="J537" s="34">
        <v>0</v>
      </c>
      <c r="K537" s="24">
        <v>0</v>
      </c>
      <c r="L537" s="24">
        <v>0</v>
      </c>
      <c r="M537" s="24">
        <v>0</v>
      </c>
      <c r="N537" s="24">
        <v>0</v>
      </c>
      <c r="O537" s="24">
        <v>0</v>
      </c>
      <c r="P537" s="24">
        <v>0</v>
      </c>
      <c r="Q537" s="24">
        <v>0</v>
      </c>
      <c r="R537" s="24">
        <v>0</v>
      </c>
      <c r="S537" s="24">
        <v>0</v>
      </c>
      <c r="T537" s="24">
        <v>0</v>
      </c>
      <c r="U537" s="24">
        <v>0</v>
      </c>
      <c r="V537" s="24">
        <v>0</v>
      </c>
      <c r="W537" s="24">
        <v>0</v>
      </c>
      <c r="X537" s="24"/>
      <c r="Y537" s="24"/>
      <c r="Z537" s="24">
        <v>0</v>
      </c>
      <c r="AA537" s="24">
        <v>0</v>
      </c>
      <c r="AB537" s="38">
        <f t="shared" si="137"/>
        <v>0</v>
      </c>
      <c r="AC537" s="38">
        <f t="shared" si="135"/>
        <v>0</v>
      </c>
      <c r="AD537" s="24" t="e">
        <f t="shared" si="131"/>
        <v>#VALUE!</v>
      </c>
      <c r="AE537" s="24" t="e">
        <f t="shared" si="132"/>
        <v>#VALUE!</v>
      </c>
      <c r="AF537" s="24" t="e">
        <f t="shared" si="133"/>
        <v>#VALUE!</v>
      </c>
      <c r="AG537" s="24" t="e">
        <f t="shared" si="129"/>
        <v>#VALUE!</v>
      </c>
      <c r="AH537" s="46"/>
      <c r="AI537" s="47"/>
      <c r="AJ537" s="48"/>
      <c r="AK537" s="49"/>
      <c r="AL537" s="50"/>
    </row>
    <row r="538" spans="1:38" ht="15">
      <c r="A538" s="20">
        <f t="shared" si="136"/>
        <v>534</v>
      </c>
      <c r="B538" s="25" t="s">
        <v>1111</v>
      </c>
      <c r="C538" s="29" t="s">
        <v>1112</v>
      </c>
      <c r="D538" s="52">
        <v>30</v>
      </c>
      <c r="E538" s="24">
        <v>0</v>
      </c>
      <c r="F538" s="24">
        <v>0</v>
      </c>
      <c r="G538" s="24">
        <v>0</v>
      </c>
      <c r="H538" s="24">
        <v>0</v>
      </c>
      <c r="I538" s="24">
        <v>0</v>
      </c>
      <c r="J538" s="34">
        <v>0</v>
      </c>
      <c r="K538" s="24">
        <v>0</v>
      </c>
      <c r="L538" s="24">
        <v>0</v>
      </c>
      <c r="M538" s="24">
        <v>0</v>
      </c>
      <c r="N538" s="24">
        <v>0</v>
      </c>
      <c r="O538" s="24">
        <v>0</v>
      </c>
      <c r="P538" s="24">
        <v>0</v>
      </c>
      <c r="Q538" s="24">
        <v>0</v>
      </c>
      <c r="R538" s="24">
        <v>0</v>
      </c>
      <c r="S538" s="24">
        <v>0</v>
      </c>
      <c r="T538" s="24">
        <v>0</v>
      </c>
      <c r="U538" s="24">
        <v>0</v>
      </c>
      <c r="V538" s="24">
        <v>0</v>
      </c>
      <c r="W538" s="24">
        <v>0</v>
      </c>
      <c r="X538" s="24"/>
      <c r="Y538" s="24"/>
      <c r="Z538" s="24">
        <v>0</v>
      </c>
      <c r="AA538" s="24">
        <v>0</v>
      </c>
      <c r="AB538" s="38">
        <f t="shared" si="137"/>
        <v>0</v>
      </c>
      <c r="AC538" s="38">
        <f t="shared" si="135"/>
        <v>0</v>
      </c>
      <c r="AD538" s="24" t="e">
        <f t="shared" si="131"/>
        <v>#VALUE!</v>
      </c>
      <c r="AE538" s="24" t="e">
        <f t="shared" si="132"/>
        <v>#VALUE!</v>
      </c>
      <c r="AF538" s="24" t="e">
        <f t="shared" si="133"/>
        <v>#VALUE!</v>
      </c>
      <c r="AG538" s="24" t="e">
        <f t="shared" si="129"/>
        <v>#VALUE!</v>
      </c>
      <c r="AH538" s="46"/>
      <c r="AI538" s="47"/>
      <c r="AJ538" s="48"/>
      <c r="AK538" s="49"/>
      <c r="AL538" s="50"/>
    </row>
    <row r="539" spans="1:38" ht="15">
      <c r="A539" s="20">
        <f t="shared" si="136"/>
        <v>535</v>
      </c>
      <c r="B539" s="25" t="s">
        <v>1113</v>
      </c>
      <c r="C539" s="29" t="s">
        <v>1114</v>
      </c>
      <c r="D539" s="52">
        <v>30</v>
      </c>
      <c r="E539" s="24">
        <v>0</v>
      </c>
      <c r="F539" s="24">
        <v>0</v>
      </c>
      <c r="G539" s="24">
        <v>0</v>
      </c>
      <c r="H539" s="24">
        <v>0</v>
      </c>
      <c r="I539" s="24">
        <v>0</v>
      </c>
      <c r="J539" s="34">
        <v>0</v>
      </c>
      <c r="K539" s="24">
        <v>0</v>
      </c>
      <c r="L539" s="24">
        <v>0</v>
      </c>
      <c r="M539" s="24">
        <v>0</v>
      </c>
      <c r="N539" s="24">
        <v>0</v>
      </c>
      <c r="O539" s="24">
        <v>0</v>
      </c>
      <c r="P539" s="24">
        <v>0</v>
      </c>
      <c r="Q539" s="24">
        <v>0</v>
      </c>
      <c r="R539" s="24">
        <v>0</v>
      </c>
      <c r="S539" s="24">
        <v>0</v>
      </c>
      <c r="T539" s="24">
        <v>0</v>
      </c>
      <c r="U539" s="24">
        <v>0</v>
      </c>
      <c r="V539" s="24">
        <v>0</v>
      </c>
      <c r="W539" s="24">
        <v>0</v>
      </c>
      <c r="X539" s="24"/>
      <c r="Y539" s="24"/>
      <c r="Z539" s="24">
        <v>0</v>
      </c>
      <c r="AA539" s="24">
        <v>0</v>
      </c>
      <c r="AB539" s="38">
        <f t="shared" si="137"/>
        <v>0</v>
      </c>
      <c r="AC539" s="38">
        <f t="shared" si="135"/>
        <v>0</v>
      </c>
      <c r="AD539" s="24" t="e">
        <f t="shared" si="131"/>
        <v>#VALUE!</v>
      </c>
      <c r="AE539" s="24" t="e">
        <f t="shared" si="132"/>
        <v>#VALUE!</v>
      </c>
      <c r="AF539" s="24" t="e">
        <f t="shared" si="133"/>
        <v>#VALUE!</v>
      </c>
      <c r="AG539" s="24" t="e">
        <f t="shared" si="129"/>
        <v>#VALUE!</v>
      </c>
      <c r="AH539" s="46"/>
      <c r="AI539" s="47"/>
      <c r="AJ539" s="48"/>
      <c r="AK539" s="49"/>
      <c r="AL539" s="50"/>
    </row>
    <row r="540" spans="1:38" ht="15">
      <c r="A540" s="20">
        <f t="shared" si="136"/>
        <v>536</v>
      </c>
      <c r="B540" s="25" t="s">
        <v>1115</v>
      </c>
      <c r="C540" s="29" t="s">
        <v>1116</v>
      </c>
      <c r="D540" s="52">
        <v>30</v>
      </c>
      <c r="E540" s="24">
        <v>0</v>
      </c>
      <c r="F540" s="24">
        <v>0</v>
      </c>
      <c r="G540" s="24">
        <v>0</v>
      </c>
      <c r="H540" s="24">
        <v>0</v>
      </c>
      <c r="I540" s="24">
        <v>0</v>
      </c>
      <c r="J540" s="3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/>
      <c r="Y540" s="24"/>
      <c r="Z540" s="24">
        <v>0</v>
      </c>
      <c r="AA540" s="24">
        <v>0</v>
      </c>
      <c r="AB540" s="38">
        <f t="shared" si="137"/>
        <v>0</v>
      </c>
      <c r="AC540" s="38">
        <f t="shared" si="135"/>
        <v>0</v>
      </c>
      <c r="AD540" s="24" t="e">
        <f t="shared" si="131"/>
        <v>#VALUE!</v>
      </c>
      <c r="AE540" s="24" t="e">
        <f t="shared" si="132"/>
        <v>#VALUE!</v>
      </c>
      <c r="AF540" s="24" t="e">
        <f t="shared" si="133"/>
        <v>#VALUE!</v>
      </c>
      <c r="AG540" s="24" t="e">
        <f t="shared" si="129"/>
        <v>#VALUE!</v>
      </c>
      <c r="AH540" s="46"/>
      <c r="AI540" s="47"/>
      <c r="AJ540" s="48"/>
      <c r="AK540" s="49"/>
      <c r="AL540" s="50"/>
    </row>
    <row r="541" spans="1:38" ht="15">
      <c r="A541" s="20">
        <f t="shared" si="136"/>
        <v>537</v>
      </c>
      <c r="B541" s="25" t="s">
        <v>1117</v>
      </c>
      <c r="C541" s="29" t="s">
        <v>1118</v>
      </c>
      <c r="D541" s="52">
        <v>30</v>
      </c>
      <c r="E541" s="24">
        <v>0</v>
      </c>
      <c r="F541" s="24">
        <v>0</v>
      </c>
      <c r="G541" s="24">
        <v>0</v>
      </c>
      <c r="H541" s="24">
        <v>0</v>
      </c>
      <c r="I541" s="24">
        <v>0</v>
      </c>
      <c r="J541" s="34">
        <v>0</v>
      </c>
      <c r="K541" s="24">
        <v>0</v>
      </c>
      <c r="L541" s="24">
        <v>0</v>
      </c>
      <c r="M541" s="24">
        <v>0</v>
      </c>
      <c r="N541" s="24">
        <v>0</v>
      </c>
      <c r="O541" s="24">
        <v>0</v>
      </c>
      <c r="P541" s="24">
        <v>0</v>
      </c>
      <c r="Q541" s="24">
        <v>0</v>
      </c>
      <c r="R541" s="24">
        <v>0</v>
      </c>
      <c r="S541" s="24">
        <v>0</v>
      </c>
      <c r="T541" s="24">
        <v>0</v>
      </c>
      <c r="U541" s="24">
        <v>0</v>
      </c>
      <c r="V541" s="24">
        <v>0</v>
      </c>
      <c r="W541" s="24">
        <v>0</v>
      </c>
      <c r="X541" s="24"/>
      <c r="Y541" s="24"/>
      <c r="Z541" s="24">
        <v>0</v>
      </c>
      <c r="AA541" s="24">
        <v>0</v>
      </c>
      <c r="AB541" s="38">
        <f t="shared" si="137"/>
        <v>0</v>
      </c>
      <c r="AC541" s="38">
        <f t="shared" si="135"/>
        <v>0</v>
      </c>
      <c r="AD541" s="24" t="e">
        <f t="shared" si="131"/>
        <v>#VALUE!</v>
      </c>
      <c r="AE541" s="24" t="e">
        <f t="shared" si="132"/>
        <v>#VALUE!</v>
      </c>
      <c r="AF541" s="24" t="e">
        <f t="shared" si="133"/>
        <v>#VALUE!</v>
      </c>
      <c r="AG541" s="24" t="e">
        <f t="shared" si="129"/>
        <v>#VALUE!</v>
      </c>
      <c r="AH541" s="46"/>
      <c r="AI541" s="47"/>
      <c r="AJ541" s="48"/>
      <c r="AK541" s="49"/>
      <c r="AL541" s="50"/>
    </row>
    <row r="542" spans="1:38" ht="15">
      <c r="A542" s="20">
        <f t="shared" si="136"/>
        <v>538</v>
      </c>
      <c r="B542" s="25" t="s">
        <v>1119</v>
      </c>
      <c r="C542" s="29" t="s">
        <v>1120</v>
      </c>
      <c r="D542" s="52">
        <v>30</v>
      </c>
      <c r="E542" s="24">
        <v>0</v>
      </c>
      <c r="F542" s="24">
        <v>0</v>
      </c>
      <c r="G542" s="24">
        <v>0</v>
      </c>
      <c r="H542" s="24">
        <v>0</v>
      </c>
      <c r="I542" s="24">
        <v>0</v>
      </c>
      <c r="J542" s="3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0</v>
      </c>
      <c r="R542" s="24">
        <v>0</v>
      </c>
      <c r="S542" s="24">
        <v>0</v>
      </c>
      <c r="T542" s="24">
        <v>0</v>
      </c>
      <c r="U542" s="24">
        <v>0</v>
      </c>
      <c r="V542" s="24">
        <v>0</v>
      </c>
      <c r="W542" s="24">
        <v>0</v>
      </c>
      <c r="X542" s="24"/>
      <c r="Y542" s="24"/>
      <c r="Z542" s="24">
        <v>0</v>
      </c>
      <c r="AA542" s="24">
        <v>0</v>
      </c>
      <c r="AB542" s="38">
        <f t="shared" si="137"/>
        <v>0</v>
      </c>
      <c r="AC542" s="38">
        <f t="shared" si="135"/>
        <v>0</v>
      </c>
      <c r="AD542" s="24" t="e">
        <f t="shared" si="131"/>
        <v>#VALUE!</v>
      </c>
      <c r="AE542" s="24" t="e">
        <f t="shared" si="132"/>
        <v>#VALUE!</v>
      </c>
      <c r="AF542" s="24" t="e">
        <f t="shared" si="133"/>
        <v>#VALUE!</v>
      </c>
      <c r="AG542" s="24" t="e">
        <f t="shared" ref="AG542:AG605" si="138">AC542-SUM(AD542:AF542)</f>
        <v>#VALUE!</v>
      </c>
      <c r="AH542" s="46"/>
      <c r="AI542" s="47"/>
      <c r="AJ542" s="48"/>
      <c r="AK542" s="49"/>
      <c r="AL542" s="50"/>
    </row>
    <row r="543" spans="1:38" ht="15">
      <c r="A543" s="20">
        <f t="shared" si="136"/>
        <v>539</v>
      </c>
      <c r="B543" s="25" t="s">
        <v>1121</v>
      </c>
      <c r="C543" s="29" t="s">
        <v>1122</v>
      </c>
      <c r="D543" s="52">
        <v>30</v>
      </c>
      <c r="E543" s="24">
        <v>0</v>
      </c>
      <c r="F543" s="24">
        <v>0</v>
      </c>
      <c r="G543" s="24">
        <v>0</v>
      </c>
      <c r="H543" s="24">
        <v>0</v>
      </c>
      <c r="I543" s="24">
        <v>0</v>
      </c>
      <c r="J543" s="34">
        <v>0</v>
      </c>
      <c r="K543" s="24">
        <v>0</v>
      </c>
      <c r="L543" s="24">
        <v>0</v>
      </c>
      <c r="M543" s="24">
        <v>0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24">
        <v>0</v>
      </c>
      <c r="T543" s="24">
        <v>0</v>
      </c>
      <c r="U543" s="24">
        <v>0</v>
      </c>
      <c r="V543" s="24">
        <v>0</v>
      </c>
      <c r="W543" s="24">
        <v>0</v>
      </c>
      <c r="X543" s="24"/>
      <c r="Y543" s="24"/>
      <c r="Z543" s="24">
        <v>0</v>
      </c>
      <c r="AA543" s="24">
        <v>0</v>
      </c>
      <c r="AB543" s="38">
        <f t="shared" si="137"/>
        <v>0</v>
      </c>
      <c r="AC543" s="38">
        <f t="shared" si="135"/>
        <v>0</v>
      </c>
      <c r="AD543" s="24" t="e">
        <f t="shared" si="131"/>
        <v>#VALUE!</v>
      </c>
      <c r="AE543" s="24" t="e">
        <f t="shared" si="132"/>
        <v>#VALUE!</v>
      </c>
      <c r="AF543" s="24" t="e">
        <f t="shared" si="133"/>
        <v>#VALUE!</v>
      </c>
      <c r="AG543" s="24" t="e">
        <f t="shared" si="138"/>
        <v>#VALUE!</v>
      </c>
      <c r="AH543" s="46"/>
      <c r="AI543" s="47"/>
      <c r="AJ543" s="48"/>
      <c r="AK543" s="49"/>
      <c r="AL543" s="50"/>
    </row>
    <row r="544" spans="1:38" ht="15">
      <c r="A544" s="20">
        <f t="shared" si="136"/>
        <v>540</v>
      </c>
      <c r="B544" s="25" t="s">
        <v>1123</v>
      </c>
      <c r="C544" s="29" t="s">
        <v>1124</v>
      </c>
      <c r="D544" s="52">
        <v>30</v>
      </c>
      <c r="E544" s="24">
        <v>0</v>
      </c>
      <c r="F544" s="24">
        <v>0</v>
      </c>
      <c r="G544" s="24">
        <v>0</v>
      </c>
      <c r="H544" s="24">
        <v>0</v>
      </c>
      <c r="I544" s="24">
        <v>0</v>
      </c>
      <c r="J544" s="34">
        <v>0</v>
      </c>
      <c r="K544" s="24">
        <v>0</v>
      </c>
      <c r="L544" s="24">
        <v>0</v>
      </c>
      <c r="M544" s="24">
        <v>0</v>
      </c>
      <c r="N544" s="24">
        <v>0</v>
      </c>
      <c r="O544" s="24">
        <v>0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/>
      <c r="Y544" s="24"/>
      <c r="Z544" s="24">
        <v>0</v>
      </c>
      <c r="AA544" s="24">
        <v>0</v>
      </c>
      <c r="AB544" s="38">
        <f t="shared" si="137"/>
        <v>0</v>
      </c>
      <c r="AC544" s="38">
        <f t="shared" si="135"/>
        <v>0</v>
      </c>
      <c r="AD544" s="24" t="e">
        <f t="shared" si="131"/>
        <v>#VALUE!</v>
      </c>
      <c r="AE544" s="24" t="e">
        <f t="shared" si="132"/>
        <v>#VALUE!</v>
      </c>
      <c r="AF544" s="24" t="e">
        <f t="shared" si="133"/>
        <v>#VALUE!</v>
      </c>
      <c r="AG544" s="24" t="e">
        <f t="shared" si="138"/>
        <v>#VALUE!</v>
      </c>
      <c r="AH544" s="46"/>
      <c r="AI544" s="47"/>
      <c r="AJ544" s="48"/>
      <c r="AK544" s="49"/>
      <c r="AL544" s="50"/>
    </row>
    <row r="545" spans="1:38" ht="15">
      <c r="A545" s="20">
        <f t="shared" si="136"/>
        <v>541</v>
      </c>
      <c r="B545" s="25" t="s">
        <v>1125</v>
      </c>
      <c r="C545" s="29" t="s">
        <v>1126</v>
      </c>
      <c r="D545" s="52">
        <v>30</v>
      </c>
      <c r="E545" s="24">
        <v>0</v>
      </c>
      <c r="F545" s="24">
        <v>0</v>
      </c>
      <c r="G545" s="24">
        <v>0</v>
      </c>
      <c r="H545" s="24">
        <v>0</v>
      </c>
      <c r="I545" s="24">
        <v>0</v>
      </c>
      <c r="J545" s="34">
        <v>0</v>
      </c>
      <c r="K545" s="24">
        <v>0</v>
      </c>
      <c r="L545" s="24">
        <v>0</v>
      </c>
      <c r="M545" s="24">
        <v>0</v>
      </c>
      <c r="N545" s="24">
        <v>0</v>
      </c>
      <c r="O545" s="24">
        <v>0</v>
      </c>
      <c r="P545" s="24">
        <v>0</v>
      </c>
      <c r="Q545" s="24">
        <v>0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/>
      <c r="Y545" s="24"/>
      <c r="Z545" s="24">
        <v>0</v>
      </c>
      <c r="AA545" s="24">
        <v>0</v>
      </c>
      <c r="AB545" s="38">
        <f t="shared" si="137"/>
        <v>0</v>
      </c>
      <c r="AC545" s="38">
        <f t="shared" si="135"/>
        <v>0</v>
      </c>
      <c r="AD545" s="24" t="e">
        <f t="shared" si="131"/>
        <v>#VALUE!</v>
      </c>
      <c r="AE545" s="24" t="e">
        <f t="shared" si="132"/>
        <v>#VALUE!</v>
      </c>
      <c r="AF545" s="24" t="e">
        <f t="shared" si="133"/>
        <v>#VALUE!</v>
      </c>
      <c r="AG545" s="24" t="e">
        <f t="shared" si="138"/>
        <v>#VALUE!</v>
      </c>
      <c r="AH545" s="46"/>
      <c r="AI545" s="47"/>
      <c r="AJ545" s="48"/>
      <c r="AK545" s="49"/>
      <c r="AL545" s="50"/>
    </row>
    <row r="546" spans="1:38" ht="15">
      <c r="A546" s="20">
        <f t="shared" si="136"/>
        <v>542</v>
      </c>
      <c r="B546" s="25" t="s">
        <v>1127</v>
      </c>
      <c r="C546" s="29" t="s">
        <v>1128</v>
      </c>
      <c r="D546" s="52">
        <v>30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34">
        <v>0</v>
      </c>
      <c r="K546" s="24">
        <v>0</v>
      </c>
      <c r="L546" s="24">
        <v>0</v>
      </c>
      <c r="M546" s="24">
        <v>0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/>
      <c r="Y546" s="24"/>
      <c r="Z546" s="24">
        <v>0</v>
      </c>
      <c r="AA546" s="24">
        <v>0</v>
      </c>
      <c r="AB546" s="38">
        <f t="shared" si="137"/>
        <v>0</v>
      </c>
      <c r="AC546" s="38">
        <f t="shared" si="135"/>
        <v>0</v>
      </c>
      <c r="AD546" s="24" t="e">
        <f t="shared" si="131"/>
        <v>#VALUE!</v>
      </c>
      <c r="AE546" s="24" t="e">
        <f t="shared" si="132"/>
        <v>#VALUE!</v>
      </c>
      <c r="AF546" s="24" t="e">
        <f t="shared" si="133"/>
        <v>#VALUE!</v>
      </c>
      <c r="AG546" s="24" t="e">
        <f t="shared" si="138"/>
        <v>#VALUE!</v>
      </c>
      <c r="AH546" s="46"/>
      <c r="AI546" s="47"/>
      <c r="AJ546" s="48"/>
      <c r="AK546" s="49"/>
      <c r="AL546" s="50"/>
    </row>
    <row r="547" spans="1:38" ht="15">
      <c r="A547" s="20">
        <f t="shared" si="136"/>
        <v>543</v>
      </c>
      <c r="B547" s="25" t="s">
        <v>1129</v>
      </c>
      <c r="C547" s="29" t="s">
        <v>1130</v>
      </c>
      <c r="D547" s="52">
        <v>30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34">
        <v>0</v>
      </c>
      <c r="K547" s="24">
        <v>0</v>
      </c>
      <c r="L547" s="24">
        <v>0</v>
      </c>
      <c r="M547" s="24">
        <v>0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  <c r="V547" s="24">
        <v>0</v>
      </c>
      <c r="W547" s="24">
        <v>0</v>
      </c>
      <c r="X547" s="24"/>
      <c r="Y547" s="24"/>
      <c r="Z547" s="24">
        <v>0</v>
      </c>
      <c r="AA547" s="24">
        <v>0</v>
      </c>
      <c r="AB547" s="38">
        <f t="shared" si="137"/>
        <v>0</v>
      </c>
      <c r="AC547" s="38">
        <f t="shared" si="135"/>
        <v>0</v>
      </c>
      <c r="AD547" s="24" t="e">
        <f t="shared" si="131"/>
        <v>#VALUE!</v>
      </c>
      <c r="AE547" s="24" t="e">
        <f t="shared" si="132"/>
        <v>#VALUE!</v>
      </c>
      <c r="AF547" s="24" t="e">
        <f t="shared" si="133"/>
        <v>#VALUE!</v>
      </c>
      <c r="AG547" s="24" t="e">
        <f t="shared" si="138"/>
        <v>#VALUE!</v>
      </c>
      <c r="AH547" s="46"/>
      <c r="AI547" s="47"/>
      <c r="AJ547" s="48"/>
      <c r="AK547" s="49"/>
      <c r="AL547" s="50"/>
    </row>
    <row r="548" spans="1:38" ht="15">
      <c r="A548" s="20">
        <f t="shared" si="136"/>
        <v>544</v>
      </c>
      <c r="B548" s="25" t="s">
        <v>1131</v>
      </c>
      <c r="C548" s="29" t="s">
        <v>1132</v>
      </c>
      <c r="D548" s="52">
        <v>30</v>
      </c>
      <c r="E548" s="24">
        <v>0</v>
      </c>
      <c r="F548" s="24">
        <v>0</v>
      </c>
      <c r="G548" s="24">
        <v>0</v>
      </c>
      <c r="H548" s="24">
        <v>0</v>
      </c>
      <c r="I548" s="24">
        <v>0</v>
      </c>
      <c r="J548" s="34">
        <v>0</v>
      </c>
      <c r="K548" s="24">
        <v>0</v>
      </c>
      <c r="L548" s="24">
        <v>0</v>
      </c>
      <c r="M548" s="24">
        <v>0</v>
      </c>
      <c r="N548" s="24">
        <v>0</v>
      </c>
      <c r="O548" s="24">
        <v>0</v>
      </c>
      <c r="P548" s="24">
        <v>0</v>
      </c>
      <c r="Q548" s="24">
        <v>0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/>
      <c r="Y548" s="24"/>
      <c r="Z548" s="24">
        <v>0</v>
      </c>
      <c r="AA548" s="24">
        <v>0</v>
      </c>
      <c r="AB548" s="38">
        <f t="shared" si="137"/>
        <v>0</v>
      </c>
      <c r="AC548" s="38">
        <f t="shared" si="135"/>
        <v>0</v>
      </c>
      <c r="AD548" s="24" t="e">
        <f t="shared" si="131"/>
        <v>#VALUE!</v>
      </c>
      <c r="AE548" s="24" t="e">
        <f t="shared" si="132"/>
        <v>#VALUE!</v>
      </c>
      <c r="AF548" s="24" t="e">
        <f t="shared" si="133"/>
        <v>#VALUE!</v>
      </c>
      <c r="AG548" s="24" t="e">
        <f t="shared" si="138"/>
        <v>#VALUE!</v>
      </c>
      <c r="AH548" s="46"/>
      <c r="AI548" s="47"/>
      <c r="AJ548" s="48"/>
      <c r="AK548" s="49"/>
      <c r="AL548" s="50"/>
    </row>
    <row r="549" spans="1:38" ht="15">
      <c r="A549" s="20">
        <f t="shared" si="136"/>
        <v>545</v>
      </c>
      <c r="B549" s="25" t="s">
        <v>1133</v>
      </c>
      <c r="C549" s="29" t="s">
        <v>1134</v>
      </c>
      <c r="D549" s="52">
        <v>30</v>
      </c>
      <c r="E549" s="24">
        <v>0</v>
      </c>
      <c r="F549" s="24">
        <v>0</v>
      </c>
      <c r="G549" s="24">
        <v>0</v>
      </c>
      <c r="H549" s="24">
        <v>0</v>
      </c>
      <c r="I549" s="24">
        <v>0</v>
      </c>
      <c r="J549" s="34">
        <v>0</v>
      </c>
      <c r="K549" s="24">
        <v>0</v>
      </c>
      <c r="L549" s="24">
        <v>0</v>
      </c>
      <c r="M549" s="24">
        <v>0</v>
      </c>
      <c r="N549" s="24">
        <v>0</v>
      </c>
      <c r="O549" s="24">
        <v>0</v>
      </c>
      <c r="P549" s="24">
        <v>0</v>
      </c>
      <c r="Q549" s="24">
        <v>0</v>
      </c>
      <c r="R549" s="24">
        <v>0</v>
      </c>
      <c r="S549" s="24">
        <v>0</v>
      </c>
      <c r="T549" s="24">
        <v>0</v>
      </c>
      <c r="U549" s="24">
        <v>0</v>
      </c>
      <c r="V549" s="24">
        <v>0</v>
      </c>
      <c r="W549" s="24">
        <v>0</v>
      </c>
      <c r="X549" s="24"/>
      <c r="Y549" s="24"/>
      <c r="Z549" s="24">
        <v>0</v>
      </c>
      <c r="AA549" s="24">
        <v>0</v>
      </c>
      <c r="AB549" s="38">
        <f t="shared" si="137"/>
        <v>0</v>
      </c>
      <c r="AC549" s="38">
        <f t="shared" si="135"/>
        <v>0</v>
      </c>
      <c r="AD549" s="24" t="e">
        <f t="shared" si="131"/>
        <v>#VALUE!</v>
      </c>
      <c r="AE549" s="24" t="e">
        <f t="shared" si="132"/>
        <v>#VALUE!</v>
      </c>
      <c r="AF549" s="24" t="e">
        <f t="shared" si="133"/>
        <v>#VALUE!</v>
      </c>
      <c r="AG549" s="24" t="e">
        <f t="shared" si="138"/>
        <v>#VALUE!</v>
      </c>
      <c r="AH549" s="46"/>
      <c r="AI549" s="47"/>
      <c r="AJ549" s="48"/>
      <c r="AK549" s="49"/>
      <c r="AL549" s="50"/>
    </row>
    <row r="550" spans="1:38" ht="15">
      <c r="A550" s="20">
        <f t="shared" si="136"/>
        <v>546</v>
      </c>
      <c r="B550" s="25" t="s">
        <v>1135</v>
      </c>
      <c r="C550" s="29" t="s">
        <v>1136</v>
      </c>
      <c r="D550" s="52">
        <v>30</v>
      </c>
      <c r="E550" s="24">
        <v>0</v>
      </c>
      <c r="F550" s="24">
        <v>0</v>
      </c>
      <c r="G550" s="24">
        <v>0</v>
      </c>
      <c r="H550" s="24">
        <v>0</v>
      </c>
      <c r="I550" s="24">
        <v>0</v>
      </c>
      <c r="J550" s="34">
        <v>0</v>
      </c>
      <c r="K550" s="24">
        <v>0</v>
      </c>
      <c r="L550" s="24">
        <v>0</v>
      </c>
      <c r="M550" s="24">
        <v>0</v>
      </c>
      <c r="N550" s="24">
        <v>0</v>
      </c>
      <c r="O550" s="24">
        <v>0</v>
      </c>
      <c r="P550" s="24">
        <v>0</v>
      </c>
      <c r="Q550" s="24">
        <v>0</v>
      </c>
      <c r="R550" s="24">
        <v>0</v>
      </c>
      <c r="S550" s="24">
        <v>0</v>
      </c>
      <c r="T550" s="24">
        <v>0</v>
      </c>
      <c r="U550" s="24">
        <v>0</v>
      </c>
      <c r="V550" s="24">
        <v>0</v>
      </c>
      <c r="W550" s="24">
        <v>0</v>
      </c>
      <c r="X550" s="24"/>
      <c r="Y550" s="24"/>
      <c r="Z550" s="24">
        <v>0</v>
      </c>
      <c r="AA550" s="24">
        <v>0</v>
      </c>
      <c r="AB550" s="38">
        <f t="shared" si="137"/>
        <v>0</v>
      </c>
      <c r="AC550" s="38">
        <f t="shared" si="135"/>
        <v>0</v>
      </c>
      <c r="AD550" s="24" t="e">
        <f t="shared" si="131"/>
        <v>#VALUE!</v>
      </c>
      <c r="AE550" s="24" t="e">
        <f t="shared" si="132"/>
        <v>#VALUE!</v>
      </c>
      <c r="AF550" s="24" t="e">
        <f t="shared" si="133"/>
        <v>#VALUE!</v>
      </c>
      <c r="AG550" s="24" t="e">
        <f t="shared" si="138"/>
        <v>#VALUE!</v>
      </c>
      <c r="AH550" s="46"/>
      <c r="AI550" s="47"/>
      <c r="AJ550" s="48"/>
      <c r="AK550" s="49"/>
      <c r="AL550" s="50"/>
    </row>
    <row r="551" spans="1:38" ht="15">
      <c r="A551" s="20">
        <f t="shared" si="136"/>
        <v>547</v>
      </c>
      <c r="B551" s="25" t="s">
        <v>1137</v>
      </c>
      <c r="C551" s="29" t="s">
        <v>1138</v>
      </c>
      <c r="D551" s="52">
        <v>30</v>
      </c>
      <c r="E551" s="24">
        <v>0</v>
      </c>
      <c r="F551" s="24">
        <v>0</v>
      </c>
      <c r="G551" s="24">
        <v>0</v>
      </c>
      <c r="H551" s="24">
        <v>0</v>
      </c>
      <c r="I551" s="24">
        <v>0</v>
      </c>
      <c r="J551" s="34">
        <v>0</v>
      </c>
      <c r="K551" s="24">
        <v>0</v>
      </c>
      <c r="L551" s="24">
        <v>0</v>
      </c>
      <c r="M551" s="24">
        <v>0</v>
      </c>
      <c r="N551" s="24">
        <v>0</v>
      </c>
      <c r="O551" s="24">
        <v>0</v>
      </c>
      <c r="P551" s="24">
        <v>0</v>
      </c>
      <c r="Q551" s="24">
        <v>0</v>
      </c>
      <c r="R551" s="24">
        <v>0</v>
      </c>
      <c r="S551" s="24">
        <v>0</v>
      </c>
      <c r="T551" s="24">
        <v>0</v>
      </c>
      <c r="U551" s="24">
        <v>0</v>
      </c>
      <c r="V551" s="24">
        <v>0</v>
      </c>
      <c r="W551" s="24">
        <v>0</v>
      </c>
      <c r="X551" s="24"/>
      <c r="Y551" s="24"/>
      <c r="Z551" s="24">
        <v>0</v>
      </c>
      <c r="AA551" s="24">
        <v>0</v>
      </c>
      <c r="AB551" s="38">
        <f t="shared" si="137"/>
        <v>0</v>
      </c>
      <c r="AC551" s="38">
        <f t="shared" si="135"/>
        <v>0</v>
      </c>
      <c r="AD551" s="24" t="e">
        <f t="shared" si="131"/>
        <v>#VALUE!</v>
      </c>
      <c r="AE551" s="24" t="e">
        <f t="shared" si="132"/>
        <v>#VALUE!</v>
      </c>
      <c r="AF551" s="24" t="e">
        <f t="shared" si="133"/>
        <v>#VALUE!</v>
      </c>
      <c r="AG551" s="24" t="e">
        <f t="shared" si="138"/>
        <v>#VALUE!</v>
      </c>
      <c r="AH551" s="46"/>
      <c r="AI551" s="47"/>
      <c r="AJ551" s="48"/>
      <c r="AK551" s="49"/>
      <c r="AL551" s="50"/>
    </row>
    <row r="552" spans="1:38" ht="15">
      <c r="A552" s="20">
        <f t="shared" si="136"/>
        <v>548</v>
      </c>
      <c r="B552" s="25" t="s">
        <v>1139</v>
      </c>
      <c r="C552" s="29" t="s">
        <v>1140</v>
      </c>
      <c r="D552" s="52">
        <v>30</v>
      </c>
      <c r="E552" s="24">
        <v>0</v>
      </c>
      <c r="F552" s="24">
        <v>0</v>
      </c>
      <c r="G552" s="24">
        <v>0</v>
      </c>
      <c r="H552" s="24">
        <v>0</v>
      </c>
      <c r="I552" s="24">
        <v>0</v>
      </c>
      <c r="J552" s="34">
        <v>0</v>
      </c>
      <c r="K552" s="24">
        <v>0</v>
      </c>
      <c r="L552" s="24">
        <v>0</v>
      </c>
      <c r="M552" s="24">
        <v>0</v>
      </c>
      <c r="N552" s="24">
        <v>0</v>
      </c>
      <c r="O552" s="24">
        <v>0</v>
      </c>
      <c r="P552" s="24">
        <v>0</v>
      </c>
      <c r="Q552" s="24">
        <v>0</v>
      </c>
      <c r="R552" s="24">
        <v>0</v>
      </c>
      <c r="S552" s="24">
        <v>0</v>
      </c>
      <c r="T552" s="24">
        <v>0</v>
      </c>
      <c r="U552" s="24">
        <v>0</v>
      </c>
      <c r="V552" s="24">
        <v>0</v>
      </c>
      <c r="W552" s="24">
        <v>0</v>
      </c>
      <c r="X552" s="24"/>
      <c r="Y552" s="24"/>
      <c r="Z552" s="24">
        <v>0</v>
      </c>
      <c r="AA552" s="24">
        <v>0</v>
      </c>
      <c r="AB552" s="38">
        <f t="shared" si="137"/>
        <v>0</v>
      </c>
      <c r="AC552" s="38">
        <f t="shared" si="135"/>
        <v>0</v>
      </c>
      <c r="AD552" s="24" t="e">
        <f t="shared" si="131"/>
        <v>#VALUE!</v>
      </c>
      <c r="AE552" s="24" t="e">
        <f t="shared" si="132"/>
        <v>#VALUE!</v>
      </c>
      <c r="AF552" s="24" t="e">
        <f t="shared" si="133"/>
        <v>#VALUE!</v>
      </c>
      <c r="AG552" s="24" t="e">
        <f t="shared" si="138"/>
        <v>#VALUE!</v>
      </c>
      <c r="AH552" s="46"/>
      <c r="AI552" s="47"/>
      <c r="AJ552" s="48"/>
      <c r="AK552" s="49"/>
      <c r="AL552" s="50"/>
    </row>
    <row r="553" spans="1:38" ht="15">
      <c r="A553" s="20">
        <f t="shared" si="136"/>
        <v>549</v>
      </c>
      <c r="B553" s="25" t="s">
        <v>1141</v>
      </c>
      <c r="C553" s="29" t="s">
        <v>1142</v>
      </c>
      <c r="D553" s="52">
        <v>30</v>
      </c>
      <c r="E553" s="24">
        <v>0</v>
      </c>
      <c r="F553" s="24">
        <v>0</v>
      </c>
      <c r="G553" s="24">
        <v>0</v>
      </c>
      <c r="H553" s="24">
        <v>0</v>
      </c>
      <c r="I553" s="24">
        <v>0</v>
      </c>
      <c r="J553" s="34">
        <v>0</v>
      </c>
      <c r="K553" s="24">
        <v>0</v>
      </c>
      <c r="L553" s="24">
        <v>0</v>
      </c>
      <c r="M553" s="24">
        <v>0</v>
      </c>
      <c r="N553" s="24">
        <v>0</v>
      </c>
      <c r="O553" s="24">
        <v>0</v>
      </c>
      <c r="P553" s="24">
        <v>0</v>
      </c>
      <c r="Q553" s="24">
        <v>0</v>
      </c>
      <c r="R553" s="24">
        <v>0</v>
      </c>
      <c r="S553" s="24">
        <v>0</v>
      </c>
      <c r="T553" s="24">
        <v>0</v>
      </c>
      <c r="U553" s="24">
        <v>0</v>
      </c>
      <c r="V553" s="24">
        <v>0</v>
      </c>
      <c r="W553" s="24">
        <v>0</v>
      </c>
      <c r="X553" s="24"/>
      <c r="Y553" s="24"/>
      <c r="Z553" s="24">
        <v>0</v>
      </c>
      <c r="AA553" s="24">
        <v>0</v>
      </c>
      <c r="AB553" s="38">
        <f t="shared" si="137"/>
        <v>0</v>
      </c>
      <c r="AC553" s="38">
        <f t="shared" si="135"/>
        <v>0</v>
      </c>
      <c r="AD553" s="24" t="e">
        <f t="shared" si="131"/>
        <v>#VALUE!</v>
      </c>
      <c r="AE553" s="24" t="e">
        <f t="shared" si="132"/>
        <v>#VALUE!</v>
      </c>
      <c r="AF553" s="24" t="e">
        <f t="shared" si="133"/>
        <v>#VALUE!</v>
      </c>
      <c r="AG553" s="24" t="e">
        <f t="shared" si="138"/>
        <v>#VALUE!</v>
      </c>
      <c r="AH553" s="46"/>
      <c r="AI553" s="47"/>
      <c r="AJ553" s="48"/>
      <c r="AK553" s="49"/>
      <c r="AL553" s="50"/>
    </row>
    <row r="554" spans="1:38" ht="15">
      <c r="A554" s="20">
        <f t="shared" si="136"/>
        <v>550</v>
      </c>
      <c r="B554" s="25" t="s">
        <v>1143</v>
      </c>
      <c r="C554" s="29" t="s">
        <v>1144</v>
      </c>
      <c r="D554" s="52">
        <v>30</v>
      </c>
      <c r="E554" s="24">
        <v>0</v>
      </c>
      <c r="F554" s="24">
        <v>0</v>
      </c>
      <c r="G554" s="24">
        <v>0</v>
      </c>
      <c r="H554" s="24">
        <v>0</v>
      </c>
      <c r="I554" s="24">
        <v>0</v>
      </c>
      <c r="J554" s="34">
        <v>0</v>
      </c>
      <c r="K554" s="24">
        <v>0</v>
      </c>
      <c r="L554" s="24">
        <v>0</v>
      </c>
      <c r="M554" s="24">
        <v>0</v>
      </c>
      <c r="N554" s="24">
        <v>0</v>
      </c>
      <c r="O554" s="24">
        <v>0</v>
      </c>
      <c r="P554" s="24">
        <v>0</v>
      </c>
      <c r="Q554" s="24">
        <v>0</v>
      </c>
      <c r="R554" s="24">
        <v>0</v>
      </c>
      <c r="S554" s="24">
        <v>0</v>
      </c>
      <c r="T554" s="24">
        <v>0</v>
      </c>
      <c r="U554" s="24">
        <v>0</v>
      </c>
      <c r="V554" s="24">
        <v>0</v>
      </c>
      <c r="W554" s="24">
        <v>0</v>
      </c>
      <c r="X554" s="24"/>
      <c r="Y554" s="24"/>
      <c r="Z554" s="24">
        <v>0</v>
      </c>
      <c r="AA554" s="24">
        <v>0</v>
      </c>
      <c r="AB554" s="38">
        <f t="shared" si="137"/>
        <v>0</v>
      </c>
      <c r="AC554" s="38">
        <f t="shared" si="135"/>
        <v>0</v>
      </c>
      <c r="AD554" s="24" t="e">
        <f t="shared" si="131"/>
        <v>#VALUE!</v>
      </c>
      <c r="AE554" s="24" t="e">
        <f t="shared" si="132"/>
        <v>#VALUE!</v>
      </c>
      <c r="AF554" s="24" t="e">
        <f t="shared" si="133"/>
        <v>#VALUE!</v>
      </c>
      <c r="AG554" s="24" t="e">
        <f t="shared" si="138"/>
        <v>#VALUE!</v>
      </c>
      <c r="AH554" s="46"/>
      <c r="AI554" s="47"/>
      <c r="AJ554" s="48"/>
      <c r="AK554" s="49"/>
      <c r="AL554" s="50"/>
    </row>
    <row r="555" spans="1:38" ht="15">
      <c r="A555" s="20">
        <f t="shared" si="136"/>
        <v>551</v>
      </c>
      <c r="B555" s="25" t="s">
        <v>1145</v>
      </c>
      <c r="C555" s="29" t="s">
        <v>1146</v>
      </c>
      <c r="D555" s="52">
        <v>30</v>
      </c>
      <c r="E555" s="24">
        <v>0</v>
      </c>
      <c r="F555" s="24">
        <v>0</v>
      </c>
      <c r="G555" s="24">
        <v>0</v>
      </c>
      <c r="H555" s="24">
        <v>0</v>
      </c>
      <c r="I555" s="24">
        <v>0</v>
      </c>
      <c r="J555" s="34">
        <v>0</v>
      </c>
      <c r="K555" s="24">
        <v>0</v>
      </c>
      <c r="L555" s="24">
        <v>0</v>
      </c>
      <c r="M555" s="24">
        <v>0</v>
      </c>
      <c r="N555" s="24">
        <v>0</v>
      </c>
      <c r="O555" s="24">
        <v>0</v>
      </c>
      <c r="P555" s="24">
        <v>0</v>
      </c>
      <c r="Q555" s="24">
        <v>0</v>
      </c>
      <c r="R555" s="24">
        <v>0</v>
      </c>
      <c r="S555" s="24">
        <v>0</v>
      </c>
      <c r="T555" s="24">
        <v>0</v>
      </c>
      <c r="U555" s="24">
        <v>0</v>
      </c>
      <c r="V555" s="24">
        <v>0</v>
      </c>
      <c r="W555" s="24">
        <v>0</v>
      </c>
      <c r="X555" s="24"/>
      <c r="Y555" s="24"/>
      <c r="Z555" s="24">
        <v>0</v>
      </c>
      <c r="AA555" s="24">
        <v>0</v>
      </c>
      <c r="AB555" s="38">
        <f t="shared" si="137"/>
        <v>0</v>
      </c>
      <c r="AC555" s="38">
        <f t="shared" si="135"/>
        <v>0</v>
      </c>
      <c r="AD555" s="24" t="e">
        <f t="shared" si="131"/>
        <v>#VALUE!</v>
      </c>
      <c r="AE555" s="24" t="e">
        <f t="shared" si="132"/>
        <v>#VALUE!</v>
      </c>
      <c r="AF555" s="24" t="e">
        <f t="shared" si="133"/>
        <v>#VALUE!</v>
      </c>
      <c r="AG555" s="24" t="e">
        <f t="shared" si="138"/>
        <v>#VALUE!</v>
      </c>
      <c r="AH555" s="46"/>
      <c r="AI555" s="47"/>
      <c r="AJ555" s="48"/>
      <c r="AK555" s="49"/>
      <c r="AL555" s="50"/>
    </row>
    <row r="556" spans="1:38" ht="15">
      <c r="A556" s="20">
        <f t="shared" si="136"/>
        <v>552</v>
      </c>
      <c r="B556" s="25" t="s">
        <v>1147</v>
      </c>
      <c r="C556" s="29" t="s">
        <v>1148</v>
      </c>
      <c r="D556" s="52">
        <v>30</v>
      </c>
      <c r="E556" s="24">
        <v>0</v>
      </c>
      <c r="F556" s="24">
        <v>0</v>
      </c>
      <c r="G556" s="24">
        <v>0</v>
      </c>
      <c r="H556" s="24">
        <v>0</v>
      </c>
      <c r="I556" s="24">
        <v>0</v>
      </c>
      <c r="J556" s="34">
        <v>0</v>
      </c>
      <c r="K556" s="24">
        <v>0</v>
      </c>
      <c r="L556" s="24">
        <v>0</v>
      </c>
      <c r="M556" s="24">
        <v>0</v>
      </c>
      <c r="N556" s="24">
        <v>0</v>
      </c>
      <c r="O556" s="24">
        <v>0</v>
      </c>
      <c r="P556" s="24">
        <v>0</v>
      </c>
      <c r="Q556" s="24">
        <v>0</v>
      </c>
      <c r="R556" s="24">
        <v>0</v>
      </c>
      <c r="S556" s="24">
        <v>0</v>
      </c>
      <c r="T556" s="24">
        <v>0</v>
      </c>
      <c r="U556" s="24">
        <v>0</v>
      </c>
      <c r="V556" s="24">
        <v>0</v>
      </c>
      <c r="W556" s="24">
        <v>0</v>
      </c>
      <c r="X556" s="24"/>
      <c r="Y556" s="24"/>
      <c r="Z556" s="24">
        <v>0</v>
      </c>
      <c r="AA556" s="24">
        <v>0</v>
      </c>
      <c r="AB556" s="38">
        <f t="shared" si="137"/>
        <v>0</v>
      </c>
      <c r="AC556" s="38">
        <f t="shared" si="135"/>
        <v>0</v>
      </c>
      <c r="AD556" s="24" t="e">
        <f t="shared" si="131"/>
        <v>#VALUE!</v>
      </c>
      <c r="AE556" s="24" t="e">
        <f t="shared" si="132"/>
        <v>#VALUE!</v>
      </c>
      <c r="AF556" s="24" t="e">
        <f t="shared" si="133"/>
        <v>#VALUE!</v>
      </c>
      <c r="AG556" s="24" t="e">
        <f t="shared" si="138"/>
        <v>#VALUE!</v>
      </c>
      <c r="AH556" s="46"/>
      <c r="AI556" s="47"/>
      <c r="AJ556" s="48"/>
      <c r="AK556" s="49"/>
      <c r="AL556" s="50"/>
    </row>
    <row r="557" spans="1:38" ht="15">
      <c r="A557" s="20">
        <f t="shared" si="136"/>
        <v>553</v>
      </c>
      <c r="B557" s="25" t="s">
        <v>1149</v>
      </c>
      <c r="C557" s="29" t="s">
        <v>1150</v>
      </c>
      <c r="D557" s="52">
        <v>30</v>
      </c>
      <c r="E557" s="24">
        <v>0</v>
      </c>
      <c r="F557" s="24">
        <v>0</v>
      </c>
      <c r="G557" s="24">
        <v>0</v>
      </c>
      <c r="H557" s="24">
        <v>0</v>
      </c>
      <c r="I557" s="24">
        <v>0</v>
      </c>
      <c r="J557" s="3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0</v>
      </c>
      <c r="P557" s="24">
        <v>0</v>
      </c>
      <c r="Q557" s="24">
        <v>0</v>
      </c>
      <c r="R557" s="24">
        <v>0</v>
      </c>
      <c r="S557" s="24">
        <v>0</v>
      </c>
      <c r="T557" s="24">
        <v>0</v>
      </c>
      <c r="U557" s="24">
        <v>0</v>
      </c>
      <c r="V557" s="24">
        <v>0</v>
      </c>
      <c r="W557" s="24">
        <v>0</v>
      </c>
      <c r="X557" s="24"/>
      <c r="Y557" s="24"/>
      <c r="Z557" s="24">
        <v>0</v>
      </c>
      <c r="AA557" s="24">
        <v>0</v>
      </c>
      <c r="AB557" s="38">
        <f t="shared" si="137"/>
        <v>0</v>
      </c>
      <c r="AC557" s="38">
        <f t="shared" si="135"/>
        <v>0</v>
      </c>
      <c r="AD557" s="24" t="e">
        <f t="shared" si="131"/>
        <v>#VALUE!</v>
      </c>
      <c r="AE557" s="24" t="e">
        <f t="shared" si="132"/>
        <v>#VALUE!</v>
      </c>
      <c r="AF557" s="24" t="e">
        <f t="shared" si="133"/>
        <v>#VALUE!</v>
      </c>
      <c r="AG557" s="24" t="e">
        <f t="shared" si="138"/>
        <v>#VALUE!</v>
      </c>
      <c r="AH557" s="46"/>
      <c r="AI557" s="47"/>
      <c r="AJ557" s="48"/>
      <c r="AK557" s="49"/>
      <c r="AL557" s="50"/>
    </row>
    <row r="558" spans="1:38" ht="15">
      <c r="A558" s="20">
        <f t="shared" si="136"/>
        <v>554</v>
      </c>
      <c r="B558" s="25" t="s">
        <v>1151</v>
      </c>
      <c r="C558" s="29" t="s">
        <v>1152</v>
      </c>
      <c r="D558" s="52">
        <v>30</v>
      </c>
      <c r="E558" s="24">
        <v>0</v>
      </c>
      <c r="F558" s="24">
        <v>0</v>
      </c>
      <c r="G558" s="24">
        <v>0</v>
      </c>
      <c r="H558" s="24">
        <v>0</v>
      </c>
      <c r="I558" s="24">
        <v>0</v>
      </c>
      <c r="J558" s="34">
        <v>0</v>
      </c>
      <c r="K558" s="24">
        <v>0</v>
      </c>
      <c r="L558" s="24">
        <v>0</v>
      </c>
      <c r="M558" s="24">
        <v>0</v>
      </c>
      <c r="N558" s="24">
        <v>0</v>
      </c>
      <c r="O558" s="24">
        <v>0</v>
      </c>
      <c r="P558" s="24">
        <v>0</v>
      </c>
      <c r="Q558" s="24">
        <v>0</v>
      </c>
      <c r="R558" s="24">
        <v>0</v>
      </c>
      <c r="S558" s="24">
        <v>0</v>
      </c>
      <c r="T558" s="24">
        <v>0</v>
      </c>
      <c r="U558" s="24">
        <v>0</v>
      </c>
      <c r="V558" s="24">
        <v>0</v>
      </c>
      <c r="W558" s="24">
        <v>0</v>
      </c>
      <c r="X558" s="24"/>
      <c r="Y558" s="24"/>
      <c r="Z558" s="24">
        <v>0</v>
      </c>
      <c r="AA558" s="24">
        <v>0</v>
      </c>
      <c r="AB558" s="38">
        <f t="shared" si="137"/>
        <v>0</v>
      </c>
      <c r="AC558" s="38">
        <f t="shared" si="135"/>
        <v>0</v>
      </c>
      <c r="AD558" s="24" t="e">
        <f t="shared" si="131"/>
        <v>#VALUE!</v>
      </c>
      <c r="AE558" s="24" t="e">
        <f t="shared" si="132"/>
        <v>#VALUE!</v>
      </c>
      <c r="AF558" s="24" t="e">
        <f t="shared" si="133"/>
        <v>#VALUE!</v>
      </c>
      <c r="AG558" s="24" t="e">
        <f t="shared" si="138"/>
        <v>#VALUE!</v>
      </c>
      <c r="AH558" s="46"/>
      <c r="AI558" s="47"/>
      <c r="AJ558" s="48"/>
      <c r="AK558" s="49"/>
      <c r="AL558" s="50"/>
    </row>
    <row r="559" spans="1:38" ht="15">
      <c r="A559" s="20">
        <f t="shared" si="136"/>
        <v>555</v>
      </c>
      <c r="B559" s="25" t="s">
        <v>1153</v>
      </c>
      <c r="C559" s="29" t="s">
        <v>1154</v>
      </c>
      <c r="D559" s="52">
        <v>30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3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/>
      <c r="Y559" s="24"/>
      <c r="Z559" s="24">
        <v>0</v>
      </c>
      <c r="AA559" s="24">
        <v>0</v>
      </c>
      <c r="AB559" s="38">
        <f t="shared" si="137"/>
        <v>0</v>
      </c>
      <c r="AC559" s="38">
        <f t="shared" si="135"/>
        <v>0</v>
      </c>
      <c r="AD559" s="24" t="e">
        <f t="shared" ref="AD559:AD622" si="139">INDEX($E$5:$S$622,ROW()-4,COLUMN()-((COLUMN()-19)*2)-7-$D559/30)</f>
        <v>#VALUE!</v>
      </c>
      <c r="AE559" s="24" t="e">
        <f t="shared" ref="AE559:AE622" si="140">IF((INDEX($E$5:$S$655,ROW()-4,COLUMN()-((COLUMN()-19)*2)-7-$D559/30))&gt;(AC559-AD559),(AC559-AD559),INDEX($E$5:$S$655,ROW()-4,COLUMN()-((COLUMN()-19)*2)-7-$D559/30))</f>
        <v>#VALUE!</v>
      </c>
      <c r="AF559" s="24" t="e">
        <f t="shared" si="133"/>
        <v>#VALUE!</v>
      </c>
      <c r="AG559" s="24" t="e">
        <f t="shared" si="138"/>
        <v>#VALUE!</v>
      </c>
      <c r="AH559" s="46"/>
      <c r="AI559" s="47"/>
      <c r="AJ559" s="48"/>
      <c r="AK559" s="49"/>
      <c r="AL559" s="50"/>
    </row>
    <row r="560" spans="1:38" ht="15">
      <c r="A560" s="20">
        <f t="shared" si="136"/>
        <v>556</v>
      </c>
      <c r="B560" s="25" t="s">
        <v>1155</v>
      </c>
      <c r="C560" s="29" t="s">
        <v>1156</v>
      </c>
      <c r="D560" s="52">
        <v>30</v>
      </c>
      <c r="E560" s="24">
        <v>0</v>
      </c>
      <c r="F560" s="24">
        <v>0</v>
      </c>
      <c r="G560" s="24">
        <v>0</v>
      </c>
      <c r="H560" s="24">
        <v>0</v>
      </c>
      <c r="I560" s="24">
        <v>0</v>
      </c>
      <c r="J560" s="34">
        <v>0</v>
      </c>
      <c r="K560" s="24">
        <v>0</v>
      </c>
      <c r="L560" s="24">
        <v>0</v>
      </c>
      <c r="M560" s="24">
        <v>0</v>
      </c>
      <c r="N560" s="24">
        <v>0</v>
      </c>
      <c r="O560" s="24">
        <v>0</v>
      </c>
      <c r="P560" s="24">
        <v>0</v>
      </c>
      <c r="Q560" s="24">
        <v>0</v>
      </c>
      <c r="R560" s="24">
        <v>0</v>
      </c>
      <c r="S560" s="24">
        <v>0</v>
      </c>
      <c r="T560" s="24">
        <v>0</v>
      </c>
      <c r="U560" s="24">
        <v>0</v>
      </c>
      <c r="V560" s="24">
        <v>0</v>
      </c>
      <c r="W560" s="24">
        <v>0</v>
      </c>
      <c r="X560" s="24"/>
      <c r="Y560" s="24"/>
      <c r="Z560" s="24">
        <v>0</v>
      </c>
      <c r="AA560" s="24">
        <v>0</v>
      </c>
      <c r="AB560" s="38">
        <f t="shared" si="137"/>
        <v>0</v>
      </c>
      <c r="AC560" s="38">
        <f t="shared" si="135"/>
        <v>0</v>
      </c>
      <c r="AD560" s="24" t="e">
        <f t="shared" si="139"/>
        <v>#VALUE!</v>
      </c>
      <c r="AE560" s="24" t="e">
        <f t="shared" si="140"/>
        <v>#VALUE!</v>
      </c>
      <c r="AF560" s="24" t="e">
        <f t="shared" si="133"/>
        <v>#VALUE!</v>
      </c>
      <c r="AG560" s="24" t="e">
        <f t="shared" si="138"/>
        <v>#VALUE!</v>
      </c>
      <c r="AH560" s="46"/>
      <c r="AI560" s="47"/>
      <c r="AJ560" s="48"/>
      <c r="AK560" s="49"/>
      <c r="AL560" s="50"/>
    </row>
    <row r="561" spans="1:38" ht="15">
      <c r="A561" s="20">
        <f t="shared" si="136"/>
        <v>557</v>
      </c>
      <c r="B561" s="25" t="s">
        <v>1157</v>
      </c>
      <c r="C561" s="29" t="s">
        <v>1158</v>
      </c>
      <c r="D561" s="52">
        <v>30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34">
        <v>0</v>
      </c>
      <c r="K561" s="24">
        <v>0</v>
      </c>
      <c r="L561" s="24">
        <v>0</v>
      </c>
      <c r="M561" s="24">
        <v>0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24">
        <v>0</v>
      </c>
      <c r="V561" s="24">
        <v>0</v>
      </c>
      <c r="W561" s="24">
        <v>0</v>
      </c>
      <c r="X561" s="24"/>
      <c r="Y561" s="24"/>
      <c r="Z561" s="24">
        <v>0</v>
      </c>
      <c r="AA561" s="24">
        <v>0</v>
      </c>
      <c r="AB561" s="38">
        <f t="shared" si="137"/>
        <v>0</v>
      </c>
      <c r="AC561" s="38">
        <f t="shared" si="135"/>
        <v>0</v>
      </c>
      <c r="AD561" s="24" t="e">
        <f t="shared" si="139"/>
        <v>#VALUE!</v>
      </c>
      <c r="AE561" s="24" t="e">
        <f t="shared" si="140"/>
        <v>#VALUE!</v>
      </c>
      <c r="AF561" s="24" t="e">
        <f t="shared" si="133"/>
        <v>#VALUE!</v>
      </c>
      <c r="AG561" s="24" t="e">
        <f t="shared" si="138"/>
        <v>#VALUE!</v>
      </c>
      <c r="AH561" s="46"/>
      <c r="AI561" s="47"/>
      <c r="AJ561" s="48"/>
      <c r="AK561" s="49"/>
      <c r="AL561" s="50"/>
    </row>
    <row r="562" spans="1:38" ht="15">
      <c r="A562" s="20">
        <f t="shared" si="136"/>
        <v>558</v>
      </c>
      <c r="B562" s="25" t="s">
        <v>1159</v>
      </c>
      <c r="C562" s="29" t="s">
        <v>1160</v>
      </c>
      <c r="D562" s="52">
        <v>30</v>
      </c>
      <c r="E562" s="24">
        <v>0</v>
      </c>
      <c r="F562" s="24">
        <v>0</v>
      </c>
      <c r="G562" s="24">
        <v>0</v>
      </c>
      <c r="H562" s="24">
        <v>0</v>
      </c>
      <c r="I562" s="24">
        <v>0</v>
      </c>
      <c r="J562" s="34">
        <v>0</v>
      </c>
      <c r="K562" s="24">
        <v>0</v>
      </c>
      <c r="L562" s="24">
        <v>0</v>
      </c>
      <c r="M562" s="24">
        <v>0</v>
      </c>
      <c r="N562" s="24">
        <v>0</v>
      </c>
      <c r="O562" s="24">
        <v>0</v>
      </c>
      <c r="P562" s="24">
        <v>0</v>
      </c>
      <c r="Q562" s="24">
        <v>0</v>
      </c>
      <c r="R562" s="24">
        <v>0</v>
      </c>
      <c r="S562" s="24">
        <v>0</v>
      </c>
      <c r="T562" s="24">
        <v>0</v>
      </c>
      <c r="U562" s="24">
        <v>0</v>
      </c>
      <c r="V562" s="24">
        <v>0</v>
      </c>
      <c r="W562" s="24">
        <v>0</v>
      </c>
      <c r="X562" s="24"/>
      <c r="Y562" s="24"/>
      <c r="Z562" s="24">
        <v>0</v>
      </c>
      <c r="AA562" s="24">
        <v>0</v>
      </c>
      <c r="AB562" s="38">
        <f t="shared" si="137"/>
        <v>0</v>
      </c>
      <c r="AC562" s="38">
        <f t="shared" si="135"/>
        <v>0</v>
      </c>
      <c r="AD562" s="24" t="e">
        <f t="shared" si="139"/>
        <v>#VALUE!</v>
      </c>
      <c r="AE562" s="24" t="e">
        <f t="shared" si="140"/>
        <v>#VALUE!</v>
      </c>
      <c r="AF562" s="24" t="e">
        <f t="shared" si="133"/>
        <v>#VALUE!</v>
      </c>
      <c r="AG562" s="24" t="e">
        <f t="shared" si="138"/>
        <v>#VALUE!</v>
      </c>
      <c r="AH562" s="46"/>
      <c r="AI562" s="47"/>
      <c r="AJ562" s="48"/>
      <c r="AK562" s="49"/>
      <c r="AL562" s="50"/>
    </row>
    <row r="563" spans="1:38" ht="15">
      <c r="A563" s="20">
        <f t="shared" si="136"/>
        <v>559</v>
      </c>
      <c r="B563" s="25" t="s">
        <v>1161</v>
      </c>
      <c r="C563" s="29" t="s">
        <v>1162</v>
      </c>
      <c r="D563" s="52">
        <v>30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3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0</v>
      </c>
      <c r="R563" s="24">
        <v>0</v>
      </c>
      <c r="S563" s="24">
        <v>0</v>
      </c>
      <c r="T563" s="24">
        <v>0</v>
      </c>
      <c r="U563" s="24">
        <v>0</v>
      </c>
      <c r="V563" s="24">
        <v>0</v>
      </c>
      <c r="W563" s="24">
        <v>0</v>
      </c>
      <c r="X563" s="24"/>
      <c r="Y563" s="24"/>
      <c r="Z563" s="24">
        <v>0</v>
      </c>
      <c r="AA563" s="24">
        <v>0</v>
      </c>
      <c r="AB563" s="38">
        <f t="shared" si="137"/>
        <v>0</v>
      </c>
      <c r="AC563" s="38">
        <f t="shared" si="135"/>
        <v>0</v>
      </c>
      <c r="AD563" s="24" t="e">
        <f t="shared" si="139"/>
        <v>#VALUE!</v>
      </c>
      <c r="AE563" s="24" t="e">
        <f t="shared" si="140"/>
        <v>#VALUE!</v>
      </c>
      <c r="AF563" s="24" t="e">
        <f t="shared" si="133"/>
        <v>#VALUE!</v>
      </c>
      <c r="AG563" s="24" t="e">
        <f t="shared" si="138"/>
        <v>#VALUE!</v>
      </c>
      <c r="AH563" s="46"/>
      <c r="AI563" s="47"/>
      <c r="AJ563" s="48"/>
      <c r="AK563" s="49"/>
      <c r="AL563" s="50"/>
    </row>
    <row r="564" spans="1:38" ht="15">
      <c r="A564" s="20">
        <f t="shared" si="136"/>
        <v>560</v>
      </c>
      <c r="B564" s="25" t="s">
        <v>1163</v>
      </c>
      <c r="C564" s="29" t="s">
        <v>1164</v>
      </c>
      <c r="D564" s="52">
        <v>30</v>
      </c>
      <c r="E564" s="24">
        <v>0</v>
      </c>
      <c r="F564" s="24">
        <v>0</v>
      </c>
      <c r="G564" s="24">
        <v>0</v>
      </c>
      <c r="H564" s="24">
        <v>0</v>
      </c>
      <c r="I564" s="24">
        <v>0</v>
      </c>
      <c r="J564" s="34">
        <v>0</v>
      </c>
      <c r="K564" s="24">
        <v>0</v>
      </c>
      <c r="L564" s="24">
        <v>0</v>
      </c>
      <c r="M564" s="24">
        <v>0</v>
      </c>
      <c r="N564" s="24">
        <v>0</v>
      </c>
      <c r="O564" s="24">
        <v>0</v>
      </c>
      <c r="P564" s="24">
        <v>0</v>
      </c>
      <c r="Q564" s="24">
        <v>0</v>
      </c>
      <c r="R564" s="24">
        <v>0</v>
      </c>
      <c r="S564" s="24">
        <v>0</v>
      </c>
      <c r="T564" s="24">
        <v>0</v>
      </c>
      <c r="U564" s="24">
        <v>0</v>
      </c>
      <c r="V564" s="24">
        <v>0</v>
      </c>
      <c r="W564" s="24">
        <v>0</v>
      </c>
      <c r="X564" s="24"/>
      <c r="Y564" s="24"/>
      <c r="Z564" s="24">
        <v>0</v>
      </c>
      <c r="AA564" s="24">
        <v>0</v>
      </c>
      <c r="AB564" s="38">
        <f t="shared" si="137"/>
        <v>0</v>
      </c>
      <c r="AC564" s="38">
        <f t="shared" si="135"/>
        <v>0</v>
      </c>
      <c r="AD564" s="24" t="e">
        <f t="shared" si="139"/>
        <v>#VALUE!</v>
      </c>
      <c r="AE564" s="24" t="e">
        <f t="shared" si="140"/>
        <v>#VALUE!</v>
      </c>
      <c r="AF564" s="24" t="e">
        <f t="shared" si="133"/>
        <v>#VALUE!</v>
      </c>
      <c r="AG564" s="24" t="e">
        <f t="shared" si="138"/>
        <v>#VALUE!</v>
      </c>
      <c r="AH564" s="46"/>
      <c r="AI564" s="47"/>
      <c r="AJ564" s="48"/>
      <c r="AK564" s="49"/>
      <c r="AL564" s="50"/>
    </row>
    <row r="565" spans="1:38" ht="15">
      <c r="A565" s="20">
        <f t="shared" si="136"/>
        <v>561</v>
      </c>
      <c r="B565" s="25" t="s">
        <v>1165</v>
      </c>
      <c r="C565" s="29" t="s">
        <v>1166</v>
      </c>
      <c r="D565" s="52">
        <v>30</v>
      </c>
      <c r="E565" s="24">
        <v>0</v>
      </c>
      <c r="F565" s="24">
        <v>0</v>
      </c>
      <c r="G565" s="24">
        <v>0</v>
      </c>
      <c r="H565" s="24">
        <v>0</v>
      </c>
      <c r="I565" s="24">
        <v>0</v>
      </c>
      <c r="J565" s="34">
        <v>0</v>
      </c>
      <c r="K565" s="24">
        <v>0</v>
      </c>
      <c r="L565" s="24">
        <v>0</v>
      </c>
      <c r="M565" s="24">
        <v>0</v>
      </c>
      <c r="N565" s="24">
        <v>0</v>
      </c>
      <c r="O565" s="24">
        <v>0</v>
      </c>
      <c r="P565" s="24">
        <v>0</v>
      </c>
      <c r="Q565" s="24">
        <v>0</v>
      </c>
      <c r="R565" s="24">
        <v>0</v>
      </c>
      <c r="S565" s="24">
        <v>0</v>
      </c>
      <c r="T565" s="24">
        <v>0</v>
      </c>
      <c r="U565" s="24">
        <v>0</v>
      </c>
      <c r="V565" s="24">
        <v>0</v>
      </c>
      <c r="W565" s="24">
        <v>0</v>
      </c>
      <c r="X565" s="24"/>
      <c r="Y565" s="24"/>
      <c r="Z565" s="24">
        <v>0</v>
      </c>
      <c r="AA565" s="24">
        <v>0</v>
      </c>
      <c r="AB565" s="38">
        <f t="shared" si="137"/>
        <v>0</v>
      </c>
      <c r="AC565" s="38">
        <f t="shared" si="135"/>
        <v>0</v>
      </c>
      <c r="AD565" s="24" t="e">
        <f t="shared" si="139"/>
        <v>#VALUE!</v>
      </c>
      <c r="AE565" s="24" t="e">
        <f t="shared" si="140"/>
        <v>#VALUE!</v>
      </c>
      <c r="AF565" s="24" t="e">
        <f t="shared" ref="AF565:AF581" si="141">IF((INDEX($E$5:$S$629,ROW()-4,COLUMN()-((COLUMN()-19)*2)-7-$D565/30))&gt;(AC565-AD565-AE565),(AC565-AD565-AE565),INDEX($E$5:$S$629,ROW()-4,COLUMN()-((COLUMN()-19)*2)-7-$D565/30))</f>
        <v>#VALUE!</v>
      </c>
      <c r="AG565" s="24" t="e">
        <f t="shared" si="138"/>
        <v>#VALUE!</v>
      </c>
      <c r="AH565" s="46"/>
      <c r="AI565" s="47"/>
      <c r="AJ565" s="48"/>
      <c r="AK565" s="49"/>
      <c r="AL565" s="50"/>
    </row>
    <row r="566" spans="1:38" ht="15">
      <c r="A566" s="20">
        <f t="shared" si="136"/>
        <v>562</v>
      </c>
      <c r="B566" s="25" t="s">
        <v>647</v>
      </c>
      <c r="C566" s="29" t="s">
        <v>648</v>
      </c>
      <c r="D566" s="52">
        <v>30</v>
      </c>
      <c r="E566" s="24">
        <v>123447.86</v>
      </c>
      <c r="F566" s="24">
        <v>0</v>
      </c>
      <c r="G566" s="24">
        <v>0</v>
      </c>
      <c r="H566" s="24">
        <v>0</v>
      </c>
      <c r="I566" s="24">
        <v>0</v>
      </c>
      <c r="J566" s="34">
        <v>0</v>
      </c>
      <c r="K566" s="24">
        <v>0</v>
      </c>
      <c r="L566" s="24">
        <v>0</v>
      </c>
      <c r="M566" s="24">
        <v>0</v>
      </c>
      <c r="N566" s="24">
        <v>0</v>
      </c>
      <c r="O566" s="24">
        <v>0</v>
      </c>
      <c r="P566" s="24">
        <v>0</v>
      </c>
      <c r="Q566" s="24">
        <v>0</v>
      </c>
      <c r="R566" s="24">
        <v>0</v>
      </c>
      <c r="S566" s="24">
        <v>0</v>
      </c>
      <c r="T566" s="24">
        <v>0</v>
      </c>
      <c r="U566" s="24">
        <v>0</v>
      </c>
      <c r="V566" s="24">
        <v>0</v>
      </c>
      <c r="W566" s="24">
        <v>13993.84</v>
      </c>
      <c r="X566" s="24">
        <v>44625.73</v>
      </c>
      <c r="Y566" s="24">
        <v>28574.47</v>
      </c>
      <c r="Z566" s="24">
        <v>14575.68</v>
      </c>
      <c r="AA566" s="24">
        <v>14211.92</v>
      </c>
      <c r="AB566" s="38">
        <f t="shared" si="137"/>
        <v>239429.50000000003</v>
      </c>
      <c r="AC566" s="38">
        <f t="shared" si="135"/>
        <v>225217.58000000002</v>
      </c>
      <c r="AD566" s="24" t="e">
        <f t="shared" si="139"/>
        <v>#VALUE!</v>
      </c>
      <c r="AE566" s="24" t="e">
        <f t="shared" si="140"/>
        <v>#VALUE!</v>
      </c>
      <c r="AF566" s="24" t="e">
        <f t="shared" si="141"/>
        <v>#VALUE!</v>
      </c>
      <c r="AG566" s="24" t="e">
        <f t="shared" si="138"/>
        <v>#VALUE!</v>
      </c>
      <c r="AH566" s="46"/>
      <c r="AI566" s="47"/>
      <c r="AJ566" s="48"/>
      <c r="AK566" s="49"/>
      <c r="AL566" s="50"/>
    </row>
    <row r="567" spans="1:38" ht="15">
      <c r="A567" s="20">
        <f t="shared" si="136"/>
        <v>563</v>
      </c>
      <c r="B567" s="25" t="s">
        <v>1167</v>
      </c>
      <c r="C567" s="29" t="s">
        <v>1168</v>
      </c>
      <c r="D567" s="52">
        <v>30</v>
      </c>
      <c r="E567" s="24">
        <v>0</v>
      </c>
      <c r="F567" s="24">
        <v>0</v>
      </c>
      <c r="G567" s="24">
        <v>0</v>
      </c>
      <c r="H567" s="24">
        <v>0</v>
      </c>
      <c r="I567" s="24">
        <v>0</v>
      </c>
      <c r="J567" s="34">
        <v>0</v>
      </c>
      <c r="K567" s="24">
        <v>0</v>
      </c>
      <c r="L567" s="24">
        <v>0</v>
      </c>
      <c r="M567" s="24">
        <v>0</v>
      </c>
      <c r="N567" s="24">
        <v>0</v>
      </c>
      <c r="O567" s="24">
        <v>0</v>
      </c>
      <c r="P567" s="24">
        <v>0</v>
      </c>
      <c r="Q567" s="24">
        <v>0</v>
      </c>
      <c r="R567" s="24">
        <v>0</v>
      </c>
      <c r="S567" s="24">
        <v>0</v>
      </c>
      <c r="T567" s="24">
        <v>0</v>
      </c>
      <c r="U567" s="24">
        <v>0</v>
      </c>
      <c r="V567" s="24">
        <v>0</v>
      </c>
      <c r="W567" s="24">
        <v>0</v>
      </c>
      <c r="X567" s="24"/>
      <c r="Y567" s="24"/>
      <c r="Z567" s="24">
        <v>0</v>
      </c>
      <c r="AA567" s="24">
        <v>0</v>
      </c>
      <c r="AB567" s="38">
        <f t="shared" si="137"/>
        <v>0</v>
      </c>
      <c r="AC567" s="38">
        <f t="shared" si="135"/>
        <v>0</v>
      </c>
      <c r="AD567" s="24" t="e">
        <f t="shared" si="139"/>
        <v>#VALUE!</v>
      </c>
      <c r="AE567" s="24" t="e">
        <f t="shared" si="140"/>
        <v>#VALUE!</v>
      </c>
      <c r="AF567" s="24" t="e">
        <f t="shared" si="141"/>
        <v>#VALUE!</v>
      </c>
      <c r="AG567" s="24" t="e">
        <f t="shared" si="138"/>
        <v>#VALUE!</v>
      </c>
      <c r="AH567" s="46"/>
      <c r="AI567" s="47"/>
      <c r="AJ567" s="48"/>
      <c r="AK567" s="49"/>
      <c r="AL567" s="50"/>
    </row>
    <row r="568" spans="1:38" ht="15">
      <c r="A568" s="20">
        <f t="shared" si="136"/>
        <v>564</v>
      </c>
      <c r="B568" s="25" t="s">
        <v>649</v>
      </c>
      <c r="C568" s="29" t="s">
        <v>650</v>
      </c>
      <c r="D568" s="52">
        <v>30</v>
      </c>
      <c r="E568" s="24">
        <v>0</v>
      </c>
      <c r="F568" s="24">
        <v>0</v>
      </c>
      <c r="G568" s="24">
        <v>0</v>
      </c>
      <c r="H568" s="24">
        <v>0</v>
      </c>
      <c r="I568" s="24">
        <v>0</v>
      </c>
      <c r="J568" s="34">
        <v>0</v>
      </c>
      <c r="K568" s="24">
        <v>0</v>
      </c>
      <c r="L568" s="24">
        <v>0</v>
      </c>
      <c r="M568" s="24">
        <v>0</v>
      </c>
      <c r="N568" s="24">
        <v>0</v>
      </c>
      <c r="O568" s="24">
        <v>0</v>
      </c>
      <c r="P568" s="24">
        <v>0</v>
      </c>
      <c r="Q568" s="24">
        <v>0</v>
      </c>
      <c r="R568" s="24">
        <v>0</v>
      </c>
      <c r="S568" s="24">
        <v>0</v>
      </c>
      <c r="T568" s="24">
        <v>0</v>
      </c>
      <c r="U568" s="24">
        <v>0</v>
      </c>
      <c r="V568" s="24">
        <v>0</v>
      </c>
      <c r="W568" s="24">
        <v>0</v>
      </c>
      <c r="X568" s="24">
        <v>132063.76</v>
      </c>
      <c r="Y568" s="24">
        <v>113769.25</v>
      </c>
      <c r="Z568" s="24">
        <v>69672.240000000005</v>
      </c>
      <c r="AA568" s="24">
        <v>72706.23</v>
      </c>
      <c r="AB568" s="38">
        <f t="shared" si="137"/>
        <v>388211.48</v>
      </c>
      <c r="AC568" s="38">
        <f t="shared" si="135"/>
        <v>315505.25</v>
      </c>
      <c r="AD568" s="24" t="e">
        <f t="shared" si="139"/>
        <v>#VALUE!</v>
      </c>
      <c r="AE568" s="24" t="e">
        <f t="shared" si="140"/>
        <v>#VALUE!</v>
      </c>
      <c r="AF568" s="24" t="e">
        <f t="shared" si="141"/>
        <v>#VALUE!</v>
      </c>
      <c r="AG568" s="24" t="e">
        <f t="shared" si="138"/>
        <v>#VALUE!</v>
      </c>
      <c r="AH568" s="46"/>
      <c r="AI568" s="47"/>
      <c r="AJ568" s="48"/>
      <c r="AK568" s="49"/>
      <c r="AL568" s="50"/>
    </row>
    <row r="569" spans="1:38" ht="15">
      <c r="A569" s="20">
        <f t="shared" si="136"/>
        <v>565</v>
      </c>
      <c r="B569" s="25" t="s">
        <v>651</v>
      </c>
      <c r="C569" s="29" t="s">
        <v>652</v>
      </c>
      <c r="D569" s="52">
        <v>30</v>
      </c>
      <c r="E569" s="24">
        <v>0</v>
      </c>
      <c r="F569" s="24">
        <v>0</v>
      </c>
      <c r="G569" s="24">
        <v>0</v>
      </c>
      <c r="H569" s="24">
        <v>0</v>
      </c>
      <c r="I569" s="24">
        <v>0</v>
      </c>
      <c r="J569" s="34">
        <v>0</v>
      </c>
      <c r="K569" s="24">
        <v>0</v>
      </c>
      <c r="L569" s="24">
        <v>0</v>
      </c>
      <c r="M569" s="24">
        <v>0</v>
      </c>
      <c r="N569" s="24">
        <v>0</v>
      </c>
      <c r="O569" s="24">
        <v>0</v>
      </c>
      <c r="P569" s="24">
        <v>0</v>
      </c>
      <c r="Q569" s="24">
        <v>0</v>
      </c>
      <c r="R569" s="24">
        <v>0</v>
      </c>
      <c r="S569" s="24">
        <v>0</v>
      </c>
      <c r="T569" s="24">
        <v>0</v>
      </c>
      <c r="U569" s="24">
        <v>16624</v>
      </c>
      <c r="V569" s="24">
        <v>0</v>
      </c>
      <c r="W569" s="24">
        <v>0</v>
      </c>
      <c r="X569" s="24"/>
      <c r="Y569" s="24">
        <v>0</v>
      </c>
      <c r="Z569" s="24">
        <v>0</v>
      </c>
      <c r="AA569" s="24">
        <v>108879.32</v>
      </c>
      <c r="AB569" s="38">
        <f t="shared" si="137"/>
        <v>125503.32</v>
      </c>
      <c r="AC569" s="38">
        <f t="shared" si="135"/>
        <v>16624</v>
      </c>
      <c r="AD569" s="24" t="e">
        <f t="shared" si="139"/>
        <v>#VALUE!</v>
      </c>
      <c r="AE569" s="24" t="e">
        <f t="shared" si="140"/>
        <v>#VALUE!</v>
      </c>
      <c r="AF569" s="24" t="e">
        <f t="shared" si="141"/>
        <v>#VALUE!</v>
      </c>
      <c r="AG569" s="24" t="e">
        <f t="shared" si="138"/>
        <v>#VALUE!</v>
      </c>
      <c r="AH569" s="46"/>
      <c r="AI569" s="47"/>
      <c r="AJ569" s="48"/>
      <c r="AK569" s="49"/>
      <c r="AL569" s="50"/>
    </row>
    <row r="570" spans="1:38" ht="15">
      <c r="A570" s="20">
        <f t="shared" si="136"/>
        <v>566</v>
      </c>
      <c r="B570" s="25" t="s">
        <v>506</v>
      </c>
      <c r="C570" s="29" t="s">
        <v>507</v>
      </c>
      <c r="D570" s="52">
        <v>0</v>
      </c>
      <c r="E570" s="24">
        <v>0</v>
      </c>
      <c r="F570" s="24">
        <v>0</v>
      </c>
      <c r="G570" s="24">
        <v>0</v>
      </c>
      <c r="H570" s="24">
        <v>0</v>
      </c>
      <c r="I570" s="24">
        <v>0</v>
      </c>
      <c r="J570" s="34">
        <v>0</v>
      </c>
      <c r="K570" s="24">
        <v>0</v>
      </c>
      <c r="L570" s="24">
        <v>0</v>
      </c>
      <c r="M570" s="24">
        <v>0</v>
      </c>
      <c r="N570" s="24">
        <v>0</v>
      </c>
      <c r="O570" s="24">
        <v>0</v>
      </c>
      <c r="P570" s="24">
        <v>0</v>
      </c>
      <c r="Q570" s="24">
        <v>0</v>
      </c>
      <c r="R570" s="24">
        <v>0</v>
      </c>
      <c r="S570" s="24">
        <v>0</v>
      </c>
      <c r="T570" s="24">
        <v>0</v>
      </c>
      <c r="U570" s="24">
        <v>0</v>
      </c>
      <c r="V570" s="24">
        <v>0</v>
      </c>
      <c r="W570" s="24">
        <v>0</v>
      </c>
      <c r="X570" s="24"/>
      <c r="Y570" s="24"/>
      <c r="Z570" s="24">
        <v>0</v>
      </c>
      <c r="AA570" s="24">
        <v>0</v>
      </c>
      <c r="AB570" s="38">
        <f t="shared" si="137"/>
        <v>0</v>
      </c>
      <c r="AC570" s="38">
        <f>AB570</f>
        <v>0</v>
      </c>
      <c r="AD570" s="24">
        <f t="shared" si="139"/>
        <v>0</v>
      </c>
      <c r="AE570" s="24" t="e">
        <f t="shared" si="140"/>
        <v>#VALUE!</v>
      </c>
      <c r="AF570" s="24" t="e">
        <f t="shared" si="141"/>
        <v>#VALUE!</v>
      </c>
      <c r="AG570" s="24" t="e">
        <f t="shared" si="138"/>
        <v>#VALUE!</v>
      </c>
      <c r="AH570" s="46"/>
      <c r="AI570" s="47"/>
      <c r="AJ570" s="48"/>
      <c r="AK570" s="49"/>
      <c r="AL570" s="50"/>
    </row>
    <row r="571" spans="1:38" ht="15">
      <c r="A571" s="20">
        <f t="shared" si="136"/>
        <v>567</v>
      </c>
      <c r="B571" s="25" t="s">
        <v>194</v>
      </c>
      <c r="C571" s="29" t="s">
        <v>195</v>
      </c>
      <c r="D571" s="23">
        <v>120</v>
      </c>
      <c r="E571" s="24">
        <v>0</v>
      </c>
      <c r="F571" s="24">
        <v>0</v>
      </c>
      <c r="G571" s="24">
        <v>0</v>
      </c>
      <c r="H571" s="24">
        <v>0</v>
      </c>
      <c r="I571" s="24">
        <v>0</v>
      </c>
      <c r="J571" s="34">
        <v>0</v>
      </c>
      <c r="K571" s="24">
        <v>0</v>
      </c>
      <c r="L571" s="24">
        <v>0</v>
      </c>
      <c r="M571" s="24">
        <v>0</v>
      </c>
      <c r="N571" s="24">
        <v>0</v>
      </c>
      <c r="O571" s="24">
        <v>0</v>
      </c>
      <c r="P571" s="24">
        <v>0</v>
      </c>
      <c r="Q571" s="24">
        <v>0</v>
      </c>
      <c r="R571" s="24">
        <v>0</v>
      </c>
      <c r="S571" s="24">
        <v>0</v>
      </c>
      <c r="T571" s="24">
        <v>0</v>
      </c>
      <c r="U571" s="24">
        <v>0</v>
      </c>
      <c r="V571" s="24">
        <v>75322.880000000005</v>
      </c>
      <c r="W571" s="24">
        <v>44429.73</v>
      </c>
      <c r="X571" s="24">
        <v>19721.55</v>
      </c>
      <c r="Y571" s="24">
        <v>21578.63</v>
      </c>
      <c r="Z571" s="24">
        <v>22289.83</v>
      </c>
      <c r="AA571" s="24">
        <v>12868.14</v>
      </c>
      <c r="AB571" s="38">
        <f t="shared" si="137"/>
        <v>196210.76</v>
      </c>
      <c r="AC571" s="38">
        <f>AB571-AA571-Z571-Y571-X571</f>
        <v>119752.60999999997</v>
      </c>
      <c r="AD571" s="24" t="e">
        <f t="shared" si="139"/>
        <v>#VALUE!</v>
      </c>
      <c r="AE571" s="24" t="e">
        <f t="shared" si="140"/>
        <v>#VALUE!</v>
      </c>
      <c r="AF571" s="24" t="e">
        <f t="shared" si="141"/>
        <v>#VALUE!</v>
      </c>
      <c r="AG571" s="24" t="e">
        <f t="shared" si="138"/>
        <v>#VALUE!</v>
      </c>
      <c r="AH571" s="46"/>
      <c r="AI571" s="47"/>
      <c r="AJ571" s="48"/>
      <c r="AK571" s="49"/>
      <c r="AL571" s="50"/>
    </row>
    <row r="572" spans="1:38" ht="15">
      <c r="A572" s="20">
        <f t="shared" si="136"/>
        <v>568</v>
      </c>
      <c r="B572" s="25" t="s">
        <v>1169</v>
      </c>
      <c r="C572" s="29" t="s">
        <v>1170</v>
      </c>
      <c r="D572" s="52">
        <v>30</v>
      </c>
      <c r="E572" s="24">
        <v>0</v>
      </c>
      <c r="F572" s="24">
        <v>0</v>
      </c>
      <c r="G572" s="24">
        <v>0</v>
      </c>
      <c r="H572" s="24">
        <v>0</v>
      </c>
      <c r="I572" s="24">
        <v>0</v>
      </c>
      <c r="J572" s="34">
        <v>0</v>
      </c>
      <c r="K572" s="24">
        <v>0</v>
      </c>
      <c r="L572" s="24">
        <v>0</v>
      </c>
      <c r="M572" s="24">
        <v>0</v>
      </c>
      <c r="N572" s="24">
        <v>0</v>
      </c>
      <c r="O572" s="24">
        <v>0</v>
      </c>
      <c r="P572" s="24">
        <v>0</v>
      </c>
      <c r="Q572" s="24">
        <v>0</v>
      </c>
      <c r="R572" s="24">
        <v>0</v>
      </c>
      <c r="S572" s="24">
        <v>0</v>
      </c>
      <c r="T572" s="24">
        <v>0</v>
      </c>
      <c r="U572" s="24">
        <v>0</v>
      </c>
      <c r="V572" s="24">
        <v>0</v>
      </c>
      <c r="W572" s="24">
        <v>0</v>
      </c>
      <c r="X572" s="24"/>
      <c r="Y572" s="24"/>
      <c r="Z572" s="24">
        <v>0</v>
      </c>
      <c r="AA572" s="24">
        <v>0</v>
      </c>
      <c r="AB572" s="38">
        <f t="shared" si="137"/>
        <v>0</v>
      </c>
      <c r="AC572" s="38">
        <f t="shared" ref="AC572:AC589" si="142">AB572-AA572</f>
        <v>0</v>
      </c>
      <c r="AD572" s="24" t="e">
        <f t="shared" si="139"/>
        <v>#VALUE!</v>
      </c>
      <c r="AE572" s="24" t="e">
        <f t="shared" si="140"/>
        <v>#VALUE!</v>
      </c>
      <c r="AF572" s="24" t="e">
        <f t="shared" si="141"/>
        <v>#VALUE!</v>
      </c>
      <c r="AG572" s="24" t="e">
        <f t="shared" si="138"/>
        <v>#VALUE!</v>
      </c>
      <c r="AH572" s="46"/>
      <c r="AI572" s="47"/>
      <c r="AJ572" s="48"/>
      <c r="AK572" s="49"/>
      <c r="AL572" s="50"/>
    </row>
    <row r="573" spans="1:38" ht="15">
      <c r="A573" s="20">
        <f t="shared" si="136"/>
        <v>569</v>
      </c>
      <c r="B573" s="25" t="s">
        <v>1171</v>
      </c>
      <c r="C573" s="29" t="s">
        <v>1172</v>
      </c>
      <c r="D573" s="52">
        <v>30</v>
      </c>
      <c r="E573" s="24">
        <v>0</v>
      </c>
      <c r="F573" s="24">
        <v>0</v>
      </c>
      <c r="G573" s="24">
        <v>0</v>
      </c>
      <c r="H573" s="24">
        <v>0</v>
      </c>
      <c r="I573" s="24">
        <v>0</v>
      </c>
      <c r="J573" s="34">
        <v>0</v>
      </c>
      <c r="K573" s="24">
        <v>0</v>
      </c>
      <c r="L573" s="24">
        <v>0</v>
      </c>
      <c r="M573" s="24">
        <v>0</v>
      </c>
      <c r="N573" s="24">
        <v>0</v>
      </c>
      <c r="O573" s="24">
        <v>0</v>
      </c>
      <c r="P573" s="24">
        <v>0</v>
      </c>
      <c r="Q573" s="24">
        <v>0</v>
      </c>
      <c r="R573" s="24">
        <v>0</v>
      </c>
      <c r="S573" s="24">
        <v>0</v>
      </c>
      <c r="T573" s="24">
        <v>0</v>
      </c>
      <c r="U573" s="24">
        <v>0</v>
      </c>
      <c r="V573" s="24">
        <v>0</v>
      </c>
      <c r="W573" s="24">
        <v>0</v>
      </c>
      <c r="X573" s="24"/>
      <c r="Y573" s="24"/>
      <c r="Z573" s="24">
        <v>0</v>
      </c>
      <c r="AA573" s="24">
        <v>0</v>
      </c>
      <c r="AB573" s="38">
        <f t="shared" si="137"/>
        <v>0</v>
      </c>
      <c r="AC573" s="38">
        <f t="shared" si="142"/>
        <v>0</v>
      </c>
      <c r="AD573" s="24" t="e">
        <f t="shared" si="139"/>
        <v>#VALUE!</v>
      </c>
      <c r="AE573" s="24" t="e">
        <f t="shared" si="140"/>
        <v>#VALUE!</v>
      </c>
      <c r="AF573" s="24" t="e">
        <f t="shared" si="141"/>
        <v>#VALUE!</v>
      </c>
      <c r="AG573" s="24" t="e">
        <f t="shared" si="138"/>
        <v>#VALUE!</v>
      </c>
      <c r="AH573" s="46"/>
      <c r="AI573" s="47"/>
      <c r="AJ573" s="48"/>
      <c r="AK573" s="49"/>
      <c r="AL573" s="50"/>
    </row>
    <row r="574" spans="1:38" ht="15">
      <c r="A574" s="20">
        <f t="shared" si="136"/>
        <v>570</v>
      </c>
      <c r="B574" s="25" t="s">
        <v>1173</v>
      </c>
      <c r="C574" s="29" t="s">
        <v>1174</v>
      </c>
      <c r="D574" s="52">
        <v>30</v>
      </c>
      <c r="E574" s="24">
        <v>0</v>
      </c>
      <c r="F574" s="24">
        <v>0</v>
      </c>
      <c r="G574" s="24">
        <v>0</v>
      </c>
      <c r="H574" s="24">
        <v>0</v>
      </c>
      <c r="I574" s="24">
        <v>0</v>
      </c>
      <c r="J574" s="34">
        <v>0</v>
      </c>
      <c r="K574" s="24">
        <v>0</v>
      </c>
      <c r="L574" s="24">
        <v>0</v>
      </c>
      <c r="M574" s="24">
        <v>0</v>
      </c>
      <c r="N574" s="24">
        <v>0</v>
      </c>
      <c r="O574" s="24">
        <v>0</v>
      </c>
      <c r="P574" s="24">
        <v>0</v>
      </c>
      <c r="Q574" s="24">
        <v>0</v>
      </c>
      <c r="R574" s="24">
        <v>0</v>
      </c>
      <c r="S574" s="24">
        <v>0</v>
      </c>
      <c r="T574" s="24">
        <v>0</v>
      </c>
      <c r="U574" s="24">
        <v>0</v>
      </c>
      <c r="V574" s="24">
        <v>0</v>
      </c>
      <c r="W574" s="24">
        <v>0</v>
      </c>
      <c r="X574" s="24"/>
      <c r="Y574" s="24"/>
      <c r="Z574" s="24">
        <v>0</v>
      </c>
      <c r="AA574" s="24">
        <v>0</v>
      </c>
      <c r="AB574" s="38">
        <f t="shared" si="137"/>
        <v>0</v>
      </c>
      <c r="AC574" s="38">
        <f t="shared" si="142"/>
        <v>0</v>
      </c>
      <c r="AD574" s="24" t="e">
        <f t="shared" si="139"/>
        <v>#VALUE!</v>
      </c>
      <c r="AE574" s="24" t="e">
        <f t="shared" si="140"/>
        <v>#VALUE!</v>
      </c>
      <c r="AF574" s="24" t="e">
        <f t="shared" si="141"/>
        <v>#VALUE!</v>
      </c>
      <c r="AG574" s="24" t="e">
        <f t="shared" si="138"/>
        <v>#VALUE!</v>
      </c>
      <c r="AH574" s="46"/>
      <c r="AI574" s="47"/>
      <c r="AJ574" s="48"/>
      <c r="AK574" s="49"/>
      <c r="AL574" s="50"/>
    </row>
    <row r="575" spans="1:38" ht="15">
      <c r="A575" s="20">
        <f t="shared" si="136"/>
        <v>571</v>
      </c>
      <c r="B575" s="25" t="s">
        <v>1175</v>
      </c>
      <c r="C575" s="29" t="s">
        <v>1176</v>
      </c>
      <c r="D575" s="52">
        <v>30</v>
      </c>
      <c r="E575" s="24">
        <v>0</v>
      </c>
      <c r="F575" s="24">
        <v>0</v>
      </c>
      <c r="G575" s="24">
        <v>0</v>
      </c>
      <c r="H575" s="24">
        <v>0</v>
      </c>
      <c r="I575" s="24">
        <v>0</v>
      </c>
      <c r="J575" s="34">
        <v>0</v>
      </c>
      <c r="K575" s="24">
        <v>0</v>
      </c>
      <c r="L575" s="24">
        <v>0</v>
      </c>
      <c r="M575" s="24">
        <v>0</v>
      </c>
      <c r="N575" s="24">
        <v>0</v>
      </c>
      <c r="O575" s="24">
        <v>0</v>
      </c>
      <c r="P575" s="24">
        <v>0</v>
      </c>
      <c r="Q575" s="24">
        <v>0</v>
      </c>
      <c r="R575" s="24">
        <v>0</v>
      </c>
      <c r="S575" s="24">
        <v>0</v>
      </c>
      <c r="T575" s="24">
        <v>0</v>
      </c>
      <c r="U575" s="24">
        <v>0</v>
      </c>
      <c r="V575" s="24">
        <v>0</v>
      </c>
      <c r="W575" s="24">
        <v>0</v>
      </c>
      <c r="X575" s="24"/>
      <c r="Y575" s="24"/>
      <c r="Z575" s="24">
        <v>0</v>
      </c>
      <c r="AA575" s="24">
        <v>0</v>
      </c>
      <c r="AB575" s="38">
        <f t="shared" si="137"/>
        <v>0</v>
      </c>
      <c r="AC575" s="38">
        <f t="shared" si="142"/>
        <v>0</v>
      </c>
      <c r="AD575" s="24" t="e">
        <f t="shared" si="139"/>
        <v>#VALUE!</v>
      </c>
      <c r="AE575" s="24" t="e">
        <f t="shared" si="140"/>
        <v>#VALUE!</v>
      </c>
      <c r="AF575" s="24" t="e">
        <f t="shared" si="141"/>
        <v>#VALUE!</v>
      </c>
      <c r="AG575" s="24" t="e">
        <f t="shared" si="138"/>
        <v>#VALUE!</v>
      </c>
      <c r="AH575" s="46"/>
      <c r="AI575" s="47"/>
      <c r="AJ575" s="48"/>
      <c r="AK575" s="49"/>
      <c r="AL575" s="50"/>
    </row>
    <row r="576" spans="1:38" ht="15">
      <c r="A576" s="20">
        <f t="shared" si="136"/>
        <v>572</v>
      </c>
      <c r="B576" s="25" t="s">
        <v>1177</v>
      </c>
      <c r="C576" s="29" t="s">
        <v>1178</v>
      </c>
      <c r="D576" s="52">
        <v>30</v>
      </c>
      <c r="E576" s="24">
        <v>0</v>
      </c>
      <c r="F576" s="24">
        <v>0</v>
      </c>
      <c r="G576" s="24">
        <v>0</v>
      </c>
      <c r="H576" s="24">
        <v>0</v>
      </c>
      <c r="I576" s="24">
        <v>0</v>
      </c>
      <c r="J576" s="34">
        <v>0</v>
      </c>
      <c r="K576" s="24">
        <v>0</v>
      </c>
      <c r="L576" s="24">
        <v>0</v>
      </c>
      <c r="M576" s="24">
        <v>0</v>
      </c>
      <c r="N576" s="24">
        <v>0</v>
      </c>
      <c r="O576" s="24">
        <v>0</v>
      </c>
      <c r="P576" s="24">
        <v>0</v>
      </c>
      <c r="Q576" s="24">
        <v>0</v>
      </c>
      <c r="R576" s="24">
        <v>0</v>
      </c>
      <c r="S576" s="24">
        <v>0</v>
      </c>
      <c r="T576" s="24">
        <v>0</v>
      </c>
      <c r="U576" s="24">
        <v>0</v>
      </c>
      <c r="V576" s="24">
        <v>0</v>
      </c>
      <c r="W576" s="24">
        <v>0</v>
      </c>
      <c r="X576" s="24"/>
      <c r="Y576" s="24"/>
      <c r="Z576" s="24">
        <v>0</v>
      </c>
      <c r="AA576" s="24">
        <v>0</v>
      </c>
      <c r="AB576" s="38">
        <f t="shared" si="137"/>
        <v>0</v>
      </c>
      <c r="AC576" s="38">
        <f t="shared" si="142"/>
        <v>0</v>
      </c>
      <c r="AD576" s="24" t="e">
        <f t="shared" si="139"/>
        <v>#VALUE!</v>
      </c>
      <c r="AE576" s="24" t="e">
        <f t="shared" si="140"/>
        <v>#VALUE!</v>
      </c>
      <c r="AF576" s="24" t="e">
        <f t="shared" si="141"/>
        <v>#VALUE!</v>
      </c>
      <c r="AG576" s="24" t="e">
        <f t="shared" si="138"/>
        <v>#VALUE!</v>
      </c>
      <c r="AH576" s="46"/>
      <c r="AI576" s="47"/>
      <c r="AJ576" s="48"/>
      <c r="AK576" s="49"/>
      <c r="AL576" s="50"/>
    </row>
    <row r="577" spans="1:38" ht="15">
      <c r="A577" s="20">
        <f t="shared" si="136"/>
        <v>573</v>
      </c>
      <c r="B577" s="25" t="s">
        <v>1179</v>
      </c>
      <c r="C577" s="29" t="s">
        <v>1180</v>
      </c>
      <c r="D577" s="52">
        <v>30</v>
      </c>
      <c r="E577" s="24">
        <v>0</v>
      </c>
      <c r="F577" s="24">
        <v>0</v>
      </c>
      <c r="G577" s="24">
        <v>0</v>
      </c>
      <c r="H577" s="24">
        <v>0</v>
      </c>
      <c r="I577" s="24">
        <v>0</v>
      </c>
      <c r="J577" s="34">
        <v>0</v>
      </c>
      <c r="K577" s="24">
        <v>0</v>
      </c>
      <c r="L577" s="24">
        <v>0</v>
      </c>
      <c r="M577" s="24">
        <v>0</v>
      </c>
      <c r="N577" s="24">
        <v>0</v>
      </c>
      <c r="O577" s="24">
        <v>0</v>
      </c>
      <c r="P577" s="24">
        <v>0</v>
      </c>
      <c r="Q577" s="24">
        <v>0</v>
      </c>
      <c r="R577" s="24">
        <v>0</v>
      </c>
      <c r="S577" s="24">
        <v>0</v>
      </c>
      <c r="T577" s="24">
        <v>0</v>
      </c>
      <c r="U577" s="24">
        <v>0</v>
      </c>
      <c r="V577" s="24">
        <v>0</v>
      </c>
      <c r="W577" s="24">
        <v>0</v>
      </c>
      <c r="X577" s="24"/>
      <c r="Y577" s="24"/>
      <c r="Z577" s="24">
        <v>0</v>
      </c>
      <c r="AA577" s="24">
        <v>0</v>
      </c>
      <c r="AB577" s="38">
        <f t="shared" si="137"/>
        <v>0</v>
      </c>
      <c r="AC577" s="38">
        <f t="shared" si="142"/>
        <v>0</v>
      </c>
      <c r="AD577" s="24" t="e">
        <f t="shared" si="139"/>
        <v>#VALUE!</v>
      </c>
      <c r="AE577" s="24" t="e">
        <f t="shared" si="140"/>
        <v>#VALUE!</v>
      </c>
      <c r="AF577" s="24" t="e">
        <f t="shared" si="141"/>
        <v>#VALUE!</v>
      </c>
      <c r="AG577" s="24" t="e">
        <f t="shared" si="138"/>
        <v>#VALUE!</v>
      </c>
      <c r="AH577" s="46"/>
      <c r="AI577" s="47"/>
      <c r="AJ577" s="48"/>
      <c r="AK577" s="49"/>
      <c r="AL577" s="50"/>
    </row>
    <row r="578" spans="1:38" ht="15">
      <c r="A578" s="20">
        <f t="shared" si="136"/>
        <v>574</v>
      </c>
      <c r="B578" s="25" t="s">
        <v>1181</v>
      </c>
      <c r="C578" s="29" t="s">
        <v>1182</v>
      </c>
      <c r="D578" s="52">
        <v>30</v>
      </c>
      <c r="E578" s="24">
        <v>0</v>
      </c>
      <c r="F578" s="24">
        <v>0</v>
      </c>
      <c r="G578" s="24">
        <v>0</v>
      </c>
      <c r="H578" s="24">
        <v>0</v>
      </c>
      <c r="I578" s="24">
        <v>0</v>
      </c>
      <c r="J578" s="34">
        <v>0</v>
      </c>
      <c r="K578" s="24">
        <v>0</v>
      </c>
      <c r="L578" s="24">
        <v>0</v>
      </c>
      <c r="M578" s="24">
        <v>0</v>
      </c>
      <c r="N578" s="24">
        <v>0</v>
      </c>
      <c r="O578" s="24">
        <v>0</v>
      </c>
      <c r="P578" s="24">
        <v>0</v>
      </c>
      <c r="Q578" s="24">
        <v>0</v>
      </c>
      <c r="R578" s="24">
        <v>0</v>
      </c>
      <c r="S578" s="24">
        <v>0</v>
      </c>
      <c r="T578" s="24">
        <v>0</v>
      </c>
      <c r="U578" s="24">
        <v>0</v>
      </c>
      <c r="V578" s="24">
        <v>0</v>
      </c>
      <c r="W578" s="24">
        <v>0</v>
      </c>
      <c r="X578" s="24"/>
      <c r="Y578" s="24"/>
      <c r="Z578" s="24">
        <v>0</v>
      </c>
      <c r="AA578" s="24">
        <v>0</v>
      </c>
      <c r="AB578" s="38">
        <f t="shared" si="137"/>
        <v>0</v>
      </c>
      <c r="AC578" s="38">
        <f t="shared" si="142"/>
        <v>0</v>
      </c>
      <c r="AD578" s="24" t="e">
        <f t="shared" si="139"/>
        <v>#VALUE!</v>
      </c>
      <c r="AE578" s="24" t="e">
        <f t="shared" si="140"/>
        <v>#VALUE!</v>
      </c>
      <c r="AF578" s="24" t="e">
        <f t="shared" si="141"/>
        <v>#VALUE!</v>
      </c>
      <c r="AG578" s="24" t="e">
        <f t="shared" si="138"/>
        <v>#VALUE!</v>
      </c>
      <c r="AH578" s="46"/>
      <c r="AI578" s="47"/>
      <c r="AJ578" s="48"/>
      <c r="AK578" s="49"/>
      <c r="AL578" s="50"/>
    </row>
    <row r="579" spans="1:38" ht="15">
      <c r="A579" s="20">
        <f t="shared" si="136"/>
        <v>575</v>
      </c>
      <c r="B579" s="25" t="s">
        <v>1183</v>
      </c>
      <c r="C579" s="29" t="s">
        <v>1184</v>
      </c>
      <c r="D579" s="52">
        <v>30</v>
      </c>
      <c r="E579" s="24">
        <v>0</v>
      </c>
      <c r="F579" s="24">
        <v>0</v>
      </c>
      <c r="G579" s="24">
        <v>0</v>
      </c>
      <c r="H579" s="24">
        <v>0</v>
      </c>
      <c r="I579" s="24">
        <v>0</v>
      </c>
      <c r="J579" s="34">
        <v>0</v>
      </c>
      <c r="K579" s="24">
        <v>0</v>
      </c>
      <c r="L579" s="24">
        <v>0</v>
      </c>
      <c r="M579" s="24">
        <v>0</v>
      </c>
      <c r="N579" s="24">
        <v>0</v>
      </c>
      <c r="O579" s="24">
        <v>0</v>
      </c>
      <c r="P579" s="24">
        <v>0</v>
      </c>
      <c r="Q579" s="24">
        <v>0</v>
      </c>
      <c r="R579" s="24">
        <v>0</v>
      </c>
      <c r="S579" s="24">
        <v>0</v>
      </c>
      <c r="T579" s="24">
        <v>0</v>
      </c>
      <c r="U579" s="24">
        <v>0</v>
      </c>
      <c r="V579" s="24">
        <v>0</v>
      </c>
      <c r="W579" s="24">
        <v>0</v>
      </c>
      <c r="X579" s="24"/>
      <c r="Y579" s="24"/>
      <c r="Z579" s="24">
        <v>0</v>
      </c>
      <c r="AA579" s="24">
        <v>0</v>
      </c>
      <c r="AB579" s="38">
        <f t="shared" si="137"/>
        <v>0</v>
      </c>
      <c r="AC579" s="38">
        <f t="shared" si="142"/>
        <v>0</v>
      </c>
      <c r="AD579" s="24" t="e">
        <f t="shared" si="139"/>
        <v>#VALUE!</v>
      </c>
      <c r="AE579" s="24" t="e">
        <f t="shared" si="140"/>
        <v>#VALUE!</v>
      </c>
      <c r="AF579" s="24" t="e">
        <f t="shared" si="141"/>
        <v>#VALUE!</v>
      </c>
      <c r="AG579" s="24" t="e">
        <f t="shared" si="138"/>
        <v>#VALUE!</v>
      </c>
      <c r="AH579" s="46"/>
      <c r="AI579" s="47"/>
      <c r="AJ579" s="48"/>
      <c r="AK579" s="49"/>
      <c r="AL579" s="50"/>
    </row>
    <row r="580" spans="1:38" ht="15">
      <c r="A580" s="20">
        <f t="shared" si="136"/>
        <v>576</v>
      </c>
      <c r="B580" s="25" t="s">
        <v>1185</v>
      </c>
      <c r="C580" s="29" t="s">
        <v>1186</v>
      </c>
      <c r="D580" s="52">
        <v>30</v>
      </c>
      <c r="E580" s="24">
        <v>0</v>
      </c>
      <c r="F580" s="24">
        <v>0</v>
      </c>
      <c r="G580" s="24">
        <v>0</v>
      </c>
      <c r="H580" s="24">
        <v>0</v>
      </c>
      <c r="I580" s="24">
        <v>0</v>
      </c>
      <c r="J580" s="34">
        <v>0</v>
      </c>
      <c r="K580" s="24">
        <v>0</v>
      </c>
      <c r="L580" s="24">
        <v>0</v>
      </c>
      <c r="M580" s="24">
        <v>0</v>
      </c>
      <c r="N580" s="24">
        <v>0</v>
      </c>
      <c r="O580" s="24">
        <v>0</v>
      </c>
      <c r="P580" s="24">
        <v>0</v>
      </c>
      <c r="Q580" s="24">
        <v>0</v>
      </c>
      <c r="R580" s="24">
        <v>0</v>
      </c>
      <c r="S580" s="24">
        <v>0</v>
      </c>
      <c r="T580" s="24">
        <v>0</v>
      </c>
      <c r="U580" s="24">
        <v>0</v>
      </c>
      <c r="V580" s="24">
        <v>0</v>
      </c>
      <c r="W580" s="24">
        <v>0</v>
      </c>
      <c r="X580" s="24"/>
      <c r="Y580" s="24"/>
      <c r="Z580" s="24">
        <v>0</v>
      </c>
      <c r="AA580" s="24">
        <v>0</v>
      </c>
      <c r="AB580" s="38">
        <f t="shared" si="137"/>
        <v>0</v>
      </c>
      <c r="AC580" s="38">
        <f t="shared" si="142"/>
        <v>0</v>
      </c>
      <c r="AD580" s="24" t="e">
        <f t="shared" si="139"/>
        <v>#VALUE!</v>
      </c>
      <c r="AE580" s="24" t="e">
        <f t="shared" si="140"/>
        <v>#VALUE!</v>
      </c>
      <c r="AF580" s="24" t="e">
        <f t="shared" si="141"/>
        <v>#VALUE!</v>
      </c>
      <c r="AG580" s="24" t="e">
        <f t="shared" si="138"/>
        <v>#VALUE!</v>
      </c>
      <c r="AH580" s="46"/>
      <c r="AI580" s="47"/>
      <c r="AJ580" s="48"/>
      <c r="AK580" s="49"/>
      <c r="AL580" s="50"/>
    </row>
    <row r="581" spans="1:38" ht="15">
      <c r="A581" s="20">
        <f t="shared" si="136"/>
        <v>577</v>
      </c>
      <c r="B581" s="25" t="s">
        <v>1187</v>
      </c>
      <c r="C581" s="29" t="s">
        <v>1188</v>
      </c>
      <c r="D581" s="52">
        <v>30</v>
      </c>
      <c r="E581" s="24">
        <v>0</v>
      </c>
      <c r="F581" s="24">
        <v>0</v>
      </c>
      <c r="G581" s="24">
        <v>0</v>
      </c>
      <c r="H581" s="24">
        <v>0</v>
      </c>
      <c r="I581" s="24">
        <v>0</v>
      </c>
      <c r="J581" s="34">
        <v>0</v>
      </c>
      <c r="K581" s="24">
        <v>0</v>
      </c>
      <c r="L581" s="24">
        <v>0</v>
      </c>
      <c r="M581" s="24">
        <v>0</v>
      </c>
      <c r="N581" s="24">
        <v>0</v>
      </c>
      <c r="O581" s="24">
        <v>0</v>
      </c>
      <c r="P581" s="24">
        <v>0</v>
      </c>
      <c r="Q581" s="24">
        <v>0</v>
      </c>
      <c r="R581" s="24">
        <v>0</v>
      </c>
      <c r="S581" s="24">
        <v>0</v>
      </c>
      <c r="T581" s="24">
        <v>0</v>
      </c>
      <c r="U581" s="24">
        <v>0</v>
      </c>
      <c r="V581" s="24">
        <v>0</v>
      </c>
      <c r="W581" s="24">
        <v>0</v>
      </c>
      <c r="X581" s="24"/>
      <c r="Y581" s="24"/>
      <c r="Z581" s="24">
        <v>0</v>
      </c>
      <c r="AA581" s="24">
        <v>0</v>
      </c>
      <c r="AB581" s="38">
        <f t="shared" si="137"/>
        <v>0</v>
      </c>
      <c r="AC581" s="38">
        <f t="shared" si="142"/>
        <v>0</v>
      </c>
      <c r="AD581" s="24" t="e">
        <f t="shared" si="139"/>
        <v>#VALUE!</v>
      </c>
      <c r="AE581" s="24" t="e">
        <f t="shared" si="140"/>
        <v>#VALUE!</v>
      </c>
      <c r="AF581" s="24" t="e">
        <f t="shared" si="141"/>
        <v>#VALUE!</v>
      </c>
      <c r="AG581" s="24" t="e">
        <f t="shared" si="138"/>
        <v>#VALUE!</v>
      </c>
      <c r="AH581" s="46"/>
      <c r="AI581" s="47"/>
      <c r="AJ581" s="48"/>
      <c r="AK581" s="49"/>
      <c r="AL581" s="50"/>
    </row>
    <row r="582" spans="1:38" ht="15">
      <c r="A582" s="20">
        <f t="shared" ref="A582:A628" si="143">ROW()-4</f>
        <v>578</v>
      </c>
      <c r="B582" s="25" t="s">
        <v>1189</v>
      </c>
      <c r="C582" s="29" t="s">
        <v>1190</v>
      </c>
      <c r="D582" s="52">
        <v>30</v>
      </c>
      <c r="E582" s="24">
        <v>0</v>
      </c>
      <c r="F582" s="24">
        <v>0</v>
      </c>
      <c r="G582" s="24">
        <v>0</v>
      </c>
      <c r="H582" s="24">
        <v>0</v>
      </c>
      <c r="I582" s="24">
        <v>0</v>
      </c>
      <c r="J582" s="34">
        <v>0</v>
      </c>
      <c r="K582" s="24">
        <v>0</v>
      </c>
      <c r="L582" s="24">
        <v>0</v>
      </c>
      <c r="M582" s="24">
        <v>0</v>
      </c>
      <c r="N582" s="24">
        <v>0</v>
      </c>
      <c r="O582" s="24">
        <v>0</v>
      </c>
      <c r="P582" s="24">
        <v>0</v>
      </c>
      <c r="Q582" s="24">
        <v>0</v>
      </c>
      <c r="R582" s="24">
        <v>0</v>
      </c>
      <c r="S582" s="24">
        <v>0</v>
      </c>
      <c r="T582" s="24">
        <v>0</v>
      </c>
      <c r="U582" s="24">
        <v>0</v>
      </c>
      <c r="V582" s="24">
        <v>0</v>
      </c>
      <c r="W582" s="24">
        <v>0</v>
      </c>
      <c r="X582" s="24"/>
      <c r="Y582" s="24"/>
      <c r="Z582" s="24">
        <v>0</v>
      </c>
      <c r="AA582" s="24">
        <v>0</v>
      </c>
      <c r="AB582" s="38">
        <f t="shared" ref="AB582:AB628" si="144">E582+F582+G582+H582+I582+J582+K582+L582+M582+N582+O582+P582+Q582+R582+S582+T582+U582+V582+W582+X582+Y582+Z582+AA582</f>
        <v>0</v>
      </c>
      <c r="AC582" s="38">
        <f t="shared" si="142"/>
        <v>0</v>
      </c>
      <c r="AD582" s="24" t="e">
        <f t="shared" si="139"/>
        <v>#VALUE!</v>
      </c>
      <c r="AE582" s="24" t="e">
        <f t="shared" si="140"/>
        <v>#VALUE!</v>
      </c>
      <c r="AF582" s="24" t="e">
        <f t="shared" ref="AF582:AF606" si="145">IF((INDEX($E$5:$S$629,ROW()-4,COLUMN()-((COLUMN()-19)*2)-7-$D582/30))&gt;(AC582-AD582-AE582),(AC582-AD582-AE582),INDEX($E$5:$S$629,ROW()-4,COLUMN()-((COLUMN()-19)*2)-7-$D582/30))</f>
        <v>#VALUE!</v>
      </c>
      <c r="AG582" s="24" t="e">
        <f t="shared" si="138"/>
        <v>#VALUE!</v>
      </c>
      <c r="AH582" s="46"/>
      <c r="AI582" s="47"/>
      <c r="AJ582" s="48"/>
      <c r="AK582" s="49"/>
      <c r="AL582" s="50"/>
    </row>
    <row r="583" spans="1:38" ht="15">
      <c r="A583" s="20">
        <f t="shared" si="143"/>
        <v>579</v>
      </c>
      <c r="B583" s="25" t="s">
        <v>1191</v>
      </c>
      <c r="C583" s="29" t="s">
        <v>1192</v>
      </c>
      <c r="D583" s="52">
        <v>30</v>
      </c>
      <c r="E583" s="24">
        <v>0</v>
      </c>
      <c r="F583" s="24">
        <v>0</v>
      </c>
      <c r="G583" s="24">
        <v>0</v>
      </c>
      <c r="H583" s="24">
        <v>0</v>
      </c>
      <c r="I583" s="24">
        <v>0</v>
      </c>
      <c r="J583" s="34">
        <v>0</v>
      </c>
      <c r="K583" s="24">
        <v>0</v>
      </c>
      <c r="L583" s="24">
        <v>0</v>
      </c>
      <c r="M583" s="24">
        <v>0</v>
      </c>
      <c r="N583" s="24">
        <v>0</v>
      </c>
      <c r="O583" s="24">
        <v>0</v>
      </c>
      <c r="P583" s="24">
        <v>0</v>
      </c>
      <c r="Q583" s="24">
        <v>0</v>
      </c>
      <c r="R583" s="24">
        <v>0</v>
      </c>
      <c r="S583" s="24">
        <v>0</v>
      </c>
      <c r="T583" s="24">
        <v>0</v>
      </c>
      <c r="U583" s="24">
        <v>0</v>
      </c>
      <c r="V583" s="24">
        <v>0</v>
      </c>
      <c r="W583" s="24">
        <v>0</v>
      </c>
      <c r="X583" s="24"/>
      <c r="Y583" s="24"/>
      <c r="Z583" s="24">
        <v>0</v>
      </c>
      <c r="AA583" s="24">
        <v>0</v>
      </c>
      <c r="AB583" s="38">
        <f t="shared" si="144"/>
        <v>0</v>
      </c>
      <c r="AC583" s="38">
        <f t="shared" si="142"/>
        <v>0</v>
      </c>
      <c r="AD583" s="24" t="e">
        <f t="shared" si="139"/>
        <v>#VALUE!</v>
      </c>
      <c r="AE583" s="24" t="e">
        <f t="shared" si="140"/>
        <v>#VALUE!</v>
      </c>
      <c r="AF583" s="24" t="e">
        <f t="shared" si="145"/>
        <v>#VALUE!</v>
      </c>
      <c r="AG583" s="24" t="e">
        <f t="shared" si="138"/>
        <v>#VALUE!</v>
      </c>
      <c r="AH583" s="46"/>
      <c r="AI583" s="47"/>
      <c r="AJ583" s="48"/>
      <c r="AK583" s="49"/>
      <c r="AL583" s="50"/>
    </row>
    <row r="584" spans="1:38" ht="15">
      <c r="A584" s="20">
        <f t="shared" si="143"/>
        <v>580</v>
      </c>
      <c r="B584" s="25" t="s">
        <v>1193</v>
      </c>
      <c r="C584" s="29" t="s">
        <v>1194</v>
      </c>
      <c r="D584" s="52">
        <v>30</v>
      </c>
      <c r="E584" s="24">
        <v>0</v>
      </c>
      <c r="F584" s="24">
        <v>0</v>
      </c>
      <c r="G584" s="24">
        <v>0</v>
      </c>
      <c r="H584" s="24">
        <v>0</v>
      </c>
      <c r="I584" s="24">
        <v>0</v>
      </c>
      <c r="J584" s="34">
        <v>0</v>
      </c>
      <c r="K584" s="24">
        <v>0</v>
      </c>
      <c r="L584" s="24">
        <v>0</v>
      </c>
      <c r="M584" s="24">
        <v>0</v>
      </c>
      <c r="N584" s="24">
        <v>0</v>
      </c>
      <c r="O584" s="24">
        <v>0</v>
      </c>
      <c r="P584" s="24">
        <v>0</v>
      </c>
      <c r="Q584" s="24">
        <v>0</v>
      </c>
      <c r="R584" s="24">
        <v>0</v>
      </c>
      <c r="S584" s="24">
        <v>0</v>
      </c>
      <c r="T584" s="24">
        <v>0</v>
      </c>
      <c r="U584" s="24">
        <v>0</v>
      </c>
      <c r="V584" s="24">
        <v>0</v>
      </c>
      <c r="W584" s="24">
        <v>0</v>
      </c>
      <c r="X584" s="24"/>
      <c r="Y584" s="24"/>
      <c r="Z584" s="24">
        <v>0</v>
      </c>
      <c r="AA584" s="24">
        <v>0</v>
      </c>
      <c r="AB584" s="38">
        <f t="shared" si="144"/>
        <v>0</v>
      </c>
      <c r="AC584" s="38">
        <f t="shared" si="142"/>
        <v>0</v>
      </c>
      <c r="AD584" s="24" t="e">
        <f t="shared" si="139"/>
        <v>#VALUE!</v>
      </c>
      <c r="AE584" s="24" t="e">
        <f t="shared" si="140"/>
        <v>#VALUE!</v>
      </c>
      <c r="AF584" s="24" t="e">
        <f t="shared" si="145"/>
        <v>#VALUE!</v>
      </c>
      <c r="AG584" s="24" t="e">
        <f t="shared" si="138"/>
        <v>#VALUE!</v>
      </c>
      <c r="AH584" s="46"/>
      <c r="AI584" s="47"/>
      <c r="AJ584" s="48"/>
      <c r="AK584" s="49"/>
      <c r="AL584" s="50"/>
    </row>
    <row r="585" spans="1:38" ht="15">
      <c r="A585" s="20">
        <f t="shared" si="143"/>
        <v>581</v>
      </c>
      <c r="B585" s="25" t="s">
        <v>1195</v>
      </c>
      <c r="C585" s="29" t="s">
        <v>1196</v>
      </c>
      <c r="D585" s="52">
        <v>30</v>
      </c>
      <c r="E585" s="24">
        <v>0</v>
      </c>
      <c r="F585" s="24">
        <v>0</v>
      </c>
      <c r="G585" s="24">
        <v>0</v>
      </c>
      <c r="H585" s="24">
        <v>0</v>
      </c>
      <c r="I585" s="24">
        <v>0</v>
      </c>
      <c r="J585" s="34">
        <v>0</v>
      </c>
      <c r="K585" s="24">
        <v>0</v>
      </c>
      <c r="L585" s="24">
        <v>0</v>
      </c>
      <c r="M585" s="24">
        <v>0</v>
      </c>
      <c r="N585" s="24">
        <v>0</v>
      </c>
      <c r="O585" s="24">
        <v>0</v>
      </c>
      <c r="P585" s="24">
        <v>0</v>
      </c>
      <c r="Q585" s="24">
        <v>0</v>
      </c>
      <c r="R585" s="24">
        <v>0</v>
      </c>
      <c r="S585" s="24">
        <v>0</v>
      </c>
      <c r="T585" s="24">
        <v>0</v>
      </c>
      <c r="U585" s="24">
        <v>0</v>
      </c>
      <c r="V585" s="24">
        <v>0</v>
      </c>
      <c r="W585" s="24">
        <v>0</v>
      </c>
      <c r="X585" s="24"/>
      <c r="Y585" s="24"/>
      <c r="Z585" s="24">
        <v>0</v>
      </c>
      <c r="AA585" s="24">
        <v>0</v>
      </c>
      <c r="AB585" s="38">
        <f t="shared" si="144"/>
        <v>0</v>
      </c>
      <c r="AC585" s="38">
        <f t="shared" si="142"/>
        <v>0</v>
      </c>
      <c r="AD585" s="24" t="e">
        <f t="shared" si="139"/>
        <v>#VALUE!</v>
      </c>
      <c r="AE585" s="24" t="e">
        <f t="shared" si="140"/>
        <v>#VALUE!</v>
      </c>
      <c r="AF585" s="24" t="e">
        <f t="shared" si="145"/>
        <v>#VALUE!</v>
      </c>
      <c r="AG585" s="24" t="e">
        <f t="shared" si="138"/>
        <v>#VALUE!</v>
      </c>
      <c r="AH585" s="46"/>
      <c r="AI585" s="47"/>
      <c r="AJ585" s="48"/>
      <c r="AK585" s="49"/>
      <c r="AL585" s="50"/>
    </row>
    <row r="586" spans="1:38" ht="15">
      <c r="A586" s="20">
        <f t="shared" si="143"/>
        <v>582</v>
      </c>
      <c r="B586" s="25" t="s">
        <v>1197</v>
      </c>
      <c r="C586" s="29" t="s">
        <v>1198</v>
      </c>
      <c r="D586" s="52">
        <v>30</v>
      </c>
      <c r="E586" s="24">
        <v>0</v>
      </c>
      <c r="F586" s="24">
        <v>0</v>
      </c>
      <c r="G586" s="24">
        <v>0</v>
      </c>
      <c r="H586" s="24">
        <v>0</v>
      </c>
      <c r="I586" s="24">
        <v>0</v>
      </c>
      <c r="J586" s="34">
        <v>0</v>
      </c>
      <c r="K586" s="24">
        <v>0</v>
      </c>
      <c r="L586" s="24">
        <v>0</v>
      </c>
      <c r="M586" s="24">
        <v>0</v>
      </c>
      <c r="N586" s="24">
        <v>0</v>
      </c>
      <c r="O586" s="24">
        <v>0</v>
      </c>
      <c r="P586" s="24">
        <v>0</v>
      </c>
      <c r="Q586" s="24">
        <v>0</v>
      </c>
      <c r="R586" s="24">
        <v>0</v>
      </c>
      <c r="S586" s="24">
        <v>0</v>
      </c>
      <c r="T586" s="24">
        <v>0</v>
      </c>
      <c r="U586" s="24">
        <v>0</v>
      </c>
      <c r="V586" s="24">
        <v>0</v>
      </c>
      <c r="W586" s="24">
        <v>0</v>
      </c>
      <c r="X586" s="24"/>
      <c r="Y586" s="24"/>
      <c r="Z586" s="24">
        <v>0</v>
      </c>
      <c r="AA586" s="24">
        <v>0</v>
      </c>
      <c r="AB586" s="38">
        <f t="shared" si="144"/>
        <v>0</v>
      </c>
      <c r="AC586" s="38">
        <f t="shared" si="142"/>
        <v>0</v>
      </c>
      <c r="AD586" s="24" t="e">
        <f t="shared" si="139"/>
        <v>#VALUE!</v>
      </c>
      <c r="AE586" s="24" t="e">
        <f t="shared" si="140"/>
        <v>#VALUE!</v>
      </c>
      <c r="AF586" s="24" t="e">
        <f t="shared" si="145"/>
        <v>#VALUE!</v>
      </c>
      <c r="AG586" s="24" t="e">
        <f t="shared" si="138"/>
        <v>#VALUE!</v>
      </c>
      <c r="AH586" s="46"/>
      <c r="AI586" s="47"/>
      <c r="AJ586" s="48"/>
      <c r="AK586" s="49"/>
      <c r="AL586" s="50"/>
    </row>
    <row r="587" spans="1:38" ht="15">
      <c r="A587" s="20">
        <f t="shared" si="143"/>
        <v>583</v>
      </c>
      <c r="B587" s="25" t="s">
        <v>1199</v>
      </c>
      <c r="C587" s="29" t="s">
        <v>1200</v>
      </c>
      <c r="D587" s="52">
        <v>30</v>
      </c>
      <c r="E587" s="24">
        <v>0</v>
      </c>
      <c r="F587" s="24">
        <v>0</v>
      </c>
      <c r="G587" s="24">
        <v>0</v>
      </c>
      <c r="H587" s="24">
        <v>0</v>
      </c>
      <c r="I587" s="24">
        <v>0</v>
      </c>
      <c r="J587" s="34">
        <v>0</v>
      </c>
      <c r="K587" s="24">
        <v>0</v>
      </c>
      <c r="L587" s="24">
        <v>0</v>
      </c>
      <c r="M587" s="24">
        <v>0</v>
      </c>
      <c r="N587" s="24">
        <v>0</v>
      </c>
      <c r="O587" s="24">
        <v>0</v>
      </c>
      <c r="P587" s="24">
        <v>0</v>
      </c>
      <c r="Q587" s="24">
        <v>0</v>
      </c>
      <c r="R587" s="24">
        <v>0</v>
      </c>
      <c r="S587" s="24">
        <v>0</v>
      </c>
      <c r="T587" s="24">
        <v>0</v>
      </c>
      <c r="U587" s="24">
        <v>0</v>
      </c>
      <c r="V587" s="24">
        <v>0</v>
      </c>
      <c r="W587" s="24">
        <v>0</v>
      </c>
      <c r="X587" s="24"/>
      <c r="Y587" s="24"/>
      <c r="Z587" s="24">
        <v>0</v>
      </c>
      <c r="AA587" s="24">
        <v>0</v>
      </c>
      <c r="AB587" s="38">
        <f t="shared" si="144"/>
        <v>0</v>
      </c>
      <c r="AC587" s="38">
        <f t="shared" si="142"/>
        <v>0</v>
      </c>
      <c r="AD587" s="24" t="e">
        <f t="shared" si="139"/>
        <v>#VALUE!</v>
      </c>
      <c r="AE587" s="24" t="e">
        <f t="shared" si="140"/>
        <v>#VALUE!</v>
      </c>
      <c r="AF587" s="24" t="e">
        <f t="shared" si="145"/>
        <v>#VALUE!</v>
      </c>
      <c r="AG587" s="24" t="e">
        <f t="shared" si="138"/>
        <v>#VALUE!</v>
      </c>
      <c r="AH587" s="46"/>
      <c r="AI587" s="47"/>
      <c r="AJ587" s="48"/>
      <c r="AK587" s="49"/>
      <c r="AL587" s="50"/>
    </row>
    <row r="588" spans="1:38" ht="15">
      <c r="A588" s="20">
        <f t="shared" si="143"/>
        <v>584</v>
      </c>
      <c r="B588" s="25" t="s">
        <v>1201</v>
      </c>
      <c r="C588" s="29" t="s">
        <v>1202</v>
      </c>
      <c r="D588" s="52">
        <v>30</v>
      </c>
      <c r="E588" s="24">
        <v>0</v>
      </c>
      <c r="F588" s="24">
        <v>0</v>
      </c>
      <c r="G588" s="24">
        <v>0</v>
      </c>
      <c r="H588" s="24">
        <v>0</v>
      </c>
      <c r="I588" s="24">
        <v>0</v>
      </c>
      <c r="J588" s="34">
        <v>0</v>
      </c>
      <c r="K588" s="24">
        <v>0</v>
      </c>
      <c r="L588" s="24">
        <v>0</v>
      </c>
      <c r="M588" s="24">
        <v>0</v>
      </c>
      <c r="N588" s="24">
        <v>0</v>
      </c>
      <c r="O588" s="24">
        <v>0</v>
      </c>
      <c r="P588" s="24">
        <v>0</v>
      </c>
      <c r="Q588" s="24">
        <v>0</v>
      </c>
      <c r="R588" s="24">
        <v>0</v>
      </c>
      <c r="S588" s="24">
        <v>0</v>
      </c>
      <c r="T588" s="24">
        <v>0</v>
      </c>
      <c r="U588" s="24">
        <v>0</v>
      </c>
      <c r="V588" s="24">
        <v>0</v>
      </c>
      <c r="W588" s="24">
        <v>0</v>
      </c>
      <c r="X588" s="24"/>
      <c r="Y588" s="24"/>
      <c r="Z588" s="24">
        <v>0</v>
      </c>
      <c r="AA588" s="24">
        <v>0</v>
      </c>
      <c r="AB588" s="38">
        <f t="shared" si="144"/>
        <v>0</v>
      </c>
      <c r="AC588" s="38">
        <f t="shared" si="142"/>
        <v>0</v>
      </c>
      <c r="AD588" s="24" t="e">
        <f t="shared" si="139"/>
        <v>#VALUE!</v>
      </c>
      <c r="AE588" s="24" t="e">
        <f t="shared" si="140"/>
        <v>#VALUE!</v>
      </c>
      <c r="AF588" s="24" t="e">
        <f t="shared" si="145"/>
        <v>#VALUE!</v>
      </c>
      <c r="AG588" s="24" t="e">
        <f t="shared" si="138"/>
        <v>#VALUE!</v>
      </c>
      <c r="AH588" s="46"/>
      <c r="AI588" s="47"/>
      <c r="AJ588" s="48"/>
      <c r="AK588" s="49"/>
      <c r="AL588" s="50"/>
    </row>
    <row r="589" spans="1:38" ht="15">
      <c r="A589" s="20">
        <f t="shared" si="143"/>
        <v>585</v>
      </c>
      <c r="B589" s="25" t="s">
        <v>1203</v>
      </c>
      <c r="C589" s="29" t="s">
        <v>1204</v>
      </c>
      <c r="D589" s="52">
        <v>30</v>
      </c>
      <c r="E589" s="24">
        <v>0</v>
      </c>
      <c r="F589" s="24">
        <v>0</v>
      </c>
      <c r="G589" s="24">
        <v>0</v>
      </c>
      <c r="H589" s="24">
        <v>0</v>
      </c>
      <c r="I589" s="24">
        <v>0</v>
      </c>
      <c r="J589" s="34">
        <v>0</v>
      </c>
      <c r="K589" s="24">
        <v>0</v>
      </c>
      <c r="L589" s="24">
        <v>0</v>
      </c>
      <c r="M589" s="24">
        <v>0</v>
      </c>
      <c r="N589" s="24">
        <v>0</v>
      </c>
      <c r="O589" s="24">
        <v>0</v>
      </c>
      <c r="P589" s="24">
        <v>0</v>
      </c>
      <c r="Q589" s="24">
        <v>0</v>
      </c>
      <c r="R589" s="24">
        <v>0</v>
      </c>
      <c r="S589" s="24">
        <v>0</v>
      </c>
      <c r="T589" s="24">
        <v>0</v>
      </c>
      <c r="U589" s="24">
        <v>0</v>
      </c>
      <c r="V589" s="24">
        <v>0</v>
      </c>
      <c r="W589" s="24">
        <v>0</v>
      </c>
      <c r="X589" s="24"/>
      <c r="Y589" s="24"/>
      <c r="Z589" s="24">
        <v>0</v>
      </c>
      <c r="AA589" s="24">
        <v>0</v>
      </c>
      <c r="AB589" s="38">
        <f t="shared" si="144"/>
        <v>0</v>
      </c>
      <c r="AC589" s="38">
        <f t="shared" si="142"/>
        <v>0</v>
      </c>
      <c r="AD589" s="24" t="e">
        <f t="shared" si="139"/>
        <v>#VALUE!</v>
      </c>
      <c r="AE589" s="24" t="e">
        <f t="shared" si="140"/>
        <v>#VALUE!</v>
      </c>
      <c r="AF589" s="24" t="e">
        <f t="shared" si="145"/>
        <v>#VALUE!</v>
      </c>
      <c r="AG589" s="24" t="e">
        <f t="shared" si="138"/>
        <v>#VALUE!</v>
      </c>
      <c r="AH589" s="46"/>
      <c r="AI589" s="47"/>
      <c r="AJ589" s="48"/>
      <c r="AK589" s="49"/>
      <c r="AL589" s="50"/>
    </row>
    <row r="590" spans="1:38" ht="15">
      <c r="A590" s="20">
        <f t="shared" si="143"/>
        <v>586</v>
      </c>
      <c r="B590" s="25" t="s">
        <v>351</v>
      </c>
      <c r="C590" s="29" t="s">
        <v>352</v>
      </c>
      <c r="D590" s="23">
        <v>90</v>
      </c>
      <c r="E590" s="24">
        <v>0</v>
      </c>
      <c r="F590" s="24">
        <v>0</v>
      </c>
      <c r="G590" s="24">
        <v>0</v>
      </c>
      <c r="H590" s="24">
        <v>0</v>
      </c>
      <c r="I590" s="24">
        <v>0</v>
      </c>
      <c r="J590" s="34">
        <v>0</v>
      </c>
      <c r="K590" s="24">
        <v>0</v>
      </c>
      <c r="L590" s="24">
        <v>0</v>
      </c>
      <c r="M590" s="24">
        <v>0</v>
      </c>
      <c r="N590" s="24">
        <v>0</v>
      </c>
      <c r="O590" s="24">
        <v>0</v>
      </c>
      <c r="P590" s="24">
        <v>0</v>
      </c>
      <c r="Q590" s="24">
        <v>0</v>
      </c>
      <c r="R590" s="24">
        <v>0</v>
      </c>
      <c r="S590" s="24">
        <v>0</v>
      </c>
      <c r="T590" s="24">
        <v>0</v>
      </c>
      <c r="U590" s="24">
        <v>0</v>
      </c>
      <c r="V590" s="24">
        <v>0</v>
      </c>
      <c r="W590" s="24">
        <v>0</v>
      </c>
      <c r="X590" s="24"/>
      <c r="Y590" s="24"/>
      <c r="Z590" s="24">
        <v>0</v>
      </c>
      <c r="AA590" s="24">
        <v>0</v>
      </c>
      <c r="AB590" s="38">
        <f t="shared" si="144"/>
        <v>0</v>
      </c>
      <c r="AC590" s="38">
        <f>AB590-AA590-Z590-Y590</f>
        <v>0</v>
      </c>
      <c r="AD590" s="24" t="e">
        <f t="shared" si="139"/>
        <v>#VALUE!</v>
      </c>
      <c r="AE590" s="24" t="e">
        <f t="shared" si="140"/>
        <v>#VALUE!</v>
      </c>
      <c r="AF590" s="24" t="e">
        <f t="shared" si="145"/>
        <v>#VALUE!</v>
      </c>
      <c r="AG590" s="24" t="e">
        <f t="shared" si="138"/>
        <v>#VALUE!</v>
      </c>
      <c r="AH590" s="46"/>
      <c r="AI590" s="47"/>
      <c r="AJ590" s="48"/>
      <c r="AK590" s="49"/>
      <c r="AL590" s="50"/>
    </row>
    <row r="591" spans="1:38" ht="15">
      <c r="A591" s="20">
        <f t="shared" si="143"/>
        <v>587</v>
      </c>
      <c r="B591" s="25" t="s">
        <v>1205</v>
      </c>
      <c r="C591" s="29" t="s">
        <v>1206</v>
      </c>
      <c r="D591" s="52">
        <v>30</v>
      </c>
      <c r="E591" s="24">
        <v>0</v>
      </c>
      <c r="F591" s="24">
        <v>0</v>
      </c>
      <c r="G591" s="24">
        <v>0</v>
      </c>
      <c r="H591" s="24">
        <v>0</v>
      </c>
      <c r="I591" s="24">
        <v>0</v>
      </c>
      <c r="J591" s="34">
        <v>0</v>
      </c>
      <c r="K591" s="24">
        <v>0</v>
      </c>
      <c r="L591" s="24">
        <v>0</v>
      </c>
      <c r="M591" s="24">
        <v>0</v>
      </c>
      <c r="N591" s="24">
        <v>0</v>
      </c>
      <c r="O591" s="24">
        <v>0</v>
      </c>
      <c r="P591" s="24">
        <v>0</v>
      </c>
      <c r="Q591" s="24">
        <v>0</v>
      </c>
      <c r="R591" s="24">
        <v>0</v>
      </c>
      <c r="S591" s="24">
        <v>0</v>
      </c>
      <c r="T591" s="24">
        <v>0</v>
      </c>
      <c r="U591" s="24">
        <v>0</v>
      </c>
      <c r="V591" s="24">
        <v>0</v>
      </c>
      <c r="W591" s="24">
        <v>0</v>
      </c>
      <c r="X591" s="24"/>
      <c r="Y591" s="24"/>
      <c r="Z591" s="24">
        <v>0</v>
      </c>
      <c r="AA591" s="24">
        <v>0</v>
      </c>
      <c r="AB591" s="38">
        <f t="shared" si="144"/>
        <v>0</v>
      </c>
      <c r="AC591" s="38">
        <f t="shared" ref="AC591:AC612" si="146">AB591-AA591</f>
        <v>0</v>
      </c>
      <c r="AD591" s="24" t="e">
        <f t="shared" si="139"/>
        <v>#VALUE!</v>
      </c>
      <c r="AE591" s="24" t="e">
        <f t="shared" si="140"/>
        <v>#VALUE!</v>
      </c>
      <c r="AF591" s="24" t="e">
        <f t="shared" si="145"/>
        <v>#VALUE!</v>
      </c>
      <c r="AG591" s="24" t="e">
        <f t="shared" si="138"/>
        <v>#VALUE!</v>
      </c>
      <c r="AH591" s="46"/>
      <c r="AI591" s="47"/>
      <c r="AJ591" s="48"/>
      <c r="AK591" s="49"/>
      <c r="AL591" s="50"/>
    </row>
    <row r="592" spans="1:38" ht="15">
      <c r="A592" s="20">
        <f t="shared" si="143"/>
        <v>588</v>
      </c>
      <c r="B592" s="25" t="s">
        <v>1207</v>
      </c>
      <c r="C592" s="29" t="s">
        <v>1208</v>
      </c>
      <c r="D592" s="52">
        <v>30</v>
      </c>
      <c r="E592" s="24">
        <v>0</v>
      </c>
      <c r="F592" s="24">
        <v>0</v>
      </c>
      <c r="G592" s="24">
        <v>0</v>
      </c>
      <c r="H592" s="24">
        <v>0</v>
      </c>
      <c r="I592" s="24">
        <v>0</v>
      </c>
      <c r="J592" s="34">
        <v>0</v>
      </c>
      <c r="K592" s="24">
        <v>0</v>
      </c>
      <c r="L592" s="24">
        <v>0</v>
      </c>
      <c r="M592" s="24">
        <v>0</v>
      </c>
      <c r="N592" s="24">
        <v>0</v>
      </c>
      <c r="O592" s="24">
        <v>0</v>
      </c>
      <c r="P592" s="24">
        <v>0</v>
      </c>
      <c r="Q592" s="24">
        <v>0</v>
      </c>
      <c r="R592" s="24">
        <v>0</v>
      </c>
      <c r="S592" s="24">
        <v>0</v>
      </c>
      <c r="T592" s="24">
        <v>0</v>
      </c>
      <c r="U592" s="24">
        <v>0</v>
      </c>
      <c r="V592" s="24">
        <v>0</v>
      </c>
      <c r="W592" s="24">
        <v>0</v>
      </c>
      <c r="X592" s="24"/>
      <c r="Y592" s="24"/>
      <c r="Z592" s="24">
        <v>0</v>
      </c>
      <c r="AA592" s="24">
        <v>0</v>
      </c>
      <c r="AB592" s="38">
        <f t="shared" si="144"/>
        <v>0</v>
      </c>
      <c r="AC592" s="38">
        <f t="shared" si="146"/>
        <v>0</v>
      </c>
      <c r="AD592" s="24" t="e">
        <f t="shared" si="139"/>
        <v>#VALUE!</v>
      </c>
      <c r="AE592" s="24" t="e">
        <f t="shared" si="140"/>
        <v>#VALUE!</v>
      </c>
      <c r="AF592" s="24" t="e">
        <f t="shared" si="145"/>
        <v>#VALUE!</v>
      </c>
      <c r="AG592" s="24" t="e">
        <f t="shared" si="138"/>
        <v>#VALUE!</v>
      </c>
      <c r="AH592" s="46"/>
      <c r="AI592" s="47"/>
      <c r="AJ592" s="48"/>
      <c r="AK592" s="49"/>
      <c r="AL592" s="50"/>
    </row>
    <row r="593" spans="1:38" ht="15">
      <c r="A593" s="20">
        <f t="shared" si="143"/>
        <v>589</v>
      </c>
      <c r="B593" s="25" t="s">
        <v>1209</v>
      </c>
      <c r="C593" s="29" t="s">
        <v>1210</v>
      </c>
      <c r="D593" s="52">
        <v>30</v>
      </c>
      <c r="E593" s="24">
        <v>0</v>
      </c>
      <c r="F593" s="24">
        <v>0</v>
      </c>
      <c r="G593" s="24">
        <v>0</v>
      </c>
      <c r="H593" s="24">
        <v>0</v>
      </c>
      <c r="I593" s="24">
        <v>0</v>
      </c>
      <c r="J593" s="34">
        <v>0</v>
      </c>
      <c r="K593" s="24">
        <v>0</v>
      </c>
      <c r="L593" s="24">
        <v>0</v>
      </c>
      <c r="M593" s="24">
        <v>0</v>
      </c>
      <c r="N593" s="24">
        <v>0</v>
      </c>
      <c r="O593" s="24">
        <v>0</v>
      </c>
      <c r="P593" s="24">
        <v>0</v>
      </c>
      <c r="Q593" s="24">
        <v>0</v>
      </c>
      <c r="R593" s="24">
        <v>0</v>
      </c>
      <c r="S593" s="24">
        <v>0</v>
      </c>
      <c r="T593" s="24">
        <v>0</v>
      </c>
      <c r="U593" s="24">
        <v>0</v>
      </c>
      <c r="V593" s="24">
        <v>0</v>
      </c>
      <c r="W593" s="24">
        <v>0</v>
      </c>
      <c r="X593" s="24"/>
      <c r="Y593" s="24"/>
      <c r="Z593" s="24">
        <v>0</v>
      </c>
      <c r="AA593" s="24">
        <v>0</v>
      </c>
      <c r="AB593" s="38">
        <f t="shared" si="144"/>
        <v>0</v>
      </c>
      <c r="AC593" s="38">
        <f t="shared" si="146"/>
        <v>0</v>
      </c>
      <c r="AD593" s="24" t="e">
        <f t="shared" si="139"/>
        <v>#VALUE!</v>
      </c>
      <c r="AE593" s="24" t="e">
        <f t="shared" si="140"/>
        <v>#VALUE!</v>
      </c>
      <c r="AF593" s="24" t="e">
        <f t="shared" si="145"/>
        <v>#VALUE!</v>
      </c>
      <c r="AG593" s="24" t="e">
        <f t="shared" si="138"/>
        <v>#VALUE!</v>
      </c>
      <c r="AH593" s="46"/>
      <c r="AI593" s="47"/>
      <c r="AJ593" s="48"/>
      <c r="AK593" s="49"/>
      <c r="AL593" s="50"/>
    </row>
    <row r="594" spans="1:38" ht="15">
      <c r="A594" s="20">
        <f t="shared" si="143"/>
        <v>590</v>
      </c>
      <c r="B594" s="25" t="s">
        <v>1211</v>
      </c>
      <c r="C594" s="29" t="s">
        <v>1212</v>
      </c>
      <c r="D594" s="52">
        <v>30</v>
      </c>
      <c r="E594" s="24">
        <v>0</v>
      </c>
      <c r="F594" s="24">
        <v>0</v>
      </c>
      <c r="G594" s="24">
        <v>0</v>
      </c>
      <c r="H594" s="24">
        <v>0</v>
      </c>
      <c r="I594" s="24">
        <v>0</v>
      </c>
      <c r="J594" s="34">
        <v>0</v>
      </c>
      <c r="K594" s="24">
        <v>0</v>
      </c>
      <c r="L594" s="24">
        <v>0</v>
      </c>
      <c r="M594" s="24">
        <v>0</v>
      </c>
      <c r="N594" s="24">
        <v>0</v>
      </c>
      <c r="O594" s="24">
        <v>0</v>
      </c>
      <c r="P594" s="24">
        <v>0</v>
      </c>
      <c r="Q594" s="24">
        <v>0</v>
      </c>
      <c r="R594" s="24">
        <v>0</v>
      </c>
      <c r="S594" s="24">
        <v>0</v>
      </c>
      <c r="T594" s="24">
        <v>0</v>
      </c>
      <c r="U594" s="24">
        <v>0</v>
      </c>
      <c r="V594" s="24">
        <v>0</v>
      </c>
      <c r="W594" s="24">
        <v>0</v>
      </c>
      <c r="X594" s="24"/>
      <c r="Y594" s="24"/>
      <c r="Z594" s="24">
        <v>0</v>
      </c>
      <c r="AA594" s="24">
        <v>0</v>
      </c>
      <c r="AB594" s="38">
        <f t="shared" si="144"/>
        <v>0</v>
      </c>
      <c r="AC594" s="38">
        <f t="shared" si="146"/>
        <v>0</v>
      </c>
      <c r="AD594" s="24" t="e">
        <f t="shared" si="139"/>
        <v>#VALUE!</v>
      </c>
      <c r="AE594" s="24" t="e">
        <f t="shared" si="140"/>
        <v>#VALUE!</v>
      </c>
      <c r="AF594" s="24" t="e">
        <f t="shared" si="145"/>
        <v>#VALUE!</v>
      </c>
      <c r="AG594" s="24" t="e">
        <f t="shared" si="138"/>
        <v>#VALUE!</v>
      </c>
      <c r="AH594" s="46"/>
      <c r="AI594" s="47"/>
      <c r="AJ594" s="48"/>
      <c r="AK594" s="49"/>
      <c r="AL594" s="50"/>
    </row>
    <row r="595" spans="1:38" ht="15">
      <c r="A595" s="20">
        <f t="shared" si="143"/>
        <v>591</v>
      </c>
      <c r="B595" s="25" t="s">
        <v>1213</v>
      </c>
      <c r="C595" s="29" t="s">
        <v>1214</v>
      </c>
      <c r="D595" s="52">
        <v>30</v>
      </c>
      <c r="E595" s="24">
        <v>0</v>
      </c>
      <c r="F595" s="24">
        <v>0</v>
      </c>
      <c r="G595" s="24">
        <v>0</v>
      </c>
      <c r="H595" s="24">
        <v>0</v>
      </c>
      <c r="I595" s="24">
        <v>0</v>
      </c>
      <c r="J595" s="34">
        <v>0</v>
      </c>
      <c r="K595" s="24">
        <v>0</v>
      </c>
      <c r="L595" s="24">
        <v>0</v>
      </c>
      <c r="M595" s="24">
        <v>0</v>
      </c>
      <c r="N595" s="24">
        <v>0</v>
      </c>
      <c r="O595" s="24">
        <v>0</v>
      </c>
      <c r="P595" s="24">
        <v>0</v>
      </c>
      <c r="Q595" s="24">
        <v>0</v>
      </c>
      <c r="R595" s="24">
        <v>0</v>
      </c>
      <c r="S595" s="24">
        <v>0</v>
      </c>
      <c r="T595" s="24">
        <v>0</v>
      </c>
      <c r="U595" s="24">
        <v>0</v>
      </c>
      <c r="V595" s="24">
        <v>0</v>
      </c>
      <c r="W595" s="24">
        <v>0</v>
      </c>
      <c r="X595" s="24">
        <v>0</v>
      </c>
      <c r="Y595" s="24"/>
      <c r="Z595" s="24">
        <v>0</v>
      </c>
      <c r="AA595" s="24">
        <v>0</v>
      </c>
      <c r="AB595" s="38">
        <f t="shared" si="144"/>
        <v>0</v>
      </c>
      <c r="AC595" s="38">
        <f t="shared" si="146"/>
        <v>0</v>
      </c>
      <c r="AD595" s="24" t="e">
        <f t="shared" si="139"/>
        <v>#VALUE!</v>
      </c>
      <c r="AE595" s="24" t="e">
        <f t="shared" si="140"/>
        <v>#VALUE!</v>
      </c>
      <c r="AF595" s="24" t="e">
        <f t="shared" si="145"/>
        <v>#VALUE!</v>
      </c>
      <c r="AG595" s="24" t="e">
        <f t="shared" si="138"/>
        <v>#VALUE!</v>
      </c>
      <c r="AH595" s="46"/>
      <c r="AI595" s="47"/>
      <c r="AJ595" s="48"/>
      <c r="AK595" s="49"/>
      <c r="AL595" s="50"/>
    </row>
    <row r="596" spans="1:38" ht="15">
      <c r="A596" s="20">
        <f t="shared" si="143"/>
        <v>592</v>
      </c>
      <c r="B596" s="25" t="s">
        <v>1215</v>
      </c>
      <c r="C596" s="29" t="s">
        <v>1216</v>
      </c>
      <c r="D596" s="52">
        <v>30</v>
      </c>
      <c r="E596" s="24">
        <v>0</v>
      </c>
      <c r="F596" s="24">
        <v>0</v>
      </c>
      <c r="G596" s="24">
        <v>0</v>
      </c>
      <c r="H596" s="24">
        <v>0</v>
      </c>
      <c r="I596" s="24">
        <v>0</v>
      </c>
      <c r="J596" s="34">
        <v>0</v>
      </c>
      <c r="K596" s="24">
        <v>0</v>
      </c>
      <c r="L596" s="24">
        <v>0</v>
      </c>
      <c r="M596" s="24">
        <v>0</v>
      </c>
      <c r="N596" s="24">
        <v>0</v>
      </c>
      <c r="O596" s="24">
        <v>0</v>
      </c>
      <c r="P596" s="24">
        <v>0</v>
      </c>
      <c r="Q596" s="24">
        <v>0</v>
      </c>
      <c r="R596" s="24">
        <v>0</v>
      </c>
      <c r="S596" s="24">
        <v>0</v>
      </c>
      <c r="T596" s="24">
        <v>0</v>
      </c>
      <c r="U596" s="24">
        <v>0</v>
      </c>
      <c r="V596" s="24">
        <v>0</v>
      </c>
      <c r="W596" s="24">
        <v>0</v>
      </c>
      <c r="X596" s="24"/>
      <c r="Y596" s="24"/>
      <c r="Z596" s="24">
        <v>0</v>
      </c>
      <c r="AA596" s="24">
        <v>0</v>
      </c>
      <c r="AB596" s="38">
        <f t="shared" si="144"/>
        <v>0</v>
      </c>
      <c r="AC596" s="38">
        <f t="shared" si="146"/>
        <v>0</v>
      </c>
      <c r="AD596" s="24" t="e">
        <f t="shared" si="139"/>
        <v>#VALUE!</v>
      </c>
      <c r="AE596" s="24" t="e">
        <f t="shared" si="140"/>
        <v>#VALUE!</v>
      </c>
      <c r="AF596" s="24" t="e">
        <f t="shared" si="145"/>
        <v>#VALUE!</v>
      </c>
      <c r="AG596" s="24" t="e">
        <f t="shared" si="138"/>
        <v>#VALUE!</v>
      </c>
      <c r="AH596" s="46"/>
      <c r="AI596" s="47"/>
      <c r="AJ596" s="48"/>
      <c r="AK596" s="49"/>
      <c r="AL596" s="50"/>
    </row>
    <row r="597" spans="1:38" ht="15">
      <c r="A597" s="20">
        <f t="shared" si="143"/>
        <v>593</v>
      </c>
      <c r="B597" s="25" t="s">
        <v>1217</v>
      </c>
      <c r="C597" s="29" t="s">
        <v>1218</v>
      </c>
      <c r="D597" s="52">
        <v>30</v>
      </c>
      <c r="E597" s="24">
        <v>0</v>
      </c>
      <c r="F597" s="24">
        <v>0</v>
      </c>
      <c r="G597" s="24">
        <v>0</v>
      </c>
      <c r="H597" s="24">
        <v>0</v>
      </c>
      <c r="I597" s="24">
        <v>0</v>
      </c>
      <c r="J597" s="34">
        <v>0</v>
      </c>
      <c r="K597" s="24">
        <v>0</v>
      </c>
      <c r="L597" s="24">
        <v>0</v>
      </c>
      <c r="M597" s="24">
        <v>0</v>
      </c>
      <c r="N597" s="24">
        <v>0</v>
      </c>
      <c r="O597" s="24">
        <v>0</v>
      </c>
      <c r="P597" s="24">
        <v>0</v>
      </c>
      <c r="Q597" s="24">
        <v>0</v>
      </c>
      <c r="R597" s="24">
        <v>0</v>
      </c>
      <c r="S597" s="24">
        <v>0</v>
      </c>
      <c r="T597" s="24">
        <v>0</v>
      </c>
      <c r="U597" s="24">
        <v>0</v>
      </c>
      <c r="V597" s="24">
        <v>0</v>
      </c>
      <c r="W597" s="24">
        <v>0</v>
      </c>
      <c r="X597" s="24"/>
      <c r="Y597" s="24"/>
      <c r="Z597" s="24">
        <v>0</v>
      </c>
      <c r="AA597" s="24">
        <v>0</v>
      </c>
      <c r="AB597" s="38">
        <f t="shared" si="144"/>
        <v>0</v>
      </c>
      <c r="AC597" s="38">
        <f t="shared" si="146"/>
        <v>0</v>
      </c>
      <c r="AD597" s="24" t="e">
        <f t="shared" si="139"/>
        <v>#VALUE!</v>
      </c>
      <c r="AE597" s="24" t="e">
        <f t="shared" si="140"/>
        <v>#VALUE!</v>
      </c>
      <c r="AF597" s="24" t="e">
        <f t="shared" si="145"/>
        <v>#VALUE!</v>
      </c>
      <c r="AG597" s="24" t="e">
        <f t="shared" si="138"/>
        <v>#VALUE!</v>
      </c>
      <c r="AH597" s="46"/>
      <c r="AI597" s="47"/>
      <c r="AJ597" s="48"/>
      <c r="AK597" s="49"/>
      <c r="AL597" s="50"/>
    </row>
    <row r="598" spans="1:38" ht="15">
      <c r="A598" s="20">
        <f t="shared" si="143"/>
        <v>594</v>
      </c>
      <c r="B598" s="25" t="s">
        <v>1219</v>
      </c>
      <c r="C598" s="29" t="s">
        <v>1220</v>
      </c>
      <c r="D598" s="52">
        <v>30</v>
      </c>
      <c r="E598" s="24">
        <v>0</v>
      </c>
      <c r="F598" s="24">
        <v>0</v>
      </c>
      <c r="G598" s="24">
        <v>0</v>
      </c>
      <c r="H598" s="24">
        <v>0</v>
      </c>
      <c r="I598" s="24">
        <v>0</v>
      </c>
      <c r="J598" s="34">
        <v>0</v>
      </c>
      <c r="K598" s="24">
        <v>0</v>
      </c>
      <c r="L598" s="24">
        <v>0</v>
      </c>
      <c r="M598" s="24">
        <v>0</v>
      </c>
      <c r="N598" s="24">
        <v>0</v>
      </c>
      <c r="O598" s="24">
        <v>0</v>
      </c>
      <c r="P598" s="24">
        <v>0</v>
      </c>
      <c r="Q598" s="24">
        <v>0</v>
      </c>
      <c r="R598" s="24">
        <v>0</v>
      </c>
      <c r="S598" s="24">
        <v>0</v>
      </c>
      <c r="T598" s="24">
        <v>0</v>
      </c>
      <c r="U598" s="24">
        <v>0</v>
      </c>
      <c r="V598" s="24">
        <v>0</v>
      </c>
      <c r="W598" s="24">
        <v>0</v>
      </c>
      <c r="X598" s="24"/>
      <c r="Y598" s="24"/>
      <c r="Z598" s="24">
        <v>0</v>
      </c>
      <c r="AA598" s="24">
        <v>0</v>
      </c>
      <c r="AB598" s="38">
        <f t="shared" si="144"/>
        <v>0</v>
      </c>
      <c r="AC598" s="38">
        <f t="shared" si="146"/>
        <v>0</v>
      </c>
      <c r="AD598" s="24" t="e">
        <f t="shared" si="139"/>
        <v>#VALUE!</v>
      </c>
      <c r="AE598" s="24" t="e">
        <f t="shared" si="140"/>
        <v>#VALUE!</v>
      </c>
      <c r="AF598" s="24" t="e">
        <f t="shared" si="145"/>
        <v>#VALUE!</v>
      </c>
      <c r="AG598" s="24" t="e">
        <f t="shared" si="138"/>
        <v>#VALUE!</v>
      </c>
      <c r="AH598" s="46"/>
      <c r="AI598" s="47"/>
      <c r="AJ598" s="48"/>
      <c r="AK598" s="49"/>
      <c r="AL598" s="50"/>
    </row>
    <row r="599" spans="1:38" ht="15">
      <c r="A599" s="20">
        <f t="shared" si="143"/>
        <v>595</v>
      </c>
      <c r="B599" s="25" t="s">
        <v>1221</v>
      </c>
      <c r="C599" s="29" t="s">
        <v>1222</v>
      </c>
      <c r="D599" s="52">
        <v>30</v>
      </c>
      <c r="E599" s="24">
        <v>0</v>
      </c>
      <c r="F599" s="24">
        <v>0</v>
      </c>
      <c r="G599" s="24">
        <v>0</v>
      </c>
      <c r="H599" s="24">
        <v>0</v>
      </c>
      <c r="I599" s="24">
        <v>0</v>
      </c>
      <c r="J599" s="34">
        <v>0</v>
      </c>
      <c r="K599" s="24">
        <v>0</v>
      </c>
      <c r="L599" s="24">
        <v>0</v>
      </c>
      <c r="M599" s="24">
        <v>0</v>
      </c>
      <c r="N599" s="24">
        <v>0</v>
      </c>
      <c r="O599" s="24">
        <v>0</v>
      </c>
      <c r="P599" s="24">
        <v>0</v>
      </c>
      <c r="Q599" s="24">
        <v>0</v>
      </c>
      <c r="R599" s="24">
        <v>0</v>
      </c>
      <c r="S599" s="24">
        <v>0</v>
      </c>
      <c r="T599" s="24">
        <v>0</v>
      </c>
      <c r="U599" s="24">
        <v>0</v>
      </c>
      <c r="V599" s="24">
        <v>0</v>
      </c>
      <c r="W599" s="24">
        <v>0</v>
      </c>
      <c r="X599" s="24"/>
      <c r="Y599" s="24"/>
      <c r="Z599" s="24">
        <v>0</v>
      </c>
      <c r="AA599" s="24">
        <v>0</v>
      </c>
      <c r="AB599" s="38">
        <f t="shared" si="144"/>
        <v>0</v>
      </c>
      <c r="AC599" s="38">
        <f t="shared" si="146"/>
        <v>0</v>
      </c>
      <c r="AD599" s="24" t="e">
        <f t="shared" si="139"/>
        <v>#VALUE!</v>
      </c>
      <c r="AE599" s="24" t="e">
        <f t="shared" si="140"/>
        <v>#VALUE!</v>
      </c>
      <c r="AF599" s="24" t="e">
        <f t="shared" si="145"/>
        <v>#VALUE!</v>
      </c>
      <c r="AG599" s="24" t="e">
        <f t="shared" si="138"/>
        <v>#VALUE!</v>
      </c>
      <c r="AH599" s="46"/>
      <c r="AI599" s="47"/>
      <c r="AJ599" s="48"/>
      <c r="AK599" s="49"/>
      <c r="AL599" s="50"/>
    </row>
    <row r="600" spans="1:38" ht="15">
      <c r="A600" s="20">
        <f t="shared" si="143"/>
        <v>596</v>
      </c>
      <c r="B600" s="25" t="s">
        <v>1223</v>
      </c>
      <c r="C600" s="29" t="s">
        <v>1224</v>
      </c>
      <c r="D600" s="52">
        <v>30</v>
      </c>
      <c r="E600" s="24">
        <v>0</v>
      </c>
      <c r="F600" s="24">
        <v>0</v>
      </c>
      <c r="G600" s="24">
        <v>0</v>
      </c>
      <c r="H600" s="24">
        <v>0</v>
      </c>
      <c r="I600" s="24">
        <v>0</v>
      </c>
      <c r="J600" s="34">
        <v>0</v>
      </c>
      <c r="K600" s="24">
        <v>0</v>
      </c>
      <c r="L600" s="24">
        <v>0</v>
      </c>
      <c r="M600" s="24">
        <v>0</v>
      </c>
      <c r="N600" s="24">
        <v>0</v>
      </c>
      <c r="O600" s="24">
        <v>0</v>
      </c>
      <c r="P600" s="24">
        <v>0</v>
      </c>
      <c r="Q600" s="24">
        <v>0</v>
      </c>
      <c r="R600" s="24">
        <v>0</v>
      </c>
      <c r="S600" s="24">
        <v>0</v>
      </c>
      <c r="T600" s="24">
        <v>0</v>
      </c>
      <c r="U600" s="24">
        <v>0</v>
      </c>
      <c r="V600" s="24">
        <v>0</v>
      </c>
      <c r="W600" s="24">
        <v>0</v>
      </c>
      <c r="X600" s="24"/>
      <c r="Y600" s="24"/>
      <c r="Z600" s="24">
        <v>0</v>
      </c>
      <c r="AA600" s="24">
        <v>0</v>
      </c>
      <c r="AB600" s="38">
        <f t="shared" si="144"/>
        <v>0</v>
      </c>
      <c r="AC600" s="38">
        <f t="shared" si="146"/>
        <v>0</v>
      </c>
      <c r="AD600" s="24" t="e">
        <f t="shared" si="139"/>
        <v>#VALUE!</v>
      </c>
      <c r="AE600" s="24" t="e">
        <f t="shared" si="140"/>
        <v>#VALUE!</v>
      </c>
      <c r="AF600" s="24" t="e">
        <f t="shared" si="145"/>
        <v>#VALUE!</v>
      </c>
      <c r="AG600" s="24" t="e">
        <f t="shared" si="138"/>
        <v>#VALUE!</v>
      </c>
      <c r="AH600" s="46"/>
      <c r="AI600" s="47"/>
      <c r="AJ600" s="48"/>
      <c r="AK600" s="49"/>
      <c r="AL600" s="50"/>
    </row>
    <row r="601" spans="1:38" ht="15">
      <c r="A601" s="20">
        <f t="shared" si="143"/>
        <v>597</v>
      </c>
      <c r="B601" s="25" t="s">
        <v>1225</v>
      </c>
      <c r="C601" s="29" t="s">
        <v>1226</v>
      </c>
      <c r="D601" s="52">
        <v>30</v>
      </c>
      <c r="E601" s="24">
        <v>0</v>
      </c>
      <c r="F601" s="24">
        <v>0</v>
      </c>
      <c r="G601" s="24">
        <v>0</v>
      </c>
      <c r="H601" s="24">
        <v>0</v>
      </c>
      <c r="I601" s="24">
        <v>0</v>
      </c>
      <c r="J601" s="34">
        <v>0</v>
      </c>
      <c r="K601" s="24">
        <v>0</v>
      </c>
      <c r="L601" s="24">
        <v>0</v>
      </c>
      <c r="M601" s="24">
        <v>0</v>
      </c>
      <c r="N601" s="24">
        <v>0</v>
      </c>
      <c r="O601" s="24">
        <v>0</v>
      </c>
      <c r="P601" s="24">
        <v>0</v>
      </c>
      <c r="Q601" s="24">
        <v>0</v>
      </c>
      <c r="R601" s="24">
        <v>0</v>
      </c>
      <c r="S601" s="24">
        <v>0</v>
      </c>
      <c r="T601" s="24">
        <v>0</v>
      </c>
      <c r="U601" s="24">
        <v>0</v>
      </c>
      <c r="V601" s="24">
        <v>0</v>
      </c>
      <c r="W601" s="24">
        <v>0</v>
      </c>
      <c r="X601" s="24"/>
      <c r="Y601" s="24"/>
      <c r="Z601" s="24">
        <v>0</v>
      </c>
      <c r="AA601" s="24">
        <v>0</v>
      </c>
      <c r="AB601" s="38">
        <f t="shared" si="144"/>
        <v>0</v>
      </c>
      <c r="AC601" s="38">
        <f t="shared" si="146"/>
        <v>0</v>
      </c>
      <c r="AD601" s="24" t="e">
        <f t="shared" si="139"/>
        <v>#VALUE!</v>
      </c>
      <c r="AE601" s="24" t="e">
        <f t="shared" si="140"/>
        <v>#VALUE!</v>
      </c>
      <c r="AF601" s="24" t="e">
        <f t="shared" si="145"/>
        <v>#VALUE!</v>
      </c>
      <c r="AG601" s="24" t="e">
        <f t="shared" si="138"/>
        <v>#VALUE!</v>
      </c>
      <c r="AH601" s="46"/>
      <c r="AI601" s="47"/>
      <c r="AJ601" s="48"/>
      <c r="AK601" s="49"/>
      <c r="AL601" s="50"/>
    </row>
    <row r="602" spans="1:38" ht="15">
      <c r="A602" s="20">
        <f t="shared" si="143"/>
        <v>598</v>
      </c>
      <c r="B602" s="25" t="s">
        <v>1227</v>
      </c>
      <c r="C602" s="29" t="s">
        <v>1228</v>
      </c>
      <c r="D602" s="52">
        <v>30</v>
      </c>
      <c r="E602" s="24">
        <v>0</v>
      </c>
      <c r="F602" s="24">
        <v>0</v>
      </c>
      <c r="G602" s="24">
        <v>0</v>
      </c>
      <c r="H602" s="24">
        <v>0</v>
      </c>
      <c r="I602" s="24">
        <v>0</v>
      </c>
      <c r="J602" s="34">
        <v>0</v>
      </c>
      <c r="K602" s="24">
        <v>0</v>
      </c>
      <c r="L602" s="24">
        <v>0</v>
      </c>
      <c r="M602" s="24">
        <v>0</v>
      </c>
      <c r="N602" s="24">
        <v>0</v>
      </c>
      <c r="O602" s="24">
        <v>0</v>
      </c>
      <c r="P602" s="24">
        <v>0</v>
      </c>
      <c r="Q602" s="24">
        <v>0</v>
      </c>
      <c r="R602" s="24">
        <v>0</v>
      </c>
      <c r="S602" s="24">
        <v>0</v>
      </c>
      <c r="T602" s="24">
        <v>0</v>
      </c>
      <c r="U602" s="24">
        <v>0</v>
      </c>
      <c r="V602" s="24">
        <v>0</v>
      </c>
      <c r="W602" s="24">
        <v>0</v>
      </c>
      <c r="X602" s="24"/>
      <c r="Y602" s="24"/>
      <c r="Z602" s="24">
        <v>0</v>
      </c>
      <c r="AA602" s="24">
        <v>0</v>
      </c>
      <c r="AB602" s="38">
        <f t="shared" si="144"/>
        <v>0</v>
      </c>
      <c r="AC602" s="38">
        <f t="shared" si="146"/>
        <v>0</v>
      </c>
      <c r="AD602" s="24" t="e">
        <f t="shared" si="139"/>
        <v>#VALUE!</v>
      </c>
      <c r="AE602" s="24" t="e">
        <f t="shared" si="140"/>
        <v>#VALUE!</v>
      </c>
      <c r="AF602" s="24" t="e">
        <f t="shared" si="145"/>
        <v>#VALUE!</v>
      </c>
      <c r="AG602" s="24" t="e">
        <f t="shared" si="138"/>
        <v>#VALUE!</v>
      </c>
      <c r="AH602" s="46"/>
      <c r="AI602" s="47"/>
      <c r="AJ602" s="48"/>
      <c r="AK602" s="49"/>
      <c r="AL602" s="50"/>
    </row>
    <row r="603" spans="1:38" ht="15">
      <c r="A603" s="20">
        <f t="shared" si="143"/>
        <v>599</v>
      </c>
      <c r="B603" s="25" t="s">
        <v>1229</v>
      </c>
      <c r="C603" s="29" t="s">
        <v>1230</v>
      </c>
      <c r="D603" s="52">
        <v>30</v>
      </c>
      <c r="E603" s="24">
        <v>0</v>
      </c>
      <c r="F603" s="24">
        <v>0</v>
      </c>
      <c r="G603" s="24">
        <v>0</v>
      </c>
      <c r="H603" s="24">
        <v>0</v>
      </c>
      <c r="I603" s="24">
        <v>0</v>
      </c>
      <c r="J603" s="34">
        <v>0</v>
      </c>
      <c r="K603" s="24">
        <v>0</v>
      </c>
      <c r="L603" s="24">
        <v>0</v>
      </c>
      <c r="M603" s="24">
        <v>0</v>
      </c>
      <c r="N603" s="24">
        <v>0</v>
      </c>
      <c r="O603" s="24">
        <v>0</v>
      </c>
      <c r="P603" s="24">
        <v>0</v>
      </c>
      <c r="Q603" s="24">
        <v>0</v>
      </c>
      <c r="R603" s="24">
        <v>0</v>
      </c>
      <c r="S603" s="24">
        <v>0</v>
      </c>
      <c r="T603" s="24">
        <v>0</v>
      </c>
      <c r="U603" s="24">
        <v>0</v>
      </c>
      <c r="V603" s="24">
        <v>0</v>
      </c>
      <c r="W603" s="24">
        <v>0</v>
      </c>
      <c r="X603" s="24"/>
      <c r="Y603" s="24"/>
      <c r="Z603" s="24">
        <v>0</v>
      </c>
      <c r="AA603" s="24">
        <v>0</v>
      </c>
      <c r="AB603" s="38">
        <f t="shared" si="144"/>
        <v>0</v>
      </c>
      <c r="AC603" s="38">
        <f t="shared" si="146"/>
        <v>0</v>
      </c>
      <c r="AD603" s="24" t="e">
        <f t="shared" si="139"/>
        <v>#VALUE!</v>
      </c>
      <c r="AE603" s="24" t="e">
        <f t="shared" si="140"/>
        <v>#VALUE!</v>
      </c>
      <c r="AF603" s="24" t="e">
        <f t="shared" si="145"/>
        <v>#VALUE!</v>
      </c>
      <c r="AG603" s="24" t="e">
        <f t="shared" si="138"/>
        <v>#VALUE!</v>
      </c>
      <c r="AH603" s="46"/>
      <c r="AI603" s="47"/>
      <c r="AJ603" s="48"/>
      <c r="AK603" s="49"/>
      <c r="AL603" s="50"/>
    </row>
    <row r="604" spans="1:38" ht="15">
      <c r="A604" s="20">
        <f t="shared" si="143"/>
        <v>600</v>
      </c>
      <c r="B604" s="25" t="s">
        <v>1231</v>
      </c>
      <c r="C604" s="29" t="s">
        <v>1232</v>
      </c>
      <c r="D604" s="52">
        <v>30</v>
      </c>
      <c r="E604" s="24">
        <v>0</v>
      </c>
      <c r="F604" s="24">
        <v>0</v>
      </c>
      <c r="G604" s="24">
        <v>0</v>
      </c>
      <c r="H604" s="24">
        <v>0</v>
      </c>
      <c r="I604" s="24">
        <v>0</v>
      </c>
      <c r="J604" s="34">
        <v>0</v>
      </c>
      <c r="K604" s="24">
        <v>0</v>
      </c>
      <c r="L604" s="24">
        <v>0</v>
      </c>
      <c r="M604" s="24">
        <v>0</v>
      </c>
      <c r="N604" s="24">
        <v>0</v>
      </c>
      <c r="O604" s="24">
        <v>0</v>
      </c>
      <c r="P604" s="24">
        <v>0</v>
      </c>
      <c r="Q604" s="24">
        <v>0</v>
      </c>
      <c r="R604" s="24">
        <v>0</v>
      </c>
      <c r="S604" s="24">
        <v>0</v>
      </c>
      <c r="T604" s="24">
        <v>0</v>
      </c>
      <c r="U604" s="24">
        <v>0</v>
      </c>
      <c r="V604" s="24">
        <v>0</v>
      </c>
      <c r="W604" s="24">
        <v>0</v>
      </c>
      <c r="X604" s="24"/>
      <c r="Y604" s="24"/>
      <c r="Z604" s="24">
        <v>0</v>
      </c>
      <c r="AA604" s="24">
        <v>0</v>
      </c>
      <c r="AB604" s="38">
        <f t="shared" si="144"/>
        <v>0</v>
      </c>
      <c r="AC604" s="38">
        <f t="shared" si="146"/>
        <v>0</v>
      </c>
      <c r="AD604" s="24" t="e">
        <f t="shared" si="139"/>
        <v>#VALUE!</v>
      </c>
      <c r="AE604" s="24" t="e">
        <f t="shared" si="140"/>
        <v>#VALUE!</v>
      </c>
      <c r="AF604" s="24" t="e">
        <f t="shared" si="145"/>
        <v>#VALUE!</v>
      </c>
      <c r="AG604" s="24" t="e">
        <f t="shared" si="138"/>
        <v>#VALUE!</v>
      </c>
      <c r="AH604" s="46"/>
      <c r="AI604" s="47"/>
      <c r="AJ604" s="48"/>
      <c r="AK604" s="49"/>
      <c r="AL604" s="50"/>
    </row>
    <row r="605" spans="1:38" ht="15">
      <c r="A605" s="20">
        <f t="shared" si="143"/>
        <v>601</v>
      </c>
      <c r="B605" s="25" t="s">
        <v>1233</v>
      </c>
      <c r="C605" s="29" t="s">
        <v>1234</v>
      </c>
      <c r="D605" s="52">
        <v>30</v>
      </c>
      <c r="E605" s="24">
        <v>0</v>
      </c>
      <c r="F605" s="24">
        <v>0</v>
      </c>
      <c r="G605" s="24">
        <v>0</v>
      </c>
      <c r="H605" s="24">
        <v>0</v>
      </c>
      <c r="I605" s="24">
        <v>0</v>
      </c>
      <c r="J605" s="34">
        <v>0</v>
      </c>
      <c r="K605" s="24">
        <v>0</v>
      </c>
      <c r="L605" s="24">
        <v>0</v>
      </c>
      <c r="M605" s="24">
        <v>0</v>
      </c>
      <c r="N605" s="24">
        <v>0</v>
      </c>
      <c r="O605" s="24">
        <v>0</v>
      </c>
      <c r="P605" s="24">
        <v>0</v>
      </c>
      <c r="Q605" s="24">
        <v>0</v>
      </c>
      <c r="R605" s="24">
        <v>0</v>
      </c>
      <c r="S605" s="24">
        <v>0</v>
      </c>
      <c r="T605" s="24">
        <v>0</v>
      </c>
      <c r="U605" s="24">
        <v>0</v>
      </c>
      <c r="V605" s="24">
        <v>0</v>
      </c>
      <c r="W605" s="24">
        <v>0</v>
      </c>
      <c r="X605" s="24"/>
      <c r="Y605" s="24"/>
      <c r="Z605" s="24">
        <v>0</v>
      </c>
      <c r="AA605" s="24">
        <v>0</v>
      </c>
      <c r="AB605" s="38">
        <f t="shared" si="144"/>
        <v>0</v>
      </c>
      <c r="AC605" s="38">
        <f t="shared" si="146"/>
        <v>0</v>
      </c>
      <c r="AD605" s="24" t="e">
        <f t="shared" si="139"/>
        <v>#VALUE!</v>
      </c>
      <c r="AE605" s="24" t="e">
        <f t="shared" si="140"/>
        <v>#VALUE!</v>
      </c>
      <c r="AF605" s="24" t="e">
        <f t="shared" si="145"/>
        <v>#VALUE!</v>
      </c>
      <c r="AG605" s="24" t="e">
        <f t="shared" si="138"/>
        <v>#VALUE!</v>
      </c>
      <c r="AH605" s="46"/>
      <c r="AI605" s="47"/>
      <c r="AJ605" s="48"/>
      <c r="AK605" s="49"/>
      <c r="AL605" s="50"/>
    </row>
    <row r="606" spans="1:38" ht="15">
      <c r="A606" s="20">
        <f t="shared" si="143"/>
        <v>602</v>
      </c>
      <c r="B606" s="25" t="s">
        <v>1235</v>
      </c>
      <c r="C606" s="29" t="s">
        <v>1236</v>
      </c>
      <c r="D606" s="52">
        <v>30</v>
      </c>
      <c r="E606" s="24">
        <v>0</v>
      </c>
      <c r="F606" s="24">
        <v>0</v>
      </c>
      <c r="G606" s="24">
        <v>0</v>
      </c>
      <c r="H606" s="24">
        <v>0</v>
      </c>
      <c r="I606" s="24">
        <v>0</v>
      </c>
      <c r="J606" s="34">
        <v>0</v>
      </c>
      <c r="K606" s="24">
        <v>0</v>
      </c>
      <c r="L606" s="24">
        <v>0</v>
      </c>
      <c r="M606" s="24">
        <v>0</v>
      </c>
      <c r="N606" s="24">
        <v>0</v>
      </c>
      <c r="O606" s="24">
        <v>0</v>
      </c>
      <c r="P606" s="24">
        <v>0</v>
      </c>
      <c r="Q606" s="24">
        <v>0</v>
      </c>
      <c r="R606" s="24">
        <v>0</v>
      </c>
      <c r="S606" s="24">
        <v>0</v>
      </c>
      <c r="T606" s="24">
        <v>0</v>
      </c>
      <c r="U606" s="24">
        <v>0</v>
      </c>
      <c r="V606" s="24">
        <v>0</v>
      </c>
      <c r="W606" s="24">
        <v>0</v>
      </c>
      <c r="X606" s="24"/>
      <c r="Y606" s="24"/>
      <c r="Z606" s="24">
        <v>0</v>
      </c>
      <c r="AA606" s="24">
        <v>0</v>
      </c>
      <c r="AB606" s="38">
        <f t="shared" si="144"/>
        <v>0</v>
      </c>
      <c r="AC606" s="38">
        <f t="shared" si="146"/>
        <v>0</v>
      </c>
      <c r="AD606" s="24" t="e">
        <f t="shared" si="139"/>
        <v>#VALUE!</v>
      </c>
      <c r="AE606" s="24" t="e">
        <f t="shared" si="140"/>
        <v>#VALUE!</v>
      </c>
      <c r="AF606" s="24" t="e">
        <f t="shared" si="145"/>
        <v>#VALUE!</v>
      </c>
      <c r="AG606" s="24" t="e">
        <f t="shared" ref="AG606:AG622" si="147">AC606-SUM(AD606:AF606)</f>
        <v>#VALUE!</v>
      </c>
      <c r="AH606" s="46"/>
      <c r="AI606" s="47"/>
      <c r="AJ606" s="48"/>
      <c r="AK606" s="49"/>
      <c r="AL606" s="50"/>
    </row>
    <row r="607" spans="1:38" ht="15">
      <c r="A607" s="20">
        <f t="shared" si="143"/>
        <v>603</v>
      </c>
      <c r="B607" s="25" t="s">
        <v>653</v>
      </c>
      <c r="C607" s="29" t="s">
        <v>654</v>
      </c>
      <c r="D607" s="52">
        <v>30</v>
      </c>
      <c r="E607" s="24">
        <v>0</v>
      </c>
      <c r="F607" s="24">
        <v>0</v>
      </c>
      <c r="G607" s="24">
        <v>0</v>
      </c>
      <c r="H607" s="24">
        <v>0</v>
      </c>
      <c r="I607" s="24">
        <v>0</v>
      </c>
      <c r="J607" s="34">
        <v>0</v>
      </c>
      <c r="K607" s="24">
        <v>0</v>
      </c>
      <c r="L607" s="24">
        <v>0</v>
      </c>
      <c r="M607" s="24">
        <v>0</v>
      </c>
      <c r="N607" s="24">
        <v>0</v>
      </c>
      <c r="O607" s="24">
        <v>0</v>
      </c>
      <c r="P607" s="24">
        <v>0</v>
      </c>
      <c r="Q607" s="24">
        <v>0</v>
      </c>
      <c r="R607" s="24">
        <v>0</v>
      </c>
      <c r="S607" s="24">
        <v>0</v>
      </c>
      <c r="T607" s="24">
        <v>0</v>
      </c>
      <c r="U607" s="24">
        <v>0</v>
      </c>
      <c r="V607" s="24"/>
      <c r="W607" s="24">
        <v>0</v>
      </c>
      <c r="X607" s="24"/>
      <c r="Y607" s="24">
        <v>115658.4</v>
      </c>
      <c r="Z607" s="24">
        <v>0</v>
      </c>
      <c r="AA607" s="24">
        <v>0</v>
      </c>
      <c r="AB607" s="38">
        <f t="shared" si="144"/>
        <v>115658.4</v>
      </c>
      <c r="AC607" s="38">
        <f t="shared" si="146"/>
        <v>115658.4</v>
      </c>
      <c r="AD607" s="24" t="e">
        <f t="shared" si="139"/>
        <v>#VALUE!</v>
      </c>
      <c r="AE607" s="24" t="e">
        <f t="shared" si="140"/>
        <v>#VALUE!</v>
      </c>
      <c r="AF607" s="24" t="e">
        <f t="shared" ref="AF607:AF622" si="148">IF((INDEX($E$5:$S$629,ROW()-4,COLUMN()-((COLUMN()-19)*2)-7-$D607/30))&gt;(AC607-AD607-AE607),(AC607-AD607-AE607),INDEX($E$5:$S$629,ROW()-4,COLUMN()-((COLUMN()-19)*2)-7-$D607/30))</f>
        <v>#VALUE!</v>
      </c>
      <c r="AG607" s="24" t="e">
        <f t="shared" si="147"/>
        <v>#VALUE!</v>
      </c>
      <c r="AH607" s="46"/>
      <c r="AI607" s="47"/>
      <c r="AJ607" s="48"/>
      <c r="AK607" s="49"/>
      <c r="AL607" s="50"/>
    </row>
    <row r="608" spans="1:38" ht="15">
      <c r="A608" s="20">
        <f t="shared" si="143"/>
        <v>604</v>
      </c>
      <c r="B608" s="25" t="s">
        <v>655</v>
      </c>
      <c r="C608" s="29" t="s">
        <v>656</v>
      </c>
      <c r="D608" s="52">
        <v>30</v>
      </c>
      <c r="E608" s="24">
        <v>0</v>
      </c>
      <c r="F608" s="24">
        <v>0</v>
      </c>
      <c r="G608" s="24">
        <v>0</v>
      </c>
      <c r="H608" s="24">
        <v>0</v>
      </c>
      <c r="I608" s="24">
        <v>0</v>
      </c>
      <c r="J608" s="34">
        <v>0</v>
      </c>
      <c r="K608" s="24">
        <v>0</v>
      </c>
      <c r="L608" s="24">
        <v>0</v>
      </c>
      <c r="M608" s="24">
        <v>0</v>
      </c>
      <c r="N608" s="24">
        <v>0</v>
      </c>
      <c r="O608" s="24">
        <v>0</v>
      </c>
      <c r="P608" s="24">
        <v>0</v>
      </c>
      <c r="Q608" s="24">
        <v>0</v>
      </c>
      <c r="R608" s="24">
        <v>0</v>
      </c>
      <c r="S608" s="24">
        <v>0</v>
      </c>
      <c r="T608" s="24">
        <v>0</v>
      </c>
      <c r="U608" s="24">
        <v>0</v>
      </c>
      <c r="V608" s="24">
        <v>0</v>
      </c>
      <c r="W608" s="24"/>
      <c r="X608" s="24"/>
      <c r="Y608" s="24">
        <v>325374.34999999998</v>
      </c>
      <c r="Z608" s="24">
        <v>78876.47</v>
      </c>
      <c r="AA608" s="24">
        <v>76974.37</v>
      </c>
      <c r="AB608" s="38">
        <f t="shared" si="144"/>
        <v>481225.18999999994</v>
      </c>
      <c r="AC608" s="38">
        <f t="shared" si="146"/>
        <v>404250.81999999995</v>
      </c>
      <c r="AD608" s="24" t="e">
        <f t="shared" si="139"/>
        <v>#VALUE!</v>
      </c>
      <c r="AE608" s="24" t="e">
        <f t="shared" si="140"/>
        <v>#VALUE!</v>
      </c>
      <c r="AF608" s="24" t="e">
        <f t="shared" si="148"/>
        <v>#VALUE!</v>
      </c>
      <c r="AG608" s="24" t="e">
        <f t="shared" si="147"/>
        <v>#VALUE!</v>
      </c>
      <c r="AH608" s="46"/>
      <c r="AI608" s="47"/>
      <c r="AJ608" s="48"/>
      <c r="AK608" s="49"/>
      <c r="AL608" s="50"/>
    </row>
    <row r="609" spans="1:38" ht="15">
      <c r="A609" s="20">
        <f t="shared" si="143"/>
        <v>605</v>
      </c>
      <c r="B609" s="25" t="s">
        <v>657</v>
      </c>
      <c r="C609" s="29" t="s">
        <v>658</v>
      </c>
      <c r="D609" s="52">
        <v>30</v>
      </c>
      <c r="E609" s="24">
        <v>0</v>
      </c>
      <c r="F609" s="24">
        <v>0</v>
      </c>
      <c r="G609" s="24">
        <v>0</v>
      </c>
      <c r="H609" s="24">
        <v>0</v>
      </c>
      <c r="I609" s="24">
        <v>0</v>
      </c>
      <c r="J609" s="34">
        <v>0</v>
      </c>
      <c r="K609" s="24">
        <v>0</v>
      </c>
      <c r="L609" s="24">
        <v>0</v>
      </c>
      <c r="M609" s="24">
        <v>0</v>
      </c>
      <c r="N609" s="24">
        <v>0</v>
      </c>
      <c r="O609" s="24">
        <v>0</v>
      </c>
      <c r="P609" s="24">
        <v>0</v>
      </c>
      <c r="Q609" s="24">
        <v>0</v>
      </c>
      <c r="R609" s="24">
        <v>0</v>
      </c>
      <c r="S609" s="24">
        <v>0</v>
      </c>
      <c r="T609" s="24">
        <v>0</v>
      </c>
      <c r="U609" s="24">
        <v>0</v>
      </c>
      <c r="V609" s="24">
        <v>0</v>
      </c>
      <c r="W609" s="24">
        <v>3718</v>
      </c>
      <c r="X609" s="24"/>
      <c r="Y609" s="24">
        <v>3998</v>
      </c>
      <c r="Z609" s="24">
        <v>0</v>
      </c>
      <c r="AA609" s="24">
        <v>0</v>
      </c>
      <c r="AB609" s="38">
        <f t="shared" si="144"/>
        <v>7716</v>
      </c>
      <c r="AC609" s="38">
        <f t="shared" si="146"/>
        <v>7716</v>
      </c>
      <c r="AD609" s="24" t="e">
        <f t="shared" si="139"/>
        <v>#VALUE!</v>
      </c>
      <c r="AE609" s="24" t="e">
        <f t="shared" si="140"/>
        <v>#VALUE!</v>
      </c>
      <c r="AF609" s="24" t="e">
        <f t="shared" si="148"/>
        <v>#VALUE!</v>
      </c>
      <c r="AG609" s="24" t="e">
        <f t="shared" si="147"/>
        <v>#VALUE!</v>
      </c>
      <c r="AH609" s="46"/>
      <c r="AI609" s="47"/>
      <c r="AJ609" s="48"/>
      <c r="AK609" s="49"/>
      <c r="AL609" s="50"/>
    </row>
    <row r="610" spans="1:38" ht="15">
      <c r="A610" s="20">
        <f t="shared" si="143"/>
        <v>606</v>
      </c>
      <c r="B610" s="25" t="s">
        <v>659</v>
      </c>
      <c r="C610" s="29" t="s">
        <v>660</v>
      </c>
      <c r="D610" s="52">
        <v>30</v>
      </c>
      <c r="E610" s="24">
        <v>0</v>
      </c>
      <c r="F610" s="24">
        <v>0</v>
      </c>
      <c r="G610" s="24">
        <v>0</v>
      </c>
      <c r="H610" s="24">
        <v>0</v>
      </c>
      <c r="I610" s="24">
        <v>0</v>
      </c>
      <c r="J610" s="34">
        <v>0</v>
      </c>
      <c r="K610" s="24">
        <v>0</v>
      </c>
      <c r="L610" s="24">
        <v>0</v>
      </c>
      <c r="M610" s="24">
        <v>0</v>
      </c>
      <c r="N610" s="24">
        <v>0</v>
      </c>
      <c r="O610" s="24">
        <v>0</v>
      </c>
      <c r="P610" s="24">
        <v>0</v>
      </c>
      <c r="Q610" s="24">
        <v>0</v>
      </c>
      <c r="R610" s="24">
        <v>0</v>
      </c>
      <c r="S610" s="24">
        <v>0</v>
      </c>
      <c r="T610" s="24">
        <v>0</v>
      </c>
      <c r="U610" s="24">
        <v>0</v>
      </c>
      <c r="V610" s="24">
        <v>0</v>
      </c>
      <c r="W610" s="24">
        <v>12294.4</v>
      </c>
      <c r="X610" s="24"/>
      <c r="Y610" s="24">
        <v>32822.21</v>
      </c>
      <c r="Z610" s="24">
        <v>11871.78</v>
      </c>
      <c r="AA610" s="24">
        <v>0</v>
      </c>
      <c r="AB610" s="38">
        <f t="shared" si="144"/>
        <v>56988.39</v>
      </c>
      <c r="AC610" s="38">
        <f t="shared" si="146"/>
        <v>56988.39</v>
      </c>
      <c r="AD610" s="24" t="e">
        <f t="shared" si="139"/>
        <v>#VALUE!</v>
      </c>
      <c r="AE610" s="24" t="e">
        <f t="shared" si="140"/>
        <v>#VALUE!</v>
      </c>
      <c r="AF610" s="24" t="e">
        <f t="shared" si="148"/>
        <v>#VALUE!</v>
      </c>
      <c r="AG610" s="24" t="e">
        <f t="shared" si="147"/>
        <v>#VALUE!</v>
      </c>
      <c r="AH610" s="46"/>
      <c r="AI610" s="47"/>
      <c r="AJ610" s="48"/>
      <c r="AK610" s="49"/>
      <c r="AL610" s="50"/>
    </row>
    <row r="611" spans="1:38" ht="15">
      <c r="A611" s="20">
        <f t="shared" si="143"/>
        <v>607</v>
      </c>
      <c r="B611" s="25" t="s">
        <v>661</v>
      </c>
      <c r="C611" s="29" t="s">
        <v>662</v>
      </c>
      <c r="D611" s="52">
        <v>30</v>
      </c>
      <c r="E611" s="24">
        <v>0</v>
      </c>
      <c r="F611" s="24">
        <v>0</v>
      </c>
      <c r="G611" s="24">
        <v>0</v>
      </c>
      <c r="H611" s="24">
        <v>0</v>
      </c>
      <c r="I611" s="24">
        <v>0</v>
      </c>
      <c r="J611" s="34">
        <v>0</v>
      </c>
      <c r="K611" s="24">
        <v>0</v>
      </c>
      <c r="L611" s="24">
        <v>0</v>
      </c>
      <c r="M611" s="24">
        <v>0</v>
      </c>
      <c r="N611" s="24">
        <v>0</v>
      </c>
      <c r="O611" s="24">
        <v>0</v>
      </c>
      <c r="P611" s="24">
        <v>0</v>
      </c>
      <c r="Q611" s="24">
        <v>0</v>
      </c>
      <c r="R611" s="24">
        <v>0</v>
      </c>
      <c r="S611" s="24">
        <v>0</v>
      </c>
      <c r="T611" s="24">
        <v>0</v>
      </c>
      <c r="U611" s="24">
        <v>0</v>
      </c>
      <c r="V611" s="24">
        <v>0</v>
      </c>
      <c r="W611" s="24"/>
      <c r="X611" s="24"/>
      <c r="Y611" s="24"/>
      <c r="Z611" s="24">
        <v>0</v>
      </c>
      <c r="AA611" s="24">
        <v>0</v>
      </c>
      <c r="AB611" s="38">
        <f t="shared" si="144"/>
        <v>0</v>
      </c>
      <c r="AC611" s="38">
        <f t="shared" si="146"/>
        <v>0</v>
      </c>
      <c r="AD611" s="24" t="e">
        <f t="shared" si="139"/>
        <v>#VALUE!</v>
      </c>
      <c r="AE611" s="24" t="e">
        <f t="shared" si="140"/>
        <v>#VALUE!</v>
      </c>
      <c r="AF611" s="24" t="e">
        <f t="shared" si="148"/>
        <v>#VALUE!</v>
      </c>
      <c r="AG611" s="24" t="e">
        <f t="shared" si="147"/>
        <v>#VALUE!</v>
      </c>
      <c r="AH611" s="46"/>
      <c r="AI611" s="47"/>
      <c r="AJ611" s="48"/>
      <c r="AK611" s="49"/>
      <c r="AL611" s="50"/>
    </row>
    <row r="612" spans="1:38" ht="15">
      <c r="A612" s="20">
        <f t="shared" si="143"/>
        <v>608</v>
      </c>
      <c r="B612" s="25" t="s">
        <v>663</v>
      </c>
      <c r="C612" s="29" t="s">
        <v>664</v>
      </c>
      <c r="D612" s="52">
        <v>30</v>
      </c>
      <c r="E612" s="24">
        <v>0</v>
      </c>
      <c r="F612" s="24">
        <v>0</v>
      </c>
      <c r="G612" s="24">
        <v>0</v>
      </c>
      <c r="H612" s="24">
        <v>0</v>
      </c>
      <c r="I612" s="24">
        <v>0</v>
      </c>
      <c r="J612" s="34">
        <v>0</v>
      </c>
      <c r="K612" s="24">
        <v>0</v>
      </c>
      <c r="L612" s="24">
        <v>0</v>
      </c>
      <c r="M612" s="24">
        <v>0</v>
      </c>
      <c r="N612" s="24">
        <v>0</v>
      </c>
      <c r="O612" s="24">
        <v>0</v>
      </c>
      <c r="P612" s="24">
        <v>0</v>
      </c>
      <c r="Q612" s="24">
        <v>0</v>
      </c>
      <c r="R612" s="24">
        <v>0</v>
      </c>
      <c r="S612" s="24">
        <v>0</v>
      </c>
      <c r="T612" s="24">
        <v>0</v>
      </c>
      <c r="U612" s="24">
        <v>0</v>
      </c>
      <c r="V612" s="24">
        <v>0</v>
      </c>
      <c r="W612" s="24"/>
      <c r="X612" s="24"/>
      <c r="Y612" s="24"/>
      <c r="Z612" s="24">
        <v>0</v>
      </c>
      <c r="AA612" s="24">
        <v>0</v>
      </c>
      <c r="AB612" s="38">
        <f t="shared" si="144"/>
        <v>0</v>
      </c>
      <c r="AC612" s="38">
        <f t="shared" si="146"/>
        <v>0</v>
      </c>
      <c r="AD612" s="24" t="e">
        <f t="shared" si="139"/>
        <v>#VALUE!</v>
      </c>
      <c r="AE612" s="24" t="e">
        <f t="shared" si="140"/>
        <v>#VALUE!</v>
      </c>
      <c r="AF612" s="24" t="e">
        <f t="shared" si="148"/>
        <v>#VALUE!</v>
      </c>
      <c r="AG612" s="24" t="e">
        <f t="shared" si="147"/>
        <v>#VALUE!</v>
      </c>
      <c r="AH612" s="46"/>
      <c r="AI612" s="47"/>
      <c r="AJ612" s="48"/>
      <c r="AK612" s="49"/>
      <c r="AL612" s="50"/>
    </row>
    <row r="613" spans="1:38" ht="15">
      <c r="A613" s="20">
        <f t="shared" si="143"/>
        <v>609</v>
      </c>
      <c r="B613" s="25" t="s">
        <v>669</v>
      </c>
      <c r="C613" s="29" t="s">
        <v>670</v>
      </c>
      <c r="D613" s="52">
        <v>60</v>
      </c>
      <c r="E613" s="24">
        <v>0</v>
      </c>
      <c r="F613" s="24">
        <v>0</v>
      </c>
      <c r="G613" s="24">
        <v>0</v>
      </c>
      <c r="H613" s="24">
        <v>0</v>
      </c>
      <c r="I613" s="24">
        <v>0</v>
      </c>
      <c r="J613" s="34">
        <v>0</v>
      </c>
      <c r="K613" s="24">
        <v>0</v>
      </c>
      <c r="L613" s="24">
        <v>0</v>
      </c>
      <c r="M613" s="24">
        <v>0</v>
      </c>
      <c r="N613" s="24">
        <v>0</v>
      </c>
      <c r="O613" s="24">
        <v>0</v>
      </c>
      <c r="P613" s="24">
        <v>0</v>
      </c>
      <c r="Q613" s="24">
        <v>0</v>
      </c>
      <c r="R613" s="24">
        <v>0</v>
      </c>
      <c r="S613" s="24">
        <v>0</v>
      </c>
      <c r="T613" s="24">
        <v>0</v>
      </c>
      <c r="U613" s="24">
        <v>0</v>
      </c>
      <c r="V613" s="24">
        <v>0</v>
      </c>
      <c r="W613" s="24">
        <v>0</v>
      </c>
      <c r="X613" s="24">
        <v>34560</v>
      </c>
      <c r="Y613" s="24">
        <v>0</v>
      </c>
      <c r="Z613" s="24">
        <v>36450</v>
      </c>
      <c r="AA613" s="24">
        <v>0</v>
      </c>
      <c r="AB613" s="38">
        <f t="shared" si="144"/>
        <v>71010</v>
      </c>
      <c r="AC613" s="38">
        <f>AB613-AA613-Z613</f>
        <v>34560</v>
      </c>
      <c r="AD613" s="24" t="e">
        <f t="shared" si="139"/>
        <v>#VALUE!</v>
      </c>
      <c r="AE613" s="24" t="e">
        <f t="shared" si="140"/>
        <v>#VALUE!</v>
      </c>
      <c r="AF613" s="24" t="e">
        <f t="shared" si="148"/>
        <v>#VALUE!</v>
      </c>
      <c r="AG613" s="24" t="e">
        <f t="shared" si="147"/>
        <v>#VALUE!</v>
      </c>
      <c r="AH613" s="46"/>
      <c r="AI613" s="47"/>
      <c r="AJ613" s="48"/>
      <c r="AK613" s="49"/>
      <c r="AL613" s="50"/>
    </row>
    <row r="614" spans="1:38" ht="15">
      <c r="A614" s="20">
        <f t="shared" si="143"/>
        <v>610</v>
      </c>
      <c r="B614" s="25" t="s">
        <v>62</v>
      </c>
      <c r="C614" s="29" t="s">
        <v>63</v>
      </c>
      <c r="D614" s="52">
        <v>60</v>
      </c>
      <c r="E614" s="24">
        <v>0</v>
      </c>
      <c r="F614" s="24">
        <v>0</v>
      </c>
      <c r="G614" s="24">
        <v>0</v>
      </c>
      <c r="H614" s="24">
        <v>0</v>
      </c>
      <c r="I614" s="24">
        <v>0</v>
      </c>
      <c r="J614" s="34">
        <v>0</v>
      </c>
      <c r="K614" s="24"/>
      <c r="L614" s="24"/>
      <c r="M614" s="24"/>
      <c r="N614" s="24"/>
      <c r="O614" s="24">
        <v>165372.20000000001</v>
      </c>
      <c r="P614" s="24">
        <v>202148.88</v>
      </c>
      <c r="Q614" s="24">
        <v>101074.44</v>
      </c>
      <c r="R614" s="24">
        <v>0</v>
      </c>
      <c r="S614" s="24">
        <v>101074.44</v>
      </c>
      <c r="T614" s="24">
        <v>0</v>
      </c>
      <c r="U614" s="24">
        <v>0</v>
      </c>
      <c r="V614" s="24">
        <v>0</v>
      </c>
      <c r="W614" s="24">
        <v>0</v>
      </c>
      <c r="X614" s="24">
        <v>0</v>
      </c>
      <c r="Y614" s="24">
        <v>0</v>
      </c>
      <c r="Z614" s="24">
        <v>0</v>
      </c>
      <c r="AA614" s="24">
        <v>0</v>
      </c>
      <c r="AB614" s="38">
        <f t="shared" si="144"/>
        <v>569669.96</v>
      </c>
      <c r="AC614" s="38">
        <f>AB614-AA614-Z614</f>
        <v>569669.96</v>
      </c>
      <c r="AD614" s="24" t="e">
        <f t="shared" si="139"/>
        <v>#VALUE!</v>
      </c>
      <c r="AE614" s="24" t="e">
        <f t="shared" si="140"/>
        <v>#VALUE!</v>
      </c>
      <c r="AF614" s="24" t="e">
        <f t="shared" si="148"/>
        <v>#VALUE!</v>
      </c>
      <c r="AG614" s="24" t="e">
        <f t="shared" si="147"/>
        <v>#VALUE!</v>
      </c>
      <c r="AH614" s="46"/>
      <c r="AI614" s="47"/>
      <c r="AJ614" s="48"/>
      <c r="AK614" s="49"/>
      <c r="AL614" s="50"/>
    </row>
    <row r="615" spans="1:38" ht="15">
      <c r="A615" s="20">
        <f t="shared" si="143"/>
        <v>611</v>
      </c>
      <c r="B615" s="25" t="s">
        <v>1237</v>
      </c>
      <c r="C615" s="29" t="s">
        <v>1238</v>
      </c>
      <c r="D615" s="52">
        <v>30</v>
      </c>
      <c r="E615" s="24">
        <v>0</v>
      </c>
      <c r="F615" s="24">
        <v>0</v>
      </c>
      <c r="G615" s="24">
        <v>0</v>
      </c>
      <c r="H615" s="24">
        <v>0</v>
      </c>
      <c r="I615" s="24">
        <v>0</v>
      </c>
      <c r="J615" s="34">
        <v>0</v>
      </c>
      <c r="K615" s="24">
        <v>0</v>
      </c>
      <c r="L615" s="24">
        <v>0</v>
      </c>
      <c r="M615" s="24">
        <v>0</v>
      </c>
      <c r="N615" s="24">
        <v>0</v>
      </c>
      <c r="O615" s="24">
        <v>0</v>
      </c>
      <c r="P615" s="24">
        <v>0</v>
      </c>
      <c r="Q615" s="24">
        <v>0</v>
      </c>
      <c r="R615" s="24">
        <v>0</v>
      </c>
      <c r="S615" s="24">
        <v>0</v>
      </c>
      <c r="T615" s="24">
        <v>0</v>
      </c>
      <c r="U615" s="24">
        <v>0</v>
      </c>
      <c r="V615" s="24">
        <v>0</v>
      </c>
      <c r="W615" s="24">
        <v>0</v>
      </c>
      <c r="X615" s="24">
        <v>0</v>
      </c>
      <c r="Y615" s="24"/>
      <c r="Z615" s="24"/>
      <c r="AA615" s="24">
        <v>0</v>
      </c>
      <c r="AB615" s="38">
        <f t="shared" si="144"/>
        <v>0</v>
      </c>
      <c r="AC615" s="38">
        <f t="shared" ref="AC615:AC622" si="149">AB615-AA615</f>
        <v>0</v>
      </c>
      <c r="AD615" s="24" t="e">
        <f t="shared" si="139"/>
        <v>#VALUE!</v>
      </c>
      <c r="AE615" s="24" t="e">
        <f t="shared" si="140"/>
        <v>#VALUE!</v>
      </c>
      <c r="AF615" s="24" t="e">
        <f t="shared" si="148"/>
        <v>#VALUE!</v>
      </c>
      <c r="AG615" s="24" t="e">
        <f t="shared" si="147"/>
        <v>#VALUE!</v>
      </c>
      <c r="AH615" s="46"/>
      <c r="AI615" s="47"/>
      <c r="AJ615" s="48"/>
      <c r="AK615" s="49"/>
      <c r="AL615" s="50"/>
    </row>
    <row r="616" spans="1:38" ht="15">
      <c r="A616" s="20">
        <f t="shared" si="143"/>
        <v>612</v>
      </c>
      <c r="B616" s="25" t="s">
        <v>674</v>
      </c>
      <c r="C616" s="29" t="s">
        <v>1239</v>
      </c>
      <c r="D616" s="52">
        <v>30</v>
      </c>
      <c r="E616" s="24"/>
      <c r="F616" s="24"/>
      <c r="G616" s="24"/>
      <c r="H616" s="24"/>
      <c r="I616" s="24"/>
      <c r="J616" s="3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>
        <v>0</v>
      </c>
      <c r="Z616" s="24">
        <v>0</v>
      </c>
      <c r="AA616" s="24">
        <v>371244.35</v>
      </c>
      <c r="AB616" s="38">
        <f t="shared" si="144"/>
        <v>371244.35</v>
      </c>
      <c r="AC616" s="38">
        <f t="shared" si="149"/>
        <v>0</v>
      </c>
      <c r="AD616" s="24" t="e">
        <f t="shared" si="139"/>
        <v>#VALUE!</v>
      </c>
      <c r="AE616" s="24" t="e">
        <f t="shared" si="140"/>
        <v>#VALUE!</v>
      </c>
      <c r="AF616" s="24" t="e">
        <f t="shared" si="148"/>
        <v>#VALUE!</v>
      </c>
      <c r="AG616" s="24" t="e">
        <f t="shared" si="147"/>
        <v>#VALUE!</v>
      </c>
      <c r="AH616" s="46"/>
      <c r="AI616" s="47"/>
      <c r="AJ616" s="48"/>
      <c r="AK616" s="49"/>
      <c r="AL616" s="50"/>
    </row>
    <row r="617" spans="1:38" ht="15">
      <c r="A617" s="20">
        <f t="shared" si="143"/>
        <v>613</v>
      </c>
      <c r="B617" s="25" t="s">
        <v>675</v>
      </c>
      <c r="C617" s="29" t="s">
        <v>1240</v>
      </c>
      <c r="D617" s="52">
        <v>30</v>
      </c>
      <c r="E617" s="24"/>
      <c r="F617" s="24"/>
      <c r="G617" s="24"/>
      <c r="H617" s="24"/>
      <c r="I617" s="24"/>
      <c r="J617" s="3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>
        <v>0</v>
      </c>
      <c r="Z617" s="24">
        <v>0</v>
      </c>
      <c r="AA617" s="24">
        <v>55178</v>
      </c>
      <c r="AB617" s="38">
        <f t="shared" si="144"/>
        <v>55178</v>
      </c>
      <c r="AC617" s="38">
        <f t="shared" si="149"/>
        <v>0</v>
      </c>
      <c r="AD617" s="24" t="e">
        <f t="shared" si="139"/>
        <v>#VALUE!</v>
      </c>
      <c r="AE617" s="24" t="e">
        <f t="shared" si="140"/>
        <v>#VALUE!</v>
      </c>
      <c r="AF617" s="24" t="e">
        <f t="shared" si="148"/>
        <v>#VALUE!</v>
      </c>
      <c r="AG617" s="24" t="e">
        <f t="shared" si="147"/>
        <v>#VALUE!</v>
      </c>
      <c r="AH617" s="46"/>
      <c r="AI617" s="47"/>
      <c r="AJ617" s="48"/>
      <c r="AK617" s="49"/>
      <c r="AL617" s="50"/>
    </row>
    <row r="618" spans="1:38" ht="15">
      <c r="A618" s="20">
        <f t="shared" si="143"/>
        <v>614</v>
      </c>
      <c r="B618" s="25" t="s">
        <v>676</v>
      </c>
      <c r="C618" s="29" t="s">
        <v>1241</v>
      </c>
      <c r="D618" s="52">
        <v>30</v>
      </c>
      <c r="E618" s="24"/>
      <c r="F618" s="24"/>
      <c r="G618" s="24"/>
      <c r="H618" s="24"/>
      <c r="I618" s="24"/>
      <c r="J618" s="3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>
        <v>111160.12</v>
      </c>
      <c r="Z618" s="24">
        <v>29301.8</v>
      </c>
      <c r="AA618" s="24">
        <v>0</v>
      </c>
      <c r="AB618" s="38">
        <f t="shared" si="144"/>
        <v>140461.91999999998</v>
      </c>
      <c r="AC618" s="38">
        <f t="shared" si="149"/>
        <v>140461.91999999998</v>
      </c>
      <c r="AD618" s="24" t="e">
        <f t="shared" si="139"/>
        <v>#VALUE!</v>
      </c>
      <c r="AE618" s="24" t="e">
        <f t="shared" si="140"/>
        <v>#VALUE!</v>
      </c>
      <c r="AF618" s="24" t="e">
        <f t="shared" si="148"/>
        <v>#VALUE!</v>
      </c>
      <c r="AG618" s="24" t="e">
        <f t="shared" si="147"/>
        <v>#VALUE!</v>
      </c>
      <c r="AH618" s="46"/>
      <c r="AI618" s="47"/>
      <c r="AJ618" s="48"/>
      <c r="AK618" s="49"/>
      <c r="AL618" s="50"/>
    </row>
    <row r="619" spans="1:38" ht="15">
      <c r="A619" s="20">
        <f t="shared" si="143"/>
        <v>615</v>
      </c>
      <c r="B619" s="25" t="s">
        <v>677</v>
      </c>
      <c r="C619" s="29" t="s">
        <v>1242</v>
      </c>
      <c r="D619" s="52">
        <v>30</v>
      </c>
      <c r="E619" s="24"/>
      <c r="F619" s="24"/>
      <c r="G619" s="24"/>
      <c r="H619" s="24"/>
      <c r="I619" s="24"/>
      <c r="J619" s="3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>
        <v>2080</v>
      </c>
      <c r="Z619" s="24">
        <v>2423</v>
      </c>
      <c r="AA619" s="24">
        <v>0</v>
      </c>
      <c r="AB619" s="38">
        <f t="shared" si="144"/>
        <v>4503</v>
      </c>
      <c r="AC619" s="38">
        <f t="shared" si="149"/>
        <v>4503</v>
      </c>
      <c r="AD619" s="24" t="e">
        <f t="shared" si="139"/>
        <v>#VALUE!</v>
      </c>
      <c r="AE619" s="24" t="e">
        <f t="shared" si="140"/>
        <v>#VALUE!</v>
      </c>
      <c r="AF619" s="24" t="e">
        <f t="shared" si="148"/>
        <v>#VALUE!</v>
      </c>
      <c r="AG619" s="24" t="e">
        <f t="shared" si="147"/>
        <v>#VALUE!</v>
      </c>
      <c r="AH619" s="46"/>
      <c r="AI619" s="47"/>
      <c r="AJ619" s="48"/>
      <c r="AK619" s="49"/>
      <c r="AL619" s="50"/>
    </row>
    <row r="620" spans="1:38" ht="15">
      <c r="A620" s="20">
        <f t="shared" si="143"/>
        <v>616</v>
      </c>
      <c r="B620" s="25" t="s">
        <v>678</v>
      </c>
      <c r="C620" s="29" t="s">
        <v>1243</v>
      </c>
      <c r="D620" s="52">
        <v>30</v>
      </c>
      <c r="E620" s="24"/>
      <c r="F620" s="24"/>
      <c r="G620" s="24"/>
      <c r="H620" s="24"/>
      <c r="I620" s="24"/>
      <c r="J620" s="3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>
        <v>9851.2800000000007</v>
      </c>
      <c r="Z620" s="24">
        <v>0</v>
      </c>
      <c r="AA620" s="24">
        <v>0</v>
      </c>
      <c r="AB620" s="38">
        <f t="shared" si="144"/>
        <v>9851.2800000000007</v>
      </c>
      <c r="AC620" s="38">
        <f t="shared" si="149"/>
        <v>9851.2800000000007</v>
      </c>
      <c r="AD620" s="24" t="e">
        <f t="shared" si="139"/>
        <v>#VALUE!</v>
      </c>
      <c r="AE620" s="24" t="e">
        <f t="shared" si="140"/>
        <v>#VALUE!</v>
      </c>
      <c r="AF620" s="24" t="e">
        <f t="shared" si="148"/>
        <v>#VALUE!</v>
      </c>
      <c r="AG620" s="24" t="e">
        <f t="shared" si="147"/>
        <v>#VALUE!</v>
      </c>
      <c r="AH620" s="46"/>
      <c r="AI620" s="47"/>
      <c r="AJ620" s="48"/>
      <c r="AK620" s="49"/>
      <c r="AL620" s="50"/>
    </row>
    <row r="621" spans="1:38" ht="15">
      <c r="A621" s="20">
        <f t="shared" si="143"/>
        <v>617</v>
      </c>
      <c r="B621" s="25" t="s">
        <v>679</v>
      </c>
      <c r="C621" s="29" t="s">
        <v>1244</v>
      </c>
      <c r="D621" s="52">
        <v>30</v>
      </c>
      <c r="E621" s="24"/>
      <c r="F621" s="24"/>
      <c r="G621" s="24"/>
      <c r="H621" s="24"/>
      <c r="I621" s="24"/>
      <c r="J621" s="3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>
        <v>1700</v>
      </c>
      <c r="Z621" s="24">
        <v>0</v>
      </c>
      <c r="AA621" s="24">
        <v>0</v>
      </c>
      <c r="AB621" s="38">
        <f t="shared" si="144"/>
        <v>1700</v>
      </c>
      <c r="AC621" s="38">
        <f t="shared" si="149"/>
        <v>1700</v>
      </c>
      <c r="AD621" s="24" t="e">
        <f t="shared" si="139"/>
        <v>#VALUE!</v>
      </c>
      <c r="AE621" s="24" t="e">
        <f t="shared" si="140"/>
        <v>#VALUE!</v>
      </c>
      <c r="AF621" s="24" t="e">
        <f t="shared" si="148"/>
        <v>#VALUE!</v>
      </c>
      <c r="AG621" s="24" t="e">
        <f t="shared" si="147"/>
        <v>#VALUE!</v>
      </c>
      <c r="AH621" s="46"/>
      <c r="AI621" s="47"/>
      <c r="AJ621" s="48"/>
      <c r="AK621" s="49"/>
      <c r="AL621" s="50"/>
    </row>
    <row r="622" spans="1:38" ht="15">
      <c r="A622" s="20">
        <f t="shared" si="143"/>
        <v>618</v>
      </c>
      <c r="B622" s="25" t="s">
        <v>680</v>
      </c>
      <c r="C622" s="29" t="s">
        <v>1245</v>
      </c>
      <c r="D622" s="52">
        <v>30</v>
      </c>
      <c r="E622" s="24"/>
      <c r="F622" s="24"/>
      <c r="G622" s="24"/>
      <c r="H622" s="24"/>
      <c r="I622" s="24"/>
      <c r="J622" s="3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>
        <v>57400</v>
      </c>
      <c r="Z622" s="24">
        <v>0</v>
      </c>
      <c r="AA622" s="24">
        <v>0</v>
      </c>
      <c r="AB622" s="38">
        <f t="shared" si="144"/>
        <v>57400</v>
      </c>
      <c r="AC622" s="38">
        <f t="shared" si="149"/>
        <v>57400</v>
      </c>
      <c r="AD622" s="24" t="e">
        <f t="shared" si="139"/>
        <v>#VALUE!</v>
      </c>
      <c r="AE622" s="24" t="e">
        <f t="shared" si="140"/>
        <v>#VALUE!</v>
      </c>
      <c r="AF622" s="24" t="e">
        <f t="shared" si="148"/>
        <v>#VALUE!</v>
      </c>
      <c r="AG622" s="24" t="e">
        <f t="shared" si="147"/>
        <v>#VALUE!</v>
      </c>
      <c r="AH622" s="46"/>
      <c r="AI622" s="47"/>
      <c r="AJ622" s="48"/>
      <c r="AK622" s="49"/>
      <c r="AL622" s="50"/>
    </row>
    <row r="623" spans="1:38" ht="15">
      <c r="A623" s="20">
        <f t="shared" si="143"/>
        <v>619</v>
      </c>
      <c r="B623" s="25" t="s">
        <v>692</v>
      </c>
      <c r="C623" s="29" t="s">
        <v>1246</v>
      </c>
      <c r="D623" s="52">
        <v>0</v>
      </c>
      <c r="E623" s="24"/>
      <c r="F623" s="24"/>
      <c r="G623" s="24"/>
      <c r="H623" s="24"/>
      <c r="I623" s="24"/>
      <c r="J623" s="3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>
        <v>5000</v>
      </c>
      <c r="AA623" s="24">
        <v>0</v>
      </c>
      <c r="AB623" s="38">
        <f t="shared" si="144"/>
        <v>5000</v>
      </c>
      <c r="AC623" s="38">
        <f t="shared" ref="AC623:AC628" si="150">AB623</f>
        <v>5000</v>
      </c>
      <c r="AD623" s="24"/>
      <c r="AE623" s="24"/>
      <c r="AF623" s="24"/>
      <c r="AG623" s="24"/>
      <c r="AH623" s="46"/>
      <c r="AI623" s="47"/>
      <c r="AJ623" s="48"/>
      <c r="AK623" s="49"/>
      <c r="AL623" s="50"/>
    </row>
    <row r="624" spans="1:38" ht="15">
      <c r="A624" s="20">
        <f t="shared" si="143"/>
        <v>620</v>
      </c>
      <c r="B624" s="25" t="s">
        <v>695</v>
      </c>
      <c r="C624" s="29" t="s">
        <v>696</v>
      </c>
      <c r="D624" s="52">
        <v>0</v>
      </c>
      <c r="E624" s="24"/>
      <c r="F624" s="24"/>
      <c r="G624" s="24"/>
      <c r="H624" s="24"/>
      <c r="I624" s="24"/>
      <c r="J624" s="3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>
        <v>23102.3</v>
      </c>
      <c r="AB624" s="38">
        <f t="shared" si="144"/>
        <v>23102.3</v>
      </c>
      <c r="AC624" s="38">
        <f t="shared" si="150"/>
        <v>23102.3</v>
      </c>
      <c r="AD624" s="24"/>
      <c r="AE624" s="24"/>
      <c r="AF624" s="24"/>
      <c r="AG624" s="24"/>
      <c r="AH624" s="46"/>
      <c r="AI624" s="47"/>
      <c r="AJ624" s="48"/>
      <c r="AK624" s="49"/>
      <c r="AL624" s="50"/>
    </row>
    <row r="625" spans="1:38" ht="15">
      <c r="A625" s="20">
        <f t="shared" si="143"/>
        <v>621</v>
      </c>
      <c r="B625" s="25" t="s">
        <v>697</v>
      </c>
      <c r="C625" s="29" t="s">
        <v>698</v>
      </c>
      <c r="D625" s="52">
        <v>0</v>
      </c>
      <c r="E625" s="24"/>
      <c r="F625" s="24"/>
      <c r="G625" s="24"/>
      <c r="H625" s="24"/>
      <c r="I625" s="24"/>
      <c r="J625" s="3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>
        <v>6000</v>
      </c>
      <c r="AB625" s="38">
        <f t="shared" si="144"/>
        <v>6000</v>
      </c>
      <c r="AC625" s="38">
        <f t="shared" si="150"/>
        <v>6000</v>
      </c>
      <c r="AD625" s="24"/>
      <c r="AE625" s="24"/>
      <c r="AF625" s="24"/>
      <c r="AG625" s="24"/>
      <c r="AH625" s="46"/>
      <c r="AI625" s="47"/>
      <c r="AJ625" s="48"/>
      <c r="AK625" s="49"/>
      <c r="AL625" s="50"/>
    </row>
    <row r="626" spans="1:38" ht="15">
      <c r="A626" s="20">
        <f t="shared" si="143"/>
        <v>622</v>
      </c>
      <c r="B626" s="25" t="s">
        <v>699</v>
      </c>
      <c r="C626" s="29" t="s">
        <v>700</v>
      </c>
      <c r="D626" s="52">
        <v>0</v>
      </c>
      <c r="E626" s="24"/>
      <c r="F626" s="24"/>
      <c r="G626" s="24"/>
      <c r="H626" s="24"/>
      <c r="I626" s="24"/>
      <c r="J626" s="3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>
        <v>159250</v>
      </c>
      <c r="AB626" s="38">
        <f t="shared" si="144"/>
        <v>159250</v>
      </c>
      <c r="AC626" s="38">
        <f t="shared" si="150"/>
        <v>159250</v>
      </c>
      <c r="AD626" s="24"/>
      <c r="AE626" s="24"/>
      <c r="AF626" s="24"/>
      <c r="AG626" s="24"/>
      <c r="AH626" s="46"/>
      <c r="AI626" s="47"/>
      <c r="AJ626" s="48"/>
      <c r="AK626" s="49"/>
      <c r="AL626" s="50"/>
    </row>
    <row r="627" spans="1:38" ht="15">
      <c r="A627" s="20">
        <f t="shared" si="143"/>
        <v>623</v>
      </c>
      <c r="B627" s="25" t="s">
        <v>701</v>
      </c>
      <c r="C627" s="29" t="s">
        <v>702</v>
      </c>
      <c r="D627" s="52">
        <v>0</v>
      </c>
      <c r="E627" s="24"/>
      <c r="F627" s="24"/>
      <c r="G627" s="24"/>
      <c r="H627" s="24"/>
      <c r="I627" s="24"/>
      <c r="J627" s="3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>
        <v>54960</v>
      </c>
      <c r="AB627" s="38">
        <f t="shared" si="144"/>
        <v>54960</v>
      </c>
      <c r="AC627" s="38">
        <f t="shared" si="150"/>
        <v>54960</v>
      </c>
      <c r="AD627" s="24"/>
      <c r="AE627" s="24"/>
      <c r="AF627" s="24"/>
      <c r="AG627" s="24"/>
      <c r="AH627" s="46"/>
      <c r="AI627" s="47"/>
      <c r="AJ627" s="48"/>
      <c r="AK627" s="49"/>
      <c r="AL627" s="50"/>
    </row>
    <row r="628" spans="1:38" ht="15">
      <c r="A628" s="20">
        <f t="shared" si="143"/>
        <v>624</v>
      </c>
      <c r="B628" s="25" t="s">
        <v>703</v>
      </c>
      <c r="C628" s="29" t="s">
        <v>704</v>
      </c>
      <c r="D628" s="52">
        <v>0</v>
      </c>
      <c r="E628" s="24"/>
      <c r="F628" s="24"/>
      <c r="G628" s="24"/>
      <c r="H628" s="24"/>
      <c r="I628" s="24"/>
      <c r="J628" s="3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>
        <v>5147.1000000000004</v>
      </c>
      <c r="AB628" s="38">
        <f t="shared" si="144"/>
        <v>5147.1000000000004</v>
      </c>
      <c r="AC628" s="38">
        <f t="shared" si="150"/>
        <v>5147.1000000000004</v>
      </c>
      <c r="AD628" s="24"/>
      <c r="AE628" s="24"/>
      <c r="AF628" s="24"/>
      <c r="AG628" s="24"/>
      <c r="AH628" s="46"/>
      <c r="AI628" s="47"/>
      <c r="AJ628" s="48"/>
      <c r="AK628" s="49"/>
      <c r="AL628" s="50"/>
    </row>
    <row r="629" spans="1:38" ht="19.95" customHeight="1">
      <c r="A629" s="20"/>
      <c r="B629" s="53"/>
      <c r="C629" s="54" t="s">
        <v>537</v>
      </c>
      <c r="D629" s="52"/>
      <c r="E629" s="24">
        <f>SUM(E5:E623)</f>
        <v>4050723.32</v>
      </c>
      <c r="F629" s="24">
        <f t="shared" ref="F629:Y629" si="151">SUM(F5:F623)</f>
        <v>532473.63000000105</v>
      </c>
      <c r="G629" s="24">
        <f t="shared" si="151"/>
        <v>1203611.3900000001</v>
      </c>
      <c r="H629" s="24">
        <f t="shared" si="151"/>
        <v>2712800.4099999997</v>
      </c>
      <c r="I629" s="24">
        <f t="shared" si="151"/>
        <v>2663257.9999999981</v>
      </c>
      <c r="J629" s="24">
        <f t="shared" si="151"/>
        <v>3203596.6700000009</v>
      </c>
      <c r="K629" s="24">
        <f t="shared" si="151"/>
        <v>2907120.3300000005</v>
      </c>
      <c r="L629" s="24">
        <f t="shared" si="151"/>
        <v>2713278.78</v>
      </c>
      <c r="M629" s="24">
        <f t="shared" si="151"/>
        <v>3170243.8700000006</v>
      </c>
      <c r="N629" s="24">
        <f t="shared" si="151"/>
        <v>4546833.3299999982</v>
      </c>
      <c r="O629" s="24">
        <f t="shared" si="151"/>
        <v>5168095.419999999</v>
      </c>
      <c r="P629" s="24">
        <f t="shared" si="151"/>
        <v>7420533.1399999978</v>
      </c>
      <c r="Q629" s="24">
        <f t="shared" si="151"/>
        <v>12514002.550000003</v>
      </c>
      <c r="R629" s="24">
        <f t="shared" si="151"/>
        <v>3351366.9600000009</v>
      </c>
      <c r="S629" s="24">
        <f t="shared" si="151"/>
        <v>5445790.7099999972</v>
      </c>
      <c r="T629" s="24">
        <f t="shared" si="151"/>
        <v>2377975.38</v>
      </c>
      <c r="U629" s="24">
        <f t="shared" si="151"/>
        <v>14257039.489999996</v>
      </c>
      <c r="V629" s="24">
        <f t="shared" si="151"/>
        <v>8715696.2200000025</v>
      </c>
      <c r="W629" s="24">
        <f t="shared" si="151"/>
        <v>13110271.110000003</v>
      </c>
      <c r="X629" s="24">
        <f t="shared" si="151"/>
        <v>15673460.259999998</v>
      </c>
      <c r="Y629" s="24">
        <f t="shared" si="151"/>
        <v>21525379.98</v>
      </c>
      <c r="Z629" s="24">
        <f t="shared" ref="Z629:AF629" si="152">SUM(Z5:Z628)</f>
        <v>16535429.709999999</v>
      </c>
      <c r="AA629" s="24">
        <f t="shared" si="152"/>
        <v>12747348.24</v>
      </c>
      <c r="AB629" s="24">
        <f t="shared" si="152"/>
        <v>166546328.89999998</v>
      </c>
      <c r="AC629" s="24">
        <f t="shared" si="152"/>
        <v>108274094.11999995</v>
      </c>
      <c r="AD629" s="24" t="e">
        <f t="shared" si="152"/>
        <v>#VALUE!</v>
      </c>
      <c r="AE629" s="24" t="e">
        <f t="shared" si="152"/>
        <v>#VALUE!</v>
      </c>
      <c r="AF629" s="24" t="e">
        <f t="shared" si="152"/>
        <v>#VALUE!</v>
      </c>
      <c r="AG629" s="24" t="e">
        <f>SUM(AG5:AG622)</f>
        <v>#VALUE!</v>
      </c>
      <c r="AH629" s="24">
        <f>SUM(AH5:AH612)</f>
        <v>0</v>
      </c>
      <c r="AI629" s="55">
        <f>SUM(AI5:AI512)</f>
        <v>0</v>
      </c>
      <c r="AJ629" s="55">
        <f>SUM(AJ5:AJ512)</f>
        <v>0</v>
      </c>
      <c r="AK629" s="49"/>
      <c r="AL629" s="50"/>
    </row>
  </sheetData>
  <mergeCells count="16">
    <mergeCell ref="A1:AK1"/>
    <mergeCell ref="E3:K3"/>
    <mergeCell ref="A3:A4"/>
    <mergeCell ref="B3:B4"/>
    <mergeCell ref="C3:C4"/>
    <mergeCell ref="D3:D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  <mergeCell ref="AK3:AK4"/>
  </mergeCells>
  <phoneticPr fontId="47" type="noConversion"/>
  <conditionalFormatting sqref="B5:B628">
    <cfRule type="duplicateValues" dxfId="2" priority="2"/>
  </conditionalFormatting>
  <conditionalFormatting sqref="C5:C629">
    <cfRule type="duplicateValues" dxfId="1" priority="3"/>
  </conditionalFormatting>
  <conditionalFormatting sqref="B1:B4 B629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2</vt:i4>
      </vt:variant>
    </vt:vector>
  </HeadingPairs>
  <TitlesOfParts>
    <vt:vector size="7" baseType="lpstr">
      <vt:lpstr>总表</vt:lpstr>
      <vt:lpstr>12.12必须支付518</vt:lpstr>
      <vt:lpstr>12.13必须支付</vt:lpstr>
      <vt:lpstr>12.13必须支付 (打印这个)</vt:lpstr>
      <vt:lpstr>Sheet2</vt:lpstr>
      <vt:lpstr>'12.13必须支付'!Print_Area</vt:lpstr>
      <vt:lpstr>'12.13必须支付'!Print_Titles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苏东</dc:creator>
  <cp:lastModifiedBy>Windows 用户</cp:lastModifiedBy>
  <cp:lastPrinted>2022-12-13T10:55:21Z</cp:lastPrinted>
  <dcterms:created xsi:type="dcterms:W3CDTF">2015-06-05T18:19:00Z</dcterms:created>
  <dcterms:modified xsi:type="dcterms:W3CDTF">2022-12-20T05:56:52Z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BAC843928504419C98FF8A715797A363</vt:lpwstr>
  </property>
  <property fmtid="{D5CDD505-2E9C-101B-9397-08002B2CF9AE}" pid="3" name="KSOProductBuildVer">
    <vt:lpwstr>2052-11.1.0.12763</vt:lpwstr>
  </property>
</Properties>
</file>