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externalReferences>
    <externalReference r:id="rId2"/>
  </externalReferences>
  <definedNames>
    <definedName name="_xlnm._FilterDatabase" localSheetId="0" hidden="1">建议!$A$8:$GW$116</definedName>
    <definedName name="_xlnm.Print_Area" localSheetId="0">建议!$A$1:$N$116</definedName>
  </definedNames>
  <calcPr calcId="144525"/>
</workbook>
</file>

<file path=xl/sharedStrings.xml><?xml version="1.0" encoding="utf-8"?>
<sst xmlns="http://schemas.openxmlformats.org/spreadsheetml/2006/main" count="361" uniqueCount="225">
  <si>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</si>
  <si>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</si>
  <si>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</si>
  <si>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</si>
  <si>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</si>
  <si>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</si>
  <si>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</si>
  <si>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</si>
  <si>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</si>
  <si>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</si>
  <si>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</si>
  <si>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</si>
  <si>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</si>
  <si>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</si>
  <si>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</si>
  <si>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</si>
  <si>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</si>
  <si>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</si>
  <si>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</si>
  <si>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</si>
  <si>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</si>
  <si>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</si>
  <si>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SHT0000819</t>
  </si>
  <si>
    <t>H4A正调角器新</t>
  </si>
  <si>
    <t>件</t>
  </si>
  <si>
    <t>SHT0000830</t>
  </si>
  <si>
    <t>H4A副调角器新</t>
  </si>
  <si>
    <t>SHT0010376</t>
  </si>
  <si>
    <t>一汽D04底座模块化</t>
  </si>
  <si>
    <t>SHT0010729</t>
  </si>
  <si>
    <t>一汽D03靠背骨架（通风+扶手）</t>
  </si>
  <si>
    <t>SHT0000461</t>
  </si>
  <si>
    <t>一汽D03靠背骨架（通风 ）</t>
  </si>
  <si>
    <t>SHT0010728</t>
  </si>
  <si>
    <t>一汽D03靠背骨架（扶手）</t>
  </si>
  <si>
    <t>SHT0011334</t>
  </si>
  <si>
    <t>缓冲减震总成</t>
  </si>
  <si>
    <t>SHT0002641</t>
  </si>
  <si>
    <t>主驾底座模块化</t>
  </si>
  <si>
    <t>SHT0002434</t>
  </si>
  <si>
    <t>20款H4座框减震器总成</t>
  </si>
  <si>
    <t>SHT0000017</t>
  </si>
  <si>
    <t>D04副靠背骨架</t>
  </si>
  <si>
    <t>SHT0000018</t>
  </si>
  <si>
    <t>BB27正靠背骨架</t>
  </si>
  <si>
    <t>SHT0000019</t>
  </si>
  <si>
    <t>B27副靠背骨架（17款）</t>
  </si>
  <si>
    <t>SHT0000020</t>
  </si>
  <si>
    <t>B27正靠背骨架（17款）</t>
  </si>
  <si>
    <t>SHT0000024</t>
  </si>
  <si>
    <t>气囊减震器</t>
  </si>
  <si>
    <t>SHT0000025</t>
  </si>
  <si>
    <t>升降机构</t>
  </si>
  <si>
    <t>SHT0000059</t>
  </si>
  <si>
    <t>正司机调角器</t>
  </si>
  <si>
    <t>SHT0000130</t>
  </si>
  <si>
    <t>D04靠背骨架焊接总成</t>
  </si>
  <si>
    <t>SHT0002437</t>
  </si>
  <si>
    <t>SHT0000058</t>
  </si>
  <si>
    <t>副驾调角器总成</t>
  </si>
  <si>
    <t>SHT0014482</t>
  </si>
  <si>
    <t>主驾底座模块化总成</t>
  </si>
  <si>
    <t>-</t>
  </si>
  <si>
    <t>SHT0013338</t>
  </si>
  <si>
    <t>主边调角器总成</t>
  </si>
  <si>
    <t>SHT0001839</t>
  </si>
  <si>
    <t>主驾副边调角器总成</t>
  </si>
  <si>
    <t>SHT0000096</t>
  </si>
  <si>
    <t>左侧副边调角器总成</t>
  </si>
  <si>
    <t>SHT0014483</t>
  </si>
  <si>
    <t>低配底座模块化</t>
  </si>
  <si>
    <t>SHT0014002</t>
  </si>
  <si>
    <t>左侧罩壳（带气袋腰托）</t>
  </si>
  <si>
    <t>SHT0001838</t>
  </si>
  <si>
    <t xml:space="preserve"> 主驾主边调角器总成 </t>
  </si>
  <si>
    <t>SHT0011975</t>
  </si>
  <si>
    <t xml:space="preserve"> 加热底座（塑料件） </t>
  </si>
  <si>
    <t>SHT0014561</t>
  </si>
  <si>
    <t xml:space="preserve"> 调角器左罩壳 </t>
  </si>
  <si>
    <t>SHT0014562</t>
  </si>
  <si>
    <t xml:space="preserve"> 阻尼堵盖 </t>
  </si>
  <si>
    <t>SHT0013891</t>
  </si>
  <si>
    <t xml:space="preserve"> 调角器右罩壳 </t>
  </si>
  <si>
    <t>SHT0014599</t>
  </si>
  <si>
    <t xml:space="preserve"> 座垫前部罩壳 </t>
  </si>
  <si>
    <t>SHT0015083</t>
  </si>
  <si>
    <t xml:space="preserve"> 低配底座模块化 </t>
  </si>
  <si>
    <t>SHT0000063</t>
  </si>
  <si>
    <t>D03司机座通风款泡沫</t>
  </si>
  <si>
    <t>SHT0000439</t>
  </si>
  <si>
    <t>J6K司机座泡沫</t>
  </si>
  <si>
    <t>SHT0002376</t>
  </si>
  <si>
    <t>SHT0010585</t>
  </si>
  <si>
    <t>D03司机座垫泡沫通风</t>
  </si>
  <si>
    <t>SHT0010938</t>
  </si>
  <si>
    <t>司机座坐垫泡沫总成</t>
  </si>
  <si>
    <t>SHT0000064</t>
  </si>
  <si>
    <t>B27座垫泡沫</t>
  </si>
  <si>
    <t>SHT0000463</t>
  </si>
  <si>
    <t>D04司机座垫泡沫通风</t>
  </si>
  <si>
    <t>SHT0014630</t>
  </si>
  <si>
    <t>靠背泡棉总成</t>
  </si>
  <si>
    <t>SHT0012340</t>
  </si>
  <si>
    <t>主驾驶座垫泡沫总成</t>
  </si>
  <si>
    <t>SHT0012345</t>
  </si>
  <si>
    <t>副驾驶座垫泡沫总成</t>
  </si>
  <si>
    <t>SHT0013536</t>
  </si>
  <si>
    <t>靠背泡棉总成（通风）</t>
  </si>
  <si>
    <t>SHT0012366</t>
  </si>
  <si>
    <t>主驾驶座垫泡沫总成（通风）</t>
  </si>
  <si>
    <t>SHT0010936</t>
  </si>
  <si>
    <t>司机座坐垫护面总成B</t>
  </si>
  <si>
    <t>SHT0000447</t>
  </si>
  <si>
    <t>H4升级司机坐垫前部罩壳</t>
  </si>
  <si>
    <t>SHT0000445</t>
  </si>
  <si>
    <t>H5驾驶员调角器左罩壳</t>
  </si>
  <si>
    <t>SHT0000446</t>
  </si>
  <si>
    <t>H5驾驶员调角器右罩壳</t>
  </si>
  <si>
    <t>SHT0000508</t>
  </si>
  <si>
    <t>H4A升级司机调角器罩壳右</t>
  </si>
  <si>
    <t>SHT0010982</t>
  </si>
  <si>
    <t>X3000正司机调角器手柄（加工费）</t>
  </si>
  <si>
    <t>SHT0010985</t>
  </si>
  <si>
    <t>司机仰角手柄</t>
  </si>
  <si>
    <t>SHT0002595</t>
  </si>
  <si>
    <t>仰角手柄</t>
  </si>
  <si>
    <t>SHT0000057</t>
  </si>
  <si>
    <t>正司机调角器手柄</t>
  </si>
  <si>
    <t>SHT0000054</t>
  </si>
  <si>
    <t>副驾驶调角器手柄</t>
  </si>
  <si>
    <t>SHT0000493</t>
  </si>
  <si>
    <t>安全带外部罩壳</t>
  </si>
  <si>
    <t>SHT0012959</t>
  </si>
  <si>
    <t>2.0座椅左侧罩壳</t>
  </si>
  <si>
    <t>SHT0011961</t>
  </si>
  <si>
    <t>2.0座椅右侧罩壳</t>
  </si>
  <si>
    <t>SHT0011962</t>
  </si>
  <si>
    <t>2.0座椅前部罩壳</t>
  </si>
  <si>
    <t>SHT0014620</t>
  </si>
  <si>
    <t>调角器左罩壳</t>
  </si>
  <si>
    <t>SHT0014618</t>
  </si>
  <si>
    <t>SHT0011330</t>
  </si>
  <si>
    <t>扶手外盖</t>
  </si>
  <si>
    <t>BPC0000008</t>
  </si>
  <si>
    <t>欧曼重卡气阀气管总成（新）</t>
  </si>
  <si>
    <t>SHT0000443</t>
  </si>
  <si>
    <t>滑轨（H4-A升级）华阳</t>
  </si>
  <si>
    <t>SHT0000496</t>
  </si>
  <si>
    <t>H4司机背安全带外罩壳固定片中间</t>
  </si>
  <si>
    <t>SHT0010520</t>
  </si>
  <si>
    <t>变阻尼弹簧</t>
  </si>
  <si>
    <t>BCL0010006</t>
  </si>
  <si>
    <t>气管卡扣（2*4mm）</t>
  </si>
  <si>
    <t>BPC0010012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</si>
  <si>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</si>
  <si>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</si>
  <si>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</si>
  <si>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</si>
  <si>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</si>
  <si>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</si>
  <si>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</si>
  <si>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BFA0000083</t>
  </si>
  <si>
    <t>元机自攻 5.5*13白</t>
  </si>
  <si>
    <t>BPC0000027</t>
  </si>
  <si>
    <t>变径接头</t>
  </si>
  <si>
    <t>SHT0000449</t>
  </si>
  <si>
    <t>H4A升级司机调角器手柄</t>
  </si>
  <si>
    <t>SHT0000450</t>
  </si>
  <si>
    <t>H4A升级司机仰角手柄</t>
  </si>
  <si>
    <t>SHT0000014</t>
  </si>
  <si>
    <t>电加热开关卡片</t>
  </si>
  <si>
    <t>SHT0000022</t>
  </si>
  <si>
    <t>右安全带罩壳卡片</t>
  </si>
  <si>
    <t>SHT0000023</t>
  </si>
  <si>
    <t>左安全带罩壳卡片</t>
  </si>
  <si>
    <t>BFA0000003</t>
  </si>
  <si>
    <r>
      <rPr>
        <sz val="10"/>
        <rFont val="微软雅黑"/>
        <charset val="134"/>
      </rPr>
      <t>F</t>
    </r>
    <r>
      <rPr>
        <sz val="10"/>
        <rFont val="微软雅黑"/>
        <charset val="134"/>
      </rPr>
      <t>扣</t>
    </r>
  </si>
  <si>
    <t>BFA0000004</t>
  </si>
  <si>
    <r>
      <rPr>
        <sz val="10"/>
        <rFont val="微软雅黑"/>
        <charset val="134"/>
      </rPr>
      <t>重卡扎带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塑料线卡子</t>
    </r>
    <r>
      <rPr>
        <sz val="10"/>
        <rFont val="微软雅黑"/>
        <charset val="134"/>
      </rPr>
      <t>)</t>
    </r>
  </si>
  <si>
    <t>SHT0000001</t>
  </si>
  <si>
    <t>福田H4安全带导向板01.05.0627</t>
  </si>
  <si>
    <t>SHT0000055</t>
  </si>
  <si>
    <t>升降调节手柄(前）</t>
  </si>
  <si>
    <t>SHT0000056</t>
  </si>
  <si>
    <t>升降调节手柄(后）</t>
  </si>
  <si>
    <t>SLT0000835</t>
  </si>
  <si>
    <t>副司机主边调角器总成</t>
  </si>
  <si>
    <t>SHT0000158</t>
  </si>
  <si>
    <t>副司机角调把手</t>
  </si>
  <si>
    <t>SHT0000157</t>
  </si>
  <si>
    <t>副边罩壳</t>
  </si>
  <si>
    <t>SHT0000156</t>
  </si>
  <si>
    <t>总座罩壳</t>
  </si>
  <si>
    <t>SHT0000217</t>
  </si>
  <si>
    <t>小铰链护罩</t>
  </si>
  <si>
    <t>BFA0010014</t>
  </si>
  <si>
    <t>扶手锁止销</t>
  </si>
  <si>
    <t>RSM0000252</t>
  </si>
  <si>
    <t>一汽MV3补盲镜</t>
  </si>
  <si>
    <t>RIM0000120</t>
  </si>
  <si>
    <t>一汽MV3内视镜</t>
  </si>
  <si>
    <t>REM0001232</t>
  </si>
  <si>
    <t>一汽MV3左后视镜(手动)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</si>
  <si>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</si>
  <si>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</si>
  <si>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</si>
  <si>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</si>
  <si>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</si>
  <si>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</si>
  <si>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SHT0011613</t>
  </si>
  <si>
    <t>右侧扶手本体总成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</si>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</sst>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176" fontId="0" fillId="0" borderId="0"/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7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178" fontId="6" fillId="2" borderId="1" xfId="56" applyNumberFormat="1" applyFont="1" applyFill="1" applyBorder="1" applyAlignment="1">
      <alignment horizontal="center" vertical="center" shrinkToFit="1"/>
    </xf>
    <xf numFmtId="178" fontId="6" fillId="2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9" fillId="0" borderId="0" xfId="56" applyFont="1" applyFill="1" applyBorder="1" applyAlignment="1">
      <alignment horizontal="center" vertical="center"/>
    </xf>
    <xf numFmtId="0" fontId="9" fillId="0" borderId="0" xfId="56" applyFont="1" applyFill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9" fillId="0" borderId="0" xfId="56" applyFont="1" applyFill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30456;&#20851;\&#21327;&#35758;&#12289;&#21512;&#21516;\2021&#38271;&#26149;&#24037;&#21378;&#21512;&#21516;&#21450;&#20215;&#26684;&#21327;&#35758;\&#38271;&#26149;&#24037;&#21378;&#21512;&#21516;&#12289;&#21327;&#3575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长生模具分摊"/>
      <sheetName val="Sheet3"/>
    </sheetNames>
    <sheetDataSet>
      <sheetData sheetId="0">
        <row r="111">
          <cell r="F111" t="str">
            <v>BCL0010006</v>
          </cell>
          <cell r="G111" t="str">
            <v>气管卡扣（2*4mm）</v>
          </cell>
        </row>
        <row r="111">
          <cell r="I111" t="str">
            <v>EA</v>
          </cell>
          <cell r="J111">
            <v>0.42</v>
          </cell>
        </row>
        <row r="112">
          <cell r="F112" t="str">
            <v>BFA0000003</v>
          </cell>
          <cell r="G112" t="str">
            <v>F扣</v>
          </cell>
        </row>
        <row r="112">
          <cell r="I112" t="str">
            <v>EA</v>
          </cell>
          <cell r="J112">
            <v>0.07</v>
          </cell>
        </row>
        <row r="113">
          <cell r="F113" t="str">
            <v>BFA0000004</v>
          </cell>
          <cell r="G113" t="str">
            <v>重卡扎带(塑料线卡子)</v>
          </cell>
        </row>
        <row r="113">
          <cell r="I113" t="str">
            <v>EA</v>
          </cell>
          <cell r="J113">
            <v>0.07</v>
          </cell>
        </row>
        <row r="114">
          <cell r="F114" t="str">
            <v>BFA0000083</v>
          </cell>
          <cell r="G114" t="str">
            <v>元机自攻5.5*13白</v>
          </cell>
          <cell r="H114" t="str">
            <v>ST5.5*13镀白锌</v>
          </cell>
          <cell r="I114" t="str">
            <v>EA</v>
          </cell>
          <cell r="J114">
            <v>0.04</v>
          </cell>
        </row>
        <row r="115">
          <cell r="F115" t="str">
            <v>BPC0000027</v>
          </cell>
          <cell r="G115" t="str">
            <v>变径接头</v>
          </cell>
        </row>
        <row r="115">
          <cell r="I115" t="str">
            <v>EA</v>
          </cell>
          <cell r="J115">
            <v>1.94</v>
          </cell>
        </row>
        <row r="116">
          <cell r="F116" t="str">
            <v>SHT0000001</v>
          </cell>
          <cell r="G116" t="str">
            <v>安全带导向板</v>
          </cell>
          <cell r="H116" t="str">
            <v>H4681010088A0</v>
          </cell>
          <cell r="I116" t="str">
            <v>EA</v>
          </cell>
          <cell r="J116">
            <v>2.33</v>
          </cell>
        </row>
        <row r="117">
          <cell r="F117" t="str">
            <v>SHT0000014</v>
          </cell>
          <cell r="G117" t="str">
            <v>电加热开关卡片</v>
          </cell>
          <cell r="H117" t="str">
            <v>YJ-6809004</v>
          </cell>
          <cell r="I117" t="str">
            <v>EA</v>
          </cell>
          <cell r="J117">
            <v>0.54</v>
          </cell>
        </row>
        <row r="118">
          <cell r="F118" t="str">
            <v>SHT0000017</v>
          </cell>
          <cell r="G118" t="str">
            <v>D04副靠背骨架</v>
          </cell>
          <cell r="H118" t="str">
            <v>D04-6902100</v>
          </cell>
          <cell r="I118" t="str">
            <v>EA</v>
          </cell>
          <cell r="J118">
            <v>47.17</v>
          </cell>
        </row>
        <row r="119">
          <cell r="F119" t="str">
            <v>SHT0000018</v>
          </cell>
          <cell r="G119" t="str">
            <v>BB27正靠背骨架</v>
          </cell>
          <cell r="H119" t="str">
            <v>BB27-6802100</v>
          </cell>
          <cell r="I119" t="str">
            <v>EA</v>
          </cell>
          <cell r="J119">
            <v>47.17</v>
          </cell>
        </row>
        <row r="120">
          <cell r="F120" t="str">
            <v>SHT0000019</v>
          </cell>
          <cell r="G120" t="str">
            <v>B27副靠背骨架（17款）</v>
          </cell>
          <cell r="H120" t="str">
            <v>YJ-6902100</v>
          </cell>
          <cell r="I120" t="str">
            <v>EA</v>
          </cell>
          <cell r="J120">
            <v>55.1</v>
          </cell>
        </row>
        <row r="121">
          <cell r="F121" t="str">
            <v>SHT0000020</v>
          </cell>
          <cell r="G121" t="str">
            <v>B27正靠背骨架（17款）</v>
          </cell>
          <cell r="H121" t="str">
            <v>YJ-6802100</v>
          </cell>
          <cell r="I121" t="str">
            <v>EA</v>
          </cell>
          <cell r="J121">
            <v>55.1</v>
          </cell>
        </row>
        <row r="122">
          <cell r="F122" t="str">
            <v>SHT0000022</v>
          </cell>
          <cell r="G122" t="str">
            <v>右安全带罩壳卡片</v>
          </cell>
          <cell r="H122" t="str">
            <v>YJ-6909001</v>
          </cell>
          <cell r="I122" t="str">
            <v>EA</v>
          </cell>
          <cell r="J122">
            <v>0.23</v>
          </cell>
        </row>
        <row r="123">
          <cell r="F123" t="str">
            <v>SHT0000023</v>
          </cell>
          <cell r="G123" t="str">
            <v>左安全带罩壳卡片</v>
          </cell>
          <cell r="H123" t="str">
            <v>YJ-6809001</v>
          </cell>
          <cell r="I123" t="str">
            <v>EA</v>
          </cell>
          <cell r="J123">
            <v>0.63</v>
          </cell>
        </row>
        <row r="124">
          <cell r="F124" t="str">
            <v>SHT0000024</v>
          </cell>
          <cell r="G124" t="str">
            <v>气囊减震器</v>
          </cell>
          <cell r="H124" t="str">
            <v>YJ-6805400</v>
          </cell>
          <cell r="I124" t="str">
            <v>EA</v>
          </cell>
          <cell r="J124">
            <v>283.52</v>
          </cell>
        </row>
        <row r="125">
          <cell r="F125" t="str">
            <v>SHT0000025</v>
          </cell>
          <cell r="G125" t="str">
            <v>升降机构</v>
          </cell>
          <cell r="H125" t="str">
            <v>YJ-6805300</v>
          </cell>
          <cell r="I125" t="str">
            <v>EA</v>
          </cell>
          <cell r="J125">
            <v>50.68</v>
          </cell>
        </row>
        <row r="126">
          <cell r="F126" t="str">
            <v>SHT0000054</v>
          </cell>
          <cell r="G126" t="str">
            <v>副司机调角器手柄</v>
          </cell>
          <cell r="H126" t="str">
            <v>YJ-6906005</v>
          </cell>
          <cell r="I126" t="str">
            <v>EA</v>
          </cell>
          <cell r="J126">
            <v>0.81</v>
          </cell>
        </row>
        <row r="127">
          <cell r="F127" t="str">
            <v>SHT0000055</v>
          </cell>
          <cell r="G127" t="str">
            <v>升降调节手柄(前）</v>
          </cell>
          <cell r="H127" t="str">
            <v>YJ-6806008</v>
          </cell>
          <cell r="I127" t="str">
            <v>EA</v>
          </cell>
          <cell r="J127">
            <v>0.79</v>
          </cell>
        </row>
        <row r="128">
          <cell r="F128" t="str">
            <v>SHT0000056</v>
          </cell>
          <cell r="G128" t="str">
            <v>升降调节手柄(后）</v>
          </cell>
          <cell r="H128" t="str">
            <v>YJ-6806007</v>
          </cell>
          <cell r="I128" t="str">
            <v>EA</v>
          </cell>
          <cell r="J128">
            <v>0.79</v>
          </cell>
        </row>
        <row r="129">
          <cell r="F129" t="str">
            <v>SHT0000057</v>
          </cell>
          <cell r="G129" t="str">
            <v>正司机调角器手柄</v>
          </cell>
          <cell r="H129" t="str">
            <v>YJ-6806006</v>
          </cell>
          <cell r="I129" t="str">
            <v>EA</v>
          </cell>
          <cell r="J129">
            <v>0.81</v>
          </cell>
        </row>
        <row r="130">
          <cell r="F130" t="str">
            <v>SHT0000058</v>
          </cell>
          <cell r="G130" t="str">
            <v>副司机调角器</v>
          </cell>
          <cell r="H130" t="str">
            <v>YJ-6905100</v>
          </cell>
          <cell r="I130" t="str">
            <v>EA</v>
          </cell>
          <cell r="J130">
            <v>104.97</v>
          </cell>
        </row>
        <row r="131">
          <cell r="F131" t="str">
            <v>SHT0000059</v>
          </cell>
          <cell r="G131" t="str">
            <v>正司机调角器</v>
          </cell>
          <cell r="H131" t="str">
            <v>YJ-6805100</v>
          </cell>
          <cell r="I131" t="str">
            <v>EA</v>
          </cell>
          <cell r="J131">
            <v>101.8</v>
          </cell>
        </row>
        <row r="132">
          <cell r="F132" t="str">
            <v>SHT0000063</v>
          </cell>
          <cell r="G132" t="str">
            <v>D03司机座通风款泡沫</v>
          </cell>
          <cell r="H132" t="str">
            <v>D03-6801200</v>
          </cell>
          <cell r="I132" t="str">
            <v>EA</v>
          </cell>
          <cell r="J132">
            <v>25.24</v>
          </cell>
        </row>
        <row r="133">
          <cell r="F133" t="str">
            <v>SHT0000064</v>
          </cell>
          <cell r="G133" t="str">
            <v>B27座垫泡沫</v>
          </cell>
          <cell r="H133" t="str">
            <v>YJ-6801200</v>
          </cell>
          <cell r="I133" t="str">
            <v>EA</v>
          </cell>
          <cell r="J133">
            <v>18.62</v>
          </cell>
        </row>
        <row r="134">
          <cell r="F134" t="str">
            <v>SHT0000130</v>
          </cell>
          <cell r="G134" t="str">
            <v>D04靠背骨架焊接总成</v>
          </cell>
          <cell r="H134" t="str">
            <v>D04-6802100</v>
          </cell>
          <cell r="I134" t="str">
            <v>EA</v>
          </cell>
          <cell r="J134">
            <v>51.62</v>
          </cell>
        </row>
        <row r="135">
          <cell r="F135" t="str">
            <v>SHT0000439</v>
          </cell>
          <cell r="G135" t="str">
            <v>J6K司机座垫泡沫总成</v>
          </cell>
          <cell r="H135" t="str">
            <v>JK6-6801200</v>
          </cell>
          <cell r="I135" t="str">
            <v>EA</v>
          </cell>
          <cell r="J135">
            <v>20.53</v>
          </cell>
        </row>
        <row r="136">
          <cell r="F136" t="str">
            <v>SHT0000443</v>
          </cell>
          <cell r="G136" t="str">
            <v>滑轨（H4-A升级）华阳</v>
          </cell>
          <cell r="H136" t="str">
            <v>H4A-6805200</v>
          </cell>
          <cell r="I136" t="str">
            <v>EA</v>
          </cell>
          <cell r="J136">
            <v>49.38</v>
          </cell>
        </row>
        <row r="137">
          <cell r="F137" t="str">
            <v>SHT0000445</v>
          </cell>
          <cell r="G137" t="str">
            <v>H5驾驶员调角器左罩壳</v>
          </cell>
          <cell r="H137" t="str">
            <v>H4G-6806001</v>
          </cell>
          <cell r="I137" t="str">
            <v>EA</v>
          </cell>
          <cell r="J137">
            <v>5.13</v>
          </cell>
        </row>
        <row r="138">
          <cell r="F138" t="str">
            <v>SHT0000446</v>
          </cell>
          <cell r="G138" t="str">
            <v>H4升级司机调角器右罩壳新</v>
          </cell>
          <cell r="H138" t="str">
            <v>H5-6806002</v>
          </cell>
          <cell r="I138" t="str">
            <v>EA</v>
          </cell>
          <cell r="J138">
            <v>4.92</v>
          </cell>
        </row>
        <row r="139">
          <cell r="F139" t="str">
            <v>SHT0000446</v>
          </cell>
          <cell r="G139" t="str">
            <v>H5驾驶员调角器右罩壳</v>
          </cell>
        </row>
        <row r="139">
          <cell r="I139" t="str">
            <v>EA</v>
          </cell>
          <cell r="J139">
            <v>4.92</v>
          </cell>
        </row>
        <row r="140">
          <cell r="F140" t="str">
            <v>SHT0000447</v>
          </cell>
          <cell r="G140" t="str">
            <v>H4升级司机座垫前部罩壳</v>
          </cell>
          <cell r="H140" t="str">
            <v>H4A-6806003</v>
          </cell>
          <cell r="I140" t="str">
            <v>EA</v>
          </cell>
          <cell r="J140">
            <v>2.38</v>
          </cell>
        </row>
        <row r="141">
          <cell r="F141" t="str">
            <v>SHT0000449</v>
          </cell>
          <cell r="G141" t="str">
            <v>H4A升级司机调角器手柄</v>
          </cell>
          <cell r="H141" t="str">
            <v>H4A-6806005</v>
          </cell>
          <cell r="I141" t="str">
            <v>EA</v>
          </cell>
          <cell r="J141">
            <v>0.8</v>
          </cell>
        </row>
        <row r="142">
          <cell r="F142" t="str">
            <v>SHT0000450</v>
          </cell>
          <cell r="G142" t="str">
            <v>H4A升级司机仰角手柄</v>
          </cell>
          <cell r="H142" t="str">
            <v>H4A-6806008</v>
          </cell>
          <cell r="I142" t="str">
            <v>EA</v>
          </cell>
          <cell r="J142">
            <v>0.58</v>
          </cell>
        </row>
        <row r="143">
          <cell r="F143" t="str">
            <v>SHT0000461</v>
          </cell>
          <cell r="G143" t="str">
            <v>一汽D03靠背骨架焊接总成通风</v>
          </cell>
          <cell r="H143" t="str">
            <v>D04-6802110</v>
          </cell>
          <cell r="I143" t="str">
            <v>EA</v>
          </cell>
          <cell r="J143">
            <v>66.05</v>
          </cell>
        </row>
        <row r="144">
          <cell r="F144" t="str">
            <v>SHT0000463</v>
          </cell>
          <cell r="G144" t="str">
            <v>D04司机座垫泡沫通风</v>
          </cell>
          <cell r="H144" t="str">
            <v>D04-6801200</v>
          </cell>
          <cell r="I144" t="str">
            <v>EA</v>
          </cell>
          <cell r="J144">
            <v>23.43</v>
          </cell>
        </row>
        <row r="145">
          <cell r="F145" t="str">
            <v>SHT0000493</v>
          </cell>
          <cell r="G145" t="str">
            <v>安全带外部罩壳</v>
          </cell>
          <cell r="H145" t="str">
            <v>H4681010091A0</v>
          </cell>
          <cell r="I145" t="str">
            <v>EA</v>
          </cell>
          <cell r="J145">
            <v>2.2</v>
          </cell>
        </row>
        <row r="146">
          <cell r="F146" t="str">
            <v>SHT0000496</v>
          </cell>
          <cell r="G146" t="str">
            <v>H4司机背安全带外部罩壳固定卡片中间</v>
          </cell>
          <cell r="H146" t="str">
            <v>H4681010096A0</v>
          </cell>
          <cell r="I146" t="str">
            <v>EA</v>
          </cell>
          <cell r="J146">
            <v>1</v>
          </cell>
        </row>
        <row r="147">
          <cell r="F147" t="str">
            <v>SHT0000508</v>
          </cell>
          <cell r="G147" t="str">
            <v>H4A升级司机调角器罩壳右</v>
          </cell>
        </row>
        <row r="147">
          <cell r="I147" t="str">
            <v>EA</v>
          </cell>
          <cell r="J147">
            <v>4.69</v>
          </cell>
        </row>
        <row r="148">
          <cell r="F148" t="str">
            <v>SHT0000508</v>
          </cell>
          <cell r="G148" t="str">
            <v>H4A升级司机调角器罩壳右</v>
          </cell>
        </row>
        <row r="148">
          <cell r="I148" t="str">
            <v>EA</v>
          </cell>
          <cell r="J148">
            <v>4.68</v>
          </cell>
        </row>
        <row r="149">
          <cell r="F149" t="str">
            <v>SHT0000819</v>
          </cell>
          <cell r="G149" t="str">
            <v>H4A司机调角器总成新</v>
          </cell>
          <cell r="H149" t="str">
            <v>H4A-6805100</v>
          </cell>
          <cell r="I149" t="str">
            <v>EA</v>
          </cell>
          <cell r="J149">
            <v>106.56</v>
          </cell>
        </row>
        <row r="150">
          <cell r="F150" t="str">
            <v>SHT0001667</v>
          </cell>
          <cell r="G150" t="str">
            <v>坐盆总成</v>
          </cell>
        </row>
        <row r="150">
          <cell r="I150" t="str">
            <v>EA</v>
          </cell>
          <cell r="J150">
            <v>25.11</v>
          </cell>
        </row>
        <row r="151">
          <cell r="F151" t="str">
            <v>SHT0002376</v>
          </cell>
          <cell r="G151" t="str">
            <v>D03驾驶员座垫泡沫总成通风</v>
          </cell>
          <cell r="H151" t="str">
            <v>D03TF-6801200</v>
          </cell>
          <cell r="I151" t="str">
            <v>EA</v>
          </cell>
          <cell r="J151">
            <v>21.98</v>
          </cell>
        </row>
        <row r="152">
          <cell r="F152" t="str">
            <v>SHT0002437</v>
          </cell>
          <cell r="G152" t="str">
            <v>H4 2.0座框减震器总成</v>
          </cell>
        </row>
        <row r="152">
          <cell r="I152" t="str">
            <v>EA</v>
          </cell>
          <cell r="J152">
            <v>677.76</v>
          </cell>
        </row>
        <row r="153">
          <cell r="F153" t="str">
            <v>SHT0010376</v>
          </cell>
          <cell r="G153" t="str">
            <v>一汽D04底座模块化</v>
          </cell>
        </row>
        <row r="153">
          <cell r="I153" t="str">
            <v>EA</v>
          </cell>
          <cell r="J153">
            <v>581.07</v>
          </cell>
        </row>
        <row r="154">
          <cell r="F154" t="str">
            <v>SHT0010376</v>
          </cell>
          <cell r="G154" t="str">
            <v>V3ET底座19款SHT0010376</v>
          </cell>
        </row>
        <row r="154">
          <cell r="I154" t="str">
            <v>EA</v>
          </cell>
          <cell r="J154">
            <v>581.07</v>
          </cell>
        </row>
        <row r="155">
          <cell r="F155" t="str">
            <v>SHT0010520</v>
          </cell>
          <cell r="G155" t="str">
            <v>变阻尼弹簧</v>
          </cell>
        </row>
        <row r="155">
          <cell r="I155" t="str">
            <v>EA</v>
          </cell>
          <cell r="J155">
            <v>0.13</v>
          </cell>
        </row>
        <row r="156">
          <cell r="F156" t="str">
            <v>SHT0010728</v>
          </cell>
          <cell r="G156" t="str">
            <v>一汽D03靠背骨架焊接总成带扶手</v>
          </cell>
        </row>
        <row r="156">
          <cell r="I156" t="str">
            <v>EA</v>
          </cell>
          <cell r="J156">
            <v>65.96</v>
          </cell>
        </row>
        <row r="157">
          <cell r="F157" t="str">
            <v>SHT0010729</v>
          </cell>
          <cell r="G157" t="str">
            <v>一汽D03靠背骨架扶手+通风</v>
          </cell>
        </row>
        <row r="157">
          <cell r="I157" t="str">
            <v>EA</v>
          </cell>
          <cell r="J157">
            <v>68.95</v>
          </cell>
        </row>
        <row r="158">
          <cell r="F158" t="str">
            <v>SHT0010938</v>
          </cell>
          <cell r="G158" t="str">
            <v>司机座坐垫泡沫总成</v>
          </cell>
        </row>
        <row r="158">
          <cell r="I158" t="str">
            <v>EA</v>
          </cell>
          <cell r="J158">
            <v>20.58</v>
          </cell>
        </row>
        <row r="159">
          <cell r="F159" t="str">
            <v>SHT0010938</v>
          </cell>
          <cell r="G159" t="str">
            <v>司机座坐垫泡沫总成</v>
          </cell>
        </row>
        <row r="159">
          <cell r="I159" t="str">
            <v>EA</v>
          </cell>
          <cell r="J159">
            <v>22.62</v>
          </cell>
        </row>
        <row r="160">
          <cell r="F160" t="str">
            <v>SHT0010982</v>
          </cell>
          <cell r="G160" t="str">
            <v>司机调角器手柄</v>
          </cell>
        </row>
        <row r="160">
          <cell r="I160" t="str">
            <v>EA</v>
          </cell>
          <cell r="J160">
            <v>0.42</v>
          </cell>
        </row>
        <row r="161">
          <cell r="F161" t="str">
            <v>SHT0010982</v>
          </cell>
          <cell r="G161" t="str">
            <v>司机调角器手柄</v>
          </cell>
        </row>
        <row r="161">
          <cell r="I161" t="str">
            <v>EA</v>
          </cell>
          <cell r="J161">
            <v>2.54</v>
          </cell>
        </row>
        <row r="162">
          <cell r="F162" t="str">
            <v>SHT0010985</v>
          </cell>
          <cell r="G162" t="str">
            <v>司机仰角手柄</v>
          </cell>
        </row>
        <row r="162">
          <cell r="I162" t="str">
            <v>EA</v>
          </cell>
          <cell r="J162">
            <v>0.42</v>
          </cell>
        </row>
        <row r="163">
          <cell r="F163" t="str">
            <v>SHT0010985</v>
          </cell>
          <cell r="G163" t="str">
            <v>司机仰角手柄</v>
          </cell>
        </row>
        <row r="163">
          <cell r="I163" t="str">
            <v>EA</v>
          </cell>
          <cell r="J163">
            <v>1.92</v>
          </cell>
        </row>
        <row r="164">
          <cell r="F164" t="str">
            <v>SHT0011046</v>
          </cell>
          <cell r="G164" t="str">
            <v>可变阻调节机构座椅底座</v>
          </cell>
          <cell r="H164" t="str">
            <v>FH468100000118A1093</v>
          </cell>
          <cell r="I164" t="str">
            <v>EA</v>
          </cell>
          <cell r="J164">
            <v>22.54</v>
          </cell>
        </row>
        <row r="165">
          <cell r="F165" t="str">
            <v>SHT0011334</v>
          </cell>
          <cell r="G165" t="str">
            <v>缓冲减震总成</v>
          </cell>
        </row>
        <row r="165">
          <cell r="I165" t="str">
            <v>EA</v>
          </cell>
          <cell r="J165">
            <v>224.65</v>
          </cell>
        </row>
        <row r="166">
          <cell r="F166" t="str">
            <v>SHT0011982</v>
          </cell>
          <cell r="G166" t="str">
            <v>升降速降气路开关总成（座椅底座）</v>
          </cell>
          <cell r="H166" t="str">
            <v>FH468100000112A1093</v>
          </cell>
          <cell r="I166" t="str">
            <v>EA</v>
          </cell>
          <cell r="J166">
            <v>74.39</v>
          </cell>
        </row>
        <row r="167">
          <cell r="F167" t="str">
            <v>SHT0000830</v>
          </cell>
          <cell r="G167" t="str">
            <v>H4A副司机调角器总成新</v>
          </cell>
        </row>
        <row r="167">
          <cell r="I167" t="str">
            <v>EA</v>
          </cell>
          <cell r="J167">
            <v>106.56</v>
          </cell>
        </row>
        <row r="168">
          <cell r="F168" t="str">
            <v>SHT0010585</v>
          </cell>
          <cell r="G168" t="str">
            <v>D04司机座垫泡沫通风</v>
          </cell>
        </row>
        <row r="168">
          <cell r="I168" t="str">
            <v>EA</v>
          </cell>
          <cell r="J168">
            <v>23.43</v>
          </cell>
        </row>
        <row r="169">
          <cell r="F169" t="str">
            <v>BPC0000008</v>
          </cell>
          <cell r="G169" t="str">
            <v>欧曼重卡气阀气管总成（新）</v>
          </cell>
        </row>
        <row r="169">
          <cell r="I169" t="str">
            <v>EA</v>
          </cell>
          <cell r="J169">
            <v>26.22</v>
          </cell>
        </row>
        <row r="170">
          <cell r="F170" t="str">
            <v>SHT0002434</v>
          </cell>
          <cell r="G170" t="str">
            <v>20款H4座框减震器总成</v>
          </cell>
        </row>
        <row r="170">
          <cell r="I170" t="str">
            <v>EA</v>
          </cell>
          <cell r="J170">
            <v>631.99</v>
          </cell>
        </row>
        <row r="171">
          <cell r="F171" t="str">
            <v>SHT0002641</v>
          </cell>
          <cell r="G171" t="str">
            <v>主驾底座模块化</v>
          </cell>
        </row>
        <row r="171">
          <cell r="I171" t="str">
            <v>EA</v>
          </cell>
          <cell r="J171">
            <v>746.26</v>
          </cell>
        </row>
        <row r="172">
          <cell r="F172" t="str">
            <v>SHT0010936</v>
          </cell>
          <cell r="G172" t="str">
            <v>司机座坐垫护面总成B</v>
          </cell>
        </row>
        <row r="172">
          <cell r="I172" t="str">
            <v>EA</v>
          </cell>
          <cell r="J172">
            <v>30.93</v>
          </cell>
        </row>
        <row r="173">
          <cell r="F173" t="str">
            <v>BPC0010012</v>
          </cell>
          <cell r="G173" t="str">
            <v>4mm卡箍</v>
          </cell>
        </row>
        <row r="173">
          <cell r="I173" t="str">
            <v>EA</v>
          </cell>
          <cell r="J173">
            <v>0.25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38"/>
  <sheetViews>
    <sheetView tabSelected="1" zoomScaleSheetLayoutView="70" topLeftCell="A78" workbookViewId="0">
      <selection activeCell="D81" sqref="D81"/>
    </sheetView>
  </sheetViews>
  <sheetFormatPr defaultColWidth="9" defaultRowHeight="14.25"/>
  <cols>
    <col min="1" max="1" width="6.5" style="3" customWidth="1"/>
    <col min="2" max="2" width="12.25" style="4" customWidth="1"/>
    <col min="3" max="3" width="28.875" style="5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6" t="s">
        <v>13</v>
      </c>
      <c r="L7" s="26" t="s">
        <v>14</v>
      </c>
      <c r="M7" s="26" t="s">
        <v>15</v>
      </c>
      <c r="N7" s="27" t="s">
        <v>16</v>
      </c>
      <c r="O7" s="28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6" t="s">
        <v>18</v>
      </c>
      <c r="L8" s="26"/>
      <c r="M8" s="26"/>
      <c r="N8" s="27"/>
      <c r="O8" s="28"/>
    </row>
    <row r="9" s="1" customFormat="1" ht="34" customHeight="1" spans="1:205">
      <c r="A9" s="25">
        <v>1</v>
      </c>
      <c r="B9" s="24" t="s">
        <v>22</v>
      </c>
      <c r="C9" s="24" t="s">
        <v>23</v>
      </c>
      <c r="D9" s="24"/>
      <c r="E9" s="24" t="s">
        <v>24</v>
      </c>
      <c r="F9" s="24">
        <f>VLOOKUP($B$9:$B$103,[1]汇总!$F$111:$J$173,5,0)</f>
        <v>106.56</v>
      </c>
      <c r="G9" s="24">
        <v>104.98</v>
      </c>
      <c r="H9" s="24">
        <v>0</v>
      </c>
      <c r="I9" s="24">
        <v>0</v>
      </c>
      <c r="J9" s="24">
        <v>0</v>
      </c>
      <c r="K9" s="24">
        <f>G9+I9</f>
        <v>104.98</v>
      </c>
      <c r="L9" s="24">
        <f>K9*0.13</f>
        <v>13.6474</v>
      </c>
      <c r="M9" s="24">
        <f>K9+L9</f>
        <v>118.6274</v>
      </c>
      <c r="N9" s="24"/>
      <c r="O9" s="29"/>
      <c r="P9" s="30">
        <f>ROUND(G9,2)</f>
        <v>104.98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</row>
    <row r="10" s="1" customFormat="1" ht="34" customHeight="1" spans="1:205">
      <c r="A10" s="25">
        <v>2</v>
      </c>
      <c r="B10" s="24" t="s">
        <v>25</v>
      </c>
      <c r="C10" s="24" t="s">
        <v>26</v>
      </c>
      <c r="D10" s="24"/>
      <c r="E10" s="24" t="s">
        <v>24</v>
      </c>
      <c r="F10" s="24">
        <f>VLOOKUP($B$9:$B$103,[1]汇总!$F$111:$J$173,5,0)</f>
        <v>106.56</v>
      </c>
      <c r="G10" s="24">
        <v>104.98</v>
      </c>
      <c r="H10" s="24">
        <v>0</v>
      </c>
      <c r="I10" s="24">
        <v>0</v>
      </c>
      <c r="J10" s="24">
        <v>0</v>
      </c>
      <c r="K10" s="24">
        <f t="shared" ref="K10:K41" si="0">G10+I10</f>
        <v>104.98</v>
      </c>
      <c r="L10" s="24">
        <f t="shared" ref="L10:L41" si="1">K10*0.13</f>
        <v>13.6474</v>
      </c>
      <c r="M10" s="24">
        <f t="shared" ref="M10:M41" si="2">K10+L10</f>
        <v>118.6274</v>
      </c>
      <c r="N10" s="24"/>
      <c r="O10" s="29"/>
      <c r="P10" s="30">
        <f t="shared" ref="P10:P41" si="3">ROUND(G10,2)</f>
        <v>104.98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</row>
    <row r="11" s="1" customFormat="1" ht="34" customHeight="1" spans="1:205">
      <c r="A11" s="25">
        <v>3</v>
      </c>
      <c r="B11" s="24" t="s">
        <v>27</v>
      </c>
      <c r="C11" s="24" t="s">
        <v>28</v>
      </c>
      <c r="D11" s="24"/>
      <c r="E11" s="24" t="s">
        <v>24</v>
      </c>
      <c r="F11" s="24">
        <f>VLOOKUP($B$9:$B$103,[1]汇总!$F$111:$J$173,5,0)</f>
        <v>581.07</v>
      </c>
      <c r="G11" s="24">
        <v>572.49</v>
      </c>
      <c r="H11" s="24">
        <v>0</v>
      </c>
      <c r="I11" s="24">
        <v>0</v>
      </c>
      <c r="J11" s="24">
        <v>0</v>
      </c>
      <c r="K11" s="24">
        <f t="shared" si="0"/>
        <v>572.49</v>
      </c>
      <c r="L11" s="24">
        <f t="shared" si="1"/>
        <v>74.4237</v>
      </c>
      <c r="M11" s="24">
        <f t="shared" si="2"/>
        <v>646.9137</v>
      </c>
      <c r="N11" s="24"/>
      <c r="O11" s="29"/>
      <c r="P11" s="30">
        <f t="shared" si="3"/>
        <v>572.49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</row>
    <row r="12" s="1" customFormat="1" ht="34" customHeight="1" spans="1:205">
      <c r="A12" s="25">
        <v>4</v>
      </c>
      <c r="B12" s="24" t="s">
        <v>29</v>
      </c>
      <c r="C12" s="24" t="s">
        <v>30</v>
      </c>
      <c r="D12" s="24"/>
      <c r="E12" s="24" t="s">
        <v>24</v>
      </c>
      <c r="F12" s="24">
        <f>VLOOKUP($B$9:$B$103,[1]汇总!$F$111:$J$173,5,0)</f>
        <v>68.95</v>
      </c>
      <c r="G12" s="24">
        <v>67.93</v>
      </c>
      <c r="H12" s="24">
        <v>0</v>
      </c>
      <c r="I12" s="24">
        <v>0</v>
      </c>
      <c r="J12" s="24">
        <v>0</v>
      </c>
      <c r="K12" s="24">
        <f t="shared" si="0"/>
        <v>67.93</v>
      </c>
      <c r="L12" s="24">
        <f t="shared" si="1"/>
        <v>8.8309</v>
      </c>
      <c r="M12" s="24">
        <f t="shared" si="2"/>
        <v>76.7609</v>
      </c>
      <c r="N12" s="24"/>
      <c r="O12" s="29"/>
      <c r="P12" s="30">
        <f t="shared" si="3"/>
        <v>67.93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</row>
    <row r="13" s="1" customFormat="1" ht="34" customHeight="1" spans="1:205">
      <c r="A13" s="25">
        <v>5</v>
      </c>
      <c r="B13" s="24" t="s">
        <v>31</v>
      </c>
      <c r="C13" s="24" t="s">
        <v>32</v>
      </c>
      <c r="D13" s="24"/>
      <c r="E13" s="24" t="s">
        <v>24</v>
      </c>
      <c r="F13" s="24">
        <f>VLOOKUP($B$9:$B$103,[1]汇总!$F$111:$J$173,5,0)</f>
        <v>66.05</v>
      </c>
      <c r="G13" s="24">
        <v>65.07</v>
      </c>
      <c r="H13" s="24">
        <v>0</v>
      </c>
      <c r="I13" s="24">
        <v>0</v>
      </c>
      <c r="J13" s="24">
        <v>0</v>
      </c>
      <c r="K13" s="24">
        <f t="shared" si="0"/>
        <v>65.07</v>
      </c>
      <c r="L13" s="24">
        <f t="shared" si="1"/>
        <v>8.4591</v>
      </c>
      <c r="M13" s="24">
        <f t="shared" si="2"/>
        <v>73.5291</v>
      </c>
      <c r="N13" s="24"/>
      <c r="O13" s="29"/>
      <c r="P13" s="30">
        <f t="shared" si="3"/>
        <v>65.07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</row>
    <row r="14" s="1" customFormat="1" ht="34" customHeight="1" spans="1:205">
      <c r="A14" s="25">
        <v>6</v>
      </c>
      <c r="B14" s="24" t="s">
        <v>33</v>
      </c>
      <c r="C14" s="24" t="s">
        <v>34</v>
      </c>
      <c r="D14" s="24"/>
      <c r="E14" s="24" t="s">
        <v>24</v>
      </c>
      <c r="F14" s="24">
        <f>VLOOKUP($B$9:$B$103,[1]汇总!$F$111:$J$173,5,0)</f>
        <v>65.96</v>
      </c>
      <c r="G14" s="24">
        <v>64.99</v>
      </c>
      <c r="H14" s="24">
        <v>0</v>
      </c>
      <c r="I14" s="24">
        <v>0</v>
      </c>
      <c r="J14" s="24">
        <v>0</v>
      </c>
      <c r="K14" s="24">
        <f t="shared" si="0"/>
        <v>64.99</v>
      </c>
      <c r="L14" s="24">
        <f t="shared" si="1"/>
        <v>8.4487</v>
      </c>
      <c r="M14" s="24">
        <f t="shared" si="2"/>
        <v>73.4387</v>
      </c>
      <c r="N14" s="24"/>
      <c r="O14" s="29"/>
      <c r="P14" s="30">
        <f t="shared" si="3"/>
        <v>64.99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</row>
    <row r="15" s="1" customFormat="1" ht="34" customHeight="1" spans="1:205">
      <c r="A15" s="25">
        <v>7</v>
      </c>
      <c r="B15" s="24" t="s">
        <v>35</v>
      </c>
      <c r="C15" s="24" t="s">
        <v>36</v>
      </c>
      <c r="D15" s="24"/>
      <c r="E15" s="24" t="s">
        <v>24</v>
      </c>
      <c r="F15" s="24">
        <f>VLOOKUP($B$9:$B$103,[1]汇总!$F$111:$J$173,5,0)</f>
        <v>224.65</v>
      </c>
      <c r="G15" s="24">
        <v>221.33</v>
      </c>
      <c r="H15" s="24">
        <v>0</v>
      </c>
      <c r="I15" s="24">
        <v>0</v>
      </c>
      <c r="J15" s="24">
        <v>0</v>
      </c>
      <c r="K15" s="24">
        <f t="shared" si="0"/>
        <v>221.33</v>
      </c>
      <c r="L15" s="24">
        <f t="shared" si="1"/>
        <v>28.7729</v>
      </c>
      <c r="M15" s="24">
        <f t="shared" si="2"/>
        <v>250.1029</v>
      </c>
      <c r="N15" s="24"/>
      <c r="O15" s="29"/>
      <c r="P15" s="30">
        <f t="shared" si="3"/>
        <v>221.33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</row>
    <row r="16" s="1" customFormat="1" ht="34" customHeight="1" spans="1:205">
      <c r="A16" s="25">
        <v>8</v>
      </c>
      <c r="B16" s="24" t="s">
        <v>37</v>
      </c>
      <c r="C16" s="24" t="s">
        <v>38</v>
      </c>
      <c r="D16" s="24"/>
      <c r="E16" s="24" t="s">
        <v>24</v>
      </c>
      <c r="F16" s="24">
        <f>VLOOKUP($B$9:$B$103,[1]汇总!$F$111:$J$173,5,0)</f>
        <v>746.26</v>
      </c>
      <c r="G16" s="24">
        <v>735.23</v>
      </c>
      <c r="H16" s="24">
        <v>0</v>
      </c>
      <c r="I16" s="24">
        <v>0</v>
      </c>
      <c r="J16" s="24">
        <v>0</v>
      </c>
      <c r="K16" s="24">
        <f t="shared" si="0"/>
        <v>735.23</v>
      </c>
      <c r="L16" s="24">
        <f t="shared" si="1"/>
        <v>95.5799</v>
      </c>
      <c r="M16" s="24">
        <f t="shared" si="2"/>
        <v>830.8099</v>
      </c>
      <c r="N16" s="24"/>
      <c r="O16" s="29"/>
      <c r="P16" s="30">
        <f t="shared" si="3"/>
        <v>735.23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</row>
    <row r="17" s="1" customFormat="1" ht="34" customHeight="1" spans="1:205">
      <c r="A17" s="25">
        <v>9</v>
      </c>
      <c r="B17" s="24" t="s">
        <v>39</v>
      </c>
      <c r="C17" s="24" t="s">
        <v>40</v>
      </c>
      <c r="D17" s="24"/>
      <c r="E17" s="24" t="s">
        <v>24</v>
      </c>
      <c r="F17" s="24">
        <f>VLOOKUP($B$9:$B$103,[1]汇总!$F$111:$J$173,5,0)</f>
        <v>631.99</v>
      </c>
      <c r="G17" s="24">
        <v>622.65</v>
      </c>
      <c r="H17" s="24">
        <v>0</v>
      </c>
      <c r="I17" s="24">
        <v>0</v>
      </c>
      <c r="J17" s="24">
        <v>0</v>
      </c>
      <c r="K17" s="24">
        <f t="shared" si="0"/>
        <v>622.65</v>
      </c>
      <c r="L17" s="24">
        <f t="shared" si="1"/>
        <v>80.9445</v>
      </c>
      <c r="M17" s="24">
        <f t="shared" si="2"/>
        <v>703.5945</v>
      </c>
      <c r="N17" s="24"/>
      <c r="O17" s="29"/>
      <c r="P17" s="30">
        <f t="shared" si="3"/>
        <v>622.65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</row>
    <row r="18" s="1" customFormat="1" ht="34" customHeight="1" spans="1:205">
      <c r="A18" s="25">
        <v>10</v>
      </c>
      <c r="B18" s="24" t="s">
        <v>41</v>
      </c>
      <c r="C18" s="24" t="s">
        <v>42</v>
      </c>
      <c r="D18" s="24"/>
      <c r="E18" s="24" t="s">
        <v>24</v>
      </c>
      <c r="F18" s="24">
        <f>VLOOKUP($B$9:$B$103,[1]汇总!$F$111:$J$173,5,0)</f>
        <v>47.17</v>
      </c>
      <c r="G18" s="24">
        <v>50.59</v>
      </c>
      <c r="H18" s="24">
        <v>0</v>
      </c>
      <c r="I18" s="24">
        <v>0</v>
      </c>
      <c r="J18" s="24">
        <v>0</v>
      </c>
      <c r="K18" s="24">
        <f t="shared" si="0"/>
        <v>50.59</v>
      </c>
      <c r="L18" s="24">
        <f t="shared" si="1"/>
        <v>6.5767</v>
      </c>
      <c r="M18" s="24">
        <f t="shared" si="2"/>
        <v>57.1667</v>
      </c>
      <c r="N18" s="24"/>
      <c r="O18" s="29"/>
      <c r="P18" s="30">
        <f t="shared" si="3"/>
        <v>50.59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</row>
    <row r="19" s="1" customFormat="1" ht="34" customHeight="1" spans="1:205">
      <c r="A19" s="25">
        <v>11</v>
      </c>
      <c r="B19" s="24" t="s">
        <v>43</v>
      </c>
      <c r="C19" s="24" t="s">
        <v>44</v>
      </c>
      <c r="D19" s="24"/>
      <c r="E19" s="24" t="s">
        <v>24</v>
      </c>
      <c r="F19" s="24">
        <f>VLOOKUP($B$9:$B$103,[1]汇总!$F$111:$J$173,5,0)</f>
        <v>47.17</v>
      </c>
      <c r="G19" s="24">
        <v>50.59</v>
      </c>
      <c r="H19" s="24">
        <v>0</v>
      </c>
      <c r="I19" s="24">
        <v>0</v>
      </c>
      <c r="J19" s="24">
        <v>0</v>
      </c>
      <c r="K19" s="24">
        <f t="shared" si="0"/>
        <v>50.59</v>
      </c>
      <c r="L19" s="24">
        <f t="shared" si="1"/>
        <v>6.5767</v>
      </c>
      <c r="M19" s="24">
        <f t="shared" si="2"/>
        <v>57.1667</v>
      </c>
      <c r="N19" s="24"/>
      <c r="O19" s="29"/>
      <c r="P19" s="30">
        <f t="shared" si="3"/>
        <v>50.59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</row>
    <row r="20" s="1" customFormat="1" ht="34" customHeight="1" spans="1:205">
      <c r="A20" s="25">
        <v>12</v>
      </c>
      <c r="B20" s="24" t="s">
        <v>45</v>
      </c>
      <c r="C20" s="24" t="s">
        <v>46</v>
      </c>
      <c r="D20" s="24"/>
      <c r="E20" s="24" t="s">
        <v>24</v>
      </c>
      <c r="F20" s="24">
        <f>VLOOKUP($B$9:$B$103,[1]汇总!$F$111:$J$173,5,0)</f>
        <v>55.1</v>
      </c>
      <c r="G20" s="24">
        <v>50.61</v>
      </c>
      <c r="H20" s="24">
        <v>0</v>
      </c>
      <c r="I20" s="24">
        <v>0</v>
      </c>
      <c r="J20" s="24">
        <v>0</v>
      </c>
      <c r="K20" s="24">
        <f t="shared" si="0"/>
        <v>50.61</v>
      </c>
      <c r="L20" s="24">
        <f t="shared" si="1"/>
        <v>6.5793</v>
      </c>
      <c r="M20" s="24">
        <f t="shared" si="2"/>
        <v>57.1893</v>
      </c>
      <c r="N20" s="24"/>
      <c r="O20" s="29"/>
      <c r="P20" s="30">
        <f t="shared" si="3"/>
        <v>50.61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</row>
    <row r="21" s="1" customFormat="1" ht="34" customHeight="1" spans="1:205">
      <c r="A21" s="25">
        <v>13</v>
      </c>
      <c r="B21" s="24" t="s">
        <v>47</v>
      </c>
      <c r="C21" s="24" t="s">
        <v>48</v>
      </c>
      <c r="D21" s="24"/>
      <c r="E21" s="24" t="s">
        <v>24</v>
      </c>
      <c r="F21" s="24">
        <f>VLOOKUP($B$9:$B$103,[1]汇总!$F$111:$J$173,5,0)</f>
        <v>55.1</v>
      </c>
      <c r="G21" s="24">
        <v>0</v>
      </c>
      <c r="H21" s="24">
        <v>0</v>
      </c>
      <c r="I21" s="24">
        <v>0</v>
      </c>
      <c r="J21" s="24">
        <v>0</v>
      </c>
      <c r="K21" s="24">
        <f t="shared" si="0"/>
        <v>0</v>
      </c>
      <c r="L21" s="24">
        <f t="shared" si="1"/>
        <v>0</v>
      </c>
      <c r="M21" s="24">
        <f t="shared" si="2"/>
        <v>0</v>
      </c>
      <c r="N21" s="24"/>
      <c r="O21" s="29"/>
      <c r="P21" s="30">
        <f t="shared" si="3"/>
        <v>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</row>
    <row r="22" s="1" customFormat="1" ht="34" customHeight="1" spans="1:205">
      <c r="A22" s="25">
        <v>14</v>
      </c>
      <c r="B22" s="24" t="s">
        <v>49</v>
      </c>
      <c r="C22" s="24" t="s">
        <v>50</v>
      </c>
      <c r="D22" s="24"/>
      <c r="E22" s="24" t="s">
        <v>24</v>
      </c>
      <c r="F22" s="24">
        <f>VLOOKUP($B$9:$B$103,[1]汇总!$F$111:$J$173,5,0)</f>
        <v>283.52</v>
      </c>
      <c r="G22" s="24">
        <v>250.29</v>
      </c>
      <c r="H22" s="24">
        <v>0</v>
      </c>
      <c r="I22" s="24">
        <v>0</v>
      </c>
      <c r="J22" s="24">
        <v>0</v>
      </c>
      <c r="K22" s="24">
        <f t="shared" si="0"/>
        <v>250.29</v>
      </c>
      <c r="L22" s="24">
        <f t="shared" si="1"/>
        <v>32.5377</v>
      </c>
      <c r="M22" s="24">
        <f t="shared" si="2"/>
        <v>282.8277</v>
      </c>
      <c r="N22" s="24"/>
      <c r="O22" s="29"/>
      <c r="P22" s="30">
        <f t="shared" si="3"/>
        <v>250.29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</row>
    <row r="23" s="1" customFormat="1" ht="34" customHeight="1" spans="1:205">
      <c r="A23" s="25">
        <v>15</v>
      </c>
      <c r="B23" s="24" t="s">
        <v>51</v>
      </c>
      <c r="C23" s="24" t="s">
        <v>52</v>
      </c>
      <c r="D23" s="24"/>
      <c r="E23" s="24" t="s">
        <v>24</v>
      </c>
      <c r="F23" s="24">
        <f>VLOOKUP($B$9:$B$103,[1]汇总!$F$111:$J$173,5,0)</f>
        <v>50.68</v>
      </c>
      <c r="G23" s="24">
        <v>131.42</v>
      </c>
      <c r="H23" s="24">
        <v>0</v>
      </c>
      <c r="I23" s="24">
        <v>0</v>
      </c>
      <c r="J23" s="24">
        <v>0</v>
      </c>
      <c r="K23" s="24">
        <f t="shared" si="0"/>
        <v>131.42</v>
      </c>
      <c r="L23" s="24">
        <f t="shared" si="1"/>
        <v>17.0846</v>
      </c>
      <c r="M23" s="24">
        <f t="shared" si="2"/>
        <v>148.5046</v>
      </c>
      <c r="N23" s="24"/>
      <c r="O23" s="29"/>
      <c r="P23" s="30">
        <f t="shared" si="3"/>
        <v>131.42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</row>
    <row r="24" s="1" customFormat="1" ht="34" customHeight="1" spans="1:205">
      <c r="A24" s="25">
        <v>16</v>
      </c>
      <c r="B24" s="24" t="s">
        <v>53</v>
      </c>
      <c r="C24" s="24" t="s">
        <v>54</v>
      </c>
      <c r="D24" s="24"/>
      <c r="E24" s="24" t="s">
        <v>24</v>
      </c>
      <c r="F24" s="24">
        <f>VLOOKUP($B$9:$B$103,[1]汇总!$F$111:$J$173,5,0)</f>
        <v>101.8</v>
      </c>
      <c r="G24" s="24">
        <v>89.86</v>
      </c>
      <c r="H24" s="24">
        <v>0</v>
      </c>
      <c r="I24" s="24">
        <v>0</v>
      </c>
      <c r="J24" s="24">
        <v>0</v>
      </c>
      <c r="K24" s="24">
        <f t="shared" si="0"/>
        <v>89.86</v>
      </c>
      <c r="L24" s="24">
        <f t="shared" si="1"/>
        <v>11.6818</v>
      </c>
      <c r="M24" s="24">
        <f t="shared" si="2"/>
        <v>101.5418</v>
      </c>
      <c r="N24" s="24"/>
      <c r="O24" s="29"/>
      <c r="P24" s="30">
        <f t="shared" si="3"/>
        <v>89.86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</row>
    <row r="25" s="1" customFormat="1" ht="34" customHeight="1" spans="1:205">
      <c r="A25" s="25">
        <v>17</v>
      </c>
      <c r="B25" s="24" t="s">
        <v>55</v>
      </c>
      <c r="C25" s="24" t="s">
        <v>56</v>
      </c>
      <c r="D25" s="24"/>
      <c r="E25" s="24" t="s">
        <v>24</v>
      </c>
      <c r="F25" s="24">
        <f>VLOOKUP($B$9:$B$103,[1]汇总!$F$111:$J$173,5,0)</f>
        <v>51.62</v>
      </c>
      <c r="G25" s="24">
        <v>53.6</v>
      </c>
      <c r="H25" s="24">
        <v>0</v>
      </c>
      <c r="I25" s="24">
        <v>0</v>
      </c>
      <c r="J25" s="24">
        <v>0</v>
      </c>
      <c r="K25" s="24">
        <f t="shared" si="0"/>
        <v>53.6</v>
      </c>
      <c r="L25" s="24">
        <f t="shared" si="1"/>
        <v>6.968</v>
      </c>
      <c r="M25" s="24">
        <f t="shared" si="2"/>
        <v>60.568</v>
      </c>
      <c r="N25" s="24"/>
      <c r="O25" s="29"/>
      <c r="P25" s="30">
        <f t="shared" si="3"/>
        <v>53.6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</row>
    <row r="26" s="1" customFormat="1" ht="34" customHeight="1" spans="1:205">
      <c r="A26" s="25">
        <v>18</v>
      </c>
      <c r="B26" s="24" t="s">
        <v>57</v>
      </c>
      <c r="C26" s="24" t="s">
        <v>38</v>
      </c>
      <c r="D26" s="24"/>
      <c r="E26" s="24" t="s">
        <v>24</v>
      </c>
      <c r="F26" s="24">
        <f>VLOOKUP($B$9:$B$103,[1]汇总!$F$111:$J$173,5,0)</f>
        <v>677.76</v>
      </c>
      <c r="G26" s="24">
        <v>699.52</v>
      </c>
      <c r="H26" s="24">
        <v>0</v>
      </c>
      <c r="I26" s="24">
        <v>0</v>
      </c>
      <c r="J26" s="24">
        <v>0</v>
      </c>
      <c r="K26" s="24">
        <f t="shared" si="0"/>
        <v>699.52</v>
      </c>
      <c r="L26" s="24">
        <f t="shared" si="1"/>
        <v>90.9376</v>
      </c>
      <c r="M26" s="24">
        <f t="shared" si="2"/>
        <v>790.4576</v>
      </c>
      <c r="N26" s="24"/>
      <c r="O26" s="29"/>
      <c r="P26" s="30">
        <f t="shared" si="3"/>
        <v>699.52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</row>
    <row r="27" s="1" customFormat="1" ht="34" customHeight="1" spans="1:205">
      <c r="A27" s="25">
        <v>19</v>
      </c>
      <c r="B27" s="24" t="s">
        <v>58</v>
      </c>
      <c r="C27" s="24" t="s">
        <v>59</v>
      </c>
      <c r="D27" s="24"/>
      <c r="E27" s="24" t="s">
        <v>24</v>
      </c>
      <c r="F27" s="24">
        <f>VLOOKUP($B$9:$B$103,[1]汇总!$F$111:$J$173,5,0)</f>
        <v>104.97</v>
      </c>
      <c r="G27" s="24">
        <v>91.11</v>
      </c>
      <c r="H27" s="24">
        <v>0</v>
      </c>
      <c r="I27" s="24">
        <v>0</v>
      </c>
      <c r="J27" s="24">
        <v>0</v>
      </c>
      <c r="K27" s="24">
        <f t="shared" si="0"/>
        <v>91.11</v>
      </c>
      <c r="L27" s="24">
        <f t="shared" si="1"/>
        <v>11.8443</v>
      </c>
      <c r="M27" s="24">
        <f t="shared" si="2"/>
        <v>102.9543</v>
      </c>
      <c r="N27" s="24"/>
      <c r="O27" s="29"/>
      <c r="P27" s="30">
        <f t="shared" si="3"/>
        <v>91.11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</row>
    <row r="28" s="1" customFormat="1" ht="34" customHeight="1" spans="1:205">
      <c r="A28" s="25">
        <v>20</v>
      </c>
      <c r="B28" s="24" t="s">
        <v>60</v>
      </c>
      <c r="C28" s="24" t="s">
        <v>61</v>
      </c>
      <c r="D28" s="24"/>
      <c r="E28" s="24" t="s">
        <v>24</v>
      </c>
      <c r="F28" s="24" t="s">
        <v>62</v>
      </c>
      <c r="G28" s="24">
        <v>822.59</v>
      </c>
      <c r="H28" s="24">
        <v>0</v>
      </c>
      <c r="I28" s="24">
        <v>0</v>
      </c>
      <c r="J28" s="24">
        <v>0</v>
      </c>
      <c r="K28" s="24">
        <f t="shared" si="0"/>
        <v>822.59</v>
      </c>
      <c r="L28" s="24">
        <f t="shared" si="1"/>
        <v>106.9367</v>
      </c>
      <c r="M28" s="24">
        <f t="shared" si="2"/>
        <v>929.5267</v>
      </c>
      <c r="N28" s="24"/>
      <c r="O28" s="29"/>
      <c r="P28" s="30">
        <f t="shared" si="3"/>
        <v>822.59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</row>
    <row r="29" s="1" customFormat="1" ht="34" customHeight="1" spans="1:205">
      <c r="A29" s="25">
        <v>21</v>
      </c>
      <c r="B29" s="24" t="s">
        <v>63</v>
      </c>
      <c r="C29" s="24" t="s">
        <v>64</v>
      </c>
      <c r="D29" s="24"/>
      <c r="E29" s="24" t="s">
        <v>24</v>
      </c>
      <c r="F29" s="24" t="s">
        <v>62</v>
      </c>
      <c r="G29" s="24">
        <v>40.74</v>
      </c>
      <c r="H29" s="24">
        <v>0</v>
      </c>
      <c r="I29" s="24">
        <v>0</v>
      </c>
      <c r="J29" s="24">
        <v>0</v>
      </c>
      <c r="K29" s="24">
        <f t="shared" si="0"/>
        <v>40.74</v>
      </c>
      <c r="L29" s="24">
        <f t="shared" si="1"/>
        <v>5.2962</v>
      </c>
      <c r="M29" s="24">
        <f t="shared" si="2"/>
        <v>46.0362</v>
      </c>
      <c r="N29" s="24"/>
      <c r="O29" s="29"/>
      <c r="P29" s="30">
        <f t="shared" si="3"/>
        <v>40.74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</row>
    <row r="30" s="1" customFormat="1" ht="34" customHeight="1" spans="1:205">
      <c r="A30" s="25">
        <v>22</v>
      </c>
      <c r="B30" s="24" t="s">
        <v>65</v>
      </c>
      <c r="C30" s="24" t="s">
        <v>66</v>
      </c>
      <c r="D30" s="24"/>
      <c r="E30" s="24" t="s">
        <v>24</v>
      </c>
      <c r="F30" s="24" t="s">
        <v>62</v>
      </c>
      <c r="G30" s="24">
        <v>69.7</v>
      </c>
      <c r="H30" s="24">
        <v>0</v>
      </c>
      <c r="I30" s="24">
        <v>0</v>
      </c>
      <c r="J30" s="24">
        <v>0</v>
      </c>
      <c r="K30" s="24">
        <f t="shared" si="0"/>
        <v>69.7</v>
      </c>
      <c r="L30" s="24">
        <f t="shared" si="1"/>
        <v>9.061</v>
      </c>
      <c r="M30" s="24">
        <f t="shared" si="2"/>
        <v>78.761</v>
      </c>
      <c r="N30" s="24"/>
      <c r="O30" s="29"/>
      <c r="P30" s="30">
        <f t="shared" si="3"/>
        <v>69.7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</row>
    <row r="31" s="1" customFormat="1" ht="34" customHeight="1" spans="1:205">
      <c r="A31" s="25">
        <v>23</v>
      </c>
      <c r="B31" s="24" t="s">
        <v>67</v>
      </c>
      <c r="C31" s="24" t="s">
        <v>68</v>
      </c>
      <c r="D31" s="24"/>
      <c r="E31" s="24" t="s">
        <v>24</v>
      </c>
      <c r="F31" s="24" t="s">
        <v>62</v>
      </c>
      <c r="G31" s="24">
        <v>18.9</v>
      </c>
      <c r="H31" s="24">
        <v>0</v>
      </c>
      <c r="I31" s="24">
        <v>0</v>
      </c>
      <c r="J31" s="24">
        <v>0</v>
      </c>
      <c r="K31" s="24">
        <f t="shared" si="0"/>
        <v>18.9</v>
      </c>
      <c r="L31" s="24">
        <f t="shared" si="1"/>
        <v>2.457</v>
      </c>
      <c r="M31" s="24">
        <f t="shared" si="2"/>
        <v>21.357</v>
      </c>
      <c r="N31" s="24"/>
      <c r="O31" s="29"/>
      <c r="P31" s="30">
        <f t="shared" si="3"/>
        <v>18.9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</row>
    <row r="32" s="1" customFormat="1" ht="34" customHeight="1" spans="1:205">
      <c r="A32" s="25">
        <v>24</v>
      </c>
      <c r="B32" s="24" t="s">
        <v>69</v>
      </c>
      <c r="C32" s="24" t="s">
        <v>70</v>
      </c>
      <c r="D32" s="24"/>
      <c r="E32" s="24" t="s">
        <v>24</v>
      </c>
      <c r="F32" s="24" t="s">
        <v>62</v>
      </c>
      <c r="G32" s="24">
        <v>509.07</v>
      </c>
      <c r="H32" s="24">
        <v>0</v>
      </c>
      <c r="I32" s="24">
        <v>0</v>
      </c>
      <c r="J32" s="24">
        <v>0</v>
      </c>
      <c r="K32" s="24">
        <f t="shared" si="0"/>
        <v>509.07</v>
      </c>
      <c r="L32" s="24">
        <f t="shared" si="1"/>
        <v>66.1791</v>
      </c>
      <c r="M32" s="24">
        <f t="shared" si="2"/>
        <v>575.2491</v>
      </c>
      <c r="N32" s="24"/>
      <c r="O32" s="29"/>
      <c r="P32" s="30">
        <f t="shared" si="3"/>
        <v>509.07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</row>
    <row r="33" s="1" customFormat="1" ht="34" customHeight="1" spans="1:205">
      <c r="A33" s="25">
        <v>25</v>
      </c>
      <c r="B33" s="24" t="s">
        <v>71</v>
      </c>
      <c r="C33" s="24" t="s">
        <v>72</v>
      </c>
      <c r="D33" s="24"/>
      <c r="E33" s="24" t="s">
        <v>24</v>
      </c>
      <c r="F33" s="24" t="s">
        <v>62</v>
      </c>
      <c r="G33" s="24">
        <v>3.26</v>
      </c>
      <c r="H33" s="24">
        <v>0</v>
      </c>
      <c r="I33" s="24">
        <v>0</v>
      </c>
      <c r="J33" s="24">
        <v>0</v>
      </c>
      <c r="K33" s="24">
        <f t="shared" si="0"/>
        <v>3.26</v>
      </c>
      <c r="L33" s="24">
        <f t="shared" si="1"/>
        <v>0.4238</v>
      </c>
      <c r="M33" s="24">
        <f t="shared" si="2"/>
        <v>3.6838</v>
      </c>
      <c r="N33" s="24"/>
      <c r="O33" s="29"/>
      <c r="P33" s="30">
        <f t="shared" si="3"/>
        <v>3.26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</row>
    <row r="34" s="1" customFormat="1" ht="34" customHeight="1" spans="1:205">
      <c r="A34" s="25">
        <v>26</v>
      </c>
      <c r="B34" s="24" t="s">
        <v>73</v>
      </c>
      <c r="C34" s="24" t="s">
        <v>74</v>
      </c>
      <c r="D34" s="24"/>
      <c r="E34" s="24" t="s">
        <v>24</v>
      </c>
      <c r="F34" s="24" t="s">
        <v>62</v>
      </c>
      <c r="G34" s="24">
        <v>58.16</v>
      </c>
      <c r="H34" s="24">
        <v>0</v>
      </c>
      <c r="I34" s="24">
        <v>0</v>
      </c>
      <c r="J34" s="24">
        <v>0</v>
      </c>
      <c r="K34" s="24">
        <f t="shared" si="0"/>
        <v>58.16</v>
      </c>
      <c r="L34" s="24">
        <f t="shared" si="1"/>
        <v>7.5608</v>
      </c>
      <c r="M34" s="24">
        <f t="shared" si="2"/>
        <v>65.7208</v>
      </c>
      <c r="N34" s="24"/>
      <c r="O34" s="29"/>
      <c r="P34" s="30">
        <f t="shared" si="3"/>
        <v>58.16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</row>
    <row r="35" s="1" customFormat="1" ht="34" customHeight="1" spans="1:205">
      <c r="A35" s="25">
        <v>27</v>
      </c>
      <c r="B35" s="24" t="s">
        <v>75</v>
      </c>
      <c r="C35" s="24" t="s">
        <v>76</v>
      </c>
      <c r="D35" s="24"/>
      <c r="E35" s="24" t="s">
        <v>24</v>
      </c>
      <c r="F35" s="24" t="s">
        <v>62</v>
      </c>
      <c r="G35" s="24">
        <v>0.26</v>
      </c>
      <c r="H35" s="24">
        <v>0</v>
      </c>
      <c r="I35" s="24">
        <v>0</v>
      </c>
      <c r="J35" s="24">
        <v>0</v>
      </c>
      <c r="K35" s="24">
        <f t="shared" si="0"/>
        <v>0.26</v>
      </c>
      <c r="L35" s="24">
        <f t="shared" si="1"/>
        <v>0.0338</v>
      </c>
      <c r="M35" s="24">
        <f t="shared" si="2"/>
        <v>0.2938</v>
      </c>
      <c r="N35" s="24"/>
      <c r="O35" s="29"/>
      <c r="P35" s="30">
        <f t="shared" si="3"/>
        <v>0.26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</row>
    <row r="36" s="1" customFormat="1" ht="34" customHeight="1" spans="1:205">
      <c r="A36" s="25">
        <v>28</v>
      </c>
      <c r="B36" s="24" t="s">
        <v>77</v>
      </c>
      <c r="C36" s="24" t="s">
        <v>78</v>
      </c>
      <c r="D36" s="24"/>
      <c r="E36" s="24" t="s">
        <v>24</v>
      </c>
      <c r="F36" s="24" t="s">
        <v>62</v>
      </c>
      <c r="G36" s="24">
        <v>3.1</v>
      </c>
      <c r="H36" s="24">
        <v>0</v>
      </c>
      <c r="I36" s="24">
        <v>0</v>
      </c>
      <c r="J36" s="24">
        <v>0</v>
      </c>
      <c r="K36" s="24">
        <f t="shared" si="0"/>
        <v>3.1</v>
      </c>
      <c r="L36" s="24">
        <f t="shared" si="1"/>
        <v>0.403</v>
      </c>
      <c r="M36" s="24">
        <f t="shared" si="2"/>
        <v>3.503</v>
      </c>
      <c r="N36" s="24"/>
      <c r="O36" s="29"/>
      <c r="P36" s="30">
        <f t="shared" si="3"/>
        <v>3.1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</row>
    <row r="37" s="1" customFormat="1" ht="34" customHeight="1" spans="1:205">
      <c r="A37" s="25">
        <v>29</v>
      </c>
      <c r="B37" s="24" t="s">
        <v>79</v>
      </c>
      <c r="C37" s="24" t="s">
        <v>80</v>
      </c>
      <c r="D37" s="24"/>
      <c r="E37" s="24" t="s">
        <v>24</v>
      </c>
      <c r="F37" s="24" t="s">
        <v>62</v>
      </c>
      <c r="G37" s="24">
        <v>0.16</v>
      </c>
      <c r="H37" s="24">
        <v>0</v>
      </c>
      <c r="I37" s="24">
        <v>0</v>
      </c>
      <c r="J37" s="24">
        <v>0</v>
      </c>
      <c r="K37" s="24">
        <f t="shared" si="0"/>
        <v>0.16</v>
      </c>
      <c r="L37" s="24">
        <f t="shared" si="1"/>
        <v>0.0208</v>
      </c>
      <c r="M37" s="24">
        <f t="shared" si="2"/>
        <v>0.1808</v>
      </c>
      <c r="N37" s="24"/>
      <c r="O37" s="29"/>
      <c r="P37" s="30">
        <f t="shared" si="3"/>
        <v>0.16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</row>
    <row r="38" s="1" customFormat="1" ht="34" customHeight="1" spans="1:205">
      <c r="A38" s="25">
        <v>30</v>
      </c>
      <c r="B38" s="24" t="s">
        <v>81</v>
      </c>
      <c r="C38" s="24" t="s">
        <v>82</v>
      </c>
      <c r="D38" s="24"/>
      <c r="E38" s="24" t="s">
        <v>24</v>
      </c>
      <c r="F38" s="24" t="s">
        <v>62</v>
      </c>
      <c r="G38" s="24">
        <v>2.9</v>
      </c>
      <c r="H38" s="24">
        <v>0</v>
      </c>
      <c r="I38" s="24">
        <v>0</v>
      </c>
      <c r="J38" s="24">
        <v>0</v>
      </c>
      <c r="K38" s="24">
        <f t="shared" si="0"/>
        <v>2.9</v>
      </c>
      <c r="L38" s="24">
        <f t="shared" si="1"/>
        <v>0.377</v>
      </c>
      <c r="M38" s="24">
        <f t="shared" si="2"/>
        <v>3.277</v>
      </c>
      <c r="N38" s="24"/>
      <c r="O38" s="29"/>
      <c r="P38" s="30">
        <f t="shared" si="3"/>
        <v>2.9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</row>
    <row r="39" s="1" customFormat="1" ht="34" customHeight="1" spans="1:205">
      <c r="A39" s="25">
        <v>31</v>
      </c>
      <c r="B39" s="24" t="s">
        <v>83</v>
      </c>
      <c r="C39" s="24" t="s">
        <v>84</v>
      </c>
      <c r="D39" s="24"/>
      <c r="E39" s="24" t="s">
        <v>24</v>
      </c>
      <c r="F39" s="24" t="s">
        <v>62</v>
      </c>
      <c r="G39" s="24">
        <v>0.9</v>
      </c>
      <c r="H39" s="24">
        <v>0</v>
      </c>
      <c r="I39" s="24">
        <v>0</v>
      </c>
      <c r="J39" s="24">
        <v>0</v>
      </c>
      <c r="K39" s="24">
        <f t="shared" si="0"/>
        <v>0.9</v>
      </c>
      <c r="L39" s="24">
        <f t="shared" si="1"/>
        <v>0.117</v>
      </c>
      <c r="M39" s="24">
        <f t="shared" si="2"/>
        <v>1.017</v>
      </c>
      <c r="N39" s="24"/>
      <c r="O39" s="29"/>
      <c r="P39" s="30">
        <f t="shared" si="3"/>
        <v>0.9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</row>
    <row r="40" s="1" customFormat="1" ht="34" customHeight="1" spans="1:205">
      <c r="A40" s="25">
        <v>32</v>
      </c>
      <c r="B40" s="24" t="s">
        <v>85</v>
      </c>
      <c r="C40" s="24" t="s">
        <v>86</v>
      </c>
      <c r="D40" s="24"/>
      <c r="E40" s="24" t="s">
        <v>24</v>
      </c>
      <c r="F40" s="24" t="s">
        <v>62</v>
      </c>
      <c r="G40" s="24">
        <v>608.6</v>
      </c>
      <c r="H40" s="24">
        <v>0</v>
      </c>
      <c r="I40" s="24">
        <v>0</v>
      </c>
      <c r="J40" s="24">
        <v>0</v>
      </c>
      <c r="K40" s="24">
        <f t="shared" si="0"/>
        <v>608.6</v>
      </c>
      <c r="L40" s="24">
        <f t="shared" si="1"/>
        <v>79.118</v>
      </c>
      <c r="M40" s="24">
        <f t="shared" si="2"/>
        <v>687.718</v>
      </c>
      <c r="N40" s="24"/>
      <c r="O40" s="29"/>
      <c r="P40" s="30">
        <f t="shared" si="3"/>
        <v>608.6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</row>
    <row r="41" s="1" customFormat="1" ht="34" customHeight="1" spans="1:205">
      <c r="A41" s="25">
        <v>33</v>
      </c>
      <c r="B41" s="24" t="s">
        <v>87</v>
      </c>
      <c r="C41" s="24" t="s">
        <v>88</v>
      </c>
      <c r="D41" s="24"/>
      <c r="E41" s="24" t="s">
        <v>24</v>
      </c>
      <c r="F41" s="24">
        <f>VLOOKUP($B$9:$B$103,[1]汇总!$F$111:$J$173,5,0)</f>
        <v>25.24</v>
      </c>
      <c r="G41" s="24">
        <v>24.87</v>
      </c>
      <c r="H41" s="24">
        <v>0</v>
      </c>
      <c r="I41" s="24">
        <v>0</v>
      </c>
      <c r="J41" s="24">
        <v>0</v>
      </c>
      <c r="K41" s="24">
        <f t="shared" si="0"/>
        <v>24.87</v>
      </c>
      <c r="L41" s="24">
        <f t="shared" si="1"/>
        <v>3.2331</v>
      </c>
      <c r="M41" s="24">
        <f t="shared" si="2"/>
        <v>28.1031</v>
      </c>
      <c r="N41" s="24"/>
      <c r="O41" s="29"/>
      <c r="P41" s="30">
        <f t="shared" si="3"/>
        <v>24.87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</row>
    <row r="42" s="1" customFormat="1" ht="34" customHeight="1" spans="1:205">
      <c r="A42" s="25">
        <v>34</v>
      </c>
      <c r="B42" s="24" t="s">
        <v>89</v>
      </c>
      <c r="C42" s="24" t="s">
        <v>90</v>
      </c>
      <c r="D42" s="24"/>
      <c r="E42" s="24" t="s">
        <v>24</v>
      </c>
      <c r="F42" s="24">
        <f>VLOOKUP($B$9:$B$103,[1]汇总!$F$111:$J$173,5,0)</f>
        <v>20.53</v>
      </c>
      <c r="G42" s="24">
        <v>20.23</v>
      </c>
      <c r="H42" s="24">
        <v>0</v>
      </c>
      <c r="I42" s="24">
        <v>0</v>
      </c>
      <c r="J42" s="24">
        <v>0</v>
      </c>
      <c r="K42" s="24">
        <f t="shared" ref="K42:K73" si="4">G42+I42</f>
        <v>20.23</v>
      </c>
      <c r="L42" s="24">
        <f t="shared" ref="L42:L73" si="5">K42*0.13</f>
        <v>2.6299</v>
      </c>
      <c r="M42" s="24">
        <f t="shared" ref="M42:M73" si="6">K42+L42</f>
        <v>22.8599</v>
      </c>
      <c r="N42" s="24"/>
      <c r="O42" s="29"/>
      <c r="P42" s="30">
        <f t="shared" ref="P42:P73" si="7">ROUND(G42,2)</f>
        <v>20.23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</row>
    <row r="43" s="1" customFormat="1" ht="34" customHeight="1" spans="1:205">
      <c r="A43" s="25">
        <v>35</v>
      </c>
      <c r="B43" s="24" t="s">
        <v>91</v>
      </c>
      <c r="C43" s="24" t="s">
        <v>88</v>
      </c>
      <c r="D43" s="24"/>
      <c r="E43" s="24" t="s">
        <v>24</v>
      </c>
      <c r="F43" s="24">
        <f>VLOOKUP($B$9:$B$103,[1]汇总!$F$111:$J$173,5,0)</f>
        <v>21.98</v>
      </c>
      <c r="G43" s="24">
        <v>21.66</v>
      </c>
      <c r="H43" s="24">
        <v>0</v>
      </c>
      <c r="I43" s="24">
        <v>0</v>
      </c>
      <c r="J43" s="24">
        <v>0</v>
      </c>
      <c r="K43" s="24">
        <f t="shared" si="4"/>
        <v>21.66</v>
      </c>
      <c r="L43" s="24">
        <f t="shared" si="5"/>
        <v>2.8158</v>
      </c>
      <c r="M43" s="24">
        <f t="shared" si="6"/>
        <v>24.4758</v>
      </c>
      <c r="N43" s="24"/>
      <c r="O43" s="29"/>
      <c r="P43" s="30">
        <f t="shared" si="7"/>
        <v>21.66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</row>
    <row r="44" s="1" customFormat="1" ht="34" customHeight="1" spans="1:205">
      <c r="A44" s="25">
        <v>36</v>
      </c>
      <c r="B44" s="24" t="s">
        <v>92</v>
      </c>
      <c r="C44" s="24" t="s">
        <v>93</v>
      </c>
      <c r="D44" s="24"/>
      <c r="E44" s="24" t="s">
        <v>24</v>
      </c>
      <c r="F44" s="24">
        <f>VLOOKUP($B$9:$B$103,[1]汇总!$F$111:$J$173,5,0)</f>
        <v>23.43</v>
      </c>
      <c r="G44" s="24">
        <v>23.09</v>
      </c>
      <c r="H44" s="24">
        <v>0</v>
      </c>
      <c r="I44" s="24">
        <v>0</v>
      </c>
      <c r="J44" s="24">
        <v>0</v>
      </c>
      <c r="K44" s="24">
        <f t="shared" si="4"/>
        <v>23.09</v>
      </c>
      <c r="L44" s="24">
        <f t="shared" si="5"/>
        <v>3.0017</v>
      </c>
      <c r="M44" s="24">
        <f t="shared" si="6"/>
        <v>26.0917</v>
      </c>
      <c r="N44" s="24"/>
      <c r="O44" s="29"/>
      <c r="P44" s="30">
        <f t="shared" si="7"/>
        <v>23.09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</row>
    <row r="45" s="1" customFormat="1" ht="34" customHeight="1" spans="1:205">
      <c r="A45" s="25">
        <v>37</v>
      </c>
      <c r="B45" s="24" t="s">
        <v>94</v>
      </c>
      <c r="C45" s="24" t="s">
        <v>95</v>
      </c>
      <c r="D45" s="24"/>
      <c r="E45" s="24" t="s">
        <v>24</v>
      </c>
      <c r="F45" s="24">
        <f>VLOOKUP($B$9:$B$103,[1]汇总!$F$111:$J$173,5,0)</f>
        <v>20.58</v>
      </c>
      <c r="G45" s="24">
        <v>22.29</v>
      </c>
      <c r="H45" s="24">
        <v>0</v>
      </c>
      <c r="I45" s="24">
        <v>0</v>
      </c>
      <c r="J45" s="24">
        <v>0</v>
      </c>
      <c r="K45" s="24">
        <f t="shared" si="4"/>
        <v>22.29</v>
      </c>
      <c r="L45" s="24">
        <f t="shared" si="5"/>
        <v>2.8977</v>
      </c>
      <c r="M45" s="24">
        <f t="shared" si="6"/>
        <v>25.1877</v>
      </c>
      <c r="N45" s="24"/>
      <c r="O45" s="29"/>
      <c r="P45" s="30">
        <f t="shared" si="7"/>
        <v>22.29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</row>
    <row r="46" s="1" customFormat="1" ht="34" customHeight="1" spans="1:205">
      <c r="A46" s="25">
        <v>38</v>
      </c>
      <c r="B46" s="24" t="s">
        <v>96</v>
      </c>
      <c r="C46" s="24" t="s">
        <v>97</v>
      </c>
      <c r="D46" s="24"/>
      <c r="E46" s="24" t="s">
        <v>24</v>
      </c>
      <c r="F46" s="24">
        <f>VLOOKUP($B$9:$B$103,[1]汇总!$F$111:$J$173,5,0)</f>
        <v>18.62</v>
      </c>
      <c r="G46" s="24">
        <v>21.71</v>
      </c>
      <c r="H46" s="24">
        <v>0</v>
      </c>
      <c r="I46" s="24">
        <v>0</v>
      </c>
      <c r="J46" s="24">
        <v>0</v>
      </c>
      <c r="K46" s="24">
        <f t="shared" si="4"/>
        <v>21.71</v>
      </c>
      <c r="L46" s="24">
        <f t="shared" si="5"/>
        <v>2.8223</v>
      </c>
      <c r="M46" s="24">
        <f t="shared" si="6"/>
        <v>24.5323</v>
      </c>
      <c r="N46" s="24"/>
      <c r="O46" s="29"/>
      <c r="P46" s="30">
        <f t="shared" si="7"/>
        <v>21.71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</row>
    <row r="47" s="1" customFormat="1" ht="34" customHeight="1" spans="1:205">
      <c r="A47" s="25">
        <v>39</v>
      </c>
      <c r="B47" s="24" t="s">
        <v>98</v>
      </c>
      <c r="C47" s="24" t="s">
        <v>99</v>
      </c>
      <c r="D47" s="24"/>
      <c r="E47" s="24" t="s">
        <v>24</v>
      </c>
      <c r="F47" s="24">
        <f>VLOOKUP($B$9:$B$103,[1]汇总!$F$111:$J$173,5,0)</f>
        <v>23.43</v>
      </c>
      <c r="G47" s="24">
        <v>20.78</v>
      </c>
      <c r="H47" s="24">
        <v>0</v>
      </c>
      <c r="I47" s="24">
        <v>0</v>
      </c>
      <c r="J47" s="24">
        <v>0</v>
      </c>
      <c r="K47" s="24">
        <f t="shared" si="4"/>
        <v>20.78</v>
      </c>
      <c r="L47" s="24">
        <f t="shared" si="5"/>
        <v>2.7014</v>
      </c>
      <c r="M47" s="24">
        <f t="shared" si="6"/>
        <v>23.4814</v>
      </c>
      <c r="N47" s="24"/>
      <c r="O47" s="29"/>
      <c r="P47" s="30">
        <f t="shared" si="7"/>
        <v>20.78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</row>
    <row r="48" s="1" customFormat="1" ht="34" customHeight="1" spans="1:205">
      <c r="A48" s="25">
        <v>40</v>
      </c>
      <c r="B48" s="24" t="s">
        <v>100</v>
      </c>
      <c r="C48" s="24" t="s">
        <v>101</v>
      </c>
      <c r="D48" s="24"/>
      <c r="E48" s="24" t="s">
        <v>24</v>
      </c>
      <c r="F48" s="24" t="s">
        <v>62</v>
      </c>
      <c r="G48" s="24">
        <v>53.99</v>
      </c>
      <c r="H48" s="24">
        <v>0</v>
      </c>
      <c r="I48" s="24">
        <v>0</v>
      </c>
      <c r="J48" s="24">
        <v>0</v>
      </c>
      <c r="K48" s="24">
        <f t="shared" si="4"/>
        <v>53.99</v>
      </c>
      <c r="L48" s="24">
        <f t="shared" si="5"/>
        <v>7.0187</v>
      </c>
      <c r="M48" s="24">
        <f t="shared" si="6"/>
        <v>61.0087</v>
      </c>
      <c r="N48" s="24"/>
      <c r="O48" s="29"/>
      <c r="P48" s="30">
        <f t="shared" si="7"/>
        <v>53.99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</row>
    <row r="49" s="1" customFormat="1" ht="34" customHeight="1" spans="1:205">
      <c r="A49" s="25">
        <v>41</v>
      </c>
      <c r="B49" s="24" t="s">
        <v>102</v>
      </c>
      <c r="C49" s="24" t="s">
        <v>103</v>
      </c>
      <c r="D49" s="24"/>
      <c r="E49" s="24" t="s">
        <v>24</v>
      </c>
      <c r="F49" s="24" t="s">
        <v>62</v>
      </c>
      <c r="G49" s="24">
        <v>33.24</v>
      </c>
      <c r="H49" s="24">
        <v>0</v>
      </c>
      <c r="I49" s="24">
        <v>0</v>
      </c>
      <c r="J49" s="24">
        <v>0</v>
      </c>
      <c r="K49" s="24">
        <f t="shared" si="4"/>
        <v>33.24</v>
      </c>
      <c r="L49" s="24">
        <f t="shared" si="5"/>
        <v>4.3212</v>
      </c>
      <c r="M49" s="24">
        <f t="shared" si="6"/>
        <v>37.5612</v>
      </c>
      <c r="N49" s="24"/>
      <c r="O49" s="29"/>
      <c r="P49" s="30">
        <f t="shared" si="7"/>
        <v>33.24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</row>
    <row r="50" s="1" customFormat="1" ht="34" customHeight="1" spans="1:205">
      <c r="A50" s="25">
        <v>42</v>
      </c>
      <c r="B50" s="24" t="s">
        <v>104</v>
      </c>
      <c r="C50" s="24" t="s">
        <v>105</v>
      </c>
      <c r="D50" s="24"/>
      <c r="E50" s="24" t="s">
        <v>24</v>
      </c>
      <c r="F50" s="24" t="s">
        <v>62</v>
      </c>
      <c r="G50" s="24">
        <v>33.24</v>
      </c>
      <c r="H50" s="24">
        <v>0</v>
      </c>
      <c r="I50" s="24">
        <v>0</v>
      </c>
      <c r="J50" s="24">
        <v>0</v>
      </c>
      <c r="K50" s="24">
        <f t="shared" si="4"/>
        <v>33.24</v>
      </c>
      <c r="L50" s="24">
        <f t="shared" si="5"/>
        <v>4.3212</v>
      </c>
      <c r="M50" s="24">
        <f t="shared" si="6"/>
        <v>37.5612</v>
      </c>
      <c r="N50" s="24"/>
      <c r="O50" s="29"/>
      <c r="P50" s="30">
        <f t="shared" si="7"/>
        <v>33.24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</row>
    <row r="51" s="1" customFormat="1" ht="34" customHeight="1" spans="1:205">
      <c r="A51" s="25">
        <v>43</v>
      </c>
      <c r="B51" s="24" t="s">
        <v>106</v>
      </c>
      <c r="C51" s="24" t="s">
        <v>107</v>
      </c>
      <c r="D51" s="24"/>
      <c r="E51" s="24" t="s">
        <v>24</v>
      </c>
      <c r="F51" s="24" t="s">
        <v>62</v>
      </c>
      <c r="G51" s="24">
        <v>30.64</v>
      </c>
      <c r="H51" s="24">
        <v>0</v>
      </c>
      <c r="I51" s="24">
        <v>0</v>
      </c>
      <c r="J51" s="24">
        <v>0</v>
      </c>
      <c r="K51" s="24">
        <f t="shared" si="4"/>
        <v>30.64</v>
      </c>
      <c r="L51" s="24">
        <f t="shared" si="5"/>
        <v>3.9832</v>
      </c>
      <c r="M51" s="24">
        <f t="shared" si="6"/>
        <v>34.6232</v>
      </c>
      <c r="N51" s="24"/>
      <c r="O51" s="29"/>
      <c r="P51" s="30">
        <f t="shared" si="7"/>
        <v>30.64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</row>
    <row r="52" s="1" customFormat="1" ht="34" customHeight="1" spans="1:205">
      <c r="A52" s="25">
        <v>44</v>
      </c>
      <c r="B52" s="24" t="s">
        <v>108</v>
      </c>
      <c r="C52" s="24" t="s">
        <v>109</v>
      </c>
      <c r="D52" s="24"/>
      <c r="E52" s="24" t="s">
        <v>24</v>
      </c>
      <c r="F52" s="24" t="s">
        <v>62</v>
      </c>
      <c r="G52" s="24">
        <v>19.3</v>
      </c>
      <c r="H52" s="24">
        <v>0</v>
      </c>
      <c r="I52" s="24">
        <v>0</v>
      </c>
      <c r="J52" s="24">
        <v>0</v>
      </c>
      <c r="K52" s="24">
        <f t="shared" si="4"/>
        <v>19.3</v>
      </c>
      <c r="L52" s="24">
        <f t="shared" si="5"/>
        <v>2.509</v>
      </c>
      <c r="M52" s="24">
        <f t="shared" si="6"/>
        <v>21.809</v>
      </c>
      <c r="N52" s="24"/>
      <c r="O52" s="29"/>
      <c r="P52" s="30">
        <f t="shared" si="7"/>
        <v>19.3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</row>
    <row r="53" s="1" customFormat="1" ht="34" customHeight="1" spans="1:205">
      <c r="A53" s="25">
        <v>45</v>
      </c>
      <c r="B53" s="24" t="s">
        <v>110</v>
      </c>
      <c r="C53" s="24" t="s">
        <v>111</v>
      </c>
      <c r="D53" s="24"/>
      <c r="E53" s="24" t="s">
        <v>24</v>
      </c>
      <c r="F53" s="24">
        <f>VLOOKUP($B$9:$B$103,[1]汇总!$F$111:$J$173,5,0)</f>
        <v>30.93</v>
      </c>
      <c r="G53" s="24">
        <v>30.47</v>
      </c>
      <c r="H53" s="24">
        <v>0</v>
      </c>
      <c r="I53" s="24">
        <v>0</v>
      </c>
      <c r="J53" s="24">
        <v>0</v>
      </c>
      <c r="K53" s="24">
        <f t="shared" si="4"/>
        <v>30.47</v>
      </c>
      <c r="L53" s="24">
        <f t="shared" si="5"/>
        <v>3.9611</v>
      </c>
      <c r="M53" s="24">
        <f t="shared" si="6"/>
        <v>34.4311</v>
      </c>
      <c r="N53" s="24"/>
      <c r="O53" s="29"/>
      <c r="P53" s="30">
        <f t="shared" si="7"/>
        <v>30.47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</row>
    <row r="54" s="1" customFormat="1" ht="34" customHeight="1" spans="1:205">
      <c r="A54" s="25">
        <v>46</v>
      </c>
      <c r="B54" s="24" t="s">
        <v>112</v>
      </c>
      <c r="C54" s="24" t="s">
        <v>113</v>
      </c>
      <c r="D54" s="24"/>
      <c r="E54" s="24" t="s">
        <v>24</v>
      </c>
      <c r="F54" s="24">
        <f>VLOOKUP($B$9:$B$103,[1]汇总!$F$111:$J$173,5,0)</f>
        <v>2.38</v>
      </c>
      <c r="G54" s="24">
        <v>1.7</v>
      </c>
      <c r="H54" s="24">
        <v>0</v>
      </c>
      <c r="I54" s="24">
        <v>0</v>
      </c>
      <c r="J54" s="24">
        <v>0</v>
      </c>
      <c r="K54" s="24">
        <f t="shared" si="4"/>
        <v>1.7</v>
      </c>
      <c r="L54" s="24">
        <f t="shared" si="5"/>
        <v>0.221</v>
      </c>
      <c r="M54" s="24">
        <f t="shared" si="6"/>
        <v>1.921</v>
      </c>
      <c r="N54" s="24"/>
      <c r="O54" s="29"/>
      <c r="P54" s="30">
        <f t="shared" si="7"/>
        <v>1.7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</row>
    <row r="55" s="1" customFormat="1" ht="34" customHeight="1" spans="1:205">
      <c r="A55" s="25">
        <v>47</v>
      </c>
      <c r="B55" s="24" t="s">
        <v>114</v>
      </c>
      <c r="C55" s="24" t="s">
        <v>115</v>
      </c>
      <c r="D55" s="24"/>
      <c r="E55" s="24" t="s">
        <v>24</v>
      </c>
      <c r="F55" s="24">
        <f>VLOOKUP($B$9:$B$103,[1]汇总!$F$111:$J$173,5,0)</f>
        <v>5.13</v>
      </c>
      <c r="G55" s="24">
        <v>3.67</v>
      </c>
      <c r="H55" s="24">
        <v>0</v>
      </c>
      <c r="I55" s="24">
        <v>0</v>
      </c>
      <c r="J55" s="24">
        <v>0</v>
      </c>
      <c r="K55" s="24">
        <f t="shared" si="4"/>
        <v>3.67</v>
      </c>
      <c r="L55" s="24">
        <f t="shared" si="5"/>
        <v>0.4771</v>
      </c>
      <c r="M55" s="24">
        <f t="shared" si="6"/>
        <v>4.1471</v>
      </c>
      <c r="N55" s="24"/>
      <c r="O55" s="29"/>
      <c r="P55" s="30">
        <f t="shared" si="7"/>
        <v>3.67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</row>
    <row r="56" s="1" customFormat="1" ht="34" customHeight="1" spans="1:205">
      <c r="A56" s="25">
        <v>48</v>
      </c>
      <c r="B56" s="24" t="s">
        <v>116</v>
      </c>
      <c r="C56" s="24" t="s">
        <v>117</v>
      </c>
      <c r="D56" s="24"/>
      <c r="E56" s="24" t="s">
        <v>24</v>
      </c>
      <c r="F56" s="24">
        <f>VLOOKUP($B$9:$B$103,[1]汇总!$F$111:$J$173,5,0)</f>
        <v>4.92</v>
      </c>
      <c r="G56" s="24">
        <v>3.51</v>
      </c>
      <c r="H56" s="24">
        <v>0</v>
      </c>
      <c r="I56" s="24">
        <v>0</v>
      </c>
      <c r="J56" s="24">
        <v>0</v>
      </c>
      <c r="K56" s="24">
        <f t="shared" si="4"/>
        <v>3.51</v>
      </c>
      <c r="L56" s="24">
        <f t="shared" si="5"/>
        <v>0.4563</v>
      </c>
      <c r="M56" s="24">
        <f t="shared" si="6"/>
        <v>3.9663</v>
      </c>
      <c r="N56" s="24"/>
      <c r="O56" s="29"/>
      <c r="P56" s="30">
        <f t="shared" si="7"/>
        <v>3.51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</row>
    <row r="57" s="1" customFormat="1" ht="34" customHeight="1" spans="1:205">
      <c r="A57" s="25">
        <v>49</v>
      </c>
      <c r="B57" s="24" t="s">
        <v>118</v>
      </c>
      <c r="C57" s="24" t="s">
        <v>119</v>
      </c>
      <c r="D57" s="24"/>
      <c r="E57" s="24" t="s">
        <v>24</v>
      </c>
      <c r="F57" s="24">
        <f>VLOOKUP($B$9:$B$103,[1]汇总!$F$111:$J$173,5,0)</f>
        <v>4.69</v>
      </c>
      <c r="G57" s="24">
        <v>3.34</v>
      </c>
      <c r="H57" s="24">
        <v>0</v>
      </c>
      <c r="I57" s="24">
        <v>0</v>
      </c>
      <c r="J57" s="24">
        <v>0</v>
      </c>
      <c r="K57" s="24">
        <f t="shared" si="4"/>
        <v>3.34</v>
      </c>
      <c r="L57" s="24">
        <f t="shared" si="5"/>
        <v>0.4342</v>
      </c>
      <c r="M57" s="24">
        <f t="shared" si="6"/>
        <v>3.7742</v>
      </c>
      <c r="N57" s="24"/>
      <c r="O57" s="29"/>
      <c r="P57" s="30">
        <f t="shared" si="7"/>
        <v>3.34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</row>
    <row r="58" s="1" customFormat="1" ht="34" customHeight="1" spans="1:205">
      <c r="A58" s="25">
        <v>50</v>
      </c>
      <c r="B58" s="24" t="s">
        <v>120</v>
      </c>
      <c r="C58" s="24" t="s">
        <v>121</v>
      </c>
      <c r="D58" s="24"/>
      <c r="E58" s="24" t="s">
        <v>24</v>
      </c>
      <c r="F58" s="24">
        <f>VLOOKUP($B$9:$B$103,[1]汇总!$F$111:$J$173,5,0)</f>
        <v>0.42</v>
      </c>
      <c r="G58" s="24">
        <v>1.21</v>
      </c>
      <c r="H58" s="24">
        <v>0</v>
      </c>
      <c r="I58" s="24">
        <v>0</v>
      </c>
      <c r="J58" s="24">
        <v>0</v>
      </c>
      <c r="K58" s="24">
        <f t="shared" si="4"/>
        <v>1.21</v>
      </c>
      <c r="L58" s="24">
        <f t="shared" si="5"/>
        <v>0.1573</v>
      </c>
      <c r="M58" s="24">
        <f t="shared" si="6"/>
        <v>1.3673</v>
      </c>
      <c r="N58" s="24"/>
      <c r="O58" s="29"/>
      <c r="P58" s="30">
        <f t="shared" si="7"/>
        <v>1.21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</row>
    <row r="59" s="1" customFormat="1" ht="34" customHeight="1" spans="1:205">
      <c r="A59" s="25">
        <v>51</v>
      </c>
      <c r="B59" s="24" t="s">
        <v>122</v>
      </c>
      <c r="C59" s="24" t="s">
        <v>123</v>
      </c>
      <c r="D59" s="24"/>
      <c r="E59" s="24" t="s">
        <v>24</v>
      </c>
      <c r="F59" s="24">
        <f>VLOOKUP($B$9:$B$103,[1]汇总!$F$111:$J$173,5,0)</f>
        <v>0.42</v>
      </c>
      <c r="G59" s="24">
        <v>0.91</v>
      </c>
      <c r="H59" s="24">
        <v>0</v>
      </c>
      <c r="I59" s="24">
        <v>0</v>
      </c>
      <c r="J59" s="24">
        <v>0</v>
      </c>
      <c r="K59" s="24">
        <f t="shared" si="4"/>
        <v>0.91</v>
      </c>
      <c r="L59" s="24">
        <f t="shared" si="5"/>
        <v>0.1183</v>
      </c>
      <c r="M59" s="24">
        <f t="shared" si="6"/>
        <v>1.0283</v>
      </c>
      <c r="N59" s="24"/>
      <c r="O59" s="29"/>
      <c r="P59" s="30">
        <f t="shared" si="7"/>
        <v>0.91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</row>
    <row r="60" s="1" customFormat="1" ht="34" customHeight="1" spans="1:205">
      <c r="A60" s="25">
        <v>52</v>
      </c>
      <c r="B60" s="24" t="s">
        <v>124</v>
      </c>
      <c r="C60" s="24" t="s">
        <v>125</v>
      </c>
      <c r="D60" s="24"/>
      <c r="E60" s="24" t="s">
        <v>24</v>
      </c>
      <c r="F60" s="24" t="s">
        <v>62</v>
      </c>
      <c r="G60" s="24">
        <v>0.85</v>
      </c>
      <c r="H60" s="24">
        <v>0</v>
      </c>
      <c r="I60" s="24">
        <v>0</v>
      </c>
      <c r="J60" s="24">
        <v>0</v>
      </c>
      <c r="K60" s="24">
        <f t="shared" si="4"/>
        <v>0.85</v>
      </c>
      <c r="L60" s="24">
        <f t="shared" si="5"/>
        <v>0.1105</v>
      </c>
      <c r="M60" s="24">
        <f t="shared" si="6"/>
        <v>0.9605</v>
      </c>
      <c r="N60" s="24"/>
      <c r="O60" s="29"/>
      <c r="P60" s="30">
        <f t="shared" si="7"/>
        <v>0.85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</row>
    <row r="61" s="1" customFormat="1" ht="34" customHeight="1" spans="1:205">
      <c r="A61" s="25">
        <v>53</v>
      </c>
      <c r="B61" s="24" t="s">
        <v>126</v>
      </c>
      <c r="C61" s="24" t="s">
        <v>127</v>
      </c>
      <c r="D61" s="24"/>
      <c r="E61" s="24" t="s">
        <v>24</v>
      </c>
      <c r="F61" s="24">
        <f>VLOOKUP($B$9:$B$103,[1]汇总!$F$111:$J$173,5,0)</f>
        <v>0.81</v>
      </c>
      <c r="G61" s="24">
        <v>1.53</v>
      </c>
      <c r="H61" s="24">
        <v>0</v>
      </c>
      <c r="I61" s="24">
        <v>0</v>
      </c>
      <c r="J61" s="24">
        <v>0</v>
      </c>
      <c r="K61" s="24">
        <f t="shared" si="4"/>
        <v>1.53</v>
      </c>
      <c r="L61" s="24">
        <f t="shared" si="5"/>
        <v>0.1989</v>
      </c>
      <c r="M61" s="24">
        <f t="shared" si="6"/>
        <v>1.7289</v>
      </c>
      <c r="N61" s="24"/>
      <c r="O61" s="29"/>
      <c r="P61" s="30">
        <f t="shared" si="7"/>
        <v>1.53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</row>
    <row r="62" s="1" customFormat="1" ht="34" customHeight="1" spans="1:205">
      <c r="A62" s="25">
        <v>54</v>
      </c>
      <c r="B62" s="24" t="s">
        <v>128</v>
      </c>
      <c r="C62" s="24" t="s">
        <v>129</v>
      </c>
      <c r="D62" s="24"/>
      <c r="E62" s="24" t="s">
        <v>24</v>
      </c>
      <c r="F62" s="24">
        <f>VLOOKUP($B$9:$B$103,[1]汇总!$F$111:$J$173,5,0)</f>
        <v>0.81</v>
      </c>
      <c r="G62" s="24">
        <v>1.07</v>
      </c>
      <c r="H62" s="24">
        <v>0</v>
      </c>
      <c r="I62" s="24">
        <v>0</v>
      </c>
      <c r="J62" s="24">
        <v>0</v>
      </c>
      <c r="K62" s="24">
        <f t="shared" si="4"/>
        <v>1.07</v>
      </c>
      <c r="L62" s="24">
        <f t="shared" si="5"/>
        <v>0.1391</v>
      </c>
      <c r="M62" s="24">
        <f t="shared" si="6"/>
        <v>1.2091</v>
      </c>
      <c r="N62" s="24"/>
      <c r="O62" s="29"/>
      <c r="P62" s="30">
        <f t="shared" si="7"/>
        <v>1.07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</row>
    <row r="63" s="1" customFormat="1" ht="34" customHeight="1" spans="1:205">
      <c r="A63" s="25">
        <v>55</v>
      </c>
      <c r="B63" s="24" t="s">
        <v>130</v>
      </c>
      <c r="C63" s="24" t="s">
        <v>131</v>
      </c>
      <c r="D63" s="24"/>
      <c r="E63" s="24" t="s">
        <v>24</v>
      </c>
      <c r="F63" s="24">
        <f>VLOOKUP($B$9:$B$103,[1]汇总!$F$111:$J$173,5,0)</f>
        <v>2.2</v>
      </c>
      <c r="G63" s="24">
        <v>0.82</v>
      </c>
      <c r="H63" s="24">
        <v>0</v>
      </c>
      <c r="I63" s="24">
        <v>0</v>
      </c>
      <c r="J63" s="24">
        <v>0</v>
      </c>
      <c r="K63" s="24">
        <f t="shared" si="4"/>
        <v>0.82</v>
      </c>
      <c r="L63" s="24">
        <f t="shared" si="5"/>
        <v>0.1066</v>
      </c>
      <c r="M63" s="24">
        <f t="shared" si="6"/>
        <v>0.9266</v>
      </c>
      <c r="N63" s="24"/>
      <c r="O63" s="29"/>
      <c r="P63" s="30">
        <f t="shared" si="7"/>
        <v>0.82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</row>
    <row r="64" s="1" customFormat="1" ht="34" customHeight="1" spans="1:205">
      <c r="A64" s="25">
        <v>56</v>
      </c>
      <c r="B64" s="24" t="s">
        <v>132</v>
      </c>
      <c r="C64" s="24" t="s">
        <v>133</v>
      </c>
      <c r="D64" s="24"/>
      <c r="E64" s="24" t="s">
        <v>24</v>
      </c>
      <c r="F64" s="24" t="s">
        <v>62</v>
      </c>
      <c r="G64" s="24">
        <v>3.23</v>
      </c>
      <c r="H64" s="24">
        <v>0</v>
      </c>
      <c r="I64" s="24">
        <v>0</v>
      </c>
      <c r="J64" s="24">
        <v>0</v>
      </c>
      <c r="K64" s="24">
        <f t="shared" si="4"/>
        <v>3.23</v>
      </c>
      <c r="L64" s="24">
        <f t="shared" si="5"/>
        <v>0.4199</v>
      </c>
      <c r="M64" s="24">
        <f t="shared" si="6"/>
        <v>3.6499</v>
      </c>
      <c r="N64" s="24"/>
      <c r="O64" s="29"/>
      <c r="P64" s="30">
        <f t="shared" si="7"/>
        <v>3.23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</row>
    <row r="65" s="1" customFormat="1" ht="34" customHeight="1" spans="1:205">
      <c r="A65" s="25">
        <v>57</v>
      </c>
      <c r="B65" s="24" t="s">
        <v>134</v>
      </c>
      <c r="C65" s="24" t="s">
        <v>135</v>
      </c>
      <c r="D65" s="24"/>
      <c r="E65" s="24" t="s">
        <v>24</v>
      </c>
      <c r="F65" s="24" t="s">
        <v>62</v>
      </c>
      <c r="G65" s="24">
        <v>3.29</v>
      </c>
      <c r="H65" s="24">
        <v>0</v>
      </c>
      <c r="I65" s="24">
        <v>0</v>
      </c>
      <c r="J65" s="24">
        <v>0</v>
      </c>
      <c r="K65" s="24">
        <f t="shared" si="4"/>
        <v>3.29</v>
      </c>
      <c r="L65" s="24">
        <f t="shared" si="5"/>
        <v>0.4277</v>
      </c>
      <c r="M65" s="24">
        <f t="shared" si="6"/>
        <v>3.7177</v>
      </c>
      <c r="N65" s="24"/>
      <c r="O65" s="29"/>
      <c r="P65" s="30">
        <f t="shared" si="7"/>
        <v>3.29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</row>
    <row r="66" s="1" customFormat="1" ht="34" customHeight="1" spans="1:205">
      <c r="A66" s="25">
        <v>58</v>
      </c>
      <c r="B66" s="24" t="s">
        <v>136</v>
      </c>
      <c r="C66" s="24" t="s">
        <v>137</v>
      </c>
      <c r="D66" s="24"/>
      <c r="E66" s="24" t="s">
        <v>24</v>
      </c>
      <c r="F66" s="24" t="s">
        <v>62</v>
      </c>
      <c r="G66" s="24">
        <v>1.24</v>
      </c>
      <c r="H66" s="24">
        <v>0</v>
      </c>
      <c r="I66" s="24">
        <v>0</v>
      </c>
      <c r="J66" s="24">
        <v>0</v>
      </c>
      <c r="K66" s="24">
        <f t="shared" si="4"/>
        <v>1.24</v>
      </c>
      <c r="L66" s="24">
        <f t="shared" si="5"/>
        <v>0.1612</v>
      </c>
      <c r="M66" s="24">
        <f t="shared" si="6"/>
        <v>1.4012</v>
      </c>
      <c r="N66" s="24"/>
      <c r="O66" s="29"/>
      <c r="P66" s="30">
        <f t="shared" si="7"/>
        <v>1.24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</row>
    <row r="67" s="1" customFormat="1" ht="34" customHeight="1" spans="1:205">
      <c r="A67" s="25">
        <v>59</v>
      </c>
      <c r="B67" s="24" t="s">
        <v>138</v>
      </c>
      <c r="C67" s="24" t="s">
        <v>139</v>
      </c>
      <c r="D67" s="24"/>
      <c r="E67" s="24" t="s">
        <v>24</v>
      </c>
      <c r="F67" s="24" t="s">
        <v>62</v>
      </c>
      <c r="G67" s="24">
        <v>3.1</v>
      </c>
      <c r="H67" s="24">
        <v>0</v>
      </c>
      <c r="I67" s="24">
        <v>0</v>
      </c>
      <c r="J67" s="24">
        <v>0</v>
      </c>
      <c r="K67" s="24">
        <f t="shared" si="4"/>
        <v>3.1</v>
      </c>
      <c r="L67" s="24">
        <f t="shared" si="5"/>
        <v>0.403</v>
      </c>
      <c r="M67" s="24">
        <f t="shared" si="6"/>
        <v>3.503</v>
      </c>
      <c r="N67" s="24"/>
      <c r="O67" s="29"/>
      <c r="P67" s="30">
        <f t="shared" si="7"/>
        <v>3.1</v>
      </c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</row>
    <row r="68" s="1" customFormat="1" ht="34" customHeight="1" spans="1:205">
      <c r="A68" s="25">
        <v>60</v>
      </c>
      <c r="B68" s="24" t="s">
        <v>140</v>
      </c>
      <c r="C68" s="24" t="s">
        <v>139</v>
      </c>
      <c r="D68" s="24"/>
      <c r="E68" s="24" t="s">
        <v>24</v>
      </c>
      <c r="F68" s="24" t="s">
        <v>62</v>
      </c>
      <c r="G68" s="24">
        <v>3.1</v>
      </c>
      <c r="H68" s="24">
        <v>0</v>
      </c>
      <c r="I68" s="24">
        <v>0</v>
      </c>
      <c r="J68" s="24">
        <v>0</v>
      </c>
      <c r="K68" s="24">
        <f t="shared" si="4"/>
        <v>3.1</v>
      </c>
      <c r="L68" s="24">
        <f t="shared" si="5"/>
        <v>0.403</v>
      </c>
      <c r="M68" s="24">
        <f t="shared" si="6"/>
        <v>3.503</v>
      </c>
      <c r="N68" s="24"/>
      <c r="O68" s="29"/>
      <c r="P68" s="30">
        <f t="shared" si="7"/>
        <v>3.1</v>
      </c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</row>
    <row r="69" s="1" customFormat="1" ht="34" customHeight="1" spans="1:205">
      <c r="A69" s="25">
        <v>61</v>
      </c>
      <c r="B69" s="24" t="s">
        <v>141</v>
      </c>
      <c r="C69" s="24" t="s">
        <v>142</v>
      </c>
      <c r="D69" s="24"/>
      <c r="E69" s="24" t="s">
        <v>24</v>
      </c>
      <c r="F69" s="24" t="s">
        <v>62</v>
      </c>
      <c r="G69" s="24">
        <v>12.02</v>
      </c>
      <c r="H69" s="24">
        <v>0</v>
      </c>
      <c r="I69" s="24">
        <v>0</v>
      </c>
      <c r="J69" s="24">
        <v>0</v>
      </c>
      <c r="K69" s="24">
        <f t="shared" si="4"/>
        <v>12.02</v>
      </c>
      <c r="L69" s="24">
        <f t="shared" si="5"/>
        <v>1.5626</v>
      </c>
      <c r="M69" s="24">
        <f t="shared" si="6"/>
        <v>13.5826</v>
      </c>
      <c r="N69" s="24"/>
      <c r="O69" s="29"/>
      <c r="P69" s="30">
        <f t="shared" si="7"/>
        <v>12.02</v>
      </c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</row>
    <row r="70" s="1" customFormat="1" ht="34" customHeight="1" spans="1:205">
      <c r="A70" s="25">
        <v>62</v>
      </c>
      <c r="B70" s="24" t="s">
        <v>143</v>
      </c>
      <c r="C70" s="24" t="s">
        <v>144</v>
      </c>
      <c r="D70" s="24"/>
      <c r="E70" s="24" t="s">
        <v>24</v>
      </c>
      <c r="F70" s="24">
        <f>VLOOKUP($B$9:$B$103,[1]汇总!$F$111:$J$173,5,0)</f>
        <v>26.22</v>
      </c>
      <c r="G70" s="24">
        <v>27.68</v>
      </c>
      <c r="H70" s="24">
        <v>0</v>
      </c>
      <c r="I70" s="24">
        <v>0</v>
      </c>
      <c r="J70" s="24">
        <v>0</v>
      </c>
      <c r="K70" s="24">
        <f t="shared" si="4"/>
        <v>27.68</v>
      </c>
      <c r="L70" s="24">
        <f t="shared" si="5"/>
        <v>3.5984</v>
      </c>
      <c r="M70" s="24">
        <f t="shared" si="6"/>
        <v>31.2784</v>
      </c>
      <c r="N70" s="24"/>
      <c r="O70" s="29"/>
      <c r="P70" s="30">
        <f t="shared" si="7"/>
        <v>27.68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</row>
    <row r="71" s="1" customFormat="1" ht="34" customHeight="1" spans="1:205">
      <c r="A71" s="25">
        <v>63</v>
      </c>
      <c r="B71" s="24" t="s">
        <v>145</v>
      </c>
      <c r="C71" s="24" t="s">
        <v>146</v>
      </c>
      <c r="D71" s="24"/>
      <c r="E71" s="24" t="s">
        <v>24</v>
      </c>
      <c r="F71" s="24">
        <f>VLOOKUP($B$9:$B$103,[1]汇总!$F$111:$J$173,5,0)</f>
        <v>49.38</v>
      </c>
      <c r="G71" s="24">
        <v>52.12</v>
      </c>
      <c r="H71" s="24">
        <v>0</v>
      </c>
      <c r="I71" s="24">
        <v>0</v>
      </c>
      <c r="J71" s="24">
        <v>0</v>
      </c>
      <c r="K71" s="24">
        <f t="shared" si="4"/>
        <v>52.12</v>
      </c>
      <c r="L71" s="24">
        <f t="shared" si="5"/>
        <v>6.7756</v>
      </c>
      <c r="M71" s="24">
        <f t="shared" si="6"/>
        <v>58.8956</v>
      </c>
      <c r="N71" s="24"/>
      <c r="O71" s="29"/>
      <c r="P71" s="30">
        <f t="shared" si="7"/>
        <v>52.12</v>
      </c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</row>
    <row r="72" s="1" customFormat="1" ht="34" customHeight="1" spans="1:205">
      <c r="A72" s="25">
        <v>64</v>
      </c>
      <c r="B72" s="24" t="s">
        <v>147</v>
      </c>
      <c r="C72" s="24" t="s">
        <v>148</v>
      </c>
      <c r="D72" s="24"/>
      <c r="E72" s="24" t="s">
        <v>24</v>
      </c>
      <c r="F72" s="24">
        <f>VLOOKUP($B$9:$B$103,[1]汇总!$F$111:$J$173,5,0)</f>
        <v>1</v>
      </c>
      <c r="G72" s="24">
        <v>1.06</v>
      </c>
      <c r="H72" s="24">
        <v>0</v>
      </c>
      <c r="I72" s="24">
        <v>0</v>
      </c>
      <c r="J72" s="24">
        <v>0</v>
      </c>
      <c r="K72" s="24">
        <f t="shared" si="4"/>
        <v>1.06</v>
      </c>
      <c r="L72" s="24">
        <f t="shared" si="5"/>
        <v>0.1378</v>
      </c>
      <c r="M72" s="24">
        <f t="shared" si="6"/>
        <v>1.1978</v>
      </c>
      <c r="N72" s="24"/>
      <c r="O72" s="29"/>
      <c r="P72" s="30">
        <f t="shared" si="7"/>
        <v>1.06</v>
      </c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</row>
    <row r="73" s="1" customFormat="1" ht="34" customHeight="1" spans="1:205">
      <c r="A73" s="25">
        <v>65</v>
      </c>
      <c r="B73" s="24" t="s">
        <v>149</v>
      </c>
      <c r="C73" s="24" t="s">
        <v>150</v>
      </c>
      <c r="D73" s="24"/>
      <c r="E73" s="24" t="s">
        <v>24</v>
      </c>
      <c r="F73" s="24">
        <f>VLOOKUP($B$9:$B$103,[1]汇总!$F$111:$J$173,5,0)</f>
        <v>0.13</v>
      </c>
      <c r="G73" s="24">
        <v>0.13</v>
      </c>
      <c r="H73" s="24">
        <v>0</v>
      </c>
      <c r="I73" s="24">
        <v>0</v>
      </c>
      <c r="J73" s="24">
        <v>0</v>
      </c>
      <c r="K73" s="24">
        <f t="shared" si="4"/>
        <v>0.13</v>
      </c>
      <c r="L73" s="24">
        <f t="shared" si="5"/>
        <v>0.0169</v>
      </c>
      <c r="M73" s="24">
        <f t="shared" si="6"/>
        <v>0.1469</v>
      </c>
      <c r="N73" s="24"/>
      <c r="O73" s="29"/>
      <c r="P73" s="30">
        <f t="shared" si="7"/>
        <v>0.13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</row>
    <row r="74" s="1" customFormat="1" ht="34" customHeight="1" spans="1:205">
      <c r="A74" s="25">
        <v>66</v>
      </c>
      <c r="B74" s="24" t="s">
        <v>151</v>
      </c>
      <c r="C74" s="24" t="s">
        <v>152</v>
      </c>
      <c r="D74" s="24"/>
      <c r="E74" s="24" t="s">
        <v>24</v>
      </c>
      <c r="F74" s="24">
        <f>VLOOKUP($B$9:$B$103,[1]汇总!$F$111:$J$173,5,0)</f>
        <v>0.42</v>
      </c>
      <c r="G74" s="24">
        <v>0.44</v>
      </c>
      <c r="H74" s="24">
        <v>0</v>
      </c>
      <c r="I74" s="24">
        <v>0</v>
      </c>
      <c r="J74" s="24">
        <v>0</v>
      </c>
      <c r="K74" s="24">
        <f t="shared" ref="K74:K103" si="8">G74+I74</f>
        <v>0.44</v>
      </c>
      <c r="L74" s="24">
        <f t="shared" ref="L74:L103" si="9">K74*0.13</f>
        <v>0.0572</v>
      </c>
      <c r="M74" s="24">
        <f t="shared" ref="M74:M103" si="10">K74+L74</f>
        <v>0.4972</v>
      </c>
      <c r="N74" s="24"/>
      <c r="O74" s="29"/>
      <c r="P74" s="30">
        <f t="shared" ref="P74:P103" si="11">ROUND(G74,2)</f>
        <v>0.44</v>
      </c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</row>
    <row r="75" s="1" customFormat="1" ht="34" customHeight="1" spans="1:205">
      <c r="A75" s="25">
        <v>67</v>
      </c>
      <c r="B75" s="24" t="s">
        <v>153</v>
      </c>
      <c r="C75" s="24" t="s">
        <v>154</v>
      </c>
      <c r="D75" s="24"/>
      <c r="E75" s="24" t="s">
        <v>24</v>
      </c>
      <c r="F75" s="24">
        <f>VLOOKUP($B$9:$B$103,[1]汇总!$F$111:$J$173,5,0)</f>
        <v>0.25</v>
      </c>
      <c r="G75" s="24">
        <v>0.26</v>
      </c>
      <c r="H75" s="24">
        <v>0</v>
      </c>
      <c r="I75" s="24">
        <v>0</v>
      </c>
      <c r="J75" s="24">
        <v>0</v>
      </c>
      <c r="K75" s="24">
        <f t="shared" si="8"/>
        <v>0.26</v>
      </c>
      <c r="L75" s="24">
        <f t="shared" si="9"/>
        <v>0.0338</v>
      </c>
      <c r="M75" s="24">
        <f t="shared" si="10"/>
        <v>0.2938</v>
      </c>
      <c r="N75" s="24"/>
      <c r="O75" s="29"/>
      <c r="P75" s="30">
        <f t="shared" si="11"/>
        <v>0.26</v>
      </c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</row>
    <row r="76" s="1" customFormat="1" ht="34" customHeight="1" spans="1:205">
      <c r="A76" s="25">
        <v>68</v>
      </c>
      <c r="B76" s="24" t="s">
        <v>155</v>
      </c>
      <c r="C76" s="24" t="s">
        <v>156</v>
      </c>
      <c r="D76" s="24"/>
      <c r="E76" s="24" t="s">
        <v>24</v>
      </c>
      <c r="F76" s="24">
        <f>VLOOKUP($B$9:$B$103,[1]汇总!$F$111:$J$173,5,0)</f>
        <v>25.11</v>
      </c>
      <c r="G76" s="24">
        <v>26.44</v>
      </c>
      <c r="H76" s="24">
        <v>0</v>
      </c>
      <c r="I76" s="24">
        <v>0</v>
      </c>
      <c r="J76" s="24">
        <v>0</v>
      </c>
      <c r="K76" s="24">
        <f t="shared" si="8"/>
        <v>26.44</v>
      </c>
      <c r="L76" s="24">
        <f t="shared" si="9"/>
        <v>3.4372</v>
      </c>
      <c r="M76" s="24">
        <f t="shared" si="10"/>
        <v>29.8772</v>
      </c>
      <c r="N76" s="24"/>
      <c r="O76" s="29"/>
      <c r="P76" s="30">
        <f t="shared" si="11"/>
        <v>26.44</v>
      </c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</row>
    <row r="77" s="1" customFormat="1" ht="34" customHeight="1" spans="1:205">
      <c r="A77" s="25">
        <v>69</v>
      </c>
      <c r="B77" s="24" t="s">
        <v>157</v>
      </c>
      <c r="C77" s="24" t="s">
        <v>158</v>
      </c>
      <c r="D77" s="24"/>
      <c r="E77" s="24" t="s">
        <v>24</v>
      </c>
      <c r="F77" s="24">
        <f>VLOOKUP($B$9:$B$103,[1]汇总!$F$111:$J$173,5,0)</f>
        <v>22.54</v>
      </c>
      <c r="G77" s="24">
        <v>23.74</v>
      </c>
      <c r="H77" s="24">
        <v>0</v>
      </c>
      <c r="I77" s="24">
        <v>0</v>
      </c>
      <c r="J77" s="24">
        <v>0</v>
      </c>
      <c r="K77" s="24">
        <f t="shared" si="8"/>
        <v>23.74</v>
      </c>
      <c r="L77" s="24">
        <f t="shared" si="9"/>
        <v>3.0862</v>
      </c>
      <c r="M77" s="24">
        <f t="shared" si="10"/>
        <v>26.8262</v>
      </c>
      <c r="N77" s="24"/>
      <c r="O77" s="29"/>
      <c r="P77" s="30">
        <f t="shared" si="11"/>
        <v>23.74</v>
      </c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</row>
    <row r="78" s="1" customFormat="1" ht="34" customHeight="1" spans="1:205">
      <c r="A78" s="25">
        <v>70</v>
      </c>
      <c r="B78" s="24" t="s">
        <v>159</v>
      </c>
      <c r="C78" s="24" t="s">
        <v>160</v>
      </c>
      <c r="D78" s="24"/>
      <c r="E78" s="24" t="s">
        <v>24</v>
      </c>
      <c r="F78" s="24">
        <f>VLOOKUP($B$9:$B$103,[1]汇总!$F$111:$J$173,5,0)</f>
        <v>74.39</v>
      </c>
      <c r="G78" s="24">
        <v>78.34</v>
      </c>
      <c r="H78" s="24">
        <v>0</v>
      </c>
      <c r="I78" s="24">
        <v>0</v>
      </c>
      <c r="J78" s="24">
        <v>0</v>
      </c>
      <c r="K78" s="24">
        <f t="shared" si="8"/>
        <v>78.34</v>
      </c>
      <c r="L78" s="24">
        <f t="shared" si="9"/>
        <v>10.1842</v>
      </c>
      <c r="M78" s="24">
        <f t="shared" si="10"/>
        <v>88.5242</v>
      </c>
      <c r="N78" s="24"/>
      <c r="O78" s="29"/>
      <c r="P78" s="30">
        <f t="shared" si="11"/>
        <v>78.34</v>
      </c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</row>
    <row r="79" s="1" customFormat="1" ht="34" customHeight="1" spans="1:205">
      <c r="A79" s="25">
        <v>71</v>
      </c>
      <c r="B79" s="24" t="s">
        <v>161</v>
      </c>
      <c r="C79" s="24" t="s">
        <v>162</v>
      </c>
      <c r="D79" s="24"/>
      <c r="E79" s="24" t="s">
        <v>24</v>
      </c>
      <c r="F79" s="24">
        <f>VLOOKUP($B$9:$B$103,[1]汇总!$F$111:$J$173,5,0)</f>
        <v>0.04</v>
      </c>
      <c r="G79" s="24">
        <v>0.04</v>
      </c>
      <c r="H79" s="24">
        <v>0</v>
      </c>
      <c r="I79" s="24">
        <v>0</v>
      </c>
      <c r="J79" s="24">
        <v>0</v>
      </c>
      <c r="K79" s="24">
        <f t="shared" si="8"/>
        <v>0.04</v>
      </c>
      <c r="L79" s="24">
        <f t="shared" si="9"/>
        <v>0.0052</v>
      </c>
      <c r="M79" s="24">
        <f t="shared" si="10"/>
        <v>0.0452</v>
      </c>
      <c r="N79" s="24"/>
      <c r="O79" s="29"/>
      <c r="P79" s="30">
        <f t="shared" si="11"/>
        <v>0.04</v>
      </c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</row>
    <row r="80" s="1" customFormat="1" ht="34" customHeight="1" spans="1:205">
      <c r="A80" s="25">
        <v>72</v>
      </c>
      <c r="B80" s="24" t="s">
        <v>163</v>
      </c>
      <c r="C80" s="24" t="s">
        <v>164</v>
      </c>
      <c r="D80" s="24"/>
      <c r="E80" s="24" t="s">
        <v>24</v>
      </c>
      <c r="F80" s="24">
        <f>VLOOKUP($B$9:$B$103,[1]汇总!$F$111:$J$173,5,0)</f>
        <v>1.94</v>
      </c>
      <c r="G80" s="24">
        <v>2.05</v>
      </c>
      <c r="H80" s="24">
        <v>0</v>
      </c>
      <c r="I80" s="24">
        <v>0</v>
      </c>
      <c r="J80" s="24">
        <v>0</v>
      </c>
      <c r="K80" s="24">
        <f t="shared" si="8"/>
        <v>2.05</v>
      </c>
      <c r="L80" s="24">
        <f t="shared" si="9"/>
        <v>0.2665</v>
      </c>
      <c r="M80" s="24">
        <f t="shared" si="10"/>
        <v>2.3165</v>
      </c>
      <c r="N80" s="24"/>
      <c r="O80" s="29"/>
      <c r="P80" s="30">
        <f t="shared" si="11"/>
        <v>2.05</v>
      </c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</row>
    <row r="81" s="1" customFormat="1" ht="34" customHeight="1" spans="1:205">
      <c r="A81" s="25">
        <v>73</v>
      </c>
      <c r="B81" s="24" t="s">
        <v>165</v>
      </c>
      <c r="C81" s="24" t="s">
        <v>166</v>
      </c>
      <c r="D81" s="24"/>
      <c r="E81" s="24" t="s">
        <v>24</v>
      </c>
      <c r="F81" s="24">
        <f>VLOOKUP($B$9:$B$103,[1]汇总!$F$111:$J$173,5,0)</f>
        <v>0.8</v>
      </c>
      <c r="G81" s="24">
        <v>0.82</v>
      </c>
      <c r="H81" s="24">
        <v>0</v>
      </c>
      <c r="I81" s="24">
        <v>0</v>
      </c>
      <c r="J81" s="24">
        <v>0</v>
      </c>
      <c r="K81" s="24">
        <f t="shared" si="8"/>
        <v>0.82</v>
      </c>
      <c r="L81" s="24">
        <f t="shared" si="9"/>
        <v>0.1066</v>
      </c>
      <c r="M81" s="24">
        <f t="shared" si="10"/>
        <v>0.9266</v>
      </c>
      <c r="N81" s="24"/>
      <c r="O81" s="29"/>
      <c r="P81" s="30">
        <f t="shared" si="11"/>
        <v>0.82</v>
      </c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</row>
    <row r="82" s="1" customFormat="1" ht="34" customHeight="1" spans="1:205">
      <c r="A82" s="25">
        <v>74</v>
      </c>
      <c r="B82" s="24" t="s">
        <v>167</v>
      </c>
      <c r="C82" s="24" t="s">
        <v>168</v>
      </c>
      <c r="D82" s="24"/>
      <c r="E82" s="24" t="s">
        <v>24</v>
      </c>
      <c r="F82" s="24">
        <f>VLOOKUP($B$9:$B$103,[1]汇总!$F$111:$J$173,5,0)</f>
        <v>0.58</v>
      </c>
      <c r="G82" s="24">
        <v>0.6</v>
      </c>
      <c r="H82" s="24">
        <v>0</v>
      </c>
      <c r="I82" s="24">
        <v>0</v>
      </c>
      <c r="J82" s="24">
        <v>0</v>
      </c>
      <c r="K82" s="24">
        <f t="shared" si="8"/>
        <v>0.6</v>
      </c>
      <c r="L82" s="24">
        <f t="shared" si="9"/>
        <v>0.078</v>
      </c>
      <c r="M82" s="24">
        <f t="shared" si="10"/>
        <v>0.678</v>
      </c>
      <c r="N82" s="24"/>
      <c r="O82" s="29"/>
      <c r="P82" s="30">
        <f t="shared" si="11"/>
        <v>0.6</v>
      </c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</row>
    <row r="83" s="1" customFormat="1" ht="34" customHeight="1" spans="1:205">
      <c r="A83" s="25">
        <v>75</v>
      </c>
      <c r="B83" s="24" t="s">
        <v>169</v>
      </c>
      <c r="C83" s="24" t="s">
        <v>170</v>
      </c>
      <c r="D83" s="24"/>
      <c r="E83" s="24" t="s">
        <v>24</v>
      </c>
      <c r="F83" s="24">
        <f>VLOOKUP($B$9:$B$103,[1]汇总!$F$111:$J$173,5,0)</f>
        <v>0.54</v>
      </c>
      <c r="G83" s="24">
        <v>0</v>
      </c>
      <c r="H83" s="24">
        <v>0</v>
      </c>
      <c r="I83" s="24">
        <v>0</v>
      </c>
      <c r="J83" s="24">
        <v>0</v>
      </c>
      <c r="K83" s="24">
        <f t="shared" si="8"/>
        <v>0</v>
      </c>
      <c r="L83" s="24">
        <f t="shared" si="9"/>
        <v>0</v>
      </c>
      <c r="M83" s="24">
        <f t="shared" si="10"/>
        <v>0</v>
      </c>
      <c r="N83" s="24"/>
      <c r="O83" s="29"/>
      <c r="P83" s="30">
        <f t="shared" si="11"/>
        <v>0</v>
      </c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</row>
    <row r="84" s="1" customFormat="1" ht="34" customHeight="1" spans="1:205">
      <c r="A84" s="25">
        <v>76</v>
      </c>
      <c r="B84" s="24" t="s">
        <v>171</v>
      </c>
      <c r="C84" s="24" t="s">
        <v>172</v>
      </c>
      <c r="D84" s="24"/>
      <c r="E84" s="24" t="s">
        <v>24</v>
      </c>
      <c r="F84" s="24">
        <f>VLOOKUP($B$9:$B$103,[1]汇总!$F$111:$J$173,5,0)</f>
        <v>0.23</v>
      </c>
      <c r="G84" s="24">
        <v>0</v>
      </c>
      <c r="H84" s="24">
        <v>0</v>
      </c>
      <c r="I84" s="24">
        <v>0</v>
      </c>
      <c r="J84" s="24">
        <v>0</v>
      </c>
      <c r="K84" s="24">
        <f t="shared" si="8"/>
        <v>0</v>
      </c>
      <c r="L84" s="24">
        <f t="shared" si="9"/>
        <v>0</v>
      </c>
      <c r="M84" s="24">
        <f t="shared" si="10"/>
        <v>0</v>
      </c>
      <c r="N84" s="24"/>
      <c r="O84" s="29"/>
      <c r="P84" s="30">
        <f t="shared" si="11"/>
        <v>0</v>
      </c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</row>
    <row r="85" s="1" customFormat="1" ht="34" customHeight="1" spans="1:205">
      <c r="A85" s="25">
        <v>77</v>
      </c>
      <c r="B85" s="24" t="s">
        <v>173</v>
      </c>
      <c r="C85" s="24" t="s">
        <v>174</v>
      </c>
      <c r="D85" s="24"/>
      <c r="E85" s="24" t="s">
        <v>24</v>
      </c>
      <c r="F85" s="24">
        <f>VLOOKUP($B$9:$B$103,[1]汇总!$F$111:$J$173,5,0)</f>
        <v>0.63</v>
      </c>
      <c r="G85" s="24">
        <v>0</v>
      </c>
      <c r="H85" s="24">
        <v>0</v>
      </c>
      <c r="I85" s="24">
        <v>0</v>
      </c>
      <c r="J85" s="24">
        <v>0</v>
      </c>
      <c r="K85" s="24">
        <f t="shared" si="8"/>
        <v>0</v>
      </c>
      <c r="L85" s="24">
        <f t="shared" si="9"/>
        <v>0</v>
      </c>
      <c r="M85" s="24">
        <f t="shared" si="10"/>
        <v>0</v>
      </c>
      <c r="N85" s="24"/>
      <c r="O85" s="29"/>
      <c r="P85" s="30">
        <f t="shared" si="11"/>
        <v>0</v>
      </c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</row>
    <row r="86" s="1" customFormat="1" ht="34" customHeight="1" spans="1:205">
      <c r="A86" s="25">
        <v>78</v>
      </c>
      <c r="B86" s="24" t="s">
        <v>175</v>
      </c>
      <c r="C86" s="24" t="s">
        <v>176</v>
      </c>
      <c r="D86" s="24"/>
      <c r="E86" s="24" t="s">
        <v>24</v>
      </c>
      <c r="F86" s="24">
        <f>VLOOKUP($B$9:$B$103,[1]汇总!$F$111:$J$173,5,0)</f>
        <v>0.07</v>
      </c>
      <c r="G86" s="24">
        <v>0.08</v>
      </c>
      <c r="H86" s="24">
        <v>0</v>
      </c>
      <c r="I86" s="24">
        <v>0</v>
      </c>
      <c r="J86" s="24">
        <v>0</v>
      </c>
      <c r="K86" s="24">
        <f t="shared" si="8"/>
        <v>0.08</v>
      </c>
      <c r="L86" s="24">
        <f t="shared" si="9"/>
        <v>0.0104</v>
      </c>
      <c r="M86" s="24">
        <f t="shared" si="10"/>
        <v>0.0904</v>
      </c>
      <c r="N86" s="24"/>
      <c r="O86" s="29"/>
      <c r="P86" s="30">
        <f t="shared" si="11"/>
        <v>0.08</v>
      </c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</row>
    <row r="87" s="1" customFormat="1" ht="34" customHeight="1" spans="1:205">
      <c r="A87" s="25">
        <v>79</v>
      </c>
      <c r="B87" s="24" t="s">
        <v>177</v>
      </c>
      <c r="C87" s="24" t="s">
        <v>178</v>
      </c>
      <c r="D87" s="24"/>
      <c r="E87" s="24" t="s">
        <v>24</v>
      </c>
      <c r="F87" s="24">
        <f>VLOOKUP($B$9:$B$103,[1]汇总!$F$111:$J$173,5,0)</f>
        <v>0.07</v>
      </c>
      <c r="G87" s="24">
        <v>0.07</v>
      </c>
      <c r="H87" s="24">
        <v>0</v>
      </c>
      <c r="I87" s="24">
        <v>0</v>
      </c>
      <c r="J87" s="24">
        <v>0</v>
      </c>
      <c r="K87" s="24">
        <f t="shared" si="8"/>
        <v>0.07</v>
      </c>
      <c r="L87" s="24">
        <f t="shared" si="9"/>
        <v>0.0091</v>
      </c>
      <c r="M87" s="24">
        <f t="shared" si="10"/>
        <v>0.0791</v>
      </c>
      <c r="N87" s="24"/>
      <c r="O87" s="29"/>
      <c r="P87" s="30">
        <f t="shared" si="11"/>
        <v>0.07</v>
      </c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</row>
    <row r="88" s="1" customFormat="1" ht="34" customHeight="1" spans="1:205">
      <c r="A88" s="25">
        <v>80</v>
      </c>
      <c r="B88" s="24" t="s">
        <v>179</v>
      </c>
      <c r="C88" s="24" t="s">
        <v>180</v>
      </c>
      <c r="D88" s="24"/>
      <c r="E88" s="24" t="s">
        <v>24</v>
      </c>
      <c r="F88" s="24">
        <f>VLOOKUP($B$9:$B$103,[1]汇总!$F$111:$J$173,5,0)</f>
        <v>2.33</v>
      </c>
      <c r="G88" s="24">
        <v>2.36</v>
      </c>
      <c r="H88" s="24">
        <v>0</v>
      </c>
      <c r="I88" s="24">
        <v>0</v>
      </c>
      <c r="J88" s="24">
        <v>0</v>
      </c>
      <c r="K88" s="24">
        <f t="shared" si="8"/>
        <v>2.36</v>
      </c>
      <c r="L88" s="24">
        <f t="shared" si="9"/>
        <v>0.3068</v>
      </c>
      <c r="M88" s="24">
        <f t="shared" si="10"/>
        <v>2.6668</v>
      </c>
      <c r="N88" s="24"/>
      <c r="O88" s="29"/>
      <c r="P88" s="30">
        <f t="shared" si="11"/>
        <v>2.36</v>
      </c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</row>
    <row r="89" s="1" customFormat="1" ht="34" customHeight="1" spans="1:205">
      <c r="A89" s="25">
        <v>81</v>
      </c>
      <c r="B89" s="24" t="s">
        <v>181</v>
      </c>
      <c r="C89" s="24" t="s">
        <v>182</v>
      </c>
      <c r="D89" s="24"/>
      <c r="E89" s="24" t="s">
        <v>24</v>
      </c>
      <c r="F89" s="24">
        <f>VLOOKUP($B$9:$B$103,[1]汇总!$F$111:$J$173,5,0)</f>
        <v>0.79</v>
      </c>
      <c r="G89" s="24">
        <v>0.81</v>
      </c>
      <c r="H89" s="24">
        <v>0</v>
      </c>
      <c r="I89" s="24">
        <v>0</v>
      </c>
      <c r="J89" s="24">
        <v>0</v>
      </c>
      <c r="K89" s="24">
        <f t="shared" si="8"/>
        <v>0.81</v>
      </c>
      <c r="L89" s="24">
        <f t="shared" si="9"/>
        <v>0.1053</v>
      </c>
      <c r="M89" s="24">
        <f t="shared" si="10"/>
        <v>0.9153</v>
      </c>
      <c r="N89" s="24"/>
      <c r="O89" s="29"/>
      <c r="P89" s="30">
        <f t="shared" si="11"/>
        <v>0.81</v>
      </c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</row>
    <row r="90" s="1" customFormat="1" ht="34" customHeight="1" spans="1:205">
      <c r="A90" s="25">
        <v>82</v>
      </c>
      <c r="B90" s="24" t="s">
        <v>183</v>
      </c>
      <c r="C90" s="24" t="s">
        <v>184</v>
      </c>
      <c r="D90" s="24"/>
      <c r="E90" s="24" t="s">
        <v>24</v>
      </c>
      <c r="F90" s="24">
        <f>VLOOKUP($B$9:$B$103,[1]汇总!$F$111:$J$173,5,0)</f>
        <v>0.79</v>
      </c>
      <c r="G90" s="24">
        <v>0.81</v>
      </c>
      <c r="H90" s="24">
        <v>0</v>
      </c>
      <c r="I90" s="24">
        <v>0</v>
      </c>
      <c r="J90" s="24">
        <v>0</v>
      </c>
      <c r="K90" s="24">
        <f t="shared" si="8"/>
        <v>0.81</v>
      </c>
      <c r="L90" s="24">
        <f t="shared" si="9"/>
        <v>0.1053</v>
      </c>
      <c r="M90" s="24">
        <f t="shared" si="10"/>
        <v>0.9153</v>
      </c>
      <c r="N90" s="24"/>
      <c r="O90" s="29"/>
      <c r="P90" s="30">
        <f t="shared" si="11"/>
        <v>0.81</v>
      </c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</row>
    <row r="91" s="1" customFormat="1" ht="34" customHeight="1" spans="1:205">
      <c r="A91" s="25">
        <v>83</v>
      </c>
      <c r="B91" s="24" t="s">
        <v>185</v>
      </c>
      <c r="C91" s="24" t="s">
        <v>186</v>
      </c>
      <c r="D91" s="24"/>
      <c r="E91" s="24" t="s">
        <v>24</v>
      </c>
      <c r="F91" s="24" t="s">
        <v>62</v>
      </c>
      <c r="G91" s="24">
        <v>27.34</v>
      </c>
      <c r="H91" s="24">
        <v>0</v>
      </c>
      <c r="I91" s="24">
        <v>0</v>
      </c>
      <c r="J91" s="24">
        <v>0</v>
      </c>
      <c r="K91" s="24">
        <f t="shared" si="8"/>
        <v>27.34</v>
      </c>
      <c r="L91" s="24">
        <f t="shared" si="9"/>
        <v>3.5542</v>
      </c>
      <c r="M91" s="24">
        <f t="shared" si="10"/>
        <v>30.8942</v>
      </c>
      <c r="N91" s="24"/>
      <c r="O91" s="29"/>
      <c r="P91" s="30">
        <f t="shared" si="11"/>
        <v>27.34</v>
      </c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</row>
    <row r="92" s="1" customFormat="1" ht="34" customHeight="1" spans="1:205">
      <c r="A92" s="25">
        <v>84</v>
      </c>
      <c r="B92" s="24" t="s">
        <v>187</v>
      </c>
      <c r="C92" s="24" t="s">
        <v>188</v>
      </c>
      <c r="D92" s="24"/>
      <c r="E92" s="24" t="s">
        <v>24</v>
      </c>
      <c r="F92" s="24" t="s">
        <v>62</v>
      </c>
      <c r="G92" s="24">
        <v>0.77</v>
      </c>
      <c r="H92" s="24">
        <v>0</v>
      </c>
      <c r="I92" s="24">
        <v>0</v>
      </c>
      <c r="J92" s="24">
        <v>0</v>
      </c>
      <c r="K92" s="24">
        <f t="shared" si="8"/>
        <v>0.77</v>
      </c>
      <c r="L92" s="24">
        <f t="shared" si="9"/>
        <v>0.1001</v>
      </c>
      <c r="M92" s="24">
        <f t="shared" si="10"/>
        <v>0.8701</v>
      </c>
      <c r="N92" s="24"/>
      <c r="O92" s="29"/>
      <c r="P92" s="30">
        <f t="shared" si="11"/>
        <v>0.77</v>
      </c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</row>
    <row r="93" s="1" customFormat="1" ht="34" customHeight="1" spans="1:205">
      <c r="A93" s="25">
        <v>85</v>
      </c>
      <c r="B93" s="24" t="s">
        <v>189</v>
      </c>
      <c r="C93" s="24" t="s">
        <v>190</v>
      </c>
      <c r="D93" s="24"/>
      <c r="E93" s="24" t="s">
        <v>24</v>
      </c>
      <c r="F93" s="24" t="s">
        <v>62</v>
      </c>
      <c r="G93" s="24">
        <v>3.93</v>
      </c>
      <c r="H93" s="24">
        <v>0</v>
      </c>
      <c r="I93" s="24">
        <v>0</v>
      </c>
      <c r="J93" s="24">
        <v>0</v>
      </c>
      <c r="K93" s="24">
        <f t="shared" si="8"/>
        <v>3.93</v>
      </c>
      <c r="L93" s="24">
        <f t="shared" si="9"/>
        <v>0.5109</v>
      </c>
      <c r="M93" s="24">
        <f t="shared" si="10"/>
        <v>4.4409</v>
      </c>
      <c r="N93" s="24"/>
      <c r="O93" s="29"/>
      <c r="P93" s="30">
        <f t="shared" si="11"/>
        <v>3.93</v>
      </c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</row>
    <row r="94" s="1" customFormat="1" ht="34" customHeight="1" spans="1:205">
      <c r="A94" s="25">
        <v>86</v>
      </c>
      <c r="B94" s="24" t="s">
        <v>191</v>
      </c>
      <c r="C94" s="24" t="s">
        <v>192</v>
      </c>
      <c r="D94" s="24"/>
      <c r="E94" s="24" t="s">
        <v>24</v>
      </c>
      <c r="F94" s="24" t="s">
        <v>62</v>
      </c>
      <c r="G94" s="24">
        <v>3.93</v>
      </c>
      <c r="H94" s="24">
        <v>0</v>
      </c>
      <c r="I94" s="24">
        <v>0</v>
      </c>
      <c r="J94" s="24">
        <v>0</v>
      </c>
      <c r="K94" s="24">
        <f t="shared" si="8"/>
        <v>3.93</v>
      </c>
      <c r="L94" s="24">
        <f t="shared" si="9"/>
        <v>0.5109</v>
      </c>
      <c r="M94" s="24">
        <f t="shared" si="10"/>
        <v>4.4409</v>
      </c>
      <c r="N94" s="24"/>
      <c r="O94" s="29"/>
      <c r="P94" s="30">
        <f t="shared" si="11"/>
        <v>3.93</v>
      </c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</row>
    <row r="95" s="1" customFormat="1" ht="34" customHeight="1" spans="1:205">
      <c r="A95" s="25">
        <v>87</v>
      </c>
      <c r="B95" s="24" t="s">
        <v>193</v>
      </c>
      <c r="C95" s="24" t="s">
        <v>194</v>
      </c>
      <c r="D95" s="24"/>
      <c r="E95" s="24" t="s">
        <v>24</v>
      </c>
      <c r="F95" s="24" t="s">
        <v>62</v>
      </c>
      <c r="G95" s="24">
        <v>0.96</v>
      </c>
      <c r="H95" s="24">
        <v>0</v>
      </c>
      <c r="I95" s="24">
        <v>0</v>
      </c>
      <c r="J95" s="24">
        <v>0</v>
      </c>
      <c r="K95" s="24">
        <f t="shared" si="8"/>
        <v>0.96</v>
      </c>
      <c r="L95" s="24">
        <f t="shared" si="9"/>
        <v>0.1248</v>
      </c>
      <c r="M95" s="24">
        <f t="shared" si="10"/>
        <v>1.0848</v>
      </c>
      <c r="N95" s="24"/>
      <c r="O95" s="29"/>
      <c r="P95" s="30">
        <f t="shared" si="11"/>
        <v>0.96</v>
      </c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</row>
    <row r="96" s="1" customFormat="1" ht="34" customHeight="1" spans="1:205">
      <c r="A96" s="25">
        <v>88</v>
      </c>
      <c r="B96" s="24" t="s">
        <v>195</v>
      </c>
      <c r="C96" s="24" t="s">
        <v>196</v>
      </c>
      <c r="D96" s="24"/>
      <c r="E96" s="24" t="s">
        <v>24</v>
      </c>
      <c r="F96" s="24" t="s">
        <v>62</v>
      </c>
      <c r="G96" s="24">
        <v>1.23</v>
      </c>
      <c r="H96" s="24">
        <v>0</v>
      </c>
      <c r="I96" s="24">
        <v>0</v>
      </c>
      <c r="J96" s="24">
        <v>0</v>
      </c>
      <c r="K96" s="24">
        <f t="shared" si="8"/>
        <v>1.23</v>
      </c>
      <c r="L96" s="24">
        <f t="shared" si="9"/>
        <v>0.1599</v>
      </c>
      <c r="M96" s="24">
        <f t="shared" si="10"/>
        <v>1.3899</v>
      </c>
      <c r="N96" s="24"/>
      <c r="O96" s="29"/>
      <c r="P96" s="30">
        <f t="shared" si="11"/>
        <v>1.23</v>
      </c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</row>
    <row r="97" s="1" customFormat="1" ht="34" customHeight="1" spans="1:205">
      <c r="A97" s="25">
        <v>89</v>
      </c>
      <c r="B97" s="24" t="s">
        <v>197</v>
      </c>
      <c r="C97" s="24" t="s">
        <v>198</v>
      </c>
      <c r="D97" s="24"/>
      <c r="E97" s="24" t="s">
        <v>24</v>
      </c>
      <c r="F97" s="24" t="s">
        <v>62</v>
      </c>
      <c r="G97" s="24">
        <v>38.07</v>
      </c>
      <c r="H97" s="24">
        <v>0</v>
      </c>
      <c r="I97" s="24">
        <v>0</v>
      </c>
      <c r="J97" s="24">
        <v>0</v>
      </c>
      <c r="K97" s="24">
        <f t="shared" si="8"/>
        <v>38.07</v>
      </c>
      <c r="L97" s="24">
        <f t="shared" si="9"/>
        <v>4.9491</v>
      </c>
      <c r="M97" s="24">
        <f t="shared" si="10"/>
        <v>43.0191</v>
      </c>
      <c r="N97" s="24"/>
      <c r="O97" s="29"/>
      <c r="P97" s="30">
        <f t="shared" si="11"/>
        <v>38.07</v>
      </c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</row>
    <row r="98" s="1" customFormat="1" ht="34" customHeight="1" spans="1:205">
      <c r="A98" s="25">
        <v>90</v>
      </c>
      <c r="B98" s="24" t="s">
        <v>199</v>
      </c>
      <c r="C98" s="24" t="s">
        <v>200</v>
      </c>
      <c r="D98" s="24"/>
      <c r="E98" s="24" t="s">
        <v>24</v>
      </c>
      <c r="F98" s="24" t="s">
        <v>62</v>
      </c>
      <c r="G98" s="24">
        <v>18.18</v>
      </c>
      <c r="H98" s="24">
        <v>0</v>
      </c>
      <c r="I98" s="24">
        <v>0</v>
      </c>
      <c r="J98" s="24">
        <v>0</v>
      </c>
      <c r="K98" s="24">
        <f t="shared" si="8"/>
        <v>18.18</v>
      </c>
      <c r="L98" s="24">
        <f t="shared" si="9"/>
        <v>2.3634</v>
      </c>
      <c r="M98" s="24">
        <f t="shared" si="10"/>
        <v>20.5434</v>
      </c>
      <c r="N98" s="24"/>
      <c r="O98" s="29"/>
      <c r="P98" s="30">
        <f t="shared" si="11"/>
        <v>18.18</v>
      </c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</row>
    <row r="99" s="1" customFormat="1" ht="34" customHeight="1" spans="1:205">
      <c r="A99" s="25">
        <v>91</v>
      </c>
      <c r="B99" s="24" t="s">
        <v>201</v>
      </c>
      <c r="C99" s="24" t="s">
        <v>202</v>
      </c>
      <c r="D99" s="24"/>
      <c r="E99" s="24" t="s">
        <v>24</v>
      </c>
      <c r="F99" s="24" t="s">
        <v>62</v>
      </c>
      <c r="G99" s="24">
        <v>209.93</v>
      </c>
      <c r="H99" s="24">
        <v>0</v>
      </c>
      <c r="I99" s="24">
        <v>0</v>
      </c>
      <c r="J99" s="24">
        <v>0</v>
      </c>
      <c r="K99" s="24">
        <f t="shared" si="8"/>
        <v>209.93</v>
      </c>
      <c r="L99" s="24">
        <f t="shared" si="9"/>
        <v>27.2909</v>
      </c>
      <c r="M99" s="24">
        <f t="shared" si="10"/>
        <v>237.2209</v>
      </c>
      <c r="N99" s="24"/>
      <c r="O99" s="29"/>
      <c r="P99" s="30">
        <f t="shared" si="11"/>
        <v>209.93</v>
      </c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</row>
    <row r="100" s="1" customFormat="1" ht="34" customHeight="1" spans="1:205">
      <c r="A100" s="25">
        <v>92</v>
      </c>
      <c r="B100" s="24" t="s">
        <v>203</v>
      </c>
      <c r="C100" s="24" t="s">
        <v>204</v>
      </c>
      <c r="D100" s="24"/>
      <c r="E100" s="24" t="s">
        <v>24</v>
      </c>
      <c r="F100" s="24" t="s">
        <v>62</v>
      </c>
      <c r="G100" s="24">
        <v>209.93</v>
      </c>
      <c r="H100" s="24">
        <v>0</v>
      </c>
      <c r="I100" s="24">
        <v>0</v>
      </c>
      <c r="J100" s="24">
        <v>0</v>
      </c>
      <c r="K100" s="24">
        <f t="shared" si="8"/>
        <v>209.93</v>
      </c>
      <c r="L100" s="24">
        <f t="shared" si="9"/>
        <v>27.2909</v>
      </c>
      <c r="M100" s="24">
        <f t="shared" si="10"/>
        <v>237.2209</v>
      </c>
      <c r="N100" s="24"/>
      <c r="O100" s="29"/>
      <c r="P100" s="30">
        <f t="shared" si="11"/>
        <v>209.93</v>
      </c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</row>
    <row r="101" s="1" customFormat="1" ht="34" customHeight="1" spans="1:205">
      <c r="A101" s="25">
        <v>93</v>
      </c>
      <c r="B101" s="24" t="s">
        <v>205</v>
      </c>
      <c r="C101" s="24" t="s">
        <v>206</v>
      </c>
      <c r="D101" s="24"/>
      <c r="E101" s="24" t="s">
        <v>24</v>
      </c>
      <c r="F101" s="24" t="s">
        <v>62</v>
      </c>
      <c r="G101" s="24">
        <v>267.06</v>
      </c>
      <c r="H101" s="24">
        <v>0</v>
      </c>
      <c r="I101" s="24">
        <v>0</v>
      </c>
      <c r="J101" s="24">
        <v>0</v>
      </c>
      <c r="K101" s="24">
        <f t="shared" si="8"/>
        <v>267.06</v>
      </c>
      <c r="L101" s="24">
        <f t="shared" si="9"/>
        <v>34.7178</v>
      </c>
      <c r="M101" s="24">
        <f t="shared" si="10"/>
        <v>301.7778</v>
      </c>
      <c r="N101" s="24"/>
      <c r="O101" s="29"/>
      <c r="P101" s="30">
        <f t="shared" si="11"/>
        <v>267.06</v>
      </c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</row>
    <row r="102" s="1" customFormat="1" ht="34" customHeight="1" spans="1:205">
      <c r="A102" s="25">
        <v>94</v>
      </c>
      <c r="B102" s="24" t="s">
        <v>207</v>
      </c>
      <c r="C102" s="24" t="s">
        <v>208</v>
      </c>
      <c r="D102" s="24"/>
      <c r="E102" s="24" t="s">
        <v>24</v>
      </c>
      <c r="F102" s="24" t="s">
        <v>62</v>
      </c>
      <c r="G102" s="24">
        <v>267.06</v>
      </c>
      <c r="H102" s="24">
        <v>0</v>
      </c>
      <c r="I102" s="24">
        <v>0</v>
      </c>
      <c r="J102" s="24">
        <v>0</v>
      </c>
      <c r="K102" s="24">
        <f t="shared" si="8"/>
        <v>267.06</v>
      </c>
      <c r="L102" s="24">
        <f t="shared" si="9"/>
        <v>34.7178</v>
      </c>
      <c r="M102" s="24">
        <f t="shared" si="10"/>
        <v>301.7778</v>
      </c>
      <c r="N102" s="24"/>
      <c r="O102" s="29"/>
      <c r="P102" s="30">
        <f t="shared" si="11"/>
        <v>267.06</v>
      </c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</row>
    <row r="103" s="1" customFormat="1" ht="34" customHeight="1" spans="1:205">
      <c r="A103" s="25">
        <v>95</v>
      </c>
      <c r="B103" s="24" t="s">
        <v>209</v>
      </c>
      <c r="C103" s="24" t="s">
        <v>210</v>
      </c>
      <c r="D103" s="24"/>
      <c r="E103" s="24" t="s">
        <v>24</v>
      </c>
      <c r="F103" s="24" t="s">
        <v>62</v>
      </c>
      <c r="G103" s="24">
        <v>46.86</v>
      </c>
      <c r="H103" s="24">
        <v>0</v>
      </c>
      <c r="I103" s="24">
        <v>0</v>
      </c>
      <c r="J103" s="24">
        <v>0</v>
      </c>
      <c r="K103" s="24">
        <f t="shared" si="8"/>
        <v>46.86</v>
      </c>
      <c r="L103" s="24">
        <f t="shared" si="9"/>
        <v>6.0918</v>
      </c>
      <c r="M103" s="24">
        <f t="shared" si="10"/>
        <v>52.9518</v>
      </c>
      <c r="N103" s="24"/>
      <c r="O103" s="29"/>
      <c r="P103" s="30">
        <f t="shared" si="11"/>
        <v>46.86</v>
      </c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</row>
    <row r="104" s="2" customFormat="1" spans="1:16">
      <c r="A104" s="32" t="s">
        <v>211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42"/>
      <c r="P104" s="43"/>
    </row>
    <row r="105" s="2" customFormat="1" spans="1:16">
      <c r="A105" s="33" t="s">
        <v>212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43"/>
    </row>
    <row r="106" s="2" customFormat="1" spans="1:16">
      <c r="A106" s="32" t="s">
        <v>213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/>
      <c r="P106" s="43"/>
    </row>
    <row r="107" s="2" customFormat="1" spans="1:16">
      <c r="A107" s="33" t="s">
        <v>214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43"/>
    </row>
    <row r="108" s="2" customFormat="1" spans="1:16">
      <c r="A108" s="33" t="s">
        <v>215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43"/>
    </row>
    <row r="109" s="2" customFormat="1" spans="1:16">
      <c r="A109" s="33" t="s">
        <v>216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43"/>
    </row>
    <row r="110" s="2" customFormat="1" spans="1:16">
      <c r="A110" s="34" t="s">
        <v>217</v>
      </c>
      <c r="B110" s="34"/>
      <c r="C110" s="32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43"/>
    </row>
    <row r="111" s="2" customFormat="1" ht="23.25" customHeight="1" spans="1:16">
      <c r="A111" s="34"/>
      <c r="B111" s="34"/>
      <c r="C111" s="32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43"/>
    </row>
    <row r="112" s="2" customFormat="1" spans="1:16">
      <c r="A112" s="35" t="s">
        <v>218</v>
      </c>
      <c r="B112" s="36"/>
      <c r="C112" s="37"/>
      <c r="H112" s="2" t="s">
        <v>219</v>
      </c>
      <c r="I112" s="44"/>
      <c r="J112" s="38"/>
      <c r="K112" s="40"/>
      <c r="L112" s="40"/>
      <c r="M112" s="40"/>
      <c r="N112" s="45"/>
      <c r="O112" s="46"/>
      <c r="P112" s="43"/>
    </row>
    <row r="113" s="2" customFormat="1" spans="1:16">
      <c r="A113" s="38" t="s">
        <v>220</v>
      </c>
      <c r="B113" s="36"/>
      <c r="C113" s="37"/>
      <c r="H113" s="2" t="s">
        <v>221</v>
      </c>
      <c r="I113" s="38"/>
      <c r="J113" s="38"/>
      <c r="K113" s="40"/>
      <c r="L113" s="38"/>
      <c r="M113" s="38"/>
      <c r="N113" s="47"/>
      <c r="O113" s="48"/>
      <c r="P113" s="43"/>
    </row>
    <row r="114" s="2" customFormat="1" spans="1:16">
      <c r="A114" s="38"/>
      <c r="B114" s="36"/>
      <c r="C114" s="37"/>
      <c r="I114" s="38"/>
      <c r="J114" s="38"/>
      <c r="K114" s="40"/>
      <c r="L114" s="38"/>
      <c r="M114" s="38"/>
      <c r="N114" s="47"/>
      <c r="O114" s="48"/>
      <c r="P114" s="43"/>
    </row>
    <row r="115" s="2" customFormat="1" spans="1:16">
      <c r="A115" s="35" t="s">
        <v>222</v>
      </c>
      <c r="B115" s="35"/>
      <c r="C115" s="39"/>
      <c r="H115" s="2" t="s">
        <v>223</v>
      </c>
      <c r="I115" s="35"/>
      <c r="J115" s="49"/>
      <c r="K115" s="40"/>
      <c r="L115" s="40"/>
      <c r="M115" s="40"/>
      <c r="N115" s="47"/>
      <c r="O115" s="48"/>
      <c r="P115" s="43"/>
    </row>
    <row r="116" s="2" customFormat="1" customHeight="1" spans="1:16">
      <c r="A116" s="40"/>
      <c r="B116" s="41" t="s">
        <v>224</v>
      </c>
      <c r="C116" s="41"/>
      <c r="I116" s="40" t="s">
        <v>224</v>
      </c>
      <c r="J116" s="40"/>
      <c r="K116" s="40"/>
      <c r="L116" s="40"/>
      <c r="M116" s="40"/>
      <c r="N116" s="47"/>
      <c r="O116" s="48"/>
      <c r="P116" s="4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</sheetData>
  <autoFilter ref="A8:GW116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4:N104"/>
    <mergeCell ref="A105:N105"/>
    <mergeCell ref="A106:N106"/>
    <mergeCell ref="A107:N107"/>
    <mergeCell ref="A108:N108"/>
    <mergeCell ref="A109:N109"/>
    <mergeCell ref="A110:N110"/>
    <mergeCell ref="A7:A8"/>
    <mergeCell ref="B7:B8"/>
    <mergeCell ref="C7:C8"/>
    <mergeCell ref="D7:D8"/>
    <mergeCell ref="E7:E8"/>
    <mergeCell ref="N7:N8"/>
  </mergeCells>
  <conditionalFormatting sqref="D1:D8 I112:I116 D104:D111 D117:D1048576">
    <cfRule type="duplicateValues" dxfId="0" priority="4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2022-12-21T09:38:53Z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773100A3126640CAAB01E920F5D556B5</vt:lpwstr>
  </property>
</Properties>
</file>