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omments1.xml" ContentType="application/vnd.openxmlformats-officedocument.spreadsheetml.comments+xml"/>
  <Override PartName="/xl/drawings/drawing15.xml" ContentType="application/vnd.openxmlformats-officedocument.drawing+xml"/>
  <Override PartName="/xl/comments2.xml" ContentType="application/vnd.openxmlformats-officedocument.spreadsheetml.comments+xml"/>
  <Override PartName="/xl/drawings/drawing1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filterPrivacy="1" codeName="ThisWorkbook" defaultThemeVersion="124226"/>
  <xr:revisionPtr revIDLastSave="0" documentId="13_ncr:1_{BE3BBD1F-5897-4929-B2B9-6C7A878204B3}" xr6:coauthVersionLast="47" xr6:coauthVersionMax="47" xr10:uidLastSave="{00000000-0000-0000-0000-000000000000}"/>
  <bookViews>
    <workbookView xWindow="3030" yWindow="-120" windowWidth="25890" windowHeight="16440" tabRatio="826" firstSheet="1" activeTab="3" xr2:uid="{00000000-000D-0000-FFFF-FFFF00000000}"/>
  </bookViews>
  <sheets>
    <sheet name="KING" sheetId="17" state="veryHidden" r:id="rId1"/>
    <sheet name="座椅配置表及主机信息" sheetId="18" r:id="rId2"/>
    <sheet name="驾驶员座椅总成首页" sheetId="12" r:id="rId3"/>
    <sheet name="驾驶员座椅总成" sheetId="5" r:id="rId4"/>
    <sheet name="副驾驶员首页" sheetId="15" r:id="rId5"/>
    <sheet name="副驾驶员座椅总成" sheetId="13" r:id="rId6"/>
    <sheet name="副驾驶员坐垫总成首页" sheetId="20" r:id="rId7"/>
    <sheet name="副驾驶员坐垫总成" sheetId="19" r:id="rId8"/>
    <sheet name="调货清单-20221102" sheetId="33" r:id="rId9"/>
    <sheet name="调货清单-20220514" sheetId="22" r:id="rId10"/>
    <sheet name="SHT0012928驾驶员靠背焊接总成" sheetId="26" r:id="rId11"/>
    <sheet name="SHT0012236副驾驶员靠背骨架焊接总成" sheetId="27" r:id="rId12"/>
    <sheet name="SHT0014664驾驶员靠背泡沫总成" sheetId="23" r:id="rId13"/>
    <sheet name="SHT0012223副驾驶员靠背泡沫总成" sheetId="25" r:id="rId14"/>
    <sheet name="SHT00131571.0升级M4座盆总成" sheetId="29" r:id="rId15"/>
    <sheet name="坐垫泡沫总成-SHT0012288" sheetId="24" r:id="rId16"/>
    <sheet name="YJ-6805100调角器总成" sheetId="28" r:id="rId17"/>
    <sheet name="副驾驶调角器总成SQX3000-6905190" sheetId="30" r:id="rId18"/>
    <sheet name="底座模块化SHT0014650未完成" sheetId="31" r:id="rId19"/>
    <sheet name="SHT0014653 副司机底支架总成（电泳）" sheetId="32" r:id="rId20"/>
  </sheets>
  <definedNames>
    <definedName name="_xlnm._FilterDatabase" localSheetId="5" hidden="1">副驾驶员座椅总成!$A$9:$AB$34</definedName>
    <definedName name="_xlnm._FilterDatabase" localSheetId="3" hidden="1">驾驶员座椅总成!$A$8:$AB$75</definedName>
    <definedName name="_xlnm.Print_Area" localSheetId="4">副驾驶员首页!$A$1:$Z$37</definedName>
    <definedName name="_xlnm.Print_Area" localSheetId="7">副驾驶员坐垫总成!$A$1:$AB$16</definedName>
    <definedName name="_xlnm.Print_Area" localSheetId="5">副驾驶员座椅总成!$A$1:$AB$34</definedName>
    <definedName name="_xlnm.Print_Area" localSheetId="3">驾驶员座椅总成!$A$1:$AB$75</definedName>
    <definedName name="_xlnm.Print_Area" localSheetId="2">驾驶员座椅总成首页!$A$1:$Y$87</definedName>
    <definedName name="_xlnm.Print_Titles" localSheetId="5">副驾驶员座椅总成!$9:$9</definedName>
    <definedName name="_xlnm.Print_Titles" localSheetId="3">驾驶员座椅总成!$8:$8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U160" i="31" l="1"/>
  <c r="U150" i="31"/>
  <c r="U148" i="31"/>
  <c r="U147" i="31"/>
  <c r="U144" i="31"/>
  <c r="U139" i="31"/>
  <c r="U135" i="31"/>
  <c r="U132" i="31"/>
  <c r="U131" i="31" s="1"/>
  <c r="U129" i="31" s="1"/>
  <c r="U128" i="31" s="1"/>
  <c r="U127" i="31" s="1"/>
  <c r="U122" i="31"/>
  <c r="U121" i="31" s="1"/>
  <c r="U115" i="31"/>
  <c r="U112" i="31"/>
  <c r="U111" i="31" s="1"/>
  <c r="U107" i="31"/>
  <c r="U106" i="31" s="1"/>
  <c r="U103" i="31"/>
  <c r="U100" i="31"/>
  <c r="U97" i="31"/>
  <c r="U93" i="31" s="1"/>
  <c r="U92" i="31" s="1"/>
  <c r="U83" i="31"/>
  <c r="U78" i="31"/>
  <c r="U77" i="31"/>
  <c r="U76" i="31" s="1"/>
  <c r="U66" i="31"/>
  <c r="U62" i="31"/>
  <c r="U61" i="31"/>
  <c r="U58" i="31"/>
  <c r="U57" i="31" s="1"/>
  <c r="U54" i="31"/>
  <c r="U51" i="31"/>
  <c r="U48" i="31"/>
  <c r="U45" i="31"/>
  <c r="U39" i="31"/>
  <c r="U38" i="31"/>
  <c r="U33" i="31"/>
  <c r="U32" i="31" s="1"/>
  <c r="U31" i="31"/>
  <c r="U26" i="31"/>
  <c r="U20" i="31"/>
  <c r="U15" i="31"/>
  <c r="U8" i="31"/>
  <c r="U7" i="31"/>
  <c r="U6" i="31" s="1"/>
  <c r="U5" i="31" s="1"/>
  <c r="U4" i="31" s="1"/>
  <c r="U3" i="31" s="1"/>
  <c r="S7" i="31"/>
  <c r="U91" i="31" l="1"/>
  <c r="K24" i="32" l="1"/>
  <c r="K23" i="32"/>
  <c r="K22" i="32"/>
  <c r="K21" i="32"/>
  <c r="K20" i="32"/>
  <c r="K19" i="32"/>
  <c r="K2" i="32"/>
  <c r="V27" i="28" l="1"/>
  <c r="V26" i="28" s="1"/>
  <c r="V21" i="28"/>
  <c r="V16" i="28"/>
  <c r="V12" i="28"/>
  <c r="V11" i="28" s="1"/>
  <c r="V7" i="28"/>
  <c r="V6" i="28" s="1"/>
  <c r="V3" i="28" l="1"/>
  <c r="V19" i="28"/>
  <c r="V2" i="28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D14" authorId="0" shapeId="0" xr:uid="{0E4A066E-8BCA-4E13-99B2-557249F374F2}">
      <text>
        <r>
          <rPr>
            <b/>
            <sz val="9"/>
            <color indexed="81"/>
            <rFont val="宋体"/>
            <family val="3"/>
            <charset val="134"/>
          </rPr>
          <t>增加两个倒扣后取的新零件号20190916</t>
        </r>
      </text>
    </comment>
    <comment ref="E14" authorId="0" shapeId="0" xr:uid="{D1A77177-C81F-426E-B94E-4E656EE949C5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3/10结构调整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P44" authorId="0" shapeId="0" xr:uid="{71417BC8-A88F-44FA-9DE6-B64530EF0733}">
      <text>
        <r>
          <rPr>
            <b/>
            <sz val="9"/>
            <rFont val="宋体"/>
            <family val="3"/>
            <charset val="134"/>
          </rPr>
          <t>付园用户:</t>
        </r>
        <r>
          <rPr>
            <sz val="9"/>
            <rFont val="宋体"/>
            <family val="3"/>
            <charset val="134"/>
          </rPr>
          <t xml:space="preserve">
借用3.0平台仰角处无缝钢管。（内径公差徐注意）</t>
        </r>
      </text>
    </comment>
    <comment ref="D69" authorId="0" shapeId="0" xr:uid="{F9C5A9D9-1BB9-4BBE-BFF4-FD84A070CB35}">
      <text>
        <r>
          <rPr>
            <b/>
            <sz val="9"/>
            <rFont val="宋体"/>
            <family val="3"/>
            <charset val="134"/>
          </rPr>
          <t>付园用户:
代号说明：公称直径d=5mm、公称长度l=10mm、钉体由铝合金（ALA）制造、钉芯由钢（St）制造、性能等级11的开口型平圆头抽芯铆钉。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E69" authorId="0" shapeId="0" xr:uid="{34F9CF33-EEBC-4740-A9E4-1AA938BBEFC1}">
      <text>
        <r>
          <rPr>
            <b/>
            <sz val="9"/>
            <rFont val="宋体"/>
            <family val="3"/>
            <charset val="134"/>
          </rPr>
          <t>付园 用户:原名：开口型平圆头抽芯铆钉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F69" authorId="0" shapeId="0" xr:uid="{F858A60A-3357-41A2-AFF9-65A9DF0CA284}">
      <text>
        <r>
          <rPr>
            <b/>
            <sz val="9"/>
            <rFont val="宋体"/>
            <family val="3"/>
            <charset val="134"/>
          </rPr>
          <t>付园 用户:原名：开口型平圆头抽芯铆钉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P89" authorId="0" shapeId="0" xr:uid="{C291C5EE-6D10-48CF-A50A-FD203BB77050}">
      <text>
        <r>
          <rPr>
            <b/>
            <sz val="9"/>
            <rFont val="宋体"/>
            <family val="3"/>
            <charset val="134"/>
          </rPr>
          <t>付园用户:</t>
        </r>
        <r>
          <rPr>
            <sz val="9"/>
            <rFont val="宋体"/>
            <family val="3"/>
            <charset val="134"/>
          </rPr>
          <t xml:space="preserve">
最初定义为Q340    Ф18×2.5暂定。20200605更改为20 Ф18×2.5</t>
        </r>
      </text>
    </comment>
    <comment ref="P151" authorId="0" shapeId="0" xr:uid="{7D80D5D7-4CBB-4A73-B122-F13B6DA92887}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图纸为45</t>
        </r>
      </text>
    </comment>
    <comment ref="P152" authorId="0" shapeId="0" xr:uid="{9BD86E88-468D-4D18-B718-FD623CEFB4DD}">
      <text>
        <r>
          <rPr>
            <b/>
            <sz val="9"/>
            <rFont val="宋体"/>
            <family val="3"/>
            <charset val="134"/>
          </rPr>
          <t xml:space="preserve">付园:POM聚甲醛 密度 1.42
</t>
        </r>
        <r>
          <rPr>
            <sz val="9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<sst xmlns="http://schemas.openxmlformats.org/spreadsheetml/2006/main" count="8675" uniqueCount="1722">
  <si>
    <t>日期：</t>
    <phoneticPr fontId="2" type="noConversion"/>
  </si>
  <si>
    <t>A</t>
    <phoneticPr fontId="2" type="noConversion"/>
  </si>
  <si>
    <t>零件号</t>
    <phoneticPr fontId="2" type="noConversion"/>
  </si>
  <si>
    <t>规格型号</t>
    <phoneticPr fontId="2" type="noConversion"/>
  </si>
  <si>
    <t>车型配置</t>
    <phoneticPr fontId="2" type="noConversion"/>
  </si>
  <si>
    <t>种类</t>
    <phoneticPr fontId="2" type="noConversion"/>
  </si>
  <si>
    <t>序号</t>
    <phoneticPr fontId="2" type="noConversion"/>
  </si>
  <si>
    <t>装配等级</t>
    <phoneticPr fontId="2" type="noConversion"/>
  </si>
  <si>
    <t>重要度</t>
    <phoneticPr fontId="2" type="noConversion"/>
  </si>
  <si>
    <t>单位</t>
    <phoneticPr fontId="2" type="noConversion"/>
  </si>
  <si>
    <t>数据版本</t>
    <phoneticPr fontId="2" type="noConversion"/>
  </si>
  <si>
    <t>是否申请新零件号</t>
    <phoneticPr fontId="2" type="noConversion"/>
  </si>
  <si>
    <t>材料</t>
    <phoneticPr fontId="2" type="noConversion"/>
  </si>
  <si>
    <t>表面处理</t>
    <phoneticPr fontId="2" type="noConversion"/>
  </si>
  <si>
    <t>用量</t>
    <phoneticPr fontId="2" type="noConversion"/>
  </si>
  <si>
    <t>PA6</t>
  </si>
  <si>
    <t>零件号</t>
    <phoneticPr fontId="2" type="noConversion"/>
  </si>
  <si>
    <t>说明：</t>
    <phoneticPr fontId="2" type="noConversion"/>
  </si>
  <si>
    <t>——</t>
    <phoneticPr fontId="2" type="noConversion"/>
  </si>
  <si>
    <t>名称</t>
    <phoneticPr fontId="2" type="noConversion"/>
  </si>
  <si>
    <t>电泳</t>
    <phoneticPr fontId="2" type="noConversion"/>
  </si>
  <si>
    <t>ASSY</t>
    <phoneticPr fontId="2" type="noConversion"/>
  </si>
  <si>
    <t>材料标准</t>
    <phoneticPr fontId="2" type="noConversion"/>
  </si>
  <si>
    <t>ASSY</t>
  </si>
  <si>
    <t>1</t>
    <phoneticPr fontId="2" type="noConversion"/>
  </si>
  <si>
    <t>钣金件</t>
  </si>
  <si>
    <t>——</t>
  </si>
  <si>
    <t>注塑件</t>
  </si>
  <si>
    <t>B</t>
    <phoneticPr fontId="2" type="noConversion"/>
  </si>
  <si>
    <t>焊接总成件</t>
    <phoneticPr fontId="2" type="noConversion"/>
  </si>
  <si>
    <t>来源</t>
    <phoneticPr fontId="2" type="noConversion"/>
  </si>
  <si>
    <t>批准：</t>
    <phoneticPr fontId="2" type="noConversion"/>
  </si>
  <si>
    <t>N</t>
    <phoneticPr fontId="2" type="noConversion"/>
  </si>
  <si>
    <t>Y</t>
    <phoneticPr fontId="2" type="noConversion"/>
  </si>
  <si>
    <t>T5</t>
    <phoneticPr fontId="2" type="noConversion"/>
  </si>
  <si>
    <t>驾驶员座椅总成</t>
    <phoneticPr fontId="2" type="noConversion"/>
  </si>
  <si>
    <t>H4</t>
    <phoneticPr fontId="2" type="noConversion"/>
  </si>
  <si>
    <t>H5</t>
    <phoneticPr fontId="2" type="noConversion"/>
  </si>
  <si>
    <t>A</t>
    <phoneticPr fontId="1" type="noConversion"/>
  </si>
  <si>
    <t>——</t>
    <phoneticPr fontId="1" type="noConversion"/>
  </si>
  <si>
    <t>——</t>
    <phoneticPr fontId="2" type="noConversion"/>
  </si>
  <si>
    <t>六角头螺栓</t>
    <phoneticPr fontId="2" type="noConversion"/>
  </si>
  <si>
    <t>弹垫圈</t>
    <phoneticPr fontId="2" type="noConversion"/>
  </si>
  <si>
    <t>PE</t>
    <phoneticPr fontId="2" type="noConversion"/>
  </si>
  <si>
    <t>编号：GR-21-01-23</t>
    <phoneticPr fontId="2" type="noConversion"/>
  </si>
  <si>
    <t xml:space="preserve">    </t>
    <phoneticPr fontId="2" type="noConversion"/>
  </si>
  <si>
    <t>车型</t>
    <phoneticPr fontId="2" type="noConversion"/>
  </si>
  <si>
    <t>编制</t>
    <phoneticPr fontId="2" type="noConversion"/>
  </si>
  <si>
    <t>审核</t>
    <phoneticPr fontId="64" type="noConversion"/>
  </si>
  <si>
    <t>标准化</t>
    <phoneticPr fontId="64" type="noConversion"/>
  </si>
  <si>
    <t>批准</t>
    <phoneticPr fontId="2" type="noConversion"/>
  </si>
  <si>
    <t>页次</t>
    <phoneticPr fontId="64" type="noConversion"/>
  </si>
  <si>
    <t>日 期</t>
    <phoneticPr fontId="64" type="noConversion"/>
  </si>
  <si>
    <t xml:space="preserve">                                  (首页 )</t>
    <phoneticPr fontId="64" type="noConversion"/>
  </si>
  <si>
    <t>李世新</t>
    <phoneticPr fontId="2" type="noConversion"/>
  </si>
  <si>
    <t>1/1</t>
    <phoneticPr fontId="2" type="noConversion"/>
  </si>
  <si>
    <t>图示</t>
    <phoneticPr fontId="2" type="noConversion"/>
  </si>
  <si>
    <t>NO.</t>
    <phoneticPr fontId="2" type="noConversion"/>
  </si>
  <si>
    <t>件名</t>
    <phoneticPr fontId="2" type="noConversion"/>
  </si>
  <si>
    <t>产品描述</t>
    <phoneticPr fontId="2" type="noConversion"/>
  </si>
  <si>
    <t>单台用量</t>
    <phoneticPr fontId="2" type="noConversion"/>
  </si>
  <si>
    <t>车型配置</t>
    <phoneticPr fontId="2" type="noConversion"/>
  </si>
  <si>
    <t>备注</t>
    <phoneticPr fontId="2" type="noConversion"/>
  </si>
  <si>
    <t>变更履历</t>
    <phoneticPr fontId="64" type="noConversion"/>
  </si>
  <si>
    <t>No</t>
    <phoneticPr fontId="2" type="noConversion"/>
  </si>
  <si>
    <t>日期</t>
    <phoneticPr fontId="2" type="noConversion"/>
  </si>
  <si>
    <t>零件号</t>
    <phoneticPr fontId="64" type="noConversion"/>
  </si>
  <si>
    <t>零件名称</t>
    <phoneticPr fontId="2" type="noConversion"/>
  </si>
  <si>
    <t xml:space="preserve">  变更内容</t>
    <phoneticPr fontId="2" type="noConversion"/>
  </si>
  <si>
    <t>变更原因</t>
    <phoneticPr fontId="2" type="noConversion"/>
  </si>
  <si>
    <t>变更来源</t>
    <phoneticPr fontId="2" type="noConversion"/>
  </si>
  <si>
    <t>No</t>
    <phoneticPr fontId="2" type="noConversion"/>
  </si>
  <si>
    <t xml:space="preserve"> 日期</t>
    <phoneticPr fontId="64" type="noConversion"/>
  </si>
  <si>
    <t>零件号</t>
    <phoneticPr fontId="2" type="noConversion"/>
  </si>
  <si>
    <t>零件名称</t>
    <phoneticPr fontId="2" type="noConversion"/>
  </si>
  <si>
    <t xml:space="preserve">  变更内容</t>
    <phoneticPr fontId="64" type="noConversion"/>
  </si>
  <si>
    <t>变更原因</t>
    <phoneticPr fontId="2" type="noConversion"/>
  </si>
  <si>
    <t>变更来源</t>
    <phoneticPr fontId="2" type="noConversion"/>
  </si>
  <si>
    <t>零件号</t>
    <phoneticPr fontId="2" type="noConversion"/>
  </si>
  <si>
    <t>会签：</t>
    <phoneticPr fontId="2" type="noConversion"/>
  </si>
  <si>
    <t>中文名称</t>
    <phoneticPr fontId="2" type="noConversion"/>
  </si>
  <si>
    <t>批准:</t>
  </si>
  <si>
    <t>日期：</t>
    <phoneticPr fontId="2" type="noConversion"/>
  </si>
  <si>
    <t>规格型号</t>
    <phoneticPr fontId="2" type="noConversion"/>
  </si>
  <si>
    <t>版本：A</t>
    <phoneticPr fontId="2" type="noConversion"/>
  </si>
  <si>
    <t>车型配置</t>
    <phoneticPr fontId="2" type="noConversion"/>
  </si>
  <si>
    <t>说明：</t>
    <phoneticPr fontId="2" type="noConversion"/>
  </si>
  <si>
    <t>重量</t>
    <phoneticPr fontId="2" type="noConversion"/>
  </si>
  <si>
    <t>价格</t>
    <phoneticPr fontId="2" type="noConversion"/>
  </si>
  <si>
    <t>序号</t>
    <phoneticPr fontId="2" type="noConversion"/>
  </si>
  <si>
    <t>装配等级</t>
    <phoneticPr fontId="2" type="noConversion"/>
  </si>
  <si>
    <t>零件来源</t>
    <phoneticPr fontId="2" type="noConversion"/>
  </si>
  <si>
    <t>零件描述</t>
    <phoneticPr fontId="2" type="noConversion"/>
  </si>
  <si>
    <t>重要度</t>
    <phoneticPr fontId="2" type="noConversion"/>
  </si>
  <si>
    <t>单位</t>
    <phoneticPr fontId="2" type="noConversion"/>
  </si>
  <si>
    <t>数据版本</t>
    <phoneticPr fontId="2" type="noConversion"/>
  </si>
  <si>
    <t>图纸号</t>
    <phoneticPr fontId="2" type="noConversion"/>
  </si>
  <si>
    <t>图纸版本</t>
    <phoneticPr fontId="2" type="noConversion"/>
  </si>
  <si>
    <t>材料</t>
    <phoneticPr fontId="2" type="noConversion"/>
  </si>
  <si>
    <t>轮廓尺寸
(长*宽*高)</t>
    <phoneticPr fontId="2" type="noConversion"/>
  </si>
  <si>
    <t>重量
（Kg）</t>
    <phoneticPr fontId="2" type="noConversion"/>
  </si>
  <si>
    <t>表面处理</t>
    <phoneticPr fontId="2" type="noConversion"/>
  </si>
  <si>
    <t>备注</t>
    <phoneticPr fontId="2" type="noConversion"/>
  </si>
  <si>
    <t>数量</t>
    <phoneticPr fontId="1" type="noConversion"/>
  </si>
  <si>
    <t>装配总成件</t>
    <phoneticPr fontId="2" type="noConversion"/>
  </si>
  <si>
    <t>——</t>
    <phoneticPr fontId="2" type="noConversion"/>
  </si>
  <si>
    <t>装配总成件</t>
    <phoneticPr fontId="2" type="noConversion"/>
  </si>
  <si>
    <t>256*566*860</t>
    <phoneticPr fontId="2" type="noConversion"/>
  </si>
  <si>
    <t>T5</t>
    <phoneticPr fontId="2" type="noConversion"/>
  </si>
  <si>
    <t>256*566*860</t>
    <phoneticPr fontId="2" type="noConversion"/>
  </si>
  <si>
    <t>副驾驶员靠背骨架焊接总成</t>
    <phoneticPr fontId="2" type="noConversion"/>
  </si>
  <si>
    <t>T5</t>
  </si>
  <si>
    <t>冲压件</t>
    <phoneticPr fontId="2" type="noConversion"/>
  </si>
  <si>
    <t>分总成</t>
    <phoneticPr fontId="2" type="noConversion"/>
  </si>
  <si>
    <t>ASSY</t>
    <phoneticPr fontId="2" type="noConversion"/>
  </si>
  <si>
    <t>标准件</t>
    <phoneticPr fontId="2" type="noConversion"/>
  </si>
  <si>
    <t>H4</t>
    <phoneticPr fontId="2" type="noConversion"/>
  </si>
  <si>
    <t>D04</t>
    <phoneticPr fontId="2" type="noConversion"/>
  </si>
  <si>
    <t>注塑件</t>
    <phoneticPr fontId="2" type="noConversion"/>
  </si>
  <si>
    <t>安全带外部罩壳固定卡片</t>
    <phoneticPr fontId="2" type="noConversion"/>
  </si>
  <si>
    <t>65Mn</t>
    <phoneticPr fontId="2" type="noConversion"/>
  </si>
  <si>
    <t>GB/T4357</t>
    <phoneticPr fontId="2" type="noConversion"/>
  </si>
  <si>
    <t>51*89*9</t>
    <phoneticPr fontId="2" type="noConversion"/>
  </si>
  <si>
    <t>H4681010095A0</t>
    <phoneticPr fontId="2" type="noConversion"/>
  </si>
  <si>
    <t>拉铆钉</t>
    <phoneticPr fontId="2" type="noConversion"/>
  </si>
  <si>
    <t>安全带外部罩壳</t>
    <phoneticPr fontId="2" type="noConversion"/>
  </si>
  <si>
    <t>101*74*15</t>
    <phoneticPr fontId="2" type="noConversion"/>
  </si>
  <si>
    <t>503*128*186</t>
    <phoneticPr fontId="2" type="noConversion"/>
  </si>
  <si>
    <t>434*261*274</t>
    <phoneticPr fontId="2" type="noConversion"/>
  </si>
  <si>
    <t>D04-6906002</t>
    <phoneticPr fontId="2" type="noConversion"/>
  </si>
  <si>
    <t>调角器左罩壳</t>
    <phoneticPr fontId="2" type="noConversion"/>
  </si>
  <si>
    <t>——</t>
    <phoneticPr fontId="1" type="noConversion"/>
  </si>
  <si>
    <t>D04-6906001</t>
    <phoneticPr fontId="2" type="noConversion"/>
  </si>
  <si>
    <t>调角器右罩壳</t>
    <phoneticPr fontId="2" type="noConversion"/>
  </si>
  <si>
    <t>310*267*110</t>
    <phoneticPr fontId="1" type="noConversion"/>
  </si>
  <si>
    <t>13*38*13</t>
    <phoneticPr fontId="2" type="noConversion"/>
  </si>
  <si>
    <t>Q40110</t>
    <phoneticPr fontId="2" type="noConversion"/>
  </si>
  <si>
    <t>平垫圈</t>
    <phoneticPr fontId="2" type="noConversion"/>
  </si>
  <si>
    <t>16*1.5*16</t>
    <phoneticPr fontId="2" type="noConversion"/>
  </si>
  <si>
    <t>Q40310</t>
    <phoneticPr fontId="2" type="noConversion"/>
  </si>
  <si>
    <t>16*2*16</t>
    <phoneticPr fontId="2" type="noConversion"/>
  </si>
  <si>
    <t>副驾驶员座椅总成</t>
    <phoneticPr fontId="1" type="noConversion"/>
  </si>
  <si>
    <t>——</t>
    <phoneticPr fontId="1" type="noConversion"/>
  </si>
  <si>
    <t>内部号</t>
    <phoneticPr fontId="2" type="noConversion"/>
  </si>
  <si>
    <t>内部图号</t>
    <phoneticPr fontId="1" type="noConversion"/>
  </si>
  <si>
    <t xml:space="preserve"> </t>
    <phoneticPr fontId="1" type="noConversion"/>
  </si>
  <si>
    <t>副驾驶员靠背泡沫总成</t>
    <phoneticPr fontId="2" type="noConversion"/>
  </si>
  <si>
    <t>副驾驶员靠背面套总成</t>
    <phoneticPr fontId="2" type="noConversion"/>
  </si>
  <si>
    <t>过程虚拟总成</t>
    <phoneticPr fontId="2" type="noConversion"/>
  </si>
  <si>
    <t>固定罩壳和导向板</t>
    <phoneticPr fontId="2" type="noConversion"/>
  </si>
  <si>
    <t>固定安全带外部罩壳固定卡片</t>
    <phoneticPr fontId="2" type="noConversion"/>
  </si>
  <si>
    <t>固定调角器</t>
    <phoneticPr fontId="2" type="noConversion"/>
  </si>
  <si>
    <t>B</t>
    <phoneticPr fontId="1" type="noConversion"/>
  </si>
  <si>
    <t>坐垫塑料包装套</t>
    <phoneticPr fontId="2" type="noConversion"/>
  </si>
  <si>
    <t>副驾驶员座椅总成</t>
    <phoneticPr fontId="2" type="noConversion"/>
  </si>
  <si>
    <t>A</t>
    <phoneticPr fontId="1" type="noConversion"/>
  </si>
  <si>
    <t>座椅总成</t>
    <phoneticPr fontId="1" type="noConversion"/>
  </si>
  <si>
    <t>ASSY</t>
    <phoneticPr fontId="1" type="noConversion"/>
  </si>
  <si>
    <t>——</t>
    <phoneticPr fontId="1" type="noConversion"/>
  </si>
  <si>
    <t>1193*526*670</t>
    <phoneticPr fontId="1" type="noConversion"/>
  </si>
  <si>
    <t>H4</t>
    <phoneticPr fontId="1" type="noConversion"/>
  </si>
  <si>
    <t>沿用件Y/N</t>
    <phoneticPr fontId="2" type="noConversion"/>
  </si>
  <si>
    <t>主副通用</t>
    <phoneticPr fontId="1" type="noConversion"/>
  </si>
  <si>
    <t>会签：</t>
    <phoneticPr fontId="2" type="noConversion"/>
  </si>
  <si>
    <t>副驾驶调角器总成</t>
    <phoneticPr fontId="2" type="noConversion"/>
  </si>
  <si>
    <t xml:space="preserve"> </t>
    <phoneticPr fontId="2" type="noConversion"/>
  </si>
  <si>
    <t>标配</t>
    <phoneticPr fontId="2" type="noConversion"/>
  </si>
  <si>
    <t>副驾驶员座椅总成</t>
    <phoneticPr fontId="1" type="noConversion"/>
  </si>
  <si>
    <t>——</t>
    <phoneticPr fontId="2" type="noConversion"/>
  </si>
  <si>
    <t>坐垫塑料包装套</t>
    <phoneticPr fontId="1" type="noConversion"/>
  </si>
  <si>
    <t>驾驶员座椅总成</t>
    <phoneticPr fontId="1" type="noConversion"/>
  </si>
  <si>
    <t>T5</t>
    <phoneticPr fontId="1" type="noConversion"/>
  </si>
  <si>
    <t>印刷品</t>
    <phoneticPr fontId="1" type="noConversion"/>
  </si>
  <si>
    <t>坐垫泡沫总成</t>
    <phoneticPr fontId="2" type="noConversion"/>
  </si>
  <si>
    <t>调角器手柄</t>
    <phoneticPr fontId="2" type="noConversion"/>
  </si>
  <si>
    <t>SQX3000-6905190</t>
    <phoneticPr fontId="1" type="noConversion"/>
  </si>
  <si>
    <t>坐垫泡沫总成</t>
    <phoneticPr fontId="1" type="noConversion"/>
  </si>
  <si>
    <t>坐垫面套总成</t>
    <phoneticPr fontId="1" type="noConversion"/>
  </si>
  <si>
    <t>SHT0010983</t>
    <phoneticPr fontId="2" type="noConversion"/>
  </si>
  <si>
    <t>——</t>
    <phoneticPr fontId="2" type="noConversion"/>
  </si>
  <si>
    <t>汕德卡</t>
    <phoneticPr fontId="2" type="noConversion"/>
  </si>
  <si>
    <t>副驾驶员安全带总成</t>
    <phoneticPr fontId="2" type="noConversion"/>
  </si>
  <si>
    <t>总成件</t>
    <phoneticPr fontId="2" type="noConversion"/>
  </si>
  <si>
    <t>ASSY</t>
    <phoneticPr fontId="2" type="noConversion"/>
  </si>
  <si>
    <t>——</t>
    <phoneticPr fontId="2" type="noConversion"/>
  </si>
  <si>
    <t>——</t>
    <phoneticPr fontId="2" type="noConversion"/>
  </si>
  <si>
    <t>X3000</t>
    <phoneticPr fontId="2" type="noConversion"/>
  </si>
  <si>
    <t>安全带锁扣总成</t>
    <phoneticPr fontId="2" type="noConversion"/>
  </si>
  <si>
    <t>总成件</t>
    <phoneticPr fontId="2" type="noConversion"/>
  </si>
  <si>
    <t>ASSY</t>
    <phoneticPr fontId="2" type="noConversion"/>
  </si>
  <si>
    <t>——</t>
    <phoneticPr fontId="2" type="noConversion"/>
  </si>
  <si>
    <t>副驾驶员靠背总成</t>
    <phoneticPr fontId="2" type="noConversion"/>
  </si>
  <si>
    <t>H5-6802127</t>
    <phoneticPr fontId="1" type="noConversion"/>
  </si>
  <si>
    <t>SHT0013505</t>
    <phoneticPr fontId="2" type="noConversion"/>
  </si>
  <si>
    <t>H5</t>
    <phoneticPr fontId="2" type="noConversion"/>
  </si>
  <si>
    <t>H5-6802126</t>
    <phoneticPr fontId="2" type="noConversion"/>
  </si>
  <si>
    <t>PP-TP15</t>
    <phoneticPr fontId="1" type="noConversion"/>
  </si>
  <si>
    <t>校核：         标准化：</t>
    <phoneticPr fontId="2" type="noConversion"/>
  </si>
  <si>
    <t>图纸号</t>
    <phoneticPr fontId="2" type="noConversion"/>
  </si>
  <si>
    <t>设计图示</t>
    <phoneticPr fontId="2" type="noConversion"/>
  </si>
  <si>
    <t>规格</t>
    <phoneticPr fontId="2" type="noConversion"/>
  </si>
  <si>
    <t>设计密度</t>
    <phoneticPr fontId="2" type="noConversion"/>
  </si>
  <si>
    <t>设计重量
（Kg）</t>
    <phoneticPr fontId="2" type="noConversion"/>
  </si>
  <si>
    <t>轮廓尺寸
(长*宽*高)mm</t>
    <phoneticPr fontId="2" type="noConversion"/>
  </si>
  <si>
    <t>平台</t>
    <phoneticPr fontId="2" type="noConversion"/>
  </si>
  <si>
    <t>颜色</t>
    <phoneticPr fontId="2" type="noConversion"/>
  </si>
  <si>
    <t>皮纹</t>
    <phoneticPr fontId="2" type="noConversion"/>
  </si>
  <si>
    <t>A</t>
    <phoneticPr fontId="2" type="noConversion"/>
  </si>
  <si>
    <t>黑色</t>
    <phoneticPr fontId="2" type="noConversion"/>
  </si>
  <si>
    <t>693*660*1158</t>
    <phoneticPr fontId="2" type="noConversion"/>
  </si>
  <si>
    <t>驾驶员座椅总成</t>
    <phoneticPr fontId="2" type="noConversion"/>
  </si>
  <si>
    <t>总成件</t>
    <phoneticPr fontId="2" type="noConversion"/>
  </si>
  <si>
    <t>A</t>
    <phoneticPr fontId="2" type="noConversion"/>
  </si>
  <si>
    <t>装配总成件</t>
    <phoneticPr fontId="2" type="noConversion"/>
  </si>
  <si>
    <t>ASSY</t>
    <phoneticPr fontId="2" type="noConversion"/>
  </si>
  <si>
    <t>——</t>
    <phoneticPr fontId="2" type="noConversion"/>
  </si>
  <si>
    <t>T5</t>
    <phoneticPr fontId="2" type="noConversion"/>
  </si>
  <si>
    <t>驾驶员靠背总成</t>
    <phoneticPr fontId="2" type="noConversion"/>
  </si>
  <si>
    <t>过程虚拟件</t>
    <phoneticPr fontId="2" type="noConversion"/>
  </si>
  <si>
    <t>693*660*892</t>
    <phoneticPr fontId="2" type="noConversion"/>
  </si>
  <si>
    <t>H5</t>
    <phoneticPr fontId="2" type="noConversion"/>
  </si>
  <si>
    <t>安全带外部罩壳</t>
    <phoneticPr fontId="2" type="noConversion"/>
  </si>
  <si>
    <t>黑色，与固定卡片配套</t>
    <phoneticPr fontId="2" type="noConversion"/>
  </si>
  <si>
    <t>C</t>
    <phoneticPr fontId="2" type="noConversion"/>
  </si>
  <si>
    <t>塑料件</t>
    <phoneticPr fontId="2" type="noConversion"/>
  </si>
  <si>
    <t>PA6</t>
    <phoneticPr fontId="2" type="noConversion"/>
  </si>
  <si>
    <t>87*60*15</t>
    <phoneticPr fontId="2" type="noConversion"/>
  </si>
  <si>
    <t>皮纹</t>
    <phoneticPr fontId="2" type="noConversion"/>
  </si>
  <si>
    <t>H5-6802127</t>
    <phoneticPr fontId="2" type="noConversion"/>
  </si>
  <si>
    <t>安全带外部罩壳固定卡片</t>
    <phoneticPr fontId="2" type="noConversion"/>
  </si>
  <si>
    <t>黑色，与外部罩壳配套</t>
    <phoneticPr fontId="2" type="noConversion"/>
  </si>
  <si>
    <t>冲压钣金</t>
    <phoneticPr fontId="2" type="noConversion"/>
  </si>
  <si>
    <t>65Mn</t>
    <phoneticPr fontId="2" type="noConversion"/>
  </si>
  <si>
    <t>t=1</t>
    <phoneticPr fontId="2" type="noConversion"/>
  </si>
  <si>
    <t>GB/T 1222</t>
    <phoneticPr fontId="2" type="noConversion"/>
  </si>
  <si>
    <t>电泳</t>
    <phoneticPr fontId="2" type="noConversion"/>
  </si>
  <si>
    <t>H4</t>
    <phoneticPr fontId="2" type="noConversion"/>
  </si>
  <si>
    <t>抽芯拉铆钉</t>
    <phoneticPr fontId="2" type="noConversion"/>
  </si>
  <si>
    <t>固定安全带外部罩壳</t>
    <phoneticPr fontId="2" type="noConversion"/>
  </si>
  <si>
    <t>标准件</t>
    <phoneticPr fontId="2" type="noConversion"/>
  </si>
  <si>
    <t xml:space="preserve">铝 </t>
    <phoneticPr fontId="2" type="noConversion"/>
  </si>
  <si>
    <t>Φ3.2×7</t>
    <phoneticPr fontId="2" type="noConversion"/>
  </si>
  <si>
    <t>驾驶员靠背泡沫总成</t>
    <phoneticPr fontId="2" type="noConversion"/>
  </si>
  <si>
    <t>注塑件</t>
    <phoneticPr fontId="2" type="noConversion"/>
  </si>
  <si>
    <t>268*541*904</t>
    <phoneticPr fontId="2" type="noConversion"/>
  </si>
  <si>
    <t>驾驶员靠背面套总成</t>
    <phoneticPr fontId="2" type="noConversion"/>
  </si>
  <si>
    <t>SHT0012224</t>
    <phoneticPr fontId="2" type="noConversion"/>
  </si>
  <si>
    <t>驾驶员靠背焊接总成</t>
    <phoneticPr fontId="2" type="noConversion"/>
  </si>
  <si>
    <t>焊接总成件</t>
    <phoneticPr fontId="2" type="noConversion"/>
  </si>
  <si>
    <t>SHT0013504</t>
    <phoneticPr fontId="2" type="noConversion"/>
  </si>
  <si>
    <t>驾驶员安全带总成</t>
    <phoneticPr fontId="2" type="noConversion"/>
  </si>
  <si>
    <t>带吊环，卷轴器力值4.5N</t>
    <phoneticPr fontId="2" type="noConversion"/>
  </si>
  <si>
    <t>安全件</t>
    <phoneticPr fontId="2" type="noConversion"/>
  </si>
  <si>
    <t>GB 14166</t>
    <phoneticPr fontId="2" type="noConversion"/>
  </si>
  <si>
    <t>带报警</t>
    <phoneticPr fontId="2" type="noConversion"/>
  </si>
  <si>
    <t>EA</t>
    <phoneticPr fontId="2" type="noConversion"/>
  </si>
  <si>
    <t>主驾驶调角器总成</t>
    <phoneticPr fontId="2" type="noConversion"/>
  </si>
  <si>
    <t>分总成</t>
    <phoneticPr fontId="2" type="noConversion"/>
  </si>
  <si>
    <t>装配总成件</t>
    <phoneticPr fontId="2" type="noConversion"/>
  </si>
  <si>
    <t>495*128*186</t>
    <phoneticPr fontId="2" type="noConversion"/>
  </si>
  <si>
    <t>六角头螺栓</t>
    <phoneticPr fontId="2" type="noConversion"/>
  </si>
  <si>
    <t>固定调角器</t>
    <phoneticPr fontId="2" type="noConversion"/>
  </si>
  <si>
    <t>M10</t>
    <phoneticPr fontId="2" type="noConversion"/>
  </si>
  <si>
    <t>18*31*17</t>
    <phoneticPr fontId="2" type="noConversion"/>
  </si>
  <si>
    <t>平垫圈</t>
    <phoneticPr fontId="2" type="noConversion"/>
  </si>
  <si>
    <t>20*2*20</t>
    <phoneticPr fontId="2" type="noConversion"/>
  </si>
  <si>
    <t>弹垫圈</t>
    <phoneticPr fontId="2" type="noConversion"/>
  </si>
  <si>
    <t>20*3*20</t>
    <phoneticPr fontId="2" type="noConversion"/>
  </si>
  <si>
    <t>驾驶员坐垫总成</t>
    <phoneticPr fontId="2" type="noConversion"/>
  </si>
  <si>
    <t>511*498*146</t>
    <phoneticPr fontId="2" type="noConversion"/>
  </si>
  <si>
    <t>410*499*113</t>
    <phoneticPr fontId="2" type="noConversion"/>
  </si>
  <si>
    <t>坐垫泡沫总成</t>
    <phoneticPr fontId="2" type="noConversion"/>
  </si>
  <si>
    <t>504*491*106</t>
    <phoneticPr fontId="2" type="noConversion"/>
  </si>
  <si>
    <t>坐盆总成</t>
    <phoneticPr fontId="2" type="noConversion"/>
  </si>
  <si>
    <t>75*466*419</t>
    <phoneticPr fontId="2" type="noConversion"/>
  </si>
  <si>
    <t>底座模块化总成</t>
    <phoneticPr fontId="2" type="noConversion"/>
  </si>
  <si>
    <t>505*460*170</t>
    <phoneticPr fontId="2" type="noConversion"/>
  </si>
  <si>
    <t>座垫前部罩壳</t>
    <phoneticPr fontId="2" type="noConversion"/>
  </si>
  <si>
    <t>Q2204213</t>
    <phoneticPr fontId="2" type="noConversion"/>
  </si>
  <si>
    <t>大扁头盘头自攻钉</t>
    <phoneticPr fontId="2" type="noConversion"/>
  </si>
  <si>
    <t>固定罩壳</t>
    <phoneticPr fontId="2" type="noConversion"/>
  </si>
  <si>
    <t>ST4.2*13</t>
    <phoneticPr fontId="2" type="noConversion"/>
  </si>
  <si>
    <t>GB/T9074.18-1988</t>
    <phoneticPr fontId="2" type="noConversion"/>
  </si>
  <si>
    <t>PE</t>
    <phoneticPr fontId="2" type="noConversion"/>
  </si>
  <si>
    <t>靠背塑料包装套</t>
    <phoneticPr fontId="2" type="noConversion"/>
  </si>
  <si>
    <t>校核：标准化：</t>
    <phoneticPr fontId="2" type="noConversion"/>
  </si>
  <si>
    <t>设计图示</t>
    <phoneticPr fontId="2" type="noConversion"/>
  </si>
  <si>
    <t>材料标准</t>
    <phoneticPr fontId="2" type="noConversion"/>
  </si>
  <si>
    <t>规格</t>
    <phoneticPr fontId="1" type="noConversion"/>
  </si>
  <si>
    <t>设计密度</t>
    <phoneticPr fontId="1" type="noConversion"/>
  </si>
  <si>
    <t>平台</t>
    <phoneticPr fontId="1" type="noConversion"/>
  </si>
  <si>
    <t>颜色</t>
    <phoneticPr fontId="1" type="noConversion"/>
  </si>
  <si>
    <t>皮纹</t>
    <phoneticPr fontId="1" type="noConversion"/>
  </si>
  <si>
    <t>SQX3000-6902951</t>
    <phoneticPr fontId="2" type="noConversion"/>
  </si>
  <si>
    <t>——</t>
    <phoneticPr fontId="2" type="noConversion"/>
  </si>
  <si>
    <t>装配总成件</t>
    <phoneticPr fontId="2" type="noConversion"/>
  </si>
  <si>
    <t>缝纫总成</t>
    <phoneticPr fontId="2" type="noConversion"/>
  </si>
  <si>
    <t>注塑件</t>
    <phoneticPr fontId="2" type="noConversion"/>
  </si>
  <si>
    <t>分总成</t>
    <phoneticPr fontId="2" type="noConversion"/>
  </si>
  <si>
    <t>ABS+PC</t>
    <phoneticPr fontId="2" type="noConversion"/>
  </si>
  <si>
    <t>M10</t>
    <phoneticPr fontId="1" type="noConversion"/>
  </si>
  <si>
    <t>——</t>
    <phoneticPr fontId="2" type="noConversion"/>
  </si>
  <si>
    <t>Φ3.2×7</t>
    <phoneticPr fontId="2" type="noConversion"/>
  </si>
  <si>
    <t>Φ3.2×7</t>
    <phoneticPr fontId="2" type="noConversion"/>
  </si>
  <si>
    <t>110*33*124</t>
    <phoneticPr fontId="1" type="noConversion"/>
  </si>
  <si>
    <t>不带报警</t>
    <phoneticPr fontId="2" type="noConversion"/>
  </si>
  <si>
    <t>黑色</t>
    <phoneticPr fontId="2" type="noConversion"/>
  </si>
  <si>
    <t>皮纹</t>
    <phoneticPr fontId="2" type="noConversion"/>
  </si>
  <si>
    <t>序号</t>
    <phoneticPr fontId="1" type="noConversion"/>
  </si>
  <si>
    <t>备注</t>
    <phoneticPr fontId="1" type="noConversion"/>
  </si>
  <si>
    <t>SHT0013881</t>
    <phoneticPr fontId="2" type="noConversion"/>
  </si>
  <si>
    <t>靠背塑料包装套</t>
    <phoneticPr fontId="2" type="noConversion"/>
  </si>
  <si>
    <t>SHT0013883</t>
    <phoneticPr fontId="2" type="noConversion"/>
  </si>
  <si>
    <t>坐垫塑料包装套</t>
    <phoneticPr fontId="2" type="noConversion"/>
  </si>
  <si>
    <t>T5</t>
    <phoneticPr fontId="2" type="noConversion"/>
  </si>
  <si>
    <t>T5</t>
    <phoneticPr fontId="2" type="noConversion"/>
  </si>
  <si>
    <t>轻卡</t>
    <phoneticPr fontId="2" type="noConversion"/>
  </si>
  <si>
    <t>济南轻卡条形码</t>
    <phoneticPr fontId="2" type="noConversion"/>
  </si>
  <si>
    <t>不干胶贴纸55*20，依照客户信息打印</t>
    <phoneticPr fontId="2" type="noConversion"/>
  </si>
  <si>
    <t>——</t>
    <phoneticPr fontId="2" type="noConversion"/>
  </si>
  <si>
    <t>TWA0000185</t>
    <phoneticPr fontId="2" type="noConversion"/>
  </si>
  <si>
    <t>SHT0013937</t>
    <phoneticPr fontId="2" type="noConversion"/>
  </si>
  <si>
    <r>
      <rPr>
        <b/>
        <sz val="14"/>
        <rFont val="宋体"/>
        <family val="3"/>
        <charset val="134"/>
      </rPr>
      <t>设计</t>
    </r>
    <r>
      <rPr>
        <b/>
        <sz val="14"/>
        <rFont val="Arial"/>
        <family val="2"/>
      </rPr>
      <t>:</t>
    </r>
    <phoneticPr fontId="2" type="noConversion"/>
  </si>
  <si>
    <r>
      <rPr>
        <b/>
        <sz val="11"/>
        <rFont val="宋体"/>
        <family val="3"/>
        <charset val="134"/>
      </rPr>
      <t>零件类别</t>
    </r>
    <phoneticPr fontId="2" type="noConversion"/>
  </si>
  <si>
    <r>
      <rPr>
        <b/>
        <sz val="14"/>
        <rFont val="宋体"/>
        <family val="3"/>
        <charset val="134"/>
      </rPr>
      <t>设计</t>
    </r>
    <r>
      <rPr>
        <b/>
        <sz val="14"/>
        <rFont val="Arial"/>
        <family val="2"/>
      </rPr>
      <t>:</t>
    </r>
    <phoneticPr fontId="2" type="noConversion"/>
  </si>
  <si>
    <r>
      <rPr>
        <b/>
        <sz val="10"/>
        <rFont val="宋体"/>
        <family val="3"/>
        <charset val="134"/>
      </rPr>
      <t>零件描述</t>
    </r>
    <phoneticPr fontId="2" type="noConversion"/>
  </si>
  <si>
    <r>
      <rPr>
        <b/>
        <sz val="11"/>
        <rFont val="宋体"/>
        <family val="3"/>
        <charset val="134"/>
      </rPr>
      <t>图纸版本</t>
    </r>
    <phoneticPr fontId="2" type="noConversion"/>
  </si>
  <si>
    <r>
      <rPr>
        <b/>
        <sz val="11"/>
        <rFont val="宋体"/>
        <family val="3"/>
        <charset val="134"/>
      </rPr>
      <t>沿用件</t>
    </r>
    <r>
      <rPr>
        <b/>
        <sz val="11"/>
        <rFont val="Arial"/>
        <family val="2"/>
      </rPr>
      <t xml:space="preserve">            Y/N</t>
    </r>
    <phoneticPr fontId="2" type="noConversion"/>
  </si>
  <si>
    <r>
      <rPr>
        <b/>
        <sz val="11"/>
        <rFont val="宋体"/>
        <family val="3"/>
        <charset val="134"/>
      </rPr>
      <t>零件类别</t>
    </r>
    <phoneticPr fontId="2" type="noConversion"/>
  </si>
  <si>
    <r>
      <rPr>
        <b/>
        <sz val="11"/>
        <rFont val="宋体"/>
        <family val="3"/>
        <charset val="134"/>
      </rPr>
      <t>备注</t>
    </r>
    <phoneticPr fontId="2" type="noConversion"/>
  </si>
  <si>
    <t>SHT0013881</t>
    <phoneticPr fontId="2" type="noConversion"/>
  </si>
  <si>
    <t>SHT0013883</t>
    <phoneticPr fontId="2" type="noConversion"/>
  </si>
  <si>
    <t>TWA0000185</t>
    <phoneticPr fontId="2" type="noConversion"/>
  </si>
  <si>
    <t>Q150B1025Q</t>
    <phoneticPr fontId="2" type="noConversion"/>
  </si>
  <si>
    <t>大扁头盘头自攻钉</t>
    <phoneticPr fontId="2" type="noConversion"/>
  </si>
  <si>
    <t>Q2714213</t>
    <phoneticPr fontId="2" type="noConversion"/>
  </si>
  <si>
    <t>Q150B1025</t>
    <phoneticPr fontId="2" type="noConversion"/>
  </si>
  <si>
    <t>序号</t>
    <phoneticPr fontId="16" type="noConversion"/>
  </si>
  <si>
    <t>座椅类别</t>
  </si>
  <si>
    <t>图号</t>
    <phoneticPr fontId="1" type="noConversion"/>
  </si>
  <si>
    <t>配置（按认证单元）</t>
    <phoneticPr fontId="16" type="noConversion"/>
  </si>
  <si>
    <t>认证情况</t>
    <phoneticPr fontId="16" type="noConversion"/>
  </si>
  <si>
    <t>主机信息</t>
    <phoneticPr fontId="16" type="noConversion"/>
  </si>
  <si>
    <t>涉及车型图纸</t>
    <phoneticPr fontId="16" type="noConversion"/>
  </si>
  <si>
    <t>配置</t>
    <phoneticPr fontId="16" type="noConversion"/>
  </si>
  <si>
    <t>备注</t>
    <phoneticPr fontId="16" type="noConversion"/>
  </si>
  <si>
    <t>车辆名称、型号、商标</t>
    <phoneticPr fontId="16" type="noConversion"/>
  </si>
  <si>
    <t>车辆类型</t>
    <phoneticPr fontId="16" type="noConversion"/>
  </si>
  <si>
    <t>车辆生产企业</t>
    <phoneticPr fontId="16" type="noConversion"/>
  </si>
  <si>
    <t>车体型号及生产企业</t>
    <phoneticPr fontId="16" type="noConversion"/>
  </si>
  <si>
    <t>座椅自我声明</t>
    <phoneticPr fontId="16" type="noConversion"/>
  </si>
  <si>
    <t>认证型号</t>
    <phoneticPr fontId="16" type="noConversion"/>
  </si>
  <si>
    <t>滑轨行程</t>
    <phoneticPr fontId="16" type="noConversion"/>
  </si>
  <si>
    <t>减震形式</t>
    <phoneticPr fontId="16" type="noConversion"/>
  </si>
  <si>
    <t>高度调节</t>
    <phoneticPr fontId="16" type="noConversion"/>
  </si>
  <si>
    <t>头枕</t>
    <phoneticPr fontId="16" type="noConversion"/>
  </si>
  <si>
    <t>面料</t>
    <phoneticPr fontId="16" type="noConversion"/>
  </si>
  <si>
    <t>面料型号及供方</t>
    <phoneticPr fontId="16" type="noConversion"/>
  </si>
  <si>
    <t>安全带形式</t>
    <phoneticPr fontId="16" type="noConversion"/>
  </si>
  <si>
    <t>RC510077</t>
    <phoneticPr fontId="1" type="noConversion"/>
  </si>
  <si>
    <t>RC510078</t>
    <phoneticPr fontId="1" type="noConversion"/>
  </si>
  <si>
    <t>未开始</t>
    <phoneticPr fontId="1" type="noConversion"/>
  </si>
  <si>
    <t>豪沃TX工程车</t>
    <phoneticPr fontId="1" type="noConversion"/>
  </si>
  <si>
    <t>N类</t>
    <phoneticPr fontId="1" type="noConversion"/>
  </si>
  <si>
    <t>中国重汽集团济南卡车股份有限公司</t>
    <phoneticPr fontId="1" type="noConversion"/>
  </si>
  <si>
    <t>中宽体加长驾驶室、中国重汽集团济南卡车股份有限公司</t>
    <phoneticPr fontId="1" type="noConversion"/>
  </si>
  <si>
    <t>270mm</t>
    <phoneticPr fontId="1" type="noConversion"/>
  </si>
  <si>
    <t>气囊减震</t>
    <phoneticPr fontId="1" type="noConversion"/>
  </si>
  <si>
    <t>机械升降</t>
    <phoneticPr fontId="1" type="noConversion"/>
  </si>
  <si>
    <t>整体式</t>
    <phoneticPr fontId="1" type="noConversion"/>
  </si>
  <si>
    <t>织物+PVC</t>
    <phoneticPr fontId="1" type="noConversion"/>
  </si>
  <si>
    <t>主面料：01110001，江苏旷达
辅面料：2084-040，江苏旷达</t>
    <phoneticPr fontId="1" type="noConversion"/>
  </si>
  <si>
    <t>集成式</t>
    <phoneticPr fontId="1" type="noConversion"/>
  </si>
  <si>
    <t>客户图号</t>
    <phoneticPr fontId="16" type="noConversion"/>
  </si>
  <si>
    <t>副驾驶员坐垫总成</t>
    <phoneticPr fontId="1" type="noConversion"/>
  </si>
  <si>
    <t>SHT0014647</t>
    <phoneticPr fontId="1" type="noConversion"/>
  </si>
  <si>
    <t>SHT0014651</t>
    <phoneticPr fontId="1" type="noConversion"/>
  </si>
  <si>
    <t>SHT0014655</t>
    <phoneticPr fontId="1" type="noConversion"/>
  </si>
  <si>
    <t>豪沃TX工程车</t>
    <phoneticPr fontId="2" type="noConversion"/>
  </si>
  <si>
    <t xml:space="preserve">                          重汽价值版驾驶员座椅总成EBOM清单                          </t>
    <phoneticPr fontId="2" type="noConversion"/>
  </si>
  <si>
    <t>版本：0/A
识别号：GR/ZY/BOM-2022-05-001</t>
    <phoneticPr fontId="2" type="noConversion"/>
  </si>
  <si>
    <t>集成三点式安全带、机械升降、气囊减震、前后调节、靠背调节。</t>
    <phoneticPr fontId="2" type="noConversion"/>
  </si>
  <si>
    <t>主面料：01110001，江苏旷达
辅面料：2084-040，江苏旷达</t>
    <phoneticPr fontId="1" type="noConversion"/>
  </si>
  <si>
    <t>价值版</t>
    <phoneticPr fontId="2" type="noConversion"/>
  </si>
  <si>
    <t>SHT0014648</t>
    <phoneticPr fontId="2" type="noConversion"/>
  </si>
  <si>
    <t>B27</t>
    <phoneticPr fontId="2" type="noConversion"/>
  </si>
  <si>
    <t>SHT0014660</t>
    <phoneticPr fontId="1" type="noConversion"/>
  </si>
  <si>
    <t>价值版</t>
    <phoneticPr fontId="1" type="noConversion"/>
  </si>
  <si>
    <t>驾驶员座椅说明书</t>
    <phoneticPr fontId="2" type="noConversion"/>
  </si>
  <si>
    <t>SHT0014650</t>
    <phoneticPr fontId="1" type="noConversion"/>
  </si>
  <si>
    <t>SHT0014658</t>
    <phoneticPr fontId="2" type="noConversion"/>
  </si>
  <si>
    <t>SHT0014649</t>
    <phoneticPr fontId="2" type="noConversion"/>
  </si>
  <si>
    <t>驾驶员坐垫面套</t>
    <phoneticPr fontId="2" type="noConversion"/>
  </si>
  <si>
    <t>YJ-6806003</t>
    <phoneticPr fontId="2" type="noConversion"/>
  </si>
  <si>
    <t>YJ-6806004</t>
    <phoneticPr fontId="2" type="noConversion"/>
  </si>
  <si>
    <t>YJ-6806006</t>
    <phoneticPr fontId="2" type="noConversion"/>
  </si>
  <si>
    <t>YJ-6806007</t>
    <phoneticPr fontId="2" type="noConversion"/>
  </si>
  <si>
    <t>升降机构调节手柄(后）</t>
    <phoneticPr fontId="2" type="noConversion"/>
  </si>
  <si>
    <t>YJ-6806008</t>
    <phoneticPr fontId="2" type="noConversion"/>
  </si>
  <si>
    <t>升降机构调节手柄(前）</t>
    <phoneticPr fontId="2" type="noConversion"/>
  </si>
  <si>
    <t>YJ-6806002</t>
    <phoneticPr fontId="2" type="noConversion"/>
  </si>
  <si>
    <t>ABS</t>
    <phoneticPr fontId="2" type="noConversion"/>
  </si>
  <si>
    <t>PPT15</t>
    <phoneticPr fontId="2" type="noConversion"/>
  </si>
  <si>
    <t>PP-T15</t>
    <phoneticPr fontId="2" type="noConversion"/>
  </si>
  <si>
    <t>SHT0014664</t>
    <phoneticPr fontId="2" type="noConversion"/>
  </si>
  <si>
    <t>主面料：01110001，江苏旷达
辅面料：2084-040，江苏旷达</t>
    <phoneticPr fontId="2" type="noConversion"/>
  </si>
  <si>
    <t>SHT0012928</t>
    <phoneticPr fontId="2" type="noConversion"/>
  </si>
  <si>
    <t>YJ-6805100</t>
    <phoneticPr fontId="2" type="noConversion"/>
  </si>
  <si>
    <t>驾驶员、无扶手、不通风、带安全带</t>
    <phoneticPr fontId="2" type="noConversion"/>
  </si>
  <si>
    <t>驾驶员、无扶手、带安全带、高头枕</t>
    <phoneticPr fontId="2" type="noConversion"/>
  </si>
  <si>
    <t>SHT0012288</t>
    <phoneticPr fontId="2" type="noConversion"/>
  </si>
  <si>
    <t>1.0坐垫发泡</t>
    <phoneticPr fontId="2" type="noConversion"/>
  </si>
  <si>
    <t>SHT0013157</t>
    <phoneticPr fontId="2" type="noConversion"/>
  </si>
  <si>
    <t>机械升降、气囊减震、三点式安全带</t>
    <phoneticPr fontId="2" type="noConversion"/>
  </si>
  <si>
    <t>无腰托、无通风加热</t>
    <phoneticPr fontId="2" type="noConversion"/>
  </si>
  <si>
    <t>SHT0014666</t>
    <phoneticPr fontId="2" type="noConversion"/>
  </si>
  <si>
    <t>在YJ-6806003基础上抹除解放标识</t>
    <phoneticPr fontId="2" type="noConversion"/>
  </si>
  <si>
    <t>YZ166251000006/2</t>
    <phoneticPr fontId="2" type="noConversion"/>
  </si>
  <si>
    <t>SHT0014647</t>
    <phoneticPr fontId="2" type="noConversion"/>
  </si>
  <si>
    <t>重汽价值版驾驶员座椅总成EBOM</t>
    <phoneticPr fontId="2" type="noConversion"/>
  </si>
  <si>
    <t>1.3平台</t>
    <phoneticPr fontId="2" type="noConversion"/>
  </si>
  <si>
    <t>50±5</t>
    <phoneticPr fontId="2" type="noConversion"/>
  </si>
  <si>
    <t>45±5</t>
    <phoneticPr fontId="2" type="noConversion"/>
  </si>
  <si>
    <t>三点式安全带、固定座椅</t>
    <phoneticPr fontId="1" type="noConversion"/>
  </si>
  <si>
    <t>重汽价值版副驾驶员座椅总成EBOM清单</t>
    <phoneticPr fontId="2" type="noConversion"/>
  </si>
  <si>
    <t>YZ166251000008/2
（SHT0014651）</t>
    <phoneticPr fontId="2" type="noConversion"/>
  </si>
  <si>
    <t>SHT0014651</t>
    <phoneticPr fontId="2" type="noConversion"/>
  </si>
  <si>
    <t>YZ166251000008/2</t>
    <phoneticPr fontId="1" type="noConversion"/>
  </si>
  <si>
    <t>副司机、无扶手，有侧翼支撑钢丝、三点式安全带</t>
    <phoneticPr fontId="2" type="noConversion"/>
  </si>
  <si>
    <t>SHT0014652</t>
    <phoneticPr fontId="1" type="noConversion"/>
  </si>
  <si>
    <t>SHT0012236</t>
    <phoneticPr fontId="1" type="noConversion"/>
  </si>
  <si>
    <t>SHT0012223</t>
    <phoneticPr fontId="1" type="noConversion"/>
  </si>
  <si>
    <t>副司机、无扶手、三点式安全带</t>
    <phoneticPr fontId="2" type="noConversion"/>
  </si>
  <si>
    <t>副司机底支架总成（电泳）</t>
    <phoneticPr fontId="2" type="noConversion"/>
  </si>
  <si>
    <t>SHT0014653</t>
    <phoneticPr fontId="2" type="noConversion"/>
  </si>
  <si>
    <t>SHT0014661</t>
    <phoneticPr fontId="1" type="noConversion"/>
  </si>
  <si>
    <t>副驾驶员说明书</t>
    <phoneticPr fontId="2" type="noConversion"/>
  </si>
  <si>
    <t>SHT0014659</t>
    <phoneticPr fontId="2" type="noConversion"/>
  </si>
  <si>
    <t>C</t>
    <phoneticPr fontId="1" type="noConversion"/>
  </si>
  <si>
    <t>EA</t>
    <phoneticPr fontId="1" type="noConversion"/>
  </si>
  <si>
    <t>A</t>
    <phoneticPr fontId="1" type="noConversion"/>
  </si>
  <si>
    <t>B</t>
    <phoneticPr fontId="1" type="noConversion"/>
  </si>
  <si>
    <t>SHT0012224</t>
    <phoneticPr fontId="1" type="noConversion"/>
  </si>
  <si>
    <t>4.2×13</t>
    <phoneticPr fontId="1" type="noConversion"/>
  </si>
  <si>
    <t>T5副驾驶员坐垫总成（1.0气囊减震平台）设计BOM</t>
    <phoneticPr fontId="2" type="noConversion"/>
  </si>
  <si>
    <t>副驾驶员座椅坐垫总成</t>
    <phoneticPr fontId="1" type="noConversion"/>
  </si>
  <si>
    <r>
      <rPr>
        <b/>
        <sz val="12"/>
        <rFont val="宋体"/>
        <family val="3"/>
        <charset val="134"/>
      </rPr>
      <t>零件描述</t>
    </r>
    <phoneticPr fontId="2" type="noConversion"/>
  </si>
  <si>
    <r>
      <rPr>
        <b/>
        <sz val="12"/>
        <rFont val="宋体"/>
        <family val="3"/>
        <charset val="134"/>
      </rPr>
      <t>图纸号</t>
    </r>
    <phoneticPr fontId="2" type="noConversion"/>
  </si>
  <si>
    <r>
      <rPr>
        <b/>
        <sz val="12"/>
        <rFont val="宋体"/>
        <family val="3"/>
        <charset val="134"/>
      </rPr>
      <t>图纸版本</t>
    </r>
    <phoneticPr fontId="2" type="noConversion"/>
  </si>
  <si>
    <r>
      <rPr>
        <b/>
        <sz val="12"/>
        <rFont val="宋体"/>
        <family val="3"/>
        <charset val="134"/>
      </rPr>
      <t>沿用件</t>
    </r>
    <r>
      <rPr>
        <b/>
        <sz val="12"/>
        <rFont val="Arial"/>
        <family val="2"/>
      </rPr>
      <t xml:space="preserve">            Y/N</t>
    </r>
    <phoneticPr fontId="2" type="noConversion"/>
  </si>
  <si>
    <r>
      <rPr>
        <b/>
        <sz val="12"/>
        <rFont val="宋体"/>
        <family val="3"/>
        <charset val="134"/>
      </rPr>
      <t>零件类别</t>
    </r>
    <phoneticPr fontId="2" type="noConversion"/>
  </si>
  <si>
    <r>
      <rPr>
        <b/>
        <sz val="12"/>
        <rFont val="宋体"/>
        <family val="3"/>
        <charset val="134"/>
      </rPr>
      <t>备注</t>
    </r>
    <phoneticPr fontId="2" type="noConversion"/>
  </si>
  <si>
    <t>坐垫总成</t>
    <phoneticPr fontId="1" type="noConversion"/>
  </si>
  <si>
    <t>装配总成</t>
    <phoneticPr fontId="1" type="noConversion"/>
  </si>
  <si>
    <t>EA</t>
    <phoneticPr fontId="1" type="noConversion"/>
  </si>
  <si>
    <t>Y</t>
    <phoneticPr fontId="1" type="noConversion"/>
  </si>
  <si>
    <t>N</t>
    <phoneticPr fontId="1" type="noConversion"/>
  </si>
  <si>
    <t>508*500*100</t>
    <phoneticPr fontId="1" type="noConversion"/>
  </si>
  <si>
    <t>缝纫总成</t>
    <phoneticPr fontId="1" type="noConversion"/>
  </si>
  <si>
    <t>M4</t>
    <phoneticPr fontId="1" type="noConversion"/>
  </si>
  <si>
    <t>SHT0013157</t>
    <phoneticPr fontId="1" type="noConversion"/>
  </si>
  <si>
    <t>座盆总成</t>
    <phoneticPr fontId="1" type="noConversion"/>
  </si>
  <si>
    <t>借用M4升级</t>
    <phoneticPr fontId="1" type="noConversion"/>
  </si>
  <si>
    <t>焊接总成</t>
    <phoneticPr fontId="1" type="noConversion"/>
  </si>
  <si>
    <t>470*368*23</t>
    <phoneticPr fontId="1" type="noConversion"/>
  </si>
  <si>
    <t>黑色</t>
    <phoneticPr fontId="1" type="noConversion"/>
  </si>
  <si>
    <t>电泳</t>
    <phoneticPr fontId="1" type="noConversion"/>
  </si>
  <si>
    <t>SHT0012288</t>
    <phoneticPr fontId="1" type="noConversion"/>
  </si>
  <si>
    <t>与重汽整体靠背通用</t>
    <phoneticPr fontId="1" type="noConversion"/>
  </si>
  <si>
    <t>泡沫总成</t>
    <phoneticPr fontId="1" type="noConversion"/>
  </si>
  <si>
    <t>508*500*111</t>
    <phoneticPr fontId="1" type="noConversion"/>
  </si>
  <si>
    <t>SHT0013883</t>
    <phoneticPr fontId="1" type="noConversion"/>
  </si>
  <si>
    <t>包装用</t>
    <phoneticPr fontId="1" type="noConversion"/>
  </si>
  <si>
    <t>PE</t>
    <phoneticPr fontId="1" type="noConversion"/>
  </si>
  <si>
    <t>轻卡</t>
    <phoneticPr fontId="1" type="noConversion"/>
  </si>
  <si>
    <t>TWA0000185</t>
    <phoneticPr fontId="1" type="noConversion"/>
  </si>
  <si>
    <t>济南轻卡条形码</t>
    <phoneticPr fontId="1" type="noConversion"/>
  </si>
  <si>
    <t>不干胶贴纸55*20，依照客户信息打印</t>
    <phoneticPr fontId="1" type="noConversion"/>
  </si>
  <si>
    <t>件号</t>
    <phoneticPr fontId="2" type="noConversion"/>
  </si>
  <si>
    <t xml:space="preserve">                        重汽价值版副驾驶员坐垫总成EBOM清单                          </t>
    <phoneticPr fontId="2" type="noConversion"/>
  </si>
  <si>
    <t>副司机座椅与坐垫供货</t>
    <phoneticPr fontId="1" type="noConversion"/>
  </si>
  <si>
    <t>YZ166251000009/2</t>
    <phoneticPr fontId="2" type="noConversion"/>
  </si>
  <si>
    <t>SHT0014656</t>
    <phoneticPr fontId="1" type="noConversion"/>
  </si>
  <si>
    <t>名称</t>
    <phoneticPr fontId="1" type="noConversion"/>
  </si>
  <si>
    <t>推荐供应商</t>
    <phoneticPr fontId="1" type="noConversion"/>
  </si>
  <si>
    <t>类型</t>
    <phoneticPr fontId="1" type="noConversion"/>
  </si>
  <si>
    <t>依照数据制作</t>
    <phoneticPr fontId="1" type="noConversion"/>
  </si>
  <si>
    <t>河北工厂</t>
    <phoneticPr fontId="1" type="noConversion"/>
  </si>
  <si>
    <t>按YJ-6806003调货</t>
    <phoneticPr fontId="1" type="noConversion"/>
  </si>
  <si>
    <t>试装车间缺少，建议整盒调货</t>
    <phoneticPr fontId="1" type="noConversion"/>
  </si>
  <si>
    <t>长春工厂</t>
    <phoneticPr fontId="1" type="noConversion"/>
  </si>
  <si>
    <t>单台用量</t>
    <phoneticPr fontId="1" type="noConversion"/>
  </si>
  <si>
    <t>H3</t>
    <phoneticPr fontId="1" type="noConversion"/>
  </si>
  <si>
    <t>Q2140612</t>
    <phoneticPr fontId="1" type="noConversion"/>
  </si>
  <si>
    <t>座盆固定螺钉</t>
    <phoneticPr fontId="1" type="noConversion"/>
  </si>
  <si>
    <t>标准件</t>
    <phoneticPr fontId="1" type="noConversion"/>
  </si>
  <si>
    <t>M6*12</t>
    <phoneticPr fontId="1" type="noConversion"/>
  </si>
  <si>
    <t>20220517</t>
    <phoneticPr fontId="1" type="noConversion"/>
  </si>
  <si>
    <t>新增</t>
    <phoneticPr fontId="1" type="noConversion"/>
  </si>
  <si>
    <t>更正EBOM</t>
    <phoneticPr fontId="1" type="noConversion"/>
  </si>
  <si>
    <t>序号</t>
  </si>
  <si>
    <t>装配等级</t>
  </si>
  <si>
    <t>来源</t>
  </si>
  <si>
    <t>零件号</t>
  </si>
  <si>
    <t>零件名称</t>
  </si>
  <si>
    <t>零件描述</t>
  </si>
  <si>
    <t>重要度</t>
  </si>
  <si>
    <t>单位</t>
  </si>
  <si>
    <t>设计图示</t>
  </si>
  <si>
    <t>数据版本</t>
  </si>
  <si>
    <t>图纸号</t>
  </si>
  <si>
    <t>图纸版本</t>
  </si>
  <si>
    <t>是否申请新零件号</t>
  </si>
  <si>
    <t>沿用件Y/N</t>
  </si>
  <si>
    <t>零件类别</t>
  </si>
  <si>
    <t>材料</t>
  </si>
  <si>
    <t>规格</t>
  </si>
  <si>
    <t>材料标准</t>
  </si>
  <si>
    <t>轮廓尺寸(长*宽*高)</t>
  </si>
  <si>
    <t>设计密度</t>
  </si>
  <si>
    <t>设计重量（Kg）</t>
  </si>
  <si>
    <t>平台</t>
  </si>
  <si>
    <t>颜色</t>
  </si>
  <si>
    <t>皮纹</t>
  </si>
  <si>
    <t>表面处理</t>
  </si>
  <si>
    <t>数量</t>
  </si>
  <si>
    <t>备注</t>
  </si>
  <si>
    <t>SHT0012223</t>
    <phoneticPr fontId="2" type="noConversion"/>
  </si>
  <si>
    <t>司机，无扶手、不通风、三点式安全带</t>
    <phoneticPr fontId="2" type="noConversion"/>
  </si>
  <si>
    <t>B</t>
    <phoneticPr fontId="16" type="noConversion"/>
  </si>
  <si>
    <t>个</t>
    <phoneticPr fontId="1" type="noConversion"/>
  </si>
  <si>
    <t>50-55</t>
  </si>
  <si>
    <t>2.0平台</t>
  </si>
  <si>
    <t>SHT0014665</t>
    <phoneticPr fontId="2" type="noConversion"/>
  </si>
  <si>
    <t>驾驶员靠背泡沫本体</t>
    <phoneticPr fontId="2" type="noConversion"/>
  </si>
  <si>
    <t>过程虚拟件</t>
    <phoneticPr fontId="1" type="noConversion"/>
  </si>
  <si>
    <t>C</t>
    <phoneticPr fontId="16" type="noConversion"/>
  </si>
  <si>
    <t>PUR</t>
    <phoneticPr fontId="2" type="noConversion"/>
  </si>
  <si>
    <t>SHT0012272</t>
    <phoneticPr fontId="2" type="noConversion"/>
  </si>
  <si>
    <t>靠背纵向预埋钢丝</t>
    <phoneticPr fontId="2" type="noConversion"/>
  </si>
  <si>
    <t>线材</t>
    <phoneticPr fontId="1" type="noConversion"/>
  </si>
  <si>
    <t>线材</t>
  </si>
  <si>
    <t>φ=2</t>
    <phoneticPr fontId="2" type="noConversion"/>
  </si>
  <si>
    <t>GB/T699</t>
  </si>
  <si>
    <t>222*20*4</t>
    <phoneticPr fontId="2" type="noConversion"/>
  </si>
  <si>
    <t>SHT0012273</t>
    <phoneticPr fontId="2" type="noConversion"/>
  </si>
  <si>
    <t>靠背横向预埋钢丝</t>
    <phoneticPr fontId="2" type="noConversion"/>
  </si>
  <si>
    <t>200*9*4</t>
    <phoneticPr fontId="2" type="noConversion"/>
  </si>
  <si>
    <t>SHT0012327</t>
    <phoneticPr fontId="2" type="noConversion"/>
  </si>
  <si>
    <t>坐垫横向预埋钢丝</t>
    <phoneticPr fontId="2" type="noConversion"/>
  </si>
  <si>
    <t>H4681010024A0</t>
    <phoneticPr fontId="2" type="noConversion"/>
  </si>
  <si>
    <t>安全带固定钣金</t>
    <phoneticPr fontId="2" type="noConversion"/>
  </si>
  <si>
    <t>钣金件</t>
    <phoneticPr fontId="1" type="noConversion"/>
  </si>
  <si>
    <t>t=1.0</t>
    <phoneticPr fontId="2" type="noConversion"/>
  </si>
  <si>
    <t>114×53×21</t>
    <phoneticPr fontId="2" type="noConversion"/>
  </si>
  <si>
    <t>60#</t>
    <phoneticPr fontId="2" type="noConversion"/>
  </si>
  <si>
    <t>Y</t>
  </si>
  <si>
    <t>匹配M4座盆</t>
    <phoneticPr fontId="2" type="noConversion"/>
  </si>
  <si>
    <t>个</t>
    <phoneticPr fontId="2" type="noConversion"/>
  </si>
  <si>
    <t>508*500*111</t>
    <phoneticPr fontId="2" type="noConversion"/>
  </si>
  <si>
    <t>50-55</t>
    <phoneticPr fontId="2" type="noConversion"/>
  </si>
  <si>
    <t>SHT0012289</t>
    <phoneticPr fontId="2" type="noConversion"/>
  </si>
  <si>
    <t>坐垫泡沫本体</t>
    <phoneticPr fontId="2" type="noConversion"/>
  </si>
  <si>
    <t>SHT0012277</t>
    <phoneticPr fontId="2" type="noConversion"/>
  </si>
  <si>
    <t>坐垫纵向预埋钢丝</t>
    <phoneticPr fontId="2" type="noConversion"/>
  </si>
  <si>
    <t>线材</t>
    <phoneticPr fontId="2" type="noConversion"/>
  </si>
  <si>
    <t>GB/T699</t>
    <phoneticPr fontId="2" type="noConversion"/>
  </si>
  <si>
    <t>7*237*2</t>
    <phoneticPr fontId="2" type="noConversion"/>
  </si>
  <si>
    <t>7*440*3</t>
    <phoneticPr fontId="2" type="noConversion"/>
  </si>
  <si>
    <t>副司机、无扶手、不通风</t>
    <phoneticPr fontId="2" type="noConversion"/>
  </si>
  <si>
    <t>SHT0012219</t>
  </si>
  <si>
    <t>SHT0012329</t>
    <phoneticPr fontId="2" type="noConversion"/>
  </si>
  <si>
    <t>副驾驶员靠背泡沫本体</t>
    <phoneticPr fontId="2" type="noConversion"/>
  </si>
  <si>
    <t>H4</t>
  </si>
  <si>
    <t>H4681020024A0</t>
    <phoneticPr fontId="2" type="noConversion"/>
  </si>
  <si>
    <t>安全带固定片</t>
    <phoneticPr fontId="2" type="noConversion"/>
  </si>
  <si>
    <t>钣金件，与司机对称</t>
    <phoneticPr fontId="1" type="noConversion"/>
  </si>
  <si>
    <t>H4681020024A0</t>
    <phoneticPr fontId="1" type="noConversion"/>
  </si>
  <si>
    <t>SHT0012236</t>
    <phoneticPr fontId="2" type="noConversion"/>
  </si>
  <si>
    <t>SHT0012928</t>
    <phoneticPr fontId="1" type="noConversion"/>
  </si>
  <si>
    <t>陕汽</t>
    <phoneticPr fontId="1" type="noConversion"/>
  </si>
  <si>
    <t>驾驶员靠背焊接总成</t>
    <phoneticPr fontId="1" type="noConversion"/>
  </si>
  <si>
    <t>M3000-S-无扶手</t>
    <phoneticPr fontId="1" type="noConversion"/>
  </si>
  <si>
    <t>SHT0012225</t>
    <phoneticPr fontId="1" type="noConversion"/>
  </si>
  <si>
    <t>头枕主体管</t>
    <phoneticPr fontId="1" type="noConversion"/>
  </si>
  <si>
    <t>SHT0014489</t>
    <phoneticPr fontId="1" type="noConversion"/>
  </si>
  <si>
    <t>头枕支撑板条</t>
    <phoneticPr fontId="1" type="noConversion"/>
  </si>
  <si>
    <t>2.0平台</t>
    <phoneticPr fontId="1" type="noConversion"/>
  </si>
  <si>
    <t>SHT0012970</t>
    <phoneticPr fontId="1" type="noConversion"/>
  </si>
  <si>
    <t>靠背钢管骨架</t>
    <phoneticPr fontId="1" type="noConversion"/>
  </si>
  <si>
    <t>管材</t>
    <phoneticPr fontId="1" type="noConversion"/>
  </si>
  <si>
    <t>SHT0012971</t>
    <phoneticPr fontId="1" type="noConversion"/>
  </si>
  <si>
    <t>安全带上悬置固定板总成</t>
    <phoneticPr fontId="1" type="noConversion"/>
  </si>
  <si>
    <t>焊接件</t>
    <phoneticPr fontId="1" type="noConversion"/>
  </si>
  <si>
    <t>SHT0012969</t>
    <phoneticPr fontId="1" type="noConversion"/>
  </si>
  <si>
    <t>安全带上悬置固定板</t>
    <phoneticPr fontId="1" type="noConversion"/>
  </si>
  <si>
    <t>冲压件</t>
    <phoneticPr fontId="1" type="noConversion"/>
  </si>
  <si>
    <t>H4B-6805326</t>
    <phoneticPr fontId="1" type="noConversion"/>
  </si>
  <si>
    <t>安全带7/16焊接螺母</t>
    <phoneticPr fontId="1" type="noConversion"/>
  </si>
  <si>
    <t>H5</t>
    <phoneticPr fontId="1" type="noConversion"/>
  </si>
  <si>
    <t>H5-6802114</t>
    <phoneticPr fontId="1" type="noConversion"/>
  </si>
  <si>
    <t>靠背钢管上横管</t>
    <phoneticPr fontId="1" type="noConversion"/>
  </si>
  <si>
    <t>H5-6802115</t>
    <phoneticPr fontId="1" type="noConversion"/>
  </si>
  <si>
    <t>靠背钢管下横管</t>
    <phoneticPr fontId="1" type="noConversion"/>
  </si>
  <si>
    <t>SHT0012383</t>
    <phoneticPr fontId="1" type="noConversion"/>
  </si>
  <si>
    <t>左侧主板焊接组件</t>
    <phoneticPr fontId="1" type="noConversion"/>
  </si>
  <si>
    <t>SHT0012385</t>
    <phoneticPr fontId="1" type="noConversion"/>
  </si>
  <si>
    <t>侧翼支撑上安装钢丝</t>
    <phoneticPr fontId="1" type="noConversion"/>
  </si>
  <si>
    <t>Φ8</t>
    <phoneticPr fontId="1" type="noConversion"/>
  </si>
  <si>
    <t>H5-6802109</t>
    <phoneticPr fontId="1" type="noConversion"/>
  </si>
  <si>
    <t>左侧主板总成</t>
    <phoneticPr fontId="1" type="noConversion"/>
  </si>
  <si>
    <t>H5-6802110</t>
    <phoneticPr fontId="1" type="noConversion"/>
  </si>
  <si>
    <t>靠背左侧主钣</t>
    <phoneticPr fontId="1" type="noConversion"/>
  </si>
  <si>
    <t>Q370C10</t>
    <phoneticPr fontId="1" type="noConversion"/>
  </si>
  <si>
    <t>点焊螺母</t>
    <phoneticPr fontId="1" type="noConversion"/>
  </si>
  <si>
    <t>SHT0012384</t>
    <phoneticPr fontId="1" type="noConversion"/>
  </si>
  <si>
    <t>右侧主板焊接组件</t>
    <phoneticPr fontId="1" type="noConversion"/>
  </si>
  <si>
    <t>H5-6802111</t>
    <phoneticPr fontId="1" type="noConversion"/>
  </si>
  <si>
    <t>右主板总成</t>
    <phoneticPr fontId="1" type="noConversion"/>
  </si>
  <si>
    <t>H5-6802112</t>
    <phoneticPr fontId="1" type="noConversion"/>
  </si>
  <si>
    <t>靠背右侧主钣</t>
    <phoneticPr fontId="1" type="noConversion"/>
  </si>
  <si>
    <t>M10点焊螺母</t>
    <phoneticPr fontId="1" type="noConversion"/>
  </si>
  <si>
    <t>H5-6802125</t>
    <phoneticPr fontId="1" type="noConversion"/>
  </si>
  <si>
    <t>侧翼支撑下安装钢丝</t>
    <phoneticPr fontId="1" type="noConversion"/>
  </si>
  <si>
    <t>Φ5</t>
    <phoneticPr fontId="1" type="noConversion"/>
  </si>
  <si>
    <t>D04</t>
    <phoneticPr fontId="1" type="noConversion"/>
  </si>
  <si>
    <t>D04-6802106</t>
    <phoneticPr fontId="1" type="noConversion"/>
  </si>
  <si>
    <t>腰托固定横衬条</t>
    <phoneticPr fontId="1" type="noConversion"/>
  </si>
  <si>
    <t>t=2</t>
    <phoneticPr fontId="1" type="noConversion"/>
  </si>
  <si>
    <t>D04-6802105</t>
    <phoneticPr fontId="1" type="noConversion"/>
  </si>
  <si>
    <t>腰托固定框线</t>
    <phoneticPr fontId="1" type="noConversion"/>
  </si>
  <si>
    <t>Φ6</t>
    <phoneticPr fontId="1" type="noConversion"/>
  </si>
  <si>
    <t>TX</t>
    <phoneticPr fontId="1" type="noConversion"/>
  </si>
  <si>
    <t>SHT0013855</t>
    <phoneticPr fontId="1" type="noConversion"/>
  </si>
  <si>
    <t>驾驶员上安全带导向钢丝</t>
    <phoneticPr fontId="1" type="noConversion"/>
  </si>
  <si>
    <t>SHT0013856</t>
    <phoneticPr fontId="1" type="noConversion"/>
  </si>
  <si>
    <t>驾驶员中间安全带导向钢丝</t>
    <phoneticPr fontId="1" type="noConversion"/>
  </si>
  <si>
    <t>SHT0014490</t>
    <phoneticPr fontId="1" type="noConversion"/>
  </si>
  <si>
    <t>驾驶员下安全带导向钢丝</t>
    <phoneticPr fontId="1" type="noConversion"/>
  </si>
  <si>
    <t>E</t>
  </si>
  <si>
    <t>SHT0012234</t>
  </si>
  <si>
    <t>E</t>
    <phoneticPr fontId="1" type="noConversion"/>
  </si>
  <si>
    <t>焊接总成件</t>
    <phoneticPr fontId="1" type="noConversion"/>
  </si>
  <si>
    <t>510*860*137</t>
    <phoneticPr fontId="1" type="noConversion"/>
  </si>
  <si>
    <t>SHT0012225</t>
  </si>
  <si>
    <t>管件</t>
    <phoneticPr fontId="1" type="noConversion"/>
  </si>
  <si>
    <t xml:space="preserve">Q195  </t>
    <phoneticPr fontId="1" type="noConversion"/>
  </si>
  <si>
    <t>Φ20×1.5</t>
    <phoneticPr fontId="1" type="noConversion"/>
  </si>
  <si>
    <t>GB/T 700</t>
    <phoneticPr fontId="1" type="noConversion"/>
  </si>
  <si>
    <t>SHT0012970</t>
  </si>
  <si>
    <t xml:space="preserve">Y </t>
    <phoneticPr fontId="1" type="noConversion"/>
  </si>
  <si>
    <t>Φ25×2.0</t>
    <phoneticPr fontId="1" type="noConversion"/>
  </si>
  <si>
    <t>SHT0012971</t>
  </si>
  <si>
    <t>焊接分总成</t>
    <phoneticPr fontId="1" type="noConversion"/>
  </si>
  <si>
    <t>SHT0012969</t>
  </si>
  <si>
    <t>SAPH440</t>
    <phoneticPr fontId="1" type="noConversion"/>
  </si>
  <si>
    <t xml:space="preserve"> t=3.0</t>
    <phoneticPr fontId="1" type="noConversion"/>
  </si>
  <si>
    <t>Q/BQB301
Q/BQB310</t>
    <phoneticPr fontId="1" type="noConversion"/>
  </si>
  <si>
    <t>H4B-6805326</t>
  </si>
  <si>
    <t>钢丝</t>
    <phoneticPr fontId="1" type="noConversion"/>
  </si>
  <si>
    <t>7/16</t>
    <phoneticPr fontId="1" type="noConversion"/>
  </si>
  <si>
    <t>H5-6802114</t>
  </si>
  <si>
    <t>Φ25×2</t>
    <phoneticPr fontId="1" type="noConversion"/>
  </si>
  <si>
    <t>H5-6802115</t>
  </si>
  <si>
    <t>分总成</t>
    <phoneticPr fontId="1" type="noConversion"/>
  </si>
  <si>
    <t>364*138*47</t>
    <phoneticPr fontId="1" type="noConversion"/>
  </si>
  <si>
    <t xml:space="preserve">Q235   </t>
    <phoneticPr fontId="1" type="noConversion"/>
  </si>
  <si>
    <t>H5-6802109</t>
  </si>
  <si>
    <t>365*99*30</t>
    <phoneticPr fontId="1" type="noConversion"/>
  </si>
  <si>
    <t>H5-6802110</t>
  </si>
  <si>
    <t xml:space="preserve">SPFH590 </t>
    <phoneticPr fontId="1" type="noConversion"/>
  </si>
  <si>
    <t xml:space="preserve">  t=2.0</t>
    <phoneticPr fontId="1" type="noConversion"/>
  </si>
  <si>
    <t>Q370C10</t>
  </si>
  <si>
    <t>H5-6802111</t>
  </si>
  <si>
    <t>H5-6802112</t>
  </si>
  <si>
    <t xml:space="preserve">SPFH590  </t>
    <phoneticPr fontId="1" type="noConversion"/>
  </si>
  <si>
    <t xml:space="preserve"> t=2.0</t>
    <phoneticPr fontId="1" type="noConversion"/>
  </si>
  <si>
    <t>金属件</t>
    <phoneticPr fontId="1" type="noConversion"/>
  </si>
  <si>
    <t>钢板Q235</t>
    <phoneticPr fontId="1" type="noConversion"/>
  </si>
  <si>
    <t>圆钢Q235</t>
    <phoneticPr fontId="1" type="noConversion"/>
  </si>
  <si>
    <t>⌀6</t>
    <phoneticPr fontId="1" type="noConversion"/>
  </si>
  <si>
    <t>24*451*76</t>
    <phoneticPr fontId="1" type="noConversion"/>
  </si>
  <si>
    <t>91*71*285</t>
    <phoneticPr fontId="1" type="noConversion"/>
  </si>
  <si>
    <t>SHT0013857</t>
    <phoneticPr fontId="1" type="noConversion"/>
  </si>
  <si>
    <t>65*258*98</t>
    <phoneticPr fontId="1" type="noConversion"/>
  </si>
  <si>
    <t>VAVE</t>
    <phoneticPr fontId="1" type="noConversion"/>
  </si>
  <si>
    <t>A</t>
  </si>
  <si>
    <t>N</t>
  </si>
  <si>
    <t>2*250*10</t>
    <phoneticPr fontId="1" type="noConversion"/>
  </si>
  <si>
    <t>副驾驶员靠背骨架焊接总成</t>
    <phoneticPr fontId="1" type="noConversion"/>
  </si>
  <si>
    <t>重汽无扶手</t>
    <phoneticPr fontId="1" type="noConversion"/>
  </si>
  <si>
    <t>SHT0012972</t>
    <phoneticPr fontId="1" type="noConversion"/>
  </si>
  <si>
    <t>副驾驶靠背钢管骨架</t>
    <phoneticPr fontId="1" type="noConversion"/>
  </si>
  <si>
    <t>SHT0012972</t>
  </si>
  <si>
    <t>SHT0012974</t>
    <phoneticPr fontId="1" type="noConversion"/>
  </si>
  <si>
    <t>副驾驶安全带上悬置固定板总成</t>
    <phoneticPr fontId="1" type="noConversion"/>
  </si>
  <si>
    <t>H5-6902150</t>
    <phoneticPr fontId="1" type="noConversion"/>
  </si>
  <si>
    <t>SHT0012973</t>
    <phoneticPr fontId="1" type="noConversion"/>
  </si>
  <si>
    <t>副驾驶安全带上悬置安装板</t>
    <phoneticPr fontId="1" type="noConversion"/>
  </si>
  <si>
    <t>H4681020431A0</t>
    <phoneticPr fontId="1" type="noConversion"/>
  </si>
  <si>
    <t>H4681010714A0</t>
    <phoneticPr fontId="1" type="noConversion"/>
  </si>
  <si>
    <t>SHT0013858</t>
    <phoneticPr fontId="1" type="noConversion"/>
  </si>
  <si>
    <t>副驾驶员上安全带导向钢丝</t>
    <phoneticPr fontId="1" type="noConversion"/>
  </si>
  <si>
    <t>SHT0013859</t>
    <phoneticPr fontId="1" type="noConversion"/>
  </si>
  <si>
    <t>副驾驶员中间安全带导向钢丝</t>
    <phoneticPr fontId="1" type="noConversion"/>
  </si>
  <si>
    <t>SHT0014491</t>
    <phoneticPr fontId="1" type="noConversion"/>
  </si>
  <si>
    <t>副驾驶员下安全带导向钢丝</t>
    <phoneticPr fontId="1" type="noConversion"/>
  </si>
  <si>
    <t>SHT0013860</t>
    <phoneticPr fontId="1" type="noConversion"/>
  </si>
  <si>
    <t>中文名称</t>
  </si>
  <si>
    <t>轮廓尺寸
(长*宽*高)</t>
  </si>
  <si>
    <t>重量
（Kg）</t>
  </si>
  <si>
    <t>用量</t>
  </si>
  <si>
    <t>YJ-6805100</t>
  </si>
  <si>
    <t>ea</t>
  </si>
  <si>
    <t>装配总成件</t>
  </si>
  <si>
    <t>486*165*128</t>
  </si>
  <si>
    <t>YJ-6805101</t>
  </si>
  <si>
    <t>主边调角器总成</t>
  </si>
  <si>
    <t>B</t>
  </si>
  <si>
    <t>焊接总成件</t>
  </si>
  <si>
    <t>YJ-6805106</t>
  </si>
  <si>
    <t>左圆盘</t>
  </si>
  <si>
    <t>核心件</t>
  </si>
  <si>
    <t>H4B-6805111</t>
  </si>
  <si>
    <t>连动杆</t>
  </si>
  <si>
    <t>管材件</t>
  </si>
  <si>
    <t>H4B-6805101-1-DY</t>
  </si>
  <si>
    <t>调角器左下连接板组件电泳</t>
  </si>
  <si>
    <t>电泳总成件</t>
  </si>
  <si>
    <t>t=3.0</t>
  </si>
  <si>
    <t>电泳</t>
  </si>
  <si>
    <t>H4B-6805101-1</t>
  </si>
  <si>
    <t>调角器左下连接板组件</t>
  </si>
  <si>
    <t>H4B-6805101</t>
  </si>
  <si>
    <t>调角器左下连接板</t>
  </si>
  <si>
    <t>H4B-6805115</t>
  </si>
  <si>
    <t>涡簧左固定片</t>
  </si>
  <si>
    <t>Q235
t=3.0</t>
  </si>
  <si>
    <t>GB/T 700</t>
  </si>
  <si>
    <t>YJ-6805103</t>
  </si>
  <si>
    <t>左罩壳上固定片</t>
  </si>
  <si>
    <t>t=2.0</t>
  </si>
  <si>
    <t>H4B-6805103-1-DY</t>
  </si>
  <si>
    <t>调角器左上连接板组件电泳</t>
  </si>
  <si>
    <t>H4B-6805103-1</t>
  </si>
  <si>
    <t>调角器左上连接板组件</t>
  </si>
  <si>
    <t>H4B-6805103</t>
  </si>
  <si>
    <t>调角器左上连接板</t>
  </si>
  <si>
    <t>B40 6805 215</t>
  </si>
  <si>
    <t>涡簧固定座</t>
  </si>
  <si>
    <t>YJ-6805104</t>
  </si>
  <si>
    <t>角度限位片</t>
  </si>
  <si>
    <t>YJ-6805102-DY</t>
  </si>
  <si>
    <t>调角器解锁把手电泳</t>
  </si>
  <si>
    <t>YJ-6805102</t>
  </si>
  <si>
    <t>调角器解锁把手</t>
  </si>
  <si>
    <t>SPCC
t=2.0</t>
  </si>
  <si>
    <t>H4B-6805108</t>
  </si>
  <si>
    <t>涡簧</t>
  </si>
  <si>
    <t>金属件</t>
  </si>
  <si>
    <t>65Mn</t>
  </si>
  <si>
    <t>GB/T4357</t>
  </si>
  <si>
    <t>4.0×12</t>
  </si>
  <si>
    <t>YJ-6805105</t>
  </si>
  <si>
    <t>副边调角器总成</t>
  </si>
  <si>
    <t>H4B-6805106</t>
  </si>
  <si>
    <t>右圆盘</t>
  </si>
  <si>
    <t>H4B-6805102-1-DY</t>
  </si>
  <si>
    <t>调角器右下连接板组件电泳</t>
  </si>
  <si>
    <t>H4B-6805102-1</t>
  </si>
  <si>
    <t>调角器右下连接板组件</t>
  </si>
  <si>
    <t>H4B-6805102</t>
  </si>
  <si>
    <t>调角器右下连接板</t>
  </si>
  <si>
    <t>H4B-6805114</t>
  </si>
  <si>
    <t>涡簧右固定片</t>
  </si>
  <si>
    <t>右罩壳上固定片</t>
  </si>
  <si>
    <t>H4B-6805104-1-DY</t>
  </si>
  <si>
    <t>调角器右上连接板组件电泳</t>
  </si>
  <si>
    <t>H4B-6805104-1</t>
  </si>
  <si>
    <t>调角器右上连接板组件</t>
  </si>
  <si>
    <t>H4B-6805104</t>
  </si>
  <si>
    <t>调角器右上连接板</t>
  </si>
  <si>
    <t>装配等级</t>
    <phoneticPr fontId="1" type="noConversion"/>
  </si>
  <si>
    <t>来源</t>
    <phoneticPr fontId="1" type="noConversion"/>
  </si>
  <si>
    <t>B27</t>
    <phoneticPr fontId="1" type="noConversion"/>
  </si>
  <si>
    <t>H4B</t>
    <phoneticPr fontId="1" type="noConversion"/>
  </si>
  <si>
    <t>B40</t>
    <phoneticPr fontId="1" type="noConversion"/>
  </si>
  <si>
    <t>SHT0000059</t>
  </si>
  <si>
    <t>SHT0002015</t>
  </si>
  <si>
    <t>SHT0002391</t>
  </si>
  <si>
    <t>SHT0001382</t>
  </si>
  <si>
    <t>SHT0001403</t>
  </si>
  <si>
    <t>SHT0000999</t>
  </si>
  <si>
    <t>SHT0001087</t>
  </si>
  <si>
    <t>SHT0001556</t>
  </si>
  <si>
    <t>SHT0001383</t>
  </si>
  <si>
    <t>SHT0001404</t>
  </si>
  <si>
    <t>SHT0001022</t>
  </si>
  <si>
    <t>SCS0004794</t>
  </si>
  <si>
    <t>SHT0001409</t>
  </si>
  <si>
    <t>SHT0001558</t>
  </si>
  <si>
    <t>SHT0001407</t>
  </si>
  <si>
    <t>SHT0001005</t>
  </si>
  <si>
    <t>SHT0001075</t>
  </si>
  <si>
    <t>SHT0001384</t>
  </si>
  <si>
    <t>SHT0001405</t>
  </si>
  <si>
    <t>SHT0000998</t>
  </si>
  <si>
    <t>SHT0001385</t>
  </si>
  <si>
    <t>SHT0001406</t>
  </si>
  <si>
    <t>SHT0001020</t>
  </si>
  <si>
    <t>QAD号</t>
    <phoneticPr fontId="1" type="noConversion"/>
  </si>
  <si>
    <t>t=3.0</t>
    <phoneticPr fontId="1" type="noConversion"/>
  </si>
  <si>
    <t>SPFH590</t>
    <phoneticPr fontId="1" type="noConversion"/>
  </si>
  <si>
    <t>Q235</t>
    <phoneticPr fontId="1" type="noConversion"/>
  </si>
  <si>
    <t>t=2.0</t>
    <phoneticPr fontId="1" type="noConversion"/>
  </si>
  <si>
    <t>匹配B27罩壳</t>
    <phoneticPr fontId="1" type="noConversion"/>
  </si>
  <si>
    <t>YJ-6805100</t>
    <phoneticPr fontId="1" type="noConversion"/>
  </si>
  <si>
    <t>调角器总成</t>
    <phoneticPr fontId="1" type="noConversion"/>
  </si>
  <si>
    <t>——</t>
    <phoneticPr fontId="101" type="noConversion"/>
  </si>
  <si>
    <t>A</t>
    <phoneticPr fontId="101" type="noConversion"/>
  </si>
  <si>
    <t>Y</t>
    <phoneticPr fontId="101" type="noConversion"/>
  </si>
  <si>
    <t>N</t>
    <phoneticPr fontId="101" type="noConversion"/>
  </si>
  <si>
    <t>总成类</t>
    <phoneticPr fontId="101" type="noConversion"/>
  </si>
  <si>
    <t>470*368*74</t>
    <phoneticPr fontId="101" type="noConversion"/>
  </si>
  <si>
    <t>M4-6801101</t>
    <phoneticPr fontId="101" type="noConversion"/>
  </si>
  <si>
    <t>座垫泡沫左支撑框线</t>
    <phoneticPr fontId="101" type="noConversion"/>
  </si>
  <si>
    <t>线材</t>
    <phoneticPr fontId="101" type="noConversion"/>
  </si>
  <si>
    <t>钢管Q235</t>
    <phoneticPr fontId="101" type="noConversion"/>
  </si>
  <si>
    <t>∅12</t>
    <phoneticPr fontId="101" type="noConversion"/>
  </si>
  <si>
    <t>M4-6801102</t>
    <phoneticPr fontId="101" type="noConversion"/>
  </si>
  <si>
    <t>座垫泡沫右支撑框线</t>
    <phoneticPr fontId="101" type="noConversion"/>
  </si>
  <si>
    <t>座盆</t>
    <phoneticPr fontId="101" type="noConversion"/>
  </si>
  <si>
    <t>钣金件</t>
    <phoneticPr fontId="101" type="noConversion"/>
  </si>
  <si>
    <t>470*368*23</t>
    <phoneticPr fontId="101" type="noConversion"/>
  </si>
  <si>
    <t>SHT0013157</t>
    <phoneticPr fontId="101" type="noConversion"/>
  </si>
  <si>
    <t>SQDZ6802012</t>
    <phoneticPr fontId="101" type="noConversion"/>
  </si>
  <si>
    <t>SHT0013158</t>
    <phoneticPr fontId="1" type="noConversion"/>
  </si>
  <si>
    <t>SHT0013159</t>
  </si>
  <si>
    <t>ST14</t>
    <phoneticPr fontId="101" type="noConversion"/>
  </si>
  <si>
    <t>SHT0013160</t>
  </si>
  <si>
    <t>Q370C06</t>
    <phoneticPr fontId="1" type="noConversion"/>
  </si>
  <si>
    <t>L5000</t>
    <phoneticPr fontId="1" type="noConversion"/>
  </si>
  <si>
    <t>重卡</t>
    <phoneticPr fontId="1" type="noConversion"/>
  </si>
  <si>
    <t>1.0升级M4座盆前支架</t>
    <phoneticPr fontId="1" type="noConversion"/>
  </si>
  <si>
    <t>前安装支架组件</t>
    <phoneticPr fontId="1" type="noConversion"/>
  </si>
  <si>
    <t>1.0升级M4座盆后支架</t>
    <phoneticPr fontId="1" type="noConversion"/>
  </si>
  <si>
    <t>铆钉</t>
    <phoneticPr fontId="1" type="noConversion"/>
  </si>
  <si>
    <t>SQDZ6801013</t>
    <phoneticPr fontId="1" type="noConversion"/>
  </si>
  <si>
    <t>9.8*9.9*6.8</t>
    <phoneticPr fontId="1" type="noConversion"/>
  </si>
  <si>
    <t>25*20*38</t>
    <phoneticPr fontId="1" type="noConversion"/>
  </si>
  <si>
    <t>80*17*52</t>
    <phoneticPr fontId="1" type="noConversion"/>
  </si>
  <si>
    <t>冲压件</t>
  </si>
  <si>
    <t>标准件</t>
  </si>
  <si>
    <t>1.0升级M4座盆总成</t>
    <phoneticPr fontId="101" type="noConversion"/>
  </si>
  <si>
    <t>Q01</t>
  </si>
  <si>
    <t>SQX3000-6905120</t>
  </si>
  <si>
    <t>主边调角器总成</t>
    <phoneticPr fontId="2" type="noConversion"/>
  </si>
  <si>
    <t>128*186*500</t>
    <phoneticPr fontId="2" type="noConversion"/>
  </si>
  <si>
    <t>SQX3000-6805105</t>
    <phoneticPr fontId="2" type="noConversion"/>
  </si>
  <si>
    <t>联动杆</t>
    <phoneticPr fontId="2" type="noConversion"/>
  </si>
  <si>
    <t>管件</t>
    <phoneticPr fontId="2" type="noConversion"/>
  </si>
  <si>
    <t>管件</t>
  </si>
  <si>
    <t>Q195</t>
  </si>
  <si>
    <t>GB/T700</t>
  </si>
  <si>
    <t>10*425*10</t>
    <phoneticPr fontId="2" type="noConversion"/>
  </si>
  <si>
    <t>H4B-6905105</t>
    <phoneticPr fontId="2" type="noConversion"/>
  </si>
  <si>
    <r>
      <t>H4</t>
    </r>
    <r>
      <rPr>
        <sz val="10"/>
        <color indexed="8"/>
        <rFont val="SimSun"/>
        <charset val="134"/>
      </rPr>
      <t>副驾驶主动侧圆盘总成</t>
    </r>
  </si>
  <si>
    <t>集成件</t>
    <phoneticPr fontId="2" type="noConversion"/>
  </si>
  <si>
    <t>83*57*83</t>
    <phoneticPr fontId="2" type="noConversion"/>
  </si>
  <si>
    <t>SQX3000-6805103</t>
    <phoneticPr fontId="2" type="noConversion"/>
  </si>
  <si>
    <t>Q/BQB310</t>
    <phoneticPr fontId="2" type="noConversion"/>
  </si>
  <si>
    <t>140*26*133</t>
    <phoneticPr fontId="2" type="noConversion"/>
  </si>
  <si>
    <t>SQX3000-6805122</t>
    <phoneticPr fontId="2" type="noConversion"/>
  </si>
  <si>
    <t>调角器右上连接板总成</t>
    <phoneticPr fontId="2" type="noConversion"/>
  </si>
  <si>
    <t>SQX3000-6805121</t>
    <phoneticPr fontId="2" type="noConversion"/>
  </si>
  <si>
    <t>95*24*132</t>
    <phoneticPr fontId="2" type="noConversion"/>
  </si>
  <si>
    <t>SQX3000-6805104</t>
  </si>
  <si>
    <t>95*8*132</t>
    <phoneticPr fontId="2" type="noConversion"/>
  </si>
  <si>
    <r>
      <t>H</t>
    </r>
    <r>
      <rPr>
        <sz val="10"/>
        <rFont val="宋体"/>
        <family val="3"/>
        <charset val="134"/>
      </rPr>
      <t>4A</t>
    </r>
    <r>
      <rPr>
        <sz val="10"/>
        <rFont val="宋体"/>
        <family val="3"/>
        <charset val="134"/>
      </rPr>
      <t>-6805104</t>
    </r>
    <phoneticPr fontId="2" type="noConversion"/>
  </si>
  <si>
    <t>18*20*15</t>
    <phoneticPr fontId="2" type="noConversion"/>
  </si>
  <si>
    <t>B406805215</t>
  </si>
  <si>
    <t>GB/T11253</t>
    <phoneticPr fontId="2" type="noConversion"/>
  </si>
  <si>
    <t>50*18*30</t>
    <phoneticPr fontId="2" type="noConversion"/>
  </si>
  <si>
    <t>板簧</t>
  </si>
  <si>
    <t>96*7*80</t>
    <phoneticPr fontId="2" type="noConversion"/>
  </si>
  <si>
    <t>涡簧右固定片</t>
    <phoneticPr fontId="2" type="noConversion"/>
  </si>
  <si>
    <t>24*33*17</t>
    <phoneticPr fontId="2" type="noConversion"/>
  </si>
  <si>
    <t>H4B-6805110</t>
  </si>
  <si>
    <t>塑料件固定片</t>
  </si>
  <si>
    <t>Q01</t>
    <phoneticPr fontId="2" type="noConversion"/>
  </si>
  <si>
    <t>GBT11253</t>
    <phoneticPr fontId="2" type="noConversion"/>
  </si>
  <si>
    <t>22*12*13</t>
    <phoneticPr fontId="2" type="noConversion"/>
  </si>
  <si>
    <t>SHT0010721</t>
    <phoneticPr fontId="2" type="noConversion"/>
  </si>
  <si>
    <t>Q/BQB301
Q/BQB311</t>
  </si>
  <si>
    <t>70*20*36</t>
    <phoneticPr fontId="2" type="noConversion"/>
  </si>
  <si>
    <t>SQX3000-6905125</t>
  </si>
  <si>
    <t>39*186*128</t>
    <phoneticPr fontId="2" type="noConversion"/>
  </si>
  <si>
    <t>SQX3000-6905114</t>
    <phoneticPr fontId="2" type="noConversion"/>
  </si>
  <si>
    <t>副驾驶从动侧星盘</t>
    <phoneticPr fontId="2" type="noConversion"/>
  </si>
  <si>
    <t>83*21*83</t>
    <phoneticPr fontId="2" type="noConversion"/>
  </si>
  <si>
    <t>SQX3000-6905112</t>
    <phoneticPr fontId="2" type="noConversion"/>
  </si>
  <si>
    <t>副驾驶星盘塑料件</t>
    <phoneticPr fontId="2" type="noConversion"/>
  </si>
  <si>
    <t>2</t>
  </si>
  <si>
    <t>PA66</t>
    <phoneticPr fontId="2" type="noConversion"/>
  </si>
  <si>
    <t>18*14*14</t>
    <phoneticPr fontId="2" type="noConversion"/>
  </si>
  <si>
    <t>SQX3000-6805101</t>
    <phoneticPr fontId="2" type="noConversion"/>
  </si>
  <si>
    <t>调角器左下连接板</t>
    <phoneticPr fontId="2" type="noConversion"/>
  </si>
  <si>
    <t>调角器左上连接板总成</t>
    <phoneticPr fontId="2" type="noConversion"/>
  </si>
  <si>
    <t>SQX3000-6805102</t>
  </si>
  <si>
    <t>2</t>
    <phoneticPr fontId="2" type="noConversion"/>
  </si>
  <si>
    <t>GB/T 11253</t>
    <phoneticPr fontId="2" type="noConversion"/>
  </si>
  <si>
    <t>H4B-6805115</t>
    <phoneticPr fontId="2" type="noConversion"/>
  </si>
  <si>
    <t>X3000</t>
  </si>
  <si>
    <t>X3000</t>
    <phoneticPr fontId="1" type="noConversion"/>
  </si>
  <si>
    <t>Q/BQB301
SPFH590-Q/BQB310</t>
    <phoneticPr fontId="1" type="noConversion"/>
  </si>
  <si>
    <t>t=3</t>
    <phoneticPr fontId="1" type="noConversion"/>
  </si>
  <si>
    <t>Q/BQB301
SAPH440-Q/BQB310</t>
    <phoneticPr fontId="1" type="noConversion"/>
  </si>
  <si>
    <t>GBT708
Q235-GBT11253</t>
    <phoneticPr fontId="2" type="noConversion"/>
  </si>
  <si>
    <t>GB/T342
65Mn-GB/T4357</t>
    <phoneticPr fontId="2" type="noConversion"/>
  </si>
  <si>
    <t>GBT708
SPFH590-GBT11253</t>
    <phoneticPr fontId="2" type="noConversion"/>
  </si>
  <si>
    <t>t=2.5</t>
    <phoneticPr fontId="1" type="noConversion"/>
  </si>
  <si>
    <t>Q/BQB301
SAPH440-Q/BQB310</t>
    <phoneticPr fontId="2" type="noConversion"/>
  </si>
  <si>
    <t>GBT708
Q235-GBT11253</t>
    <phoneticPr fontId="1" type="noConversion"/>
  </si>
  <si>
    <t>GB/T342
65Mn-GB/T4357</t>
    <phoneticPr fontId="1" type="noConversion"/>
  </si>
  <si>
    <t>磷化</t>
    <phoneticPr fontId="2" type="noConversion"/>
  </si>
  <si>
    <t>白色</t>
    <phoneticPr fontId="2" type="noConversion"/>
  </si>
  <si>
    <t>图纸未出</t>
  </si>
  <si>
    <t>SHT0012109</t>
  </si>
  <si>
    <t>电泳（ED)</t>
  </si>
  <si>
    <t>(M4与M3000项目使用)</t>
  </si>
  <si>
    <t>D</t>
  </si>
  <si>
    <t>SHT0012048</t>
  </si>
  <si>
    <t>1.0座框前横梁焊接总成</t>
  </si>
  <si>
    <t>【B】ECR0006649    【L】ECR0006964</t>
  </si>
  <si>
    <t>SHT0011999</t>
  </si>
  <si>
    <t>1.6-Q/BQB 301   SPFH590-Q/BQB310</t>
  </si>
  <si>
    <t>1.0座框前横梁</t>
  </si>
  <si>
    <t>【L】ECR0006964</t>
  </si>
  <si>
    <t>SPFH590 /T=1.6</t>
  </si>
  <si>
    <t>YJ-6805305</t>
  </si>
  <si>
    <t>前罩壳固定片</t>
  </si>
  <si>
    <t>SAPH440 t=2.0</t>
  </si>
  <si>
    <t>YJ-6805306</t>
  </si>
  <si>
    <t>左右罩壳中间固定片</t>
  </si>
  <si>
    <t>SHT0012000</t>
  </si>
  <si>
    <t>1.0座框支撑板</t>
  </si>
  <si>
    <t>SPFH590 /T=2.5</t>
  </si>
  <si>
    <t>2.5-Q/BQB 301   SPFH590-Q/BQB310</t>
  </si>
  <si>
    <t>SHT0012003</t>
  </si>
  <si>
    <t>升降拉线固定钣金</t>
  </si>
  <si>
    <t>SHT0013147</t>
  </si>
  <si>
    <t xml:space="preserve">1.0升级座框横管梁     </t>
  </si>
  <si>
    <t>【D】</t>
  </si>
  <si>
    <t>原H4681010252A0</t>
  </si>
  <si>
    <t>Φ25*2.5*长381</t>
  </si>
  <si>
    <t>SHT0013392</t>
  </si>
  <si>
    <t>升降调节左侧组件</t>
  </si>
  <si>
    <t>【G】ECR0006588（新增件）</t>
  </si>
  <si>
    <t>SHT0013421</t>
  </si>
  <si>
    <t>升降主边锁止轴销</t>
  </si>
  <si>
    <t>【G】ECR0006588</t>
  </si>
  <si>
    <t>机加工件</t>
  </si>
  <si>
    <t>20#</t>
  </si>
  <si>
    <t>SHT0012010</t>
  </si>
  <si>
    <t>升降调节左侧固定钣金</t>
  </si>
  <si>
    <t>SPFH590 /T=3.0</t>
  </si>
  <si>
    <t>3.0-Q/BQB 301   SPFH590-Q/BQB310</t>
  </si>
  <si>
    <t>SHT0012063</t>
  </si>
  <si>
    <t>主边锁止钣金回位簧</t>
  </si>
  <si>
    <t>弹簧件</t>
  </si>
  <si>
    <t>碳钢/φ2.0</t>
  </si>
  <si>
    <t>SHT0012012</t>
  </si>
  <si>
    <t>升降器主边锁止钣金</t>
  </si>
  <si>
    <t>【D】ECR0006266</t>
  </si>
  <si>
    <t>SHT0013393</t>
  </si>
  <si>
    <t>升降调节右前侧组件</t>
  </si>
  <si>
    <t>SHT0013422</t>
  </si>
  <si>
    <t>升降副边锁止轴销</t>
  </si>
  <si>
    <t>SHT0012011</t>
  </si>
  <si>
    <t>升降调节右侧固定钣金</t>
  </si>
  <si>
    <t>SHT0012064</t>
  </si>
  <si>
    <t>副边锁止钣金回位簧</t>
  </si>
  <si>
    <t>SHT0012017</t>
  </si>
  <si>
    <t>升降器副边锁止钣金</t>
  </si>
  <si>
    <t>3.0-Q/BQB 301   SAPH59-Q/BQB310</t>
  </si>
  <si>
    <t>SHT0012018</t>
  </si>
  <si>
    <t>右侧前升降拉线固定钣金</t>
  </si>
  <si>
    <t>SPFH590 /T=2.0</t>
  </si>
  <si>
    <t>2.0-Q/BQB 301   SPFH590-Q/BQB310</t>
  </si>
  <si>
    <t>SHT0013420</t>
  </si>
  <si>
    <t>升降调节右后侧组件</t>
  </si>
  <si>
    <t>SHT0012019</t>
  </si>
  <si>
    <t>右侧后升降拉线固定钣金</t>
  </si>
  <si>
    <t>2.0-Q/BQB 301   SAPH59-Q/BQB310</t>
  </si>
  <si>
    <t>SHT0013876</t>
  </si>
  <si>
    <t>D03左侧边板组件</t>
  </si>
  <si>
    <t>【H】ECR0006872</t>
  </si>
  <si>
    <t>SHT0012210</t>
  </si>
  <si>
    <t>1.0座框左侧外边板焊接总成</t>
  </si>
  <si>
    <t>【B】</t>
  </si>
  <si>
    <t>SHT0012001</t>
  </si>
  <si>
    <t>1.0座框左侧外边板</t>
  </si>
  <si>
    <t>0.4558</t>
  </si>
  <si>
    <t>SHT0012187</t>
  </si>
  <si>
    <t>1.0座框加强钣金</t>
  </si>
  <si>
    <t>SHT0012054</t>
  </si>
  <si>
    <t>主侧罩壳固定片2</t>
  </si>
  <si>
    <t>SHT0012110</t>
  </si>
  <si>
    <t>线材件</t>
  </si>
  <si>
    <t>SAPH440 T=2.0</t>
  </si>
  <si>
    <t>φ5-GB/T 342        Q235-GB/T 700</t>
  </si>
  <si>
    <t>SHT0012052</t>
  </si>
  <si>
    <t>主侧罩壳固定片1</t>
  </si>
  <si>
    <t>SPFH590 t=2.0</t>
  </si>
  <si>
    <t>0.0116</t>
  </si>
  <si>
    <t>SHT0013877</t>
  </si>
  <si>
    <t>D03右侧边板组件</t>
  </si>
  <si>
    <t>SHT0012211</t>
  </si>
  <si>
    <t>1.0座框右侧外边板焊接总成</t>
  </si>
  <si>
    <t>SHT0012002</t>
  </si>
  <si>
    <t>1.0座框右侧外边板</t>
  </si>
  <si>
    <t xml:space="preserve">2.0-Q/BQB 301   SAPH440-Q/BQB310    </t>
  </si>
  <si>
    <t>SHT0012053</t>
  </si>
  <si>
    <t>副边罩壳固定钣金</t>
  </si>
  <si>
    <t>SHT0012113</t>
  </si>
  <si>
    <t>0.0172</t>
  </si>
  <si>
    <t>SHT0012037</t>
  </si>
  <si>
    <t>升降连杆固定轴套</t>
  </si>
  <si>
    <t>20   Ф18×2.5（无缝管）</t>
  </si>
  <si>
    <t>⌀18-2.5-GB/T 3639
    20-GB/T 699</t>
  </si>
  <si>
    <t>SHT0012051</t>
  </si>
  <si>
    <t>D03右旁侧板焊接总成</t>
  </si>
  <si>
    <t>SHT0012114</t>
  </si>
  <si>
    <t>SHT0012005</t>
  </si>
  <si>
    <t>D03右旁侧板</t>
  </si>
  <si>
    <t>C</t>
  </si>
  <si>
    <t>SHT0012115</t>
  </si>
  <si>
    <t>BFA0000087</t>
  </si>
  <si>
    <t>焊接方螺母</t>
  </si>
  <si>
    <t>M10</t>
  </si>
  <si>
    <t>H4681010216A0-RC1</t>
  </si>
  <si>
    <t>安全带扣螺母焊接组件</t>
  </si>
  <si>
    <t>　</t>
  </si>
  <si>
    <t>YJ-6805311</t>
  </si>
  <si>
    <t>安全带扣螺母</t>
  </si>
  <si>
    <t>设变（机加变冷镦，取消1个台阶）</t>
  </si>
  <si>
    <t>冷镦件</t>
  </si>
  <si>
    <t>08AL</t>
  </si>
  <si>
    <t>Φ28</t>
  </si>
  <si>
    <t>H4681010216A0</t>
  </si>
  <si>
    <t>定位片</t>
  </si>
  <si>
    <t>SPHC</t>
  </si>
  <si>
    <t>SHT0012050</t>
  </si>
  <si>
    <t>D03左旁侧板焊接总成</t>
  </si>
  <si>
    <t>SHT0012004</t>
  </si>
  <si>
    <t>D03左旁侧板</t>
  </si>
  <si>
    <t>3.0-Q/BQB 301   SPFH5900-Q/BQB310</t>
  </si>
  <si>
    <t>D03前升降手柄电泳总成</t>
  </si>
  <si>
    <t>SHT0012102</t>
  </si>
  <si>
    <t>SHT0012070</t>
  </si>
  <si>
    <t>D03前升降手柄焊接总成</t>
  </si>
  <si>
    <t>SHT0012013</t>
  </si>
  <si>
    <t>前升降手柄1</t>
  </si>
  <si>
    <t>SHT0012014</t>
  </si>
  <si>
    <t>前升降手柄2</t>
  </si>
  <si>
    <t>D03后升降手柄电泳总成</t>
  </si>
  <si>
    <t>SHT0012098</t>
  </si>
  <si>
    <t>SHT0012072</t>
  </si>
  <si>
    <t>D03后升降手柄焊接总成</t>
  </si>
  <si>
    <t>SHT0012015</t>
  </si>
  <si>
    <t>后升降手柄1</t>
  </si>
  <si>
    <t>SHT0012099</t>
  </si>
  <si>
    <t>SHT0012016</t>
  </si>
  <si>
    <t>后升降手柄2</t>
  </si>
  <si>
    <t>SHT0012100</t>
  </si>
  <si>
    <t>BFA0010037</t>
  </si>
  <si>
    <t>内梅花三角牙自攻螺钉</t>
  </si>
  <si>
    <t>M5*10 借用3.0平台</t>
  </si>
  <si>
    <t>达克罗</t>
  </si>
  <si>
    <t>SHT0012055</t>
  </si>
  <si>
    <t>升降连杆固定轴总成</t>
  </si>
  <si>
    <t>旋铆或焊接</t>
  </si>
  <si>
    <t>SHT0012043</t>
  </si>
  <si>
    <t>升降连杆固定轴</t>
  </si>
  <si>
    <t>SWRCH22A</t>
  </si>
  <si>
    <t>Q /BQB 501
SWRCH22A-Q /BQB 517</t>
  </si>
  <si>
    <t>SHT0012009</t>
  </si>
  <si>
    <t>升降固定轴锁止钣金</t>
  </si>
  <si>
    <t>2.5-Q/BQB 301   SPFH5900-Q/BQB310</t>
  </si>
  <si>
    <t xml:space="preserve">GB/T 12618.1 5×10 </t>
  </si>
  <si>
    <t>开口型平圆头抽芯铆钉</t>
  </si>
  <si>
    <t>SHT0013145</t>
  </si>
  <si>
    <t>1.0升级前升降拉簧</t>
  </si>
  <si>
    <t>65Mnφ3.0</t>
  </si>
  <si>
    <t>3.0-GB/T 342  65Mn-GB/T1222</t>
  </si>
  <si>
    <t>SHT0013146</t>
  </si>
  <si>
    <t>1.0升级后升降拉簧</t>
  </si>
  <si>
    <t>65Mnφ3.5</t>
  </si>
  <si>
    <t>3.5-GB/T 342  65Mn-GB/T1222</t>
  </si>
  <si>
    <t>SHT0012023</t>
  </si>
  <si>
    <t>升降器拉线总成</t>
  </si>
  <si>
    <t>BFA0000285</t>
  </si>
  <si>
    <t>开口挡圈</t>
  </si>
  <si>
    <t>Q43640（拉线固定使用）</t>
  </si>
  <si>
    <t>65Mn
Φ4</t>
  </si>
  <si>
    <t>氧化铁皮膜</t>
  </si>
  <si>
    <t>SHT0012042</t>
  </si>
  <si>
    <t>升降锁止轴</t>
  </si>
  <si>
    <t>【D】10B21</t>
  </si>
  <si>
    <t>【D】10B21-Q/XG 232-2012</t>
  </si>
  <si>
    <t>镀黑锌</t>
  </si>
  <si>
    <t>SHT0012006</t>
  </si>
  <si>
    <t>升降锁止轴安装卡箍</t>
  </si>
  <si>
    <t>【D】65Mn/T=0.8</t>
  </si>
  <si>
    <t>【D】  0.8-GB/T 1222
65Mn-GB/T 1222</t>
  </si>
  <si>
    <t>后升降连杆总成电泳</t>
  </si>
  <si>
    <t>SHT0012057</t>
  </si>
  <si>
    <t>后升降连杆总成</t>
  </si>
  <si>
    <t>SHT0013390</t>
  </si>
  <si>
    <t>1.0升级后右连杆绞架总成</t>
  </si>
  <si>
    <t>【F】设变新增（ECR0006587）</t>
  </si>
  <si>
    <t>SHT0013143</t>
  </si>
  <si>
    <t xml:space="preserve">1.0升级连杆铆接轴 </t>
  </si>
  <si>
    <t>SHT0013388</t>
  </si>
  <si>
    <t>后升降长连杆</t>
  </si>
  <si>
    <t>SPFH590 /T=5.0</t>
  </si>
  <si>
    <t>5.0-Q/BQB 301   SPFH590-Q/BQB310</t>
  </si>
  <si>
    <t>SHT0013389</t>
  </si>
  <si>
    <t>后升降短连杆</t>
  </si>
  <si>
    <t>YJ-6806115</t>
  </si>
  <si>
    <t>连杆板2铁套</t>
  </si>
  <si>
    <t>10#</t>
  </si>
  <si>
    <t>SHT0013391</t>
  </si>
  <si>
    <t>1.0升级后左连杆绞架总成</t>
  </si>
  <si>
    <t>10</t>
  </si>
  <si>
    <t>SHT0012049</t>
  </si>
  <si>
    <t>拉簧固定钢丝</t>
  </si>
  <si>
    <t>Q235 Φ4</t>
  </si>
  <si>
    <t>φ4-GB/T 342        Q235-GB/T 700</t>
  </si>
  <si>
    <t>Φ4</t>
  </si>
  <si>
    <t>SHT0012059</t>
  </si>
  <si>
    <t>连接轴</t>
  </si>
  <si>
    <t>Q43680</t>
  </si>
  <si>
    <t>【G】ECR0006588/Q43680（座框锁止钣金间隙消除使用）</t>
  </si>
  <si>
    <t>65Mn
Φ8</t>
  </si>
  <si>
    <t>SQX3000-6905190</t>
    <phoneticPr fontId="1" type="noConversion"/>
  </si>
  <si>
    <t>SHT0012835</t>
    <phoneticPr fontId="1" type="noConversion"/>
  </si>
  <si>
    <t>右旁侧板焊接件</t>
    <phoneticPr fontId="1" type="noConversion"/>
  </si>
  <si>
    <t>164*73*35</t>
    <phoneticPr fontId="2" type="noConversion"/>
  </si>
  <si>
    <t>2.0</t>
    <phoneticPr fontId="1" type="noConversion"/>
  </si>
  <si>
    <t>YJ-6805303</t>
    <phoneticPr fontId="2" type="noConversion"/>
  </si>
  <si>
    <t>右旁侧板</t>
    <phoneticPr fontId="2" type="noConversion"/>
  </si>
  <si>
    <t xml:space="preserve"> SPFH590</t>
    <phoneticPr fontId="2" type="noConversion"/>
  </si>
  <si>
    <t>3.0</t>
    <phoneticPr fontId="1" type="noConversion"/>
  </si>
  <si>
    <t>3.0-Q/BQB 301 
 SPFH590-Q/BQB 310</t>
    <phoneticPr fontId="2" type="noConversion"/>
  </si>
  <si>
    <t>Q370C10</t>
    <phoneticPr fontId="2" type="noConversion"/>
  </si>
  <si>
    <t>焊接六角螺母</t>
    <phoneticPr fontId="2" type="noConversion"/>
  </si>
  <si>
    <t>调角器固定螺母</t>
    <phoneticPr fontId="2" type="noConversion"/>
  </si>
  <si>
    <t>0.0097</t>
    <phoneticPr fontId="2" type="noConversion"/>
  </si>
  <si>
    <t>SHT0012836</t>
    <phoneticPr fontId="1" type="noConversion"/>
  </si>
  <si>
    <t>左旁侧板焊接件</t>
    <phoneticPr fontId="1" type="noConversion"/>
  </si>
  <si>
    <t>YJ-6805302</t>
    <phoneticPr fontId="2" type="noConversion"/>
  </si>
  <si>
    <t>左旁侧板</t>
  </si>
  <si>
    <t>H4681010215A0</t>
    <phoneticPr fontId="2" type="noConversion"/>
  </si>
  <si>
    <t>金属件</t>
    <phoneticPr fontId="2" type="noConversion"/>
  </si>
  <si>
    <t>45#
φ25</t>
    <phoneticPr fontId="2" type="noConversion"/>
  </si>
  <si>
    <t>25*13.5*25</t>
    <phoneticPr fontId="2" type="noConversion"/>
  </si>
  <si>
    <t>H4681010216A0</t>
    <phoneticPr fontId="2" type="noConversion"/>
  </si>
  <si>
    <t>Q235</t>
    <phoneticPr fontId="2" type="noConversion"/>
  </si>
  <si>
    <r>
      <t>3.0</t>
    </r>
    <r>
      <rPr>
        <sz val="14"/>
        <rFont val="宋体"/>
        <family val="3"/>
        <charset val="134"/>
      </rPr>
      <t>-GB/T 708
Q235-GB/T 700</t>
    </r>
    <phoneticPr fontId="2" type="noConversion"/>
  </si>
  <si>
    <t>38*3*43</t>
    <phoneticPr fontId="2" type="noConversion"/>
  </si>
  <si>
    <t>T5-200</t>
    <phoneticPr fontId="2" type="noConversion"/>
  </si>
  <si>
    <t>SHT0011727</t>
    <phoneticPr fontId="2" type="noConversion"/>
  </si>
  <si>
    <t>右边板</t>
    <phoneticPr fontId="2" type="noConversion"/>
  </si>
  <si>
    <t>SAPH440</t>
    <phoneticPr fontId="2" type="noConversion"/>
  </si>
  <si>
    <t>2.5</t>
    <phoneticPr fontId="1" type="noConversion"/>
  </si>
  <si>
    <t>2.5-Q/BQB 301 
 SPFH440-Q/BQB 310</t>
    <phoneticPr fontId="2" type="noConversion"/>
  </si>
  <si>
    <t>207*85*184</t>
    <phoneticPr fontId="2" type="noConversion"/>
  </si>
  <si>
    <t>SHT0011726</t>
    <phoneticPr fontId="2" type="noConversion"/>
  </si>
  <si>
    <t>左边板</t>
    <phoneticPr fontId="2" type="noConversion"/>
  </si>
  <si>
    <t>YJ-6907007</t>
    <phoneticPr fontId="2" type="noConversion"/>
  </si>
  <si>
    <t>后连接管</t>
    <phoneticPr fontId="2" type="noConversion"/>
  </si>
  <si>
    <t>管材</t>
    <phoneticPr fontId="2" type="noConversion"/>
  </si>
  <si>
    <t>Q195</t>
    <phoneticPr fontId="2" type="noConversion"/>
  </si>
  <si>
    <t>φ25*2.0</t>
    <phoneticPr fontId="1" type="noConversion"/>
  </si>
  <si>
    <t>2.0-GB/T 13793  
Q195-GB/T 700</t>
    <phoneticPr fontId="2" type="noConversion"/>
  </si>
  <si>
    <t>369*φ25*2.0</t>
    <phoneticPr fontId="2" type="noConversion"/>
  </si>
  <si>
    <t>H5-6805318</t>
    <phoneticPr fontId="2" type="noConversion"/>
  </si>
  <si>
    <t>安全带卷收器固定板焊接总成</t>
    <phoneticPr fontId="2" type="noConversion"/>
  </si>
  <si>
    <t>50*70*50</t>
    <phoneticPr fontId="2" type="noConversion"/>
  </si>
  <si>
    <t>H4B-6805322</t>
    <phoneticPr fontId="2" type="noConversion"/>
  </si>
  <si>
    <t>卷轴器支架</t>
    <phoneticPr fontId="2" type="noConversion"/>
  </si>
  <si>
    <t>Q369B</t>
    <phoneticPr fontId="2" type="noConversion"/>
  </si>
  <si>
    <t>安全带7/16焊接螺母</t>
    <phoneticPr fontId="2" type="noConversion"/>
  </si>
  <si>
    <t>卷轴器固定螺母</t>
    <phoneticPr fontId="2" type="noConversion"/>
  </si>
  <si>
    <t>9*17*17</t>
    <phoneticPr fontId="2" type="noConversion"/>
  </si>
  <si>
    <t>SHT0011774</t>
    <phoneticPr fontId="1" type="noConversion"/>
  </si>
  <si>
    <t>前支撑方管</t>
    <phoneticPr fontId="1" type="noConversion"/>
  </si>
  <si>
    <t>20*40*2.0</t>
    <phoneticPr fontId="1" type="noConversion"/>
  </si>
  <si>
    <t>GB/T6728 GB/700</t>
    <phoneticPr fontId="1" type="noConversion"/>
  </si>
  <si>
    <t>SHT0011777</t>
    <phoneticPr fontId="1" type="noConversion"/>
  </si>
  <si>
    <t>座框矩管</t>
    <phoneticPr fontId="1" type="noConversion"/>
  </si>
  <si>
    <t>20*30*2.0</t>
    <phoneticPr fontId="1" type="noConversion"/>
  </si>
  <si>
    <t>446*30*20</t>
    <phoneticPr fontId="1" type="noConversion"/>
  </si>
  <si>
    <t>SHT0011778</t>
    <phoneticPr fontId="1" type="noConversion"/>
  </si>
  <si>
    <t>座框前梁</t>
    <phoneticPr fontId="1" type="noConversion"/>
  </si>
  <si>
    <t>GB/T708 GB/700</t>
    <phoneticPr fontId="1" type="noConversion"/>
  </si>
  <si>
    <t>20*320*20</t>
    <phoneticPr fontId="1" type="noConversion"/>
  </si>
  <si>
    <t>T5-200</t>
    <phoneticPr fontId="1" type="noConversion"/>
  </si>
  <si>
    <t>SHT0011728</t>
    <phoneticPr fontId="1" type="noConversion"/>
  </si>
  <si>
    <t>车身安装支架总成</t>
    <phoneticPr fontId="1" type="noConversion"/>
  </si>
  <si>
    <t>430*34.5*37</t>
    <phoneticPr fontId="1" type="noConversion"/>
  </si>
  <si>
    <t>BAS0010008</t>
    <phoneticPr fontId="1" type="noConversion"/>
  </si>
  <si>
    <t>支架衬套</t>
    <phoneticPr fontId="1" type="noConversion"/>
  </si>
  <si>
    <t>机加件</t>
    <phoneticPr fontId="1" type="noConversion"/>
  </si>
  <si>
    <t>SWRCH35K</t>
    <phoneticPr fontId="1" type="noConversion"/>
  </si>
  <si>
    <t>Q/BQB501
Q/BQB517</t>
    <phoneticPr fontId="1" type="noConversion"/>
  </si>
  <si>
    <t>31.5*9*9</t>
    <phoneticPr fontId="1" type="noConversion"/>
  </si>
  <si>
    <t>SHT0012246</t>
    <phoneticPr fontId="2" type="noConversion"/>
  </si>
  <si>
    <t>副司机罩壳右侧固定钣金</t>
    <phoneticPr fontId="2" type="noConversion"/>
  </si>
  <si>
    <t>2.5-GB/T 708 
Q235-GB/T 700</t>
    <phoneticPr fontId="2" type="noConversion"/>
  </si>
  <si>
    <t>45*35*25</t>
    <phoneticPr fontId="2" type="noConversion"/>
  </si>
  <si>
    <t>SHT0012238</t>
    <phoneticPr fontId="2" type="noConversion"/>
  </si>
  <si>
    <t>副司机罩壳左侧固定钣金</t>
    <phoneticPr fontId="2" type="noConversion"/>
  </si>
  <si>
    <t>SHT0014474</t>
    <phoneticPr fontId="1" type="noConversion"/>
  </si>
  <si>
    <t>支架方管</t>
    <phoneticPr fontId="1" type="noConversion"/>
  </si>
  <si>
    <t>440*40*20</t>
    <phoneticPr fontId="1" type="noConversion"/>
  </si>
  <si>
    <t>电泳总成</t>
    <phoneticPr fontId="1" type="noConversion"/>
  </si>
  <si>
    <t>SHT0014654</t>
    <phoneticPr fontId="1" type="noConversion"/>
  </si>
  <si>
    <t>副司机底支架焊接总成</t>
    <phoneticPr fontId="1" type="noConversion"/>
  </si>
  <si>
    <t>519*433*245</t>
    <phoneticPr fontId="1" type="noConversion"/>
  </si>
  <si>
    <t>SHT0011723</t>
    <phoneticPr fontId="2" type="noConversion"/>
  </si>
  <si>
    <t>稳定钣金</t>
    <phoneticPr fontId="2" type="noConversion"/>
  </si>
  <si>
    <t>3.0-Q/BQB 301 
 SPFH440-Q/BQB 310</t>
    <phoneticPr fontId="2" type="noConversion"/>
  </si>
  <si>
    <t>32*250*10.5</t>
    <phoneticPr fontId="2" type="noConversion"/>
  </si>
  <si>
    <t>主面料：T638，江苏旷达
辅面料：2084-040，江苏旷达</t>
    <phoneticPr fontId="1" type="noConversion"/>
  </si>
  <si>
    <t>SHT0014657</t>
    <phoneticPr fontId="2" type="noConversion"/>
  </si>
  <si>
    <t>豪沃TX工程车</t>
    <phoneticPr fontId="1" type="noConversion"/>
  </si>
  <si>
    <t>20220523</t>
    <phoneticPr fontId="1" type="noConversion"/>
  </si>
  <si>
    <t>替换</t>
    <phoneticPr fontId="1" type="noConversion"/>
  </si>
  <si>
    <t>YZ166251000006/1</t>
    <phoneticPr fontId="1" type="noConversion"/>
  </si>
  <si>
    <t>YZ166251000008/1</t>
    <phoneticPr fontId="1" type="noConversion"/>
  </si>
  <si>
    <t>YZ166251000009/1</t>
    <phoneticPr fontId="1" type="noConversion"/>
  </si>
  <si>
    <t>YZ166251000006/1
（SHT0014647）</t>
    <phoneticPr fontId="2" type="noConversion"/>
  </si>
  <si>
    <t>YZ166251000006/1</t>
    <phoneticPr fontId="2" type="noConversion"/>
  </si>
  <si>
    <t>变更</t>
    <phoneticPr fontId="1" type="noConversion"/>
  </si>
  <si>
    <t>商务输入</t>
    <phoneticPr fontId="1" type="noConversion"/>
  </si>
  <si>
    <t>20220524</t>
    <phoneticPr fontId="1" type="noConversion"/>
  </si>
  <si>
    <t>变更为“/1”</t>
    <phoneticPr fontId="1" type="noConversion"/>
  </si>
  <si>
    <t>客户要求</t>
    <phoneticPr fontId="1" type="noConversion"/>
  </si>
  <si>
    <t>YZ166251000008/1</t>
    <phoneticPr fontId="2" type="noConversion"/>
  </si>
  <si>
    <t>YZ166251000009/1
（SHT0014655）</t>
    <phoneticPr fontId="1" type="noConversion"/>
  </si>
  <si>
    <t>YZ166251000009/1</t>
    <phoneticPr fontId="2" type="noConversion"/>
  </si>
  <si>
    <t>坐垫总成</t>
    <phoneticPr fontId="1" type="noConversion"/>
  </si>
  <si>
    <t>变更为“/1”</t>
    <phoneticPr fontId="1" type="noConversion"/>
  </si>
  <si>
    <t>客户要求</t>
    <phoneticPr fontId="1" type="noConversion"/>
  </si>
  <si>
    <t>零件名称</t>
    <phoneticPr fontId="1" type="noConversion"/>
  </si>
  <si>
    <t>用量</t>
    <phoneticPr fontId="1" type="noConversion"/>
  </si>
  <si>
    <t>SHT0014650</t>
  </si>
  <si>
    <t>机械升降、气囊减震、三点式安全带</t>
  </si>
  <si>
    <t>EA</t>
  </si>
  <si>
    <t>505*460*170</t>
  </si>
  <si>
    <t>重汽价值版升降器总成</t>
    <phoneticPr fontId="16" type="noConversion"/>
  </si>
  <si>
    <t>SHT0014686</t>
  </si>
  <si>
    <t>重汽价值版座框骨架电泳总成</t>
    <phoneticPr fontId="16" type="noConversion"/>
  </si>
  <si>
    <t>SHT0014687</t>
  </si>
  <si>
    <t>重汽价值版座框骨架焊接总成</t>
    <phoneticPr fontId="16" type="noConversion"/>
  </si>
  <si>
    <t>SHT0014688</t>
  </si>
  <si>
    <t>重汽价值版座框骨架二序焊接总成</t>
    <phoneticPr fontId="16" type="noConversion"/>
  </si>
  <si>
    <t>SHT0014689</t>
  </si>
  <si>
    <t>重汽价值版内框焊接总成</t>
    <phoneticPr fontId="16" type="noConversion"/>
  </si>
  <si>
    <t>H5-6805318</t>
  </si>
  <si>
    <t>安全带卷收器固定板焊接总成</t>
  </si>
  <si>
    <t>焊接件</t>
  </si>
  <si>
    <t>50*60*30</t>
  </si>
  <si>
    <t>H4B-6805322</t>
  </si>
  <si>
    <t>卷轴器支架</t>
  </si>
  <si>
    <t>t=3-Q/BQB301
SPFH590-Q/BQB310</t>
  </si>
  <si>
    <t>Q/BQB301
Q/BQB310</t>
  </si>
  <si>
    <t>24*60*50</t>
  </si>
  <si>
    <t>安全带7/16焊接螺母</t>
  </si>
  <si>
    <t>7/16</t>
  </si>
  <si>
    <t>9*17.5*17.5</t>
  </si>
  <si>
    <t>SHT0014690</t>
    <phoneticPr fontId="16" type="noConversion"/>
  </si>
  <si>
    <t>重汽价值版减震器总成</t>
    <phoneticPr fontId="16" type="noConversion"/>
  </si>
  <si>
    <t>上框焊接总成电泳</t>
  </si>
  <si>
    <t>【F】ECR0006587             【J】ECR0006847</t>
  </si>
  <si>
    <t>SHT0012074</t>
  </si>
  <si>
    <t>上框焊接总成-拉带</t>
  </si>
  <si>
    <t>SHT0012080</t>
  </si>
  <si>
    <t>1.0升级左纵梁</t>
  </si>
  <si>
    <t>【D】ECR0006266(焊接层级由6→5)</t>
  </si>
  <si>
    <t>3.0-Q /BQB 301
SPFH590-Q /BQB 310</t>
  </si>
  <si>
    <t>356*24*39</t>
  </si>
  <si>
    <t>SHT0013865</t>
  </si>
  <si>
    <t>升降左前固定钣金</t>
  </si>
  <si>
    <t>【J】ECR0006847(新增件)</t>
  </si>
  <si>
    <t>2.5-Q /BQB 301
SPFH590-Q /BQB 310</t>
  </si>
  <si>
    <t>61*10.4*40.5</t>
  </si>
  <si>
    <t>SHT0013866</t>
  </si>
  <si>
    <t>升降右前固定钣金</t>
  </si>
  <si>
    <t>SHT0013861</t>
  </si>
  <si>
    <t>升降左后固定组件</t>
  </si>
  <si>
    <t>52*33*43.5</t>
  </si>
  <si>
    <t>SHT0013862</t>
  </si>
  <si>
    <t>升降左后固定钣金</t>
  </si>
  <si>
    <t>SHT0012040</t>
  </si>
  <si>
    <t>升降器连接异形螺母</t>
  </si>
  <si>
    <t xml:space="preserve">M8   【D】ECR0006266（材质由于SWRCH35K变为35.台阶高度2.5mm变为2.6mm） </t>
  </si>
  <si>
    <t>材料更改图纸待更新</t>
  </si>
  <si>
    <t>【D】35</t>
  </si>
  <si>
    <t>7.6*16.5*22</t>
  </si>
  <si>
    <t>镀锌24h无白锈，72h无红绣</t>
  </si>
  <si>
    <t>SHT0013863</t>
  </si>
  <si>
    <t>升降右后固定组件</t>
  </si>
  <si>
    <t>SHT0013864</t>
  </si>
  <si>
    <t>升降右后固定钣金</t>
  </si>
  <si>
    <t>SHT0013177</t>
  </si>
  <si>
    <t>1.0升级上框后横梁组件</t>
  </si>
  <si>
    <t>SHT0012542</t>
  </si>
  <si>
    <t>1.0升级下框后连接板</t>
  </si>
  <si>
    <t>GB/T13681-1992</t>
  </si>
  <si>
    <t>焊接螺母</t>
  </si>
  <si>
    <t>M8</t>
  </si>
  <si>
    <t>上框前横梁焊接组件电泳</t>
  </si>
  <si>
    <t>7/7出图</t>
  </si>
  <si>
    <t>SHT0012083</t>
  </si>
  <si>
    <t>上框前横梁焊接组件</t>
  </si>
  <si>
    <t>SQDZ 6807 107</t>
  </si>
  <si>
    <t>限位板固定销</t>
  </si>
  <si>
    <t>Φ18×长45</t>
  </si>
  <si>
    <t>SHT0011993</t>
  </si>
  <si>
    <t>限位固定销加强板</t>
  </si>
  <si>
    <t>SHT0014691</t>
    <phoneticPr fontId="16" type="noConversion"/>
  </si>
  <si>
    <t>重汽价值版下框焊接总成电泳</t>
    <phoneticPr fontId="16" type="noConversion"/>
  </si>
  <si>
    <t>SHT0014692</t>
  </si>
  <si>
    <t>重汽价值版下框焊接总成-拉带</t>
    <phoneticPr fontId="16" type="noConversion"/>
  </si>
  <si>
    <t>SHT0011990</t>
  </si>
  <si>
    <t>1.0气囊下支撑板</t>
  </si>
  <si>
    <t>SPFH590 /T=3.5</t>
  </si>
  <si>
    <t>3.5-Q /BQB 301
SPFH590-Q /BQB 310</t>
  </si>
  <si>
    <t>SHT0012873</t>
  </si>
  <si>
    <t>滑轨连接梁组件</t>
  </si>
  <si>
    <t>H4681010336A0</t>
  </si>
  <si>
    <t>减震器安装螺母</t>
  </si>
  <si>
    <t>SHT0012845</t>
  </si>
  <si>
    <t>滑轨连接梁</t>
  </si>
  <si>
    <t>SPFH590
T=3.0</t>
  </si>
  <si>
    <t>SHT0013149</t>
  </si>
  <si>
    <t>1.0升级下框前横梁组件电泳</t>
  </si>
  <si>
    <t>黄骅需求2维图纸</t>
  </si>
  <si>
    <t>1.0升级下框前横梁组件</t>
  </si>
  <si>
    <t>SHT0012198</t>
  </si>
  <si>
    <t>1.0下框前横梁</t>
  </si>
  <si>
    <t>H4681010324A0</t>
  </si>
  <si>
    <t>减震扣拉簧轴（拉簧固定销）</t>
  </si>
  <si>
    <t>Φ8×长36</t>
  </si>
  <si>
    <t>H4681010327A0</t>
  </si>
  <si>
    <t>防尘罩固定座</t>
  </si>
  <si>
    <t>t=3.0　</t>
  </si>
  <si>
    <t>1.0升级绞架总成电泳</t>
  </si>
  <si>
    <t>SHT0012086</t>
  </si>
  <si>
    <t>1.0升级绞架总成</t>
  </si>
  <si>
    <t>SHT0012087</t>
  </si>
  <si>
    <t>1.0升级内绞架总成</t>
  </si>
  <si>
    <t>SHT0012033</t>
  </si>
  <si>
    <t>1.0升级绞架塑料轴套</t>
  </si>
  <si>
    <t>易格斯轴套——GFM-1214-17</t>
  </si>
  <si>
    <t>塑料件</t>
  </si>
  <si>
    <t>SHT0012028</t>
  </si>
  <si>
    <t>1.0升级内绞架焊接总成</t>
  </si>
  <si>
    <t>SHT0012029</t>
  </si>
  <si>
    <t>内十字支撑架左组件</t>
  </si>
  <si>
    <t>SHT0011988</t>
  </si>
  <si>
    <t>1.0升级内十字支撑架</t>
  </si>
  <si>
    <t>SHT0011989</t>
  </si>
  <si>
    <t>SHT0012030</t>
  </si>
  <si>
    <t>内绞架左侧轴套</t>
  </si>
  <si>
    <t>SWRCH35K</t>
  </si>
  <si>
    <t>Q /BQB 501
SWRCH35K-Q /BQB 517</t>
  </si>
  <si>
    <t>SHT0012031</t>
  </si>
  <si>
    <t>内十字支撑架右组件</t>
  </si>
  <si>
    <t>SHT0012032</t>
  </si>
  <si>
    <t>内绞架右侧轴套</t>
  </si>
  <si>
    <t>SHT0011596</t>
  </si>
  <si>
    <t>连接杆</t>
  </si>
  <si>
    <t>借用2.0平台</t>
  </si>
  <si>
    <t>20</t>
  </si>
  <si>
    <t>φ17-GB/T 702
20-GB/T 699</t>
  </si>
  <si>
    <t>SHT0013423</t>
  </si>
  <si>
    <t>气囊上支架组件</t>
  </si>
  <si>
    <t>SQDZ 6807 106</t>
  </si>
  <si>
    <t>阻尼器上支架</t>
  </si>
  <si>
    <t>SAPH440 /T=4.0</t>
  </si>
  <si>
    <t>SHT0011995</t>
  </si>
  <si>
    <t>1.0气囊上支撑板</t>
  </si>
  <si>
    <t>SPFH590 /T=4.0</t>
  </si>
  <si>
    <t>4.0-Q /BQB 301
SPFH590-Q /BQB 310</t>
  </si>
  <si>
    <t>SHT0011996</t>
  </si>
  <si>
    <t>1.0气囊上支撑加强板</t>
  </si>
  <si>
    <t>2.0-Q /BQB 301
SPFH590-Q /BQB 310</t>
  </si>
  <si>
    <t>SHT0012034</t>
  </si>
  <si>
    <t>气阀固定钢丝</t>
  </si>
  <si>
    <t>φ5-GB/T 702
20-GB/T 699</t>
  </si>
  <si>
    <t>SHT0012088</t>
  </si>
  <si>
    <t>外十字支撑架组件</t>
  </si>
  <si>
    <t>1.0升级外十字支撑架</t>
  </si>
  <si>
    <t>SHT0012035</t>
  </si>
  <si>
    <t>1.0升级外绞架转轴</t>
  </si>
  <si>
    <t>SHT0012089</t>
  </si>
  <si>
    <t>1.0外绞架连接杆</t>
  </si>
  <si>
    <t>在SHT0011596-连接杆增加气阀开槽</t>
  </si>
  <si>
    <t>SHT0011997</t>
  </si>
  <si>
    <t>阻尼器下安装支架</t>
  </si>
  <si>
    <t>【D】SPFH590 /T=4.0</t>
  </si>
  <si>
    <t>【D】4.0-Q /BQB 301
SPFH590-Q /BQB 310</t>
  </si>
  <si>
    <t>SHT0010811</t>
  </si>
  <si>
    <t>滚轮总成</t>
  </si>
  <si>
    <t>借用3.0</t>
  </si>
  <si>
    <t>SHT0010812</t>
  </si>
  <si>
    <t>滚轮金属轴</t>
  </si>
  <si>
    <t>35#</t>
  </si>
  <si>
    <t>φ28-GB/T 702
35-GB/T 699</t>
  </si>
  <si>
    <t>SHT0010813</t>
  </si>
  <si>
    <t>滚轮塑料轴</t>
  </si>
  <si>
    <t>POM</t>
  </si>
  <si>
    <t>SHT0013298</t>
  </si>
  <si>
    <t>1.0升级平台气囊总成</t>
  </si>
  <si>
    <t>BFA0010052</t>
  </si>
  <si>
    <t>内六角平圆头螺钉</t>
  </si>
  <si>
    <t>M8×16（气囊固定使用。减震器前框固定使用）</t>
  </si>
  <si>
    <t>M8*16</t>
  </si>
  <si>
    <t>螺纹6g/8.8级</t>
  </si>
  <si>
    <t>Q40708</t>
  </si>
  <si>
    <t>平垫圈</t>
  </si>
  <si>
    <t>M8-GB/T95-1985（与气囊固定固定使用。）</t>
  </si>
  <si>
    <t>Φ8</t>
  </si>
  <si>
    <t>镀彩锌</t>
  </si>
  <si>
    <t>Q40608</t>
  </si>
  <si>
    <t>弹簧垫圈</t>
  </si>
  <si>
    <t>M8-GB/T93-1987</t>
  </si>
  <si>
    <t>s</t>
  </si>
  <si>
    <t>BFA0000312</t>
  </si>
  <si>
    <t>十字槽盘头螺钉</t>
  </si>
  <si>
    <t>M5*16</t>
  </si>
  <si>
    <t>BFA0000491</t>
  </si>
  <si>
    <t>Φ6</t>
  </si>
  <si>
    <t>BFA0000419</t>
  </si>
  <si>
    <t>Φ5</t>
  </si>
  <si>
    <t>SHT0012090</t>
  </si>
  <si>
    <t>减震垫支撑板组件</t>
  </si>
  <si>
    <t>SHT0012091</t>
  </si>
  <si>
    <t>减震扣</t>
  </si>
  <si>
    <t>SPCC/T=4.0</t>
  </si>
  <si>
    <t>YJ-6805407     (RC02 6807 502)</t>
  </si>
  <si>
    <t>减震扣手柄</t>
  </si>
  <si>
    <t>φ8-GB/T 702
20-GB/T 699</t>
  </si>
  <si>
    <t>BFA0000699</t>
  </si>
  <si>
    <t>SHT0013424</t>
  </si>
  <si>
    <t>M8*20</t>
  </si>
  <si>
    <t>SQXM3000-6805409</t>
  </si>
  <si>
    <t>平垫</t>
  </si>
  <si>
    <t>非标件</t>
  </si>
  <si>
    <t>RC02 6807 503</t>
  </si>
  <si>
    <t>减震扣塑料手柄</t>
  </si>
  <si>
    <t>橡胶件</t>
  </si>
  <si>
    <t>PP</t>
  </si>
  <si>
    <t>RC02 6807 002</t>
  </si>
  <si>
    <t>减震扣拉簧</t>
  </si>
  <si>
    <t>65Mn
Φ1.0</t>
  </si>
  <si>
    <t>Ф1.6</t>
  </si>
  <si>
    <t>发黑</t>
  </si>
  <si>
    <t>SHT0012092</t>
  </si>
  <si>
    <t>1.0升级挡块</t>
  </si>
  <si>
    <t>PA66（增强）/1100g/cm³</t>
  </si>
  <si>
    <t>H4B-6805404</t>
  </si>
  <si>
    <t>上框内支撑柱</t>
  </si>
  <si>
    <t>原版图纸没有处理要求，但需要表面镀锌处理。</t>
  </si>
  <si>
    <t>SHT0012093</t>
  </si>
  <si>
    <t>1.0升级上限位胶敦</t>
  </si>
  <si>
    <t>1100g/cm³</t>
  </si>
  <si>
    <t>SHT0012094</t>
  </si>
  <si>
    <t>1.0升级下限位胶敦</t>
  </si>
  <si>
    <t>SHT0012095</t>
  </si>
  <si>
    <t>1.0升级阻尼器总成</t>
  </si>
  <si>
    <t>Q218B0845</t>
  </si>
  <si>
    <t>内六角圆柱头螺钉</t>
  </si>
  <si>
    <t>M8*45（GB/T70.2-2015）</t>
  </si>
  <si>
    <t>S</t>
  </si>
  <si>
    <t>M8*45</t>
  </si>
  <si>
    <t>镀黑锌（96h无红绣）</t>
  </si>
  <si>
    <t>RC02 6807 009</t>
  </si>
  <si>
    <t>阻尼器六角螺栓</t>
  </si>
  <si>
    <t>M8*43</t>
  </si>
  <si>
    <t>镀白锌</t>
  </si>
  <si>
    <t>Q32608</t>
  </si>
  <si>
    <t>六角锁紧螺母</t>
  </si>
  <si>
    <t>SHT0012024</t>
  </si>
  <si>
    <t>升级悬浮阀总成</t>
  </si>
  <si>
    <t>Q43640</t>
  </si>
  <si>
    <t>Q43640（气阀固定使用）</t>
  </si>
  <si>
    <t>SHT0010895</t>
  </si>
  <si>
    <t>（气阀固定使用）（非标件） 公称直径d=16mm</t>
  </si>
  <si>
    <t>65Mn
Φ16</t>
  </si>
  <si>
    <t>Q436150</t>
  </si>
  <si>
    <t>Q436150（气阀固定使用）</t>
  </si>
  <si>
    <t>65Mn
Φ15</t>
  </si>
  <si>
    <t>H4681010332A0-DY</t>
  </si>
  <si>
    <t>安全带限位板电泳</t>
  </si>
  <si>
    <t>H4681010332A0</t>
  </si>
  <si>
    <t>安全带限位板</t>
  </si>
  <si>
    <t>SPCC440
t=3.0　</t>
  </si>
  <si>
    <t>H4681010392A0-1</t>
  </si>
  <si>
    <t>减震器拉带</t>
  </si>
  <si>
    <t>Q218B0816</t>
  </si>
  <si>
    <t>内六角头螺栓</t>
  </si>
  <si>
    <t>SHT0012118</t>
  </si>
  <si>
    <t>纵梁支撑轴套</t>
  </si>
  <si>
    <t>SHT0012096</t>
  </si>
  <si>
    <t>减震器连接立柱</t>
  </si>
  <si>
    <t>SHT0012041</t>
  </si>
  <si>
    <t>升降器连接螺栓</t>
  </si>
  <si>
    <t>分总成</t>
  </si>
  <si>
    <t>内六角螺栓</t>
  </si>
  <si>
    <t>∅12*28</t>
  </si>
  <si>
    <t>SHT0012875</t>
  </si>
  <si>
    <t>驾驶员滑轨总成</t>
  </si>
  <si>
    <t>SHT0013938</t>
  </si>
  <si>
    <t>总成件</t>
  </si>
  <si>
    <t>585*270*112</t>
  </si>
  <si>
    <t>防尘罩</t>
  </si>
  <si>
    <t>橡胶</t>
  </si>
  <si>
    <t>SQDZ 6800004-8</t>
  </si>
  <si>
    <t>F扣</t>
  </si>
  <si>
    <t>聚丙烯PP</t>
  </si>
  <si>
    <t>价值版</t>
    <phoneticPr fontId="1" type="noConversion"/>
  </si>
  <si>
    <t>SHT0012212</t>
    <phoneticPr fontId="1" type="noConversion"/>
  </si>
  <si>
    <t>SHT0002611</t>
    <phoneticPr fontId="1" type="noConversion"/>
  </si>
  <si>
    <t>SHT0002612</t>
    <phoneticPr fontId="1" type="noConversion"/>
  </si>
  <si>
    <t>底座模块化总成</t>
    <phoneticPr fontId="1" type="noConversion"/>
  </si>
  <si>
    <t>SHT0014685</t>
    <phoneticPr fontId="1" type="noConversion"/>
  </si>
  <si>
    <t>SHT0014930</t>
    <phoneticPr fontId="1" type="noConversion"/>
  </si>
  <si>
    <t>重汽价值版</t>
    <phoneticPr fontId="1" type="noConversion"/>
  </si>
  <si>
    <t>SHT0014943</t>
    <phoneticPr fontId="2" type="noConversion"/>
  </si>
  <si>
    <t>在YJ-6806004基础上增加螺钉安装孔</t>
    <phoneticPr fontId="2" type="noConversion"/>
  </si>
  <si>
    <t>20220726</t>
    <phoneticPr fontId="1" type="noConversion"/>
  </si>
  <si>
    <t>取消</t>
    <phoneticPr fontId="1" type="noConversion"/>
  </si>
  <si>
    <t>新增</t>
    <phoneticPr fontId="1" type="noConversion"/>
  </si>
  <si>
    <t>20220917</t>
    <phoneticPr fontId="1" type="noConversion"/>
  </si>
  <si>
    <t>取消</t>
    <phoneticPr fontId="1" type="noConversion"/>
  </si>
  <si>
    <t>M4-6801100</t>
    <phoneticPr fontId="1" type="noConversion"/>
  </si>
  <si>
    <t>坐盆总成</t>
    <phoneticPr fontId="1" type="noConversion"/>
  </si>
  <si>
    <t>新增</t>
    <phoneticPr fontId="1" type="noConversion"/>
  </si>
  <si>
    <t>根据生产订正EBOM</t>
    <phoneticPr fontId="1" type="noConversion"/>
  </si>
  <si>
    <t>SHT0013157</t>
    <phoneticPr fontId="1" type="noConversion"/>
  </si>
  <si>
    <t>20220917</t>
    <phoneticPr fontId="1" type="noConversion"/>
  </si>
  <si>
    <t>座盆总成</t>
    <phoneticPr fontId="1" type="noConversion"/>
  </si>
  <si>
    <t>增加</t>
    <phoneticPr fontId="1" type="noConversion"/>
  </si>
  <si>
    <t>M4-6801100</t>
    <phoneticPr fontId="1" type="noConversion"/>
  </si>
  <si>
    <t>M4-6801100</t>
    <phoneticPr fontId="2" type="noConversion"/>
  </si>
  <si>
    <t>M4</t>
    <phoneticPr fontId="2" type="noConversion"/>
  </si>
  <si>
    <t>调角器左罩壳</t>
    <phoneticPr fontId="1" type="noConversion"/>
  </si>
  <si>
    <t>调角器右罩壳</t>
    <phoneticPr fontId="1" type="noConversion"/>
  </si>
  <si>
    <t>SHT0014360</t>
    <phoneticPr fontId="1" type="noConversion"/>
  </si>
  <si>
    <t>SHT0014361</t>
    <phoneticPr fontId="1" type="noConversion"/>
  </si>
  <si>
    <t>单通风</t>
    <phoneticPr fontId="2" type="noConversion"/>
  </si>
  <si>
    <t>未取号</t>
    <phoneticPr fontId="2" type="noConversion"/>
  </si>
  <si>
    <t>驾驶员靠背泡沫总成（先用SHT0013278）</t>
    <phoneticPr fontId="2" type="noConversion"/>
  </si>
  <si>
    <t>驾驶员靠背面套</t>
    <phoneticPr fontId="2" type="noConversion"/>
  </si>
  <si>
    <t>更换面料</t>
    <phoneticPr fontId="2" type="noConversion"/>
  </si>
  <si>
    <t>SHT0012545</t>
    <phoneticPr fontId="2" type="noConversion"/>
  </si>
  <si>
    <r>
      <t>靠背</t>
    </r>
    <r>
      <rPr>
        <sz val="14"/>
        <color theme="1"/>
        <rFont val="Arial"/>
        <family val="2"/>
      </rPr>
      <t>3D</t>
    </r>
    <r>
      <rPr>
        <sz val="14"/>
        <color theme="1"/>
        <rFont val="宋体"/>
        <family val="3"/>
        <charset val="134"/>
      </rPr>
      <t>网格</t>
    </r>
    <phoneticPr fontId="2" type="noConversion"/>
  </si>
  <si>
    <t>泡沫</t>
    <phoneticPr fontId="2" type="noConversion"/>
  </si>
  <si>
    <t>3D网格</t>
    <phoneticPr fontId="2" type="noConversion"/>
  </si>
  <si>
    <t>407*249*10</t>
    <phoneticPr fontId="2" type="noConversion"/>
  </si>
  <si>
    <t>SHT0012546</t>
    <phoneticPr fontId="2" type="noConversion"/>
  </si>
  <si>
    <t>靠背下舒适性海绵</t>
    <phoneticPr fontId="2" type="noConversion"/>
  </si>
  <si>
    <t>310*249*10</t>
    <phoneticPr fontId="2" type="noConversion"/>
  </si>
  <si>
    <t>SHT0012547</t>
    <phoneticPr fontId="2" type="noConversion"/>
  </si>
  <si>
    <t>靠背上舒适性海绵</t>
    <phoneticPr fontId="2" type="noConversion"/>
  </si>
  <si>
    <t>278*210*10</t>
    <phoneticPr fontId="2" type="noConversion"/>
  </si>
  <si>
    <t>BEC0010087</t>
    <phoneticPr fontId="2" type="noConversion"/>
  </si>
  <si>
    <t>经济型单通风ECU</t>
    <phoneticPr fontId="2" type="noConversion"/>
  </si>
  <si>
    <t>电器件</t>
    <phoneticPr fontId="2" type="noConversion"/>
  </si>
  <si>
    <t>BEC0010039</t>
    <phoneticPr fontId="2" type="noConversion"/>
  </si>
  <si>
    <t>80x47x38</t>
    <phoneticPr fontId="2" type="noConversion"/>
  </si>
  <si>
    <t>BEC0010040</t>
    <phoneticPr fontId="2" type="noConversion"/>
  </si>
  <si>
    <t>靠背风扇总成</t>
    <phoneticPr fontId="2" type="noConversion"/>
  </si>
  <si>
    <t>两个风扇加线束</t>
    <phoneticPr fontId="2" type="noConversion"/>
  </si>
  <si>
    <t>50x50x15</t>
    <phoneticPr fontId="2" type="noConversion"/>
  </si>
  <si>
    <t>H6</t>
    <phoneticPr fontId="2" type="noConversion"/>
  </si>
  <si>
    <t>BEC0010017</t>
    <phoneticPr fontId="2" type="noConversion"/>
  </si>
  <si>
    <t>风扇保护壳</t>
    <phoneticPr fontId="2" type="noConversion"/>
  </si>
  <si>
    <t>78x78x21.5</t>
    <phoneticPr fontId="2" type="noConversion"/>
  </si>
  <si>
    <t>SHT0012222</t>
    <phoneticPr fontId="2" type="noConversion"/>
  </si>
  <si>
    <t>SHT0012548</t>
    <phoneticPr fontId="2" type="noConversion"/>
  </si>
  <si>
    <t>坐垫3D网格</t>
    <phoneticPr fontId="2" type="noConversion"/>
  </si>
  <si>
    <t>BEC0010041</t>
    <phoneticPr fontId="2" type="noConversion"/>
  </si>
  <si>
    <t>坐垫风扇总成</t>
    <phoneticPr fontId="2" type="noConversion"/>
  </si>
  <si>
    <t>三个风扇加线束</t>
    <phoneticPr fontId="2" type="noConversion"/>
  </si>
  <si>
    <t>BEC0010115</t>
    <phoneticPr fontId="2" type="noConversion"/>
  </si>
  <si>
    <t>通风线束总成</t>
    <phoneticPr fontId="2" type="noConversion"/>
  </si>
  <si>
    <t>BEC0010108</t>
    <phoneticPr fontId="2" type="noConversion"/>
  </si>
  <si>
    <t>BEC0010109</t>
    <phoneticPr fontId="2" type="noConversion"/>
  </si>
  <si>
    <t>通风开关</t>
    <phoneticPr fontId="2" type="noConversion"/>
  </si>
  <si>
    <t>26x26x36</t>
    <phoneticPr fontId="2" type="noConversion"/>
  </si>
  <si>
    <t>黑色</t>
  </si>
  <si>
    <t>SHT0013732</t>
    <phoneticPr fontId="2" type="noConversion"/>
  </si>
  <si>
    <t>2.0通风坐垫发泡</t>
    <phoneticPr fontId="2" type="noConversion"/>
  </si>
  <si>
    <t>调角器左罩壳（先用YJ-6806002基础上开通风安装孔）</t>
    <phoneticPr fontId="2" type="noConversion"/>
  </si>
  <si>
    <t>以下空白</t>
    <phoneticPr fontId="1" type="noConversion"/>
  </si>
  <si>
    <t>YZ166251000040/1</t>
    <phoneticPr fontId="1" type="noConversion"/>
  </si>
  <si>
    <t>副驾驶员坐垫总成</t>
    <phoneticPr fontId="1" type="noConversion"/>
  </si>
  <si>
    <t>副司机座椅与坐垫供货</t>
    <phoneticPr fontId="1" type="noConversion"/>
  </si>
  <si>
    <t>豪沃TX工程车</t>
    <phoneticPr fontId="1" type="noConversion"/>
  </si>
  <si>
    <t>YZ166251000040/1</t>
    <phoneticPr fontId="2" type="noConversion"/>
  </si>
  <si>
    <t>20221215</t>
    <phoneticPr fontId="1" type="noConversion"/>
  </si>
  <si>
    <t>新增配置</t>
    <phoneticPr fontId="1" type="noConversion"/>
  </si>
  <si>
    <t>YZ166251000039/1</t>
    <phoneticPr fontId="1" type="noConversion"/>
  </si>
  <si>
    <t>副驾驶员座椅总成</t>
    <phoneticPr fontId="1" type="noConversion"/>
  </si>
  <si>
    <t>三点式安全带、固定座椅</t>
    <phoneticPr fontId="1" type="noConversion"/>
  </si>
  <si>
    <t>主面料：JBD220915，江苏旷达        辅面料：2084-040，江苏旷达</t>
    <phoneticPr fontId="1" type="noConversion"/>
  </si>
  <si>
    <t>主面料：JBD220915，江苏旷达        辅面料：2084-040，江苏旷达</t>
    <phoneticPr fontId="2" type="noConversion"/>
  </si>
  <si>
    <t>YZ166251000039/1</t>
    <phoneticPr fontId="2" type="noConversion"/>
  </si>
  <si>
    <t>驾驶员座椅总成</t>
    <phoneticPr fontId="1" type="noConversion"/>
  </si>
  <si>
    <t>集成三点式安全带、气动升降、气囊减震、前后调节、靠背调节、单通风、右扶手</t>
    <phoneticPr fontId="1" type="noConversion"/>
  </si>
  <si>
    <t>YZ166251000038/1</t>
    <phoneticPr fontId="1" type="noConversion"/>
  </si>
  <si>
    <t>新增</t>
    <phoneticPr fontId="1" type="noConversion"/>
  </si>
  <si>
    <t>YZ166251000038/1</t>
    <phoneticPr fontId="2" type="noConversion"/>
  </si>
  <si>
    <t>SHT0013278</t>
    <phoneticPr fontId="2" type="noConversion"/>
  </si>
  <si>
    <t>SHT0013282</t>
    <phoneticPr fontId="2" type="noConversion"/>
  </si>
  <si>
    <t>驾驶员、右扶手、带安全带、高头枕</t>
    <phoneticPr fontId="2" type="noConversion"/>
  </si>
  <si>
    <t>驾驶员、右扶手、通风、带安全带</t>
    <phoneticPr fontId="2" type="noConversion"/>
  </si>
  <si>
    <t>SQX3000-6805190</t>
    <phoneticPr fontId="2" type="noConversion"/>
  </si>
  <si>
    <t>SHT0014598</t>
    <phoneticPr fontId="2" type="noConversion"/>
  </si>
  <si>
    <t>低成本</t>
    <phoneticPr fontId="2" type="noConversion"/>
  </si>
  <si>
    <t>J6L</t>
    <phoneticPr fontId="1" type="noConversion"/>
  </si>
  <si>
    <t>SHT0014562</t>
  </si>
  <si>
    <t>阻尼堵盖</t>
    <phoneticPr fontId="1" type="noConversion"/>
  </si>
  <si>
    <t>Ea</t>
    <phoneticPr fontId="1" type="noConversion"/>
  </si>
  <si>
    <t>注塑件</t>
    <phoneticPr fontId="1" type="noConversion"/>
  </si>
  <si>
    <t>X5000</t>
    <phoneticPr fontId="1" type="noConversion"/>
  </si>
  <si>
    <t>SHT0013891</t>
    <phoneticPr fontId="1" type="noConversion"/>
  </si>
  <si>
    <t>H5-6806002</t>
    <phoneticPr fontId="1" type="noConversion"/>
  </si>
  <si>
    <t>TP30</t>
    <phoneticPr fontId="1" type="noConversion"/>
  </si>
  <si>
    <t>低成本</t>
    <phoneticPr fontId="1" type="noConversion"/>
  </si>
  <si>
    <t>SHT0014599</t>
    <phoneticPr fontId="1" type="noConversion"/>
  </si>
  <si>
    <t>座垫前部罩壳</t>
    <phoneticPr fontId="1" type="noConversion"/>
  </si>
  <si>
    <t>H4A-6806003</t>
    <phoneticPr fontId="1" type="noConversion"/>
  </si>
  <si>
    <t>H6</t>
    <phoneticPr fontId="1" type="noConversion"/>
  </si>
  <si>
    <t>BSP0010020</t>
    <phoneticPr fontId="1" type="noConversion"/>
  </si>
  <si>
    <t>罩壳弹簧卡子</t>
    <phoneticPr fontId="1" type="noConversion"/>
  </si>
  <si>
    <t>固定前罩壳</t>
    <phoneticPr fontId="1" type="noConversion"/>
  </si>
  <si>
    <t>0.001</t>
  </si>
  <si>
    <t>P21</t>
    <phoneticPr fontId="1" type="noConversion"/>
  </si>
  <si>
    <t>SHT0010982</t>
    <phoneticPr fontId="1" type="noConversion"/>
  </si>
  <si>
    <t>调角器手柄</t>
    <phoneticPr fontId="1" type="noConversion"/>
  </si>
  <si>
    <t>PP303</t>
    <phoneticPr fontId="1" type="noConversion"/>
  </si>
  <si>
    <t>H3S升级</t>
    <phoneticPr fontId="1" type="noConversion"/>
  </si>
  <si>
    <t>SHT0012447</t>
    <phoneticPr fontId="1" type="noConversion"/>
  </si>
  <si>
    <t>升降调节开关总成</t>
    <phoneticPr fontId="1" type="noConversion"/>
  </si>
  <si>
    <t>黑色、气控气、无速降、国产阀</t>
    <phoneticPr fontId="1" type="noConversion"/>
  </si>
  <si>
    <t>SHT0014561</t>
    <phoneticPr fontId="1" type="noConversion"/>
  </si>
  <si>
    <t xml:space="preserve">SHT0013337 </t>
    <phoneticPr fontId="2" type="noConversion"/>
  </si>
  <si>
    <t>右侧扶手本体总成</t>
    <phoneticPr fontId="2" type="noConversion"/>
  </si>
  <si>
    <t>橙色手轮</t>
    <phoneticPr fontId="2" type="noConversion"/>
  </si>
  <si>
    <t>总成件</t>
    <phoneticPr fontId="114" type="noConversion"/>
  </si>
  <si>
    <t>ASSY</t>
    <phoneticPr fontId="114" type="noConversion"/>
  </si>
  <si>
    <t>4378*63*100</t>
    <phoneticPr fontId="2" type="noConversion"/>
  </si>
  <si>
    <t>0.8482</t>
    <phoneticPr fontId="114" type="noConversion"/>
  </si>
  <si>
    <t>SHT0013121</t>
    <phoneticPr fontId="2" type="noConversion"/>
  </si>
  <si>
    <t>扶手支架</t>
    <phoneticPr fontId="2" type="noConversion"/>
  </si>
  <si>
    <t>左右共用</t>
    <phoneticPr fontId="2" type="noConversion"/>
  </si>
  <si>
    <t>BFA0010014</t>
    <phoneticPr fontId="16" type="noConversion"/>
  </si>
  <si>
    <t>扶手锁止销</t>
    <phoneticPr fontId="1" type="noConversion"/>
  </si>
  <si>
    <t>左右共用</t>
    <phoneticPr fontId="114" type="noConversion"/>
  </si>
  <si>
    <t>冷镦件</t>
    <phoneticPr fontId="1" type="noConversion"/>
  </si>
  <si>
    <t>14*14*43（M14）</t>
    <phoneticPr fontId="114" type="noConversion"/>
  </si>
  <si>
    <r>
      <t>SHT0011330</t>
    </r>
    <r>
      <rPr>
        <sz val="11"/>
        <color theme="1"/>
        <rFont val="宋体"/>
        <family val="2"/>
        <charset val="134"/>
        <scheme val="minor"/>
      </rPr>
      <t/>
    </r>
    <phoneticPr fontId="2" type="noConversion"/>
  </si>
  <si>
    <t>扶手外盖</t>
    <phoneticPr fontId="1" type="noConversion"/>
  </si>
  <si>
    <t>PA6+GF30</t>
    <phoneticPr fontId="114" type="noConversion"/>
  </si>
  <si>
    <t>86*31*43</t>
  </si>
  <si>
    <t>BFA0010027</t>
    <phoneticPr fontId="2" type="noConversion"/>
  </si>
  <si>
    <t>固定扶手</t>
    <phoneticPr fontId="2" type="noConversion"/>
  </si>
  <si>
    <t>Q218B0820</t>
    <phoneticPr fontId="2" type="noConversion"/>
  </si>
  <si>
    <t>13*13*28</t>
    <phoneticPr fontId="2" type="noConversion"/>
  </si>
  <si>
    <t>单爪</t>
    <phoneticPr fontId="2" type="noConversion"/>
  </si>
  <si>
    <t>2.1C、定值阻尼、汕德卡滑轨</t>
    <phoneticPr fontId="2" type="noConversion"/>
  </si>
  <si>
    <t>YZ166251000038/1
（SHT0015382）</t>
    <phoneticPr fontId="1" type="noConversion"/>
  </si>
  <si>
    <t>SHT0015382</t>
    <phoneticPr fontId="2" type="noConversion"/>
  </si>
  <si>
    <t>SHT0015383</t>
    <phoneticPr fontId="2" type="noConversion"/>
  </si>
  <si>
    <t>SHT0015384</t>
    <phoneticPr fontId="2" type="noConversion"/>
  </si>
  <si>
    <t>SHT0015385</t>
    <phoneticPr fontId="2" type="noConversion"/>
  </si>
  <si>
    <t>SHT0015386</t>
    <phoneticPr fontId="2" type="noConversion"/>
  </si>
  <si>
    <t>SHT0015387</t>
    <phoneticPr fontId="2" type="noConversion"/>
  </si>
  <si>
    <t>YZ166251000039/1
（SHT0015389）</t>
    <phoneticPr fontId="1" type="noConversion"/>
  </si>
  <si>
    <t>SHT0015388</t>
    <phoneticPr fontId="1" type="noConversion"/>
  </si>
  <si>
    <t>SHT0015389</t>
    <phoneticPr fontId="1" type="noConversion"/>
  </si>
  <si>
    <t>SHT0015390</t>
    <phoneticPr fontId="1" type="noConversion"/>
  </si>
  <si>
    <t>SHT0015391</t>
    <phoneticPr fontId="1" type="noConversion"/>
  </si>
  <si>
    <t>YZ166251000040/1
（SHT0015392）</t>
    <phoneticPr fontId="1" type="noConversion"/>
  </si>
  <si>
    <t>SHT0015392</t>
    <phoneticPr fontId="1" type="noConversion"/>
  </si>
  <si>
    <t>SHT0015393</t>
    <phoneticPr fontId="1" type="noConversion"/>
  </si>
  <si>
    <t>主面料：JBD220915，江苏旷达                  辅面料：2084-040，江苏旷达</t>
    <phoneticPr fontId="1" type="noConversion"/>
  </si>
  <si>
    <t>N</t>
    <phoneticPr fontId="2" type="noConversion"/>
  </si>
  <si>
    <t>SHT0015382</t>
    <phoneticPr fontId="1" type="noConversion"/>
  </si>
  <si>
    <t>气动升降</t>
    <phoneticPr fontId="1" type="noConversion"/>
  </si>
  <si>
    <t>阻尼调节</t>
    <phoneticPr fontId="1" type="noConversion"/>
  </si>
  <si>
    <t>定阻尼</t>
    <phoneticPr fontId="1" type="noConversion"/>
  </si>
  <si>
    <t>——</t>
    <phoneticPr fontId="1" type="noConversion"/>
  </si>
  <si>
    <t>通风加热</t>
    <phoneticPr fontId="1" type="noConversion"/>
  </si>
  <si>
    <t>扶手</t>
    <phoneticPr fontId="1" type="noConversion"/>
  </si>
  <si>
    <t>单通风</t>
    <phoneticPr fontId="1" type="noConversion"/>
  </si>
  <si>
    <t>右扶手</t>
    <phoneticPr fontId="1" type="noConversion"/>
  </si>
  <si>
    <t xml:space="preserve">YZ166251000039/1
</t>
    <phoneticPr fontId="1" type="noConversion"/>
  </si>
  <si>
    <t xml:space="preserve">YZ166251000040/1
</t>
    <phoneticPr fontId="1" type="noConversion"/>
  </si>
  <si>
    <t>BFA0010014</t>
    <phoneticPr fontId="2" type="noConversion"/>
  </si>
  <si>
    <t>内六角圆柱头螺钉</t>
    <phoneticPr fontId="1" type="noConversion"/>
  </si>
  <si>
    <t>2.1C</t>
    <phoneticPr fontId="2" type="noConversion"/>
  </si>
  <si>
    <t>2.1C平台</t>
    <phoneticPr fontId="2" type="noConversion"/>
  </si>
  <si>
    <t>SHT0015396</t>
    <phoneticPr fontId="1" type="noConversion"/>
  </si>
  <si>
    <t>不带阻尼、不带腰托、带安全带、后端下部单通风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</si>
</sst>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 * #,##0.00_ ;_ * \-#,##0.00_ ;_ * &quot;-&quot;??_ ;_ @_ "/>
    <numFmt numFmtId="176" formatCode="0.000_);[Red]\(0.000\)"/>
    <numFmt numFmtId="177" formatCode="0.0000"/>
    <numFmt numFmtId="178" formatCode="0.000_ "/>
    <numFmt numFmtId="179" formatCode="0.0000_);[Red]\(0.0000\)"/>
    <numFmt numFmtId="180" formatCode="0_);[Red]\(0\)"/>
    <numFmt numFmtId="181" formatCode="0.0000_ "/>
    <numFmt numFmtId="182" formatCode="0.00000_);[Red]\(0.00000\)"/>
  </numFmts>
  <fonts count="11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1"/>
      <name val="宋体"/>
      <family val="3"/>
      <charset val="134"/>
    </font>
    <font>
      <sz val="12"/>
      <name val="新細明體"/>
      <family val="1"/>
      <charset val="136"/>
    </font>
    <font>
      <b/>
      <sz val="14"/>
      <name val="宋体"/>
      <family val="3"/>
      <charset val="134"/>
    </font>
    <font>
      <sz val="10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1"/>
      <name val="Arial"/>
      <family val="2"/>
    </font>
    <font>
      <b/>
      <sz val="14"/>
      <name val="Arial"/>
      <family val="2"/>
    </font>
    <font>
      <b/>
      <sz val="20"/>
      <name val="宋体"/>
      <family val="3"/>
      <charset val="134"/>
    </font>
    <font>
      <sz val="10"/>
      <name val="Arial"/>
      <family val="2"/>
    </font>
    <font>
      <sz val="9"/>
      <name val="Arial"/>
      <family val="2"/>
    </font>
    <font>
      <sz val="10"/>
      <name val="宋体"/>
      <family val="3"/>
      <charset val="134"/>
    </font>
    <font>
      <b/>
      <sz val="10"/>
      <name val="Arial"/>
      <family val="2"/>
    </font>
    <font>
      <sz val="9"/>
      <name val="宋体"/>
      <family val="3"/>
      <charset val="134"/>
      <scheme val="minor"/>
    </font>
    <font>
      <sz val="12"/>
      <color indexed="0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color rgb="FFFF0000"/>
      <name val="宋体"/>
      <family val="3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sz val="11"/>
      <color indexed="8"/>
      <name val="Tahoma"/>
      <family val="2"/>
    </font>
    <font>
      <sz val="11"/>
      <color indexed="9"/>
      <name val="宋体"/>
      <family val="3"/>
      <charset val="134"/>
    </font>
    <font>
      <sz val="11"/>
      <color indexed="9"/>
      <name val="Tahoma"/>
      <family val="2"/>
    </font>
    <font>
      <sz val="10"/>
      <name val="Tahoma"/>
      <family val="2"/>
    </font>
    <font>
      <b/>
      <sz val="15"/>
      <color indexed="56"/>
      <name val="宋体"/>
      <family val="3"/>
      <charset val="134"/>
    </font>
    <font>
      <b/>
      <sz val="15"/>
      <color indexed="56"/>
      <name val="Tahoma"/>
      <family val="2"/>
    </font>
    <font>
      <b/>
      <sz val="18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3"/>
      <color indexed="56"/>
      <name val="Tahoma"/>
      <family val="2"/>
    </font>
    <font>
      <b/>
      <sz val="11"/>
      <color indexed="56"/>
      <name val="宋体"/>
      <family val="3"/>
      <charset val="134"/>
    </font>
    <font>
      <b/>
      <sz val="11"/>
      <color indexed="56"/>
      <name val="Tahoma"/>
      <family val="2"/>
    </font>
    <font>
      <sz val="11"/>
      <color indexed="20"/>
      <name val="宋体"/>
      <family val="3"/>
      <charset val="134"/>
    </font>
    <font>
      <sz val="11"/>
      <color indexed="20"/>
      <name val="Tahoma"/>
      <family val="2"/>
    </font>
    <font>
      <sz val="11"/>
      <color indexed="17"/>
      <name val="宋体"/>
      <family val="3"/>
      <charset val="134"/>
    </font>
    <font>
      <sz val="11"/>
      <color indexed="17"/>
      <name val="Tahoma"/>
      <family val="2"/>
    </font>
    <font>
      <b/>
      <sz val="11"/>
      <color indexed="8"/>
      <name val="宋体"/>
      <family val="3"/>
      <charset val="134"/>
    </font>
    <font>
      <b/>
      <sz val="11"/>
      <color indexed="8"/>
      <name val="Tahoma"/>
      <family val="2"/>
    </font>
    <font>
      <b/>
      <sz val="11"/>
      <color indexed="52"/>
      <name val="宋体"/>
      <family val="3"/>
      <charset val="134"/>
    </font>
    <font>
      <b/>
      <sz val="11"/>
      <color indexed="52"/>
      <name val="Tahoma"/>
      <family val="2"/>
    </font>
    <font>
      <b/>
      <sz val="11"/>
      <color indexed="9"/>
      <name val="宋体"/>
      <family val="3"/>
      <charset val="134"/>
    </font>
    <font>
      <b/>
      <sz val="11"/>
      <color indexed="9"/>
      <name val="Tahoma"/>
      <family val="2"/>
    </font>
    <font>
      <i/>
      <sz val="11"/>
      <color indexed="23"/>
      <name val="宋体"/>
      <family val="3"/>
      <charset val="134"/>
    </font>
    <font>
      <i/>
      <sz val="11"/>
      <color indexed="23"/>
      <name val="Tahoma"/>
      <family val="2"/>
    </font>
    <font>
      <sz val="11"/>
      <color indexed="10"/>
      <name val="宋体"/>
      <family val="3"/>
      <charset val="134"/>
    </font>
    <font>
      <sz val="11"/>
      <color indexed="10"/>
      <name val="Tahoma"/>
      <family val="2"/>
    </font>
    <font>
      <sz val="11"/>
      <color indexed="52"/>
      <name val="宋体"/>
      <family val="3"/>
      <charset val="134"/>
    </font>
    <font>
      <sz val="11"/>
      <color indexed="52"/>
      <name val="Tahoma"/>
      <family val="2"/>
    </font>
    <font>
      <sz val="11"/>
      <color indexed="60"/>
      <name val="宋体"/>
      <family val="3"/>
      <charset val="134"/>
    </font>
    <font>
      <sz val="11"/>
      <color indexed="60"/>
      <name val="Tahoma"/>
      <family val="2"/>
    </font>
    <font>
      <b/>
      <sz val="11"/>
      <color indexed="63"/>
      <name val="宋体"/>
      <family val="3"/>
      <charset val="134"/>
    </font>
    <font>
      <b/>
      <sz val="11"/>
      <color indexed="63"/>
      <name val="Tahoma"/>
      <family val="2"/>
    </font>
    <font>
      <sz val="11"/>
      <color indexed="62"/>
      <name val="宋体"/>
      <family val="3"/>
      <charset val="134"/>
    </font>
    <font>
      <sz val="11"/>
      <color indexed="62"/>
      <name val="Tahoma"/>
      <family val="2"/>
    </font>
    <font>
      <sz val="11"/>
      <color indexed="0"/>
      <name val="宋体"/>
      <family val="3"/>
      <charset val="134"/>
    </font>
    <font>
      <sz val="11"/>
      <color theme="1"/>
      <name val="宋体"/>
      <family val="2"/>
      <scheme val="minor"/>
    </font>
    <font>
      <b/>
      <sz val="14"/>
      <name val="微软雅黑"/>
      <family val="2"/>
      <charset val="134"/>
    </font>
    <font>
      <b/>
      <sz val="16"/>
      <name val="微软雅黑"/>
      <family val="2"/>
      <charset val="134"/>
    </font>
    <font>
      <sz val="16"/>
      <name val="微软雅黑"/>
      <family val="2"/>
      <charset val="134"/>
    </font>
    <font>
      <b/>
      <sz val="18"/>
      <name val="微软雅黑"/>
      <family val="2"/>
      <charset val="134"/>
    </font>
    <font>
      <b/>
      <sz val="20"/>
      <name val="微软雅黑"/>
      <family val="2"/>
      <charset val="134"/>
    </font>
    <font>
      <b/>
      <u/>
      <sz val="17"/>
      <name val="微软雅黑"/>
      <family val="2"/>
      <charset val="134"/>
    </font>
    <font>
      <sz val="9"/>
      <name val="新細明體"/>
      <family val="1"/>
      <charset val="136"/>
    </font>
    <font>
      <b/>
      <sz val="17"/>
      <name val="微软雅黑"/>
      <family val="2"/>
      <charset val="134"/>
    </font>
    <font>
      <sz val="14"/>
      <name val="微软雅黑"/>
      <family val="2"/>
      <charset val="134"/>
    </font>
    <font>
      <sz val="12"/>
      <name val="微软雅黑"/>
      <family val="2"/>
      <charset val="134"/>
    </font>
    <font>
      <sz val="15"/>
      <name val="微软雅黑"/>
      <family val="2"/>
      <charset val="134"/>
    </font>
    <font>
      <sz val="12"/>
      <name val="宋体"/>
      <family val="3"/>
      <charset val="134"/>
      <scheme val="minor"/>
    </font>
    <font>
      <sz val="14"/>
      <name val="Arial"/>
      <family val="2"/>
    </font>
    <font>
      <sz val="14"/>
      <name val="宋体"/>
      <family val="3"/>
      <charset val="134"/>
    </font>
    <font>
      <b/>
      <sz val="10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14"/>
      <name val="宋体"/>
      <family val="3"/>
      <charset val="134"/>
      <scheme val="minor"/>
    </font>
    <font>
      <sz val="14"/>
      <color theme="1"/>
      <name val="宋体"/>
      <family val="3"/>
      <charset val="134"/>
    </font>
    <font>
      <sz val="14"/>
      <name val="华文楷体"/>
      <family val="3"/>
      <charset val="134"/>
    </font>
    <font>
      <sz val="14"/>
      <color theme="1"/>
      <name val="宋体"/>
      <family val="3"/>
      <charset val="134"/>
      <scheme val="minor"/>
    </font>
    <font>
      <sz val="10.5"/>
      <color theme="1"/>
      <name val="宋体"/>
      <family val="3"/>
      <charset val="134"/>
      <scheme val="minor"/>
    </font>
    <font>
      <b/>
      <sz val="11"/>
      <name val="Arial"/>
      <family val="2"/>
    </font>
    <font>
      <b/>
      <sz val="11"/>
      <name val="宋体"/>
      <family val="3"/>
      <charset val="134"/>
    </font>
    <font>
      <b/>
      <sz val="9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b/>
      <sz val="10"/>
      <color theme="1"/>
      <name val="宋体"/>
      <family val="3"/>
      <charset val="134"/>
    </font>
    <font>
      <sz val="11"/>
      <color rgb="FF9C0006"/>
      <name val="宋体"/>
      <family val="3"/>
      <charset val="134"/>
      <scheme val="minor"/>
    </font>
    <font>
      <b/>
      <sz val="12"/>
      <name val="宋体"/>
      <family val="3"/>
      <charset val="134"/>
    </font>
    <font>
      <sz val="11"/>
      <color rgb="FF006100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1"/>
      <color rgb="FF000000"/>
      <name val="宋体"/>
      <family val="3"/>
      <charset val="134"/>
    </font>
    <font>
      <b/>
      <sz val="11"/>
      <color rgb="FF000000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b/>
      <sz val="12"/>
      <name val="Arial"/>
      <family val="2"/>
    </font>
    <font>
      <sz val="12"/>
      <name val="Arial"/>
      <family val="2"/>
    </font>
    <font>
      <b/>
      <sz val="11"/>
      <color theme="1"/>
      <name val="宋体"/>
      <family val="2"/>
      <charset val="134"/>
      <scheme val="minor"/>
    </font>
    <font>
      <b/>
      <sz val="14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sz val="11"/>
      <color theme="1"/>
      <name val="华文楷体"/>
      <family val="3"/>
      <charset val="134"/>
    </font>
    <font>
      <sz val="11"/>
      <name val="华文楷体"/>
      <family val="3"/>
      <charset val="134"/>
    </font>
    <font>
      <sz val="12"/>
      <color theme="1"/>
      <name val="宋体"/>
      <family val="3"/>
      <charset val="134"/>
    </font>
    <font>
      <sz val="9"/>
      <name val="宋体"/>
      <family val="2"/>
      <charset val="134"/>
    </font>
    <font>
      <sz val="10"/>
      <color indexed="8"/>
      <name val="SimSun"/>
      <charset val="134"/>
    </font>
    <font>
      <b/>
      <sz val="9"/>
      <color indexed="81"/>
      <name val="宋体"/>
      <family val="3"/>
      <charset val="134"/>
    </font>
    <font>
      <sz val="9"/>
      <color indexed="81"/>
      <name val="宋体"/>
      <family val="3"/>
      <charset val="134"/>
    </font>
    <font>
      <b/>
      <sz val="9"/>
      <name val="宋体"/>
      <family val="3"/>
      <charset val="134"/>
    </font>
    <font>
      <b/>
      <sz val="12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</font>
    <font>
      <b/>
      <sz val="12"/>
      <color indexed="8"/>
      <name val="宋体"/>
      <family val="3"/>
      <charset val="134"/>
    </font>
    <font>
      <sz val="11"/>
      <color theme="1"/>
      <name val="宋体"/>
      <family val="3"/>
      <charset val="134"/>
      <scheme val="major"/>
    </font>
    <font>
      <sz val="11"/>
      <color theme="1"/>
      <name val="Arial"/>
      <family val="2"/>
    </font>
    <font>
      <b/>
      <sz val="11"/>
      <color theme="1"/>
      <name val="宋体"/>
      <family val="3"/>
      <charset val="134"/>
      <scheme val="major"/>
    </font>
    <font>
      <sz val="14"/>
      <color theme="1"/>
      <name val="Arial"/>
      <family val="2"/>
    </font>
    <font>
      <b/>
      <sz val="15"/>
      <name val="微软雅黑"/>
      <family val="2"/>
      <charset val="134"/>
    </font>
    <font>
      <vertAlign val="superscript"/>
      <sz val="10"/>
      <color theme="1"/>
      <name val="宋体"/>
      <family val="3"/>
      <charset val="134"/>
      <scheme val="minor"/>
    </font>
    <font>
      <sz val="14"/>
      <color theme="1"/>
      <name val="仿宋"/>
      <family val="3"/>
      <charset val="134"/>
    </font>
    <font>
      <sz val="14"/>
      <color theme="1"/>
      <name val="华文楷体"/>
      <family val="3"/>
      <charset val="134"/>
    </font>
  </fonts>
  <fills count="29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00B0F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986">
    <xf numFmtId="0" fontId="0" fillId="0" borderId="0">
      <alignment vertical="center"/>
    </xf>
    <xf numFmtId="0" fontId="12" fillId="0" borderId="0" applyNumberFormat="0" applyFill="0" applyBorder="0" applyAlignment="0" applyProtection="0"/>
    <xf numFmtId="0" fontId="5" fillId="0" borderId="0"/>
    <xf numFmtId="0" fontId="3" fillId="0" borderId="0"/>
    <xf numFmtId="0" fontId="3" fillId="0" borderId="0"/>
    <xf numFmtId="0" fontId="3" fillId="0" borderId="0"/>
    <xf numFmtId="0" fontId="13" fillId="0" borderId="1" applyNumberFormat="0" applyFill="0" applyBorder="0" applyAlignment="0" applyProtection="0">
      <alignment vertical="center"/>
    </xf>
    <xf numFmtId="0" fontId="3" fillId="0" borderId="0"/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Border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43" fontId="19" fillId="0" borderId="0" applyFont="0" applyFill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6" fillId="0" borderId="0"/>
    <xf numFmtId="0" fontId="27" fillId="0" borderId="4" applyNumberFormat="0" applyFill="0" applyAlignment="0" applyProtection="0">
      <alignment vertical="center"/>
    </xf>
    <xf numFmtId="0" fontId="27" fillId="0" borderId="4" applyNumberFormat="0" applyFill="0" applyAlignment="0" applyProtection="0">
      <alignment vertical="center"/>
    </xf>
    <xf numFmtId="0" fontId="28" fillId="0" borderId="4" applyNumberFormat="0" applyFill="0" applyAlignment="0" applyProtection="0">
      <alignment vertical="center"/>
    </xf>
    <xf numFmtId="0" fontId="27" fillId="0" borderId="4" applyNumberFormat="0" applyFill="0" applyAlignment="0" applyProtection="0">
      <alignment vertical="center"/>
    </xf>
    <xf numFmtId="0" fontId="27" fillId="0" borderId="4" applyNumberFormat="0" applyFill="0" applyAlignment="0" applyProtection="0">
      <alignment vertical="center"/>
    </xf>
    <xf numFmtId="0" fontId="27" fillId="0" borderId="4" applyNumberFormat="0" applyFill="0" applyAlignment="0" applyProtection="0">
      <alignment vertical="center"/>
    </xf>
    <xf numFmtId="0" fontId="28" fillId="0" borderId="4" applyNumberFormat="0" applyFill="0" applyAlignment="0" applyProtection="0">
      <alignment vertical="center"/>
    </xf>
    <xf numFmtId="0" fontId="27" fillId="0" borderId="4" applyNumberFormat="0" applyFill="0" applyAlignment="0" applyProtection="0">
      <alignment vertical="center"/>
    </xf>
    <xf numFmtId="0" fontId="27" fillId="0" borderId="4" applyNumberFormat="0" applyFill="0" applyAlignment="0" applyProtection="0">
      <alignment vertical="center"/>
    </xf>
    <xf numFmtId="0" fontId="27" fillId="0" borderId="4" applyNumberFormat="0" applyFill="0" applyAlignment="0" applyProtection="0">
      <alignment vertical="center"/>
    </xf>
    <xf numFmtId="0" fontId="27" fillId="0" borderId="4" applyNumberFormat="0" applyFill="0" applyAlignment="0" applyProtection="0">
      <alignment vertical="center"/>
    </xf>
    <xf numFmtId="0" fontId="27" fillId="0" borderId="4" applyNumberFormat="0" applyFill="0" applyAlignment="0" applyProtection="0">
      <alignment vertical="center"/>
    </xf>
    <xf numFmtId="0" fontId="27" fillId="0" borderId="4" applyNumberFormat="0" applyFill="0" applyAlignment="0" applyProtection="0">
      <alignment vertical="center"/>
    </xf>
    <xf numFmtId="0" fontId="27" fillId="0" borderId="4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5" applyNumberFormat="0" applyFill="0" applyAlignment="0" applyProtection="0">
      <alignment vertical="center"/>
    </xf>
    <xf numFmtId="0" fontId="30" fillId="0" borderId="5" applyNumberFormat="0" applyFill="0" applyAlignment="0" applyProtection="0">
      <alignment vertical="center"/>
    </xf>
    <xf numFmtId="0" fontId="31" fillId="0" borderId="5" applyNumberFormat="0" applyFill="0" applyAlignment="0" applyProtection="0">
      <alignment vertical="center"/>
    </xf>
    <xf numFmtId="0" fontId="30" fillId="0" borderId="5" applyNumberFormat="0" applyFill="0" applyAlignment="0" applyProtection="0">
      <alignment vertical="center"/>
    </xf>
    <xf numFmtId="0" fontId="30" fillId="0" borderId="5" applyNumberFormat="0" applyFill="0" applyAlignment="0" applyProtection="0">
      <alignment vertical="center"/>
    </xf>
    <xf numFmtId="0" fontId="30" fillId="0" borderId="5" applyNumberFormat="0" applyFill="0" applyAlignment="0" applyProtection="0">
      <alignment vertical="center"/>
    </xf>
    <xf numFmtId="0" fontId="31" fillId="0" borderId="5" applyNumberFormat="0" applyFill="0" applyAlignment="0" applyProtection="0">
      <alignment vertical="center"/>
    </xf>
    <xf numFmtId="0" fontId="30" fillId="0" borderId="5" applyNumberFormat="0" applyFill="0" applyAlignment="0" applyProtection="0">
      <alignment vertical="center"/>
    </xf>
    <xf numFmtId="0" fontId="30" fillId="0" borderId="5" applyNumberFormat="0" applyFill="0" applyAlignment="0" applyProtection="0">
      <alignment vertical="center"/>
    </xf>
    <xf numFmtId="0" fontId="30" fillId="0" borderId="5" applyNumberFormat="0" applyFill="0" applyAlignment="0" applyProtection="0">
      <alignment vertical="center"/>
    </xf>
    <xf numFmtId="0" fontId="30" fillId="0" borderId="5" applyNumberFormat="0" applyFill="0" applyAlignment="0" applyProtection="0">
      <alignment vertical="center"/>
    </xf>
    <xf numFmtId="0" fontId="30" fillId="0" borderId="5" applyNumberFormat="0" applyFill="0" applyAlignment="0" applyProtection="0">
      <alignment vertical="center"/>
    </xf>
    <xf numFmtId="0" fontId="30" fillId="0" borderId="5" applyNumberFormat="0" applyFill="0" applyAlignment="0" applyProtection="0">
      <alignment vertical="center"/>
    </xf>
    <xf numFmtId="0" fontId="30" fillId="0" borderId="5" applyNumberFormat="0" applyFill="0" applyAlignment="0" applyProtection="0">
      <alignment vertical="center"/>
    </xf>
    <xf numFmtId="0" fontId="32" fillId="0" borderId="6" applyNumberFormat="0" applyFill="0" applyAlignment="0" applyProtection="0">
      <alignment vertical="center"/>
    </xf>
    <xf numFmtId="0" fontId="32" fillId="0" borderId="6" applyNumberFormat="0" applyFill="0" applyAlignment="0" applyProtection="0">
      <alignment vertical="center"/>
    </xf>
    <xf numFmtId="0" fontId="33" fillId="0" borderId="6" applyNumberFormat="0" applyFill="0" applyAlignment="0" applyProtection="0">
      <alignment vertical="center"/>
    </xf>
    <xf numFmtId="0" fontId="32" fillId="0" borderId="6" applyNumberFormat="0" applyFill="0" applyAlignment="0" applyProtection="0">
      <alignment vertical="center"/>
    </xf>
    <xf numFmtId="0" fontId="32" fillId="0" borderId="6" applyNumberFormat="0" applyFill="0" applyAlignment="0" applyProtection="0">
      <alignment vertical="center"/>
    </xf>
    <xf numFmtId="0" fontId="32" fillId="0" borderId="6" applyNumberFormat="0" applyFill="0" applyAlignment="0" applyProtection="0">
      <alignment vertical="center"/>
    </xf>
    <xf numFmtId="0" fontId="33" fillId="0" borderId="6" applyNumberFormat="0" applyFill="0" applyAlignment="0" applyProtection="0">
      <alignment vertical="center"/>
    </xf>
    <xf numFmtId="0" fontId="32" fillId="0" borderId="6" applyNumberFormat="0" applyFill="0" applyAlignment="0" applyProtection="0">
      <alignment vertical="center"/>
    </xf>
    <xf numFmtId="0" fontId="32" fillId="0" borderId="6" applyNumberFormat="0" applyFill="0" applyAlignment="0" applyProtection="0">
      <alignment vertical="center"/>
    </xf>
    <xf numFmtId="0" fontId="32" fillId="0" borderId="6" applyNumberFormat="0" applyFill="0" applyAlignment="0" applyProtection="0">
      <alignment vertical="center"/>
    </xf>
    <xf numFmtId="0" fontId="32" fillId="0" borderId="6" applyNumberFormat="0" applyFill="0" applyAlignment="0" applyProtection="0">
      <alignment vertical="center"/>
    </xf>
    <xf numFmtId="0" fontId="32" fillId="0" borderId="6" applyNumberFormat="0" applyFill="0" applyAlignment="0" applyProtection="0">
      <alignment vertical="center"/>
    </xf>
    <xf numFmtId="0" fontId="32" fillId="0" borderId="6" applyNumberFormat="0" applyFill="0" applyAlignment="0" applyProtection="0">
      <alignment vertical="center"/>
    </xf>
    <xf numFmtId="0" fontId="32" fillId="0" borderId="6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2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7" fillId="0" borderId="0" applyNumberFormat="0" applyBorder="0" applyProtection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3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3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3" fillId="0" borderId="0">
      <alignment vertical="center"/>
    </xf>
    <xf numFmtId="0" fontId="19" fillId="0" borderId="0">
      <alignment vertical="center"/>
    </xf>
    <xf numFmtId="0" fontId="22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3" fillId="0" borderId="0">
      <alignment vertical="center"/>
    </xf>
    <xf numFmtId="0" fontId="22" fillId="0" borderId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8" fillId="0" borderId="7" applyNumberFormat="0" applyFill="0" applyAlignment="0" applyProtection="0">
      <alignment vertical="center"/>
    </xf>
    <xf numFmtId="0" fontId="38" fillId="0" borderId="7" applyNumberFormat="0" applyFill="0" applyAlignment="0" applyProtection="0">
      <alignment vertical="center"/>
    </xf>
    <xf numFmtId="0" fontId="38" fillId="0" borderId="7" applyNumberFormat="0" applyFill="0" applyAlignment="0" applyProtection="0">
      <alignment vertical="center"/>
    </xf>
    <xf numFmtId="0" fontId="38" fillId="0" borderId="7" applyNumberFormat="0" applyFill="0" applyAlignment="0" applyProtection="0">
      <alignment vertical="center"/>
    </xf>
    <xf numFmtId="0" fontId="39" fillId="0" borderId="7" applyNumberFormat="0" applyFill="0" applyAlignment="0" applyProtection="0">
      <alignment vertical="center"/>
    </xf>
    <xf numFmtId="0" fontId="38" fillId="0" borderId="7" applyNumberFormat="0" applyFill="0" applyAlignment="0" applyProtection="0">
      <alignment vertical="center"/>
    </xf>
    <xf numFmtId="0" fontId="38" fillId="0" borderId="7" applyNumberFormat="0" applyFill="0" applyAlignment="0" applyProtection="0">
      <alignment vertical="center"/>
    </xf>
    <xf numFmtId="0" fontId="38" fillId="0" borderId="7" applyNumberFormat="0" applyFill="0" applyAlignment="0" applyProtection="0">
      <alignment vertical="center"/>
    </xf>
    <xf numFmtId="0" fontId="38" fillId="0" borderId="7" applyNumberFormat="0" applyFill="0" applyAlignment="0" applyProtection="0">
      <alignment vertical="center"/>
    </xf>
    <xf numFmtId="0" fontId="38" fillId="0" borderId="7" applyNumberFormat="0" applyFill="0" applyAlignment="0" applyProtection="0">
      <alignment vertical="center"/>
    </xf>
    <xf numFmtId="0" fontId="38" fillId="0" borderId="7" applyNumberFormat="0" applyFill="0" applyAlignment="0" applyProtection="0">
      <alignment vertical="center"/>
    </xf>
    <xf numFmtId="0" fontId="39" fillId="0" borderId="7" applyNumberFormat="0" applyFill="0" applyAlignment="0" applyProtection="0">
      <alignment vertical="center"/>
    </xf>
    <xf numFmtId="0" fontId="39" fillId="0" borderId="7" applyNumberFormat="0" applyFill="0" applyAlignment="0" applyProtection="0">
      <alignment vertical="center"/>
    </xf>
    <xf numFmtId="0" fontId="38" fillId="0" borderId="7" applyNumberFormat="0" applyFill="0" applyAlignment="0" applyProtection="0">
      <alignment vertical="center"/>
    </xf>
    <xf numFmtId="0" fontId="38" fillId="0" borderId="7" applyNumberFormat="0" applyFill="0" applyAlignment="0" applyProtection="0">
      <alignment vertical="center"/>
    </xf>
    <xf numFmtId="0" fontId="38" fillId="0" borderId="7" applyNumberFormat="0" applyFill="0" applyAlignment="0" applyProtection="0">
      <alignment vertical="center"/>
    </xf>
    <xf numFmtId="0" fontId="38" fillId="0" borderId="7" applyNumberFormat="0" applyFill="0" applyAlignment="0" applyProtection="0">
      <alignment vertical="center"/>
    </xf>
    <xf numFmtId="0" fontId="38" fillId="0" borderId="7" applyNumberFormat="0" applyFill="0" applyAlignment="0" applyProtection="0">
      <alignment vertical="center"/>
    </xf>
    <xf numFmtId="0" fontId="38" fillId="0" borderId="7" applyNumberFormat="0" applyFill="0" applyAlignment="0" applyProtection="0">
      <alignment vertical="center"/>
    </xf>
    <xf numFmtId="0" fontId="38" fillId="0" borderId="7" applyNumberFormat="0" applyFill="0" applyAlignment="0" applyProtection="0">
      <alignment vertical="center"/>
    </xf>
    <xf numFmtId="0" fontId="38" fillId="0" borderId="7" applyNumberFormat="0" applyFill="0" applyAlignment="0" applyProtection="0">
      <alignment vertical="center"/>
    </xf>
    <xf numFmtId="0" fontId="38" fillId="0" borderId="7" applyNumberFormat="0" applyFill="0" applyAlignment="0" applyProtection="0">
      <alignment vertical="center"/>
    </xf>
    <xf numFmtId="0" fontId="38" fillId="0" borderId="7" applyNumberFormat="0" applyFill="0" applyAlignment="0" applyProtection="0">
      <alignment vertical="center"/>
    </xf>
    <xf numFmtId="0" fontId="38" fillId="0" borderId="7" applyNumberFormat="0" applyFill="0" applyAlignment="0" applyProtection="0">
      <alignment vertical="center"/>
    </xf>
    <xf numFmtId="0" fontId="38" fillId="0" borderId="7" applyNumberFormat="0" applyFill="0" applyAlignment="0" applyProtection="0">
      <alignment vertical="center"/>
    </xf>
    <xf numFmtId="0" fontId="38" fillId="0" borderId="7" applyNumberFormat="0" applyFill="0" applyAlignment="0" applyProtection="0">
      <alignment vertical="center"/>
    </xf>
    <xf numFmtId="0" fontId="38" fillId="0" borderId="7" applyNumberFormat="0" applyFill="0" applyAlignment="0" applyProtection="0">
      <alignment vertical="center"/>
    </xf>
    <xf numFmtId="0" fontId="40" fillId="16" borderId="8" applyNumberFormat="0" applyAlignment="0" applyProtection="0">
      <alignment vertical="center"/>
    </xf>
    <xf numFmtId="0" fontId="40" fillId="16" borderId="8" applyNumberFormat="0" applyAlignment="0" applyProtection="0">
      <alignment vertical="center"/>
    </xf>
    <xf numFmtId="0" fontId="40" fillId="16" borderId="8" applyNumberFormat="0" applyAlignment="0" applyProtection="0">
      <alignment vertical="center"/>
    </xf>
    <xf numFmtId="0" fontId="40" fillId="16" borderId="8" applyNumberFormat="0" applyAlignment="0" applyProtection="0">
      <alignment vertical="center"/>
    </xf>
    <xf numFmtId="0" fontId="41" fillId="16" borderId="8" applyNumberFormat="0" applyAlignment="0" applyProtection="0">
      <alignment vertical="center"/>
    </xf>
    <xf numFmtId="0" fontId="40" fillId="16" borderId="8" applyNumberFormat="0" applyAlignment="0" applyProtection="0">
      <alignment vertical="center"/>
    </xf>
    <xf numFmtId="0" fontId="40" fillId="16" borderId="8" applyNumberFormat="0" applyAlignment="0" applyProtection="0">
      <alignment vertical="center"/>
    </xf>
    <xf numFmtId="0" fontId="40" fillId="16" borderId="8" applyNumberFormat="0" applyAlignment="0" applyProtection="0">
      <alignment vertical="center"/>
    </xf>
    <xf numFmtId="0" fontId="40" fillId="16" borderId="8" applyNumberFormat="0" applyAlignment="0" applyProtection="0">
      <alignment vertical="center"/>
    </xf>
    <xf numFmtId="0" fontId="40" fillId="16" borderId="8" applyNumberFormat="0" applyAlignment="0" applyProtection="0">
      <alignment vertical="center"/>
    </xf>
    <xf numFmtId="0" fontId="40" fillId="16" borderId="8" applyNumberFormat="0" applyAlignment="0" applyProtection="0">
      <alignment vertical="center"/>
    </xf>
    <xf numFmtId="0" fontId="41" fillId="16" borderId="8" applyNumberFormat="0" applyAlignment="0" applyProtection="0">
      <alignment vertical="center"/>
    </xf>
    <xf numFmtId="0" fontId="41" fillId="16" borderId="8" applyNumberFormat="0" applyAlignment="0" applyProtection="0">
      <alignment vertical="center"/>
    </xf>
    <xf numFmtId="0" fontId="40" fillId="16" borderId="8" applyNumberFormat="0" applyAlignment="0" applyProtection="0">
      <alignment vertical="center"/>
    </xf>
    <xf numFmtId="0" fontId="40" fillId="16" borderId="8" applyNumberFormat="0" applyAlignment="0" applyProtection="0">
      <alignment vertical="center"/>
    </xf>
    <xf numFmtId="0" fontId="40" fillId="16" borderId="8" applyNumberFormat="0" applyAlignment="0" applyProtection="0">
      <alignment vertical="center"/>
    </xf>
    <xf numFmtId="0" fontId="40" fillId="16" borderId="8" applyNumberFormat="0" applyAlignment="0" applyProtection="0">
      <alignment vertical="center"/>
    </xf>
    <xf numFmtId="0" fontId="40" fillId="16" borderId="8" applyNumberFormat="0" applyAlignment="0" applyProtection="0">
      <alignment vertical="center"/>
    </xf>
    <xf numFmtId="0" fontId="40" fillId="16" borderId="8" applyNumberFormat="0" applyAlignment="0" applyProtection="0">
      <alignment vertical="center"/>
    </xf>
    <xf numFmtId="0" fontId="40" fillId="16" borderId="8" applyNumberFormat="0" applyAlignment="0" applyProtection="0">
      <alignment vertical="center"/>
    </xf>
    <xf numFmtId="0" fontId="40" fillId="16" borderId="8" applyNumberFormat="0" applyAlignment="0" applyProtection="0">
      <alignment vertical="center"/>
    </xf>
    <xf numFmtId="0" fontId="40" fillId="16" borderId="8" applyNumberFormat="0" applyAlignment="0" applyProtection="0">
      <alignment vertical="center"/>
    </xf>
    <xf numFmtId="0" fontId="40" fillId="16" borderId="8" applyNumberFormat="0" applyAlignment="0" applyProtection="0">
      <alignment vertical="center"/>
    </xf>
    <xf numFmtId="0" fontId="40" fillId="16" borderId="8" applyNumberFormat="0" applyAlignment="0" applyProtection="0">
      <alignment vertical="center"/>
    </xf>
    <xf numFmtId="0" fontId="40" fillId="16" borderId="8" applyNumberFormat="0" applyAlignment="0" applyProtection="0">
      <alignment vertical="center"/>
    </xf>
    <xf numFmtId="0" fontId="40" fillId="16" borderId="8" applyNumberFormat="0" applyAlignment="0" applyProtection="0">
      <alignment vertical="center"/>
    </xf>
    <xf numFmtId="0" fontId="40" fillId="16" borderId="8" applyNumberFormat="0" applyAlignment="0" applyProtection="0">
      <alignment vertical="center"/>
    </xf>
    <xf numFmtId="0" fontId="42" fillId="17" borderId="9" applyNumberFormat="0" applyAlignment="0" applyProtection="0">
      <alignment vertical="center"/>
    </xf>
    <xf numFmtId="0" fontId="42" fillId="17" borderId="9" applyNumberFormat="0" applyAlignment="0" applyProtection="0">
      <alignment vertical="center"/>
    </xf>
    <xf numFmtId="0" fontId="43" fillId="17" borderId="9" applyNumberFormat="0" applyAlignment="0" applyProtection="0">
      <alignment vertical="center"/>
    </xf>
    <xf numFmtId="0" fontId="42" fillId="17" borderId="9" applyNumberFormat="0" applyAlignment="0" applyProtection="0">
      <alignment vertical="center"/>
    </xf>
    <xf numFmtId="0" fontId="42" fillId="17" borderId="9" applyNumberFormat="0" applyAlignment="0" applyProtection="0">
      <alignment vertical="center"/>
    </xf>
    <xf numFmtId="0" fontId="42" fillId="17" borderId="9" applyNumberFormat="0" applyAlignment="0" applyProtection="0">
      <alignment vertical="center"/>
    </xf>
    <xf numFmtId="0" fontId="43" fillId="17" borderId="9" applyNumberFormat="0" applyAlignment="0" applyProtection="0">
      <alignment vertical="center"/>
    </xf>
    <xf numFmtId="0" fontId="42" fillId="17" borderId="9" applyNumberFormat="0" applyAlignment="0" applyProtection="0">
      <alignment vertical="center"/>
    </xf>
    <xf numFmtId="0" fontId="42" fillId="17" borderId="9" applyNumberFormat="0" applyAlignment="0" applyProtection="0">
      <alignment vertical="center"/>
    </xf>
    <xf numFmtId="0" fontId="42" fillId="17" borderId="9" applyNumberFormat="0" applyAlignment="0" applyProtection="0">
      <alignment vertical="center"/>
    </xf>
    <xf numFmtId="0" fontId="42" fillId="17" borderId="9" applyNumberFormat="0" applyAlignment="0" applyProtection="0">
      <alignment vertical="center"/>
    </xf>
    <xf numFmtId="0" fontId="42" fillId="17" borderId="9" applyNumberFormat="0" applyAlignment="0" applyProtection="0">
      <alignment vertical="center"/>
    </xf>
    <xf numFmtId="0" fontId="42" fillId="17" borderId="9" applyNumberFormat="0" applyAlignment="0" applyProtection="0">
      <alignment vertical="center"/>
    </xf>
    <xf numFmtId="0" fontId="42" fillId="17" borderId="9" applyNumberFormat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8" fillId="0" borderId="10" applyNumberFormat="0" applyFill="0" applyAlignment="0" applyProtection="0">
      <alignment vertical="center"/>
    </xf>
    <xf numFmtId="0" fontId="48" fillId="0" borderId="10" applyNumberFormat="0" applyFill="0" applyAlignment="0" applyProtection="0">
      <alignment vertical="center"/>
    </xf>
    <xf numFmtId="0" fontId="49" fillId="0" borderId="10" applyNumberFormat="0" applyFill="0" applyAlignment="0" applyProtection="0">
      <alignment vertical="center"/>
    </xf>
    <xf numFmtId="0" fontId="48" fillId="0" borderId="10" applyNumberFormat="0" applyFill="0" applyAlignment="0" applyProtection="0">
      <alignment vertical="center"/>
    </xf>
    <xf numFmtId="0" fontId="48" fillId="0" borderId="10" applyNumberFormat="0" applyFill="0" applyAlignment="0" applyProtection="0">
      <alignment vertical="center"/>
    </xf>
    <xf numFmtId="0" fontId="48" fillId="0" borderId="10" applyNumberFormat="0" applyFill="0" applyAlignment="0" applyProtection="0">
      <alignment vertical="center"/>
    </xf>
    <xf numFmtId="0" fontId="49" fillId="0" borderId="10" applyNumberFormat="0" applyFill="0" applyAlignment="0" applyProtection="0">
      <alignment vertical="center"/>
    </xf>
    <xf numFmtId="0" fontId="48" fillId="0" borderId="10" applyNumberFormat="0" applyFill="0" applyAlignment="0" applyProtection="0">
      <alignment vertical="center"/>
    </xf>
    <xf numFmtId="0" fontId="48" fillId="0" borderId="10" applyNumberFormat="0" applyFill="0" applyAlignment="0" applyProtection="0">
      <alignment vertical="center"/>
    </xf>
    <xf numFmtId="0" fontId="48" fillId="0" borderId="10" applyNumberFormat="0" applyFill="0" applyAlignment="0" applyProtection="0">
      <alignment vertical="center"/>
    </xf>
    <xf numFmtId="0" fontId="48" fillId="0" borderId="10" applyNumberFormat="0" applyFill="0" applyAlignment="0" applyProtection="0">
      <alignment vertical="center"/>
    </xf>
    <xf numFmtId="0" fontId="48" fillId="0" borderId="10" applyNumberFormat="0" applyFill="0" applyAlignment="0" applyProtection="0">
      <alignment vertical="center"/>
    </xf>
    <xf numFmtId="0" fontId="48" fillId="0" borderId="10" applyNumberFormat="0" applyFill="0" applyAlignment="0" applyProtection="0">
      <alignment vertical="center"/>
    </xf>
    <xf numFmtId="0" fontId="48" fillId="0" borderId="10" applyNumberFormat="0" applyFill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50" fillId="22" borderId="0" applyNumberFormat="0" applyBorder="0" applyAlignment="0" applyProtection="0">
      <alignment vertical="center"/>
    </xf>
    <xf numFmtId="0" fontId="50" fillId="22" borderId="0" applyNumberFormat="0" applyBorder="0" applyAlignment="0" applyProtection="0">
      <alignment vertical="center"/>
    </xf>
    <xf numFmtId="0" fontId="51" fillId="22" borderId="0" applyNumberFormat="0" applyBorder="0" applyAlignment="0" applyProtection="0">
      <alignment vertical="center"/>
    </xf>
    <xf numFmtId="0" fontId="50" fillId="22" borderId="0" applyNumberFormat="0" applyBorder="0" applyAlignment="0" applyProtection="0">
      <alignment vertical="center"/>
    </xf>
    <xf numFmtId="0" fontId="50" fillId="22" borderId="0" applyNumberFormat="0" applyBorder="0" applyAlignment="0" applyProtection="0">
      <alignment vertical="center"/>
    </xf>
    <xf numFmtId="0" fontId="50" fillId="22" borderId="0" applyNumberFormat="0" applyBorder="0" applyAlignment="0" applyProtection="0">
      <alignment vertical="center"/>
    </xf>
    <xf numFmtId="0" fontId="51" fillId="22" borderId="0" applyNumberFormat="0" applyBorder="0" applyAlignment="0" applyProtection="0">
      <alignment vertical="center"/>
    </xf>
    <xf numFmtId="0" fontId="50" fillId="22" borderId="0" applyNumberFormat="0" applyBorder="0" applyAlignment="0" applyProtection="0">
      <alignment vertical="center"/>
    </xf>
    <xf numFmtId="0" fontId="50" fillId="22" borderId="0" applyNumberFormat="0" applyBorder="0" applyAlignment="0" applyProtection="0">
      <alignment vertical="center"/>
    </xf>
    <xf numFmtId="0" fontId="50" fillId="22" borderId="0" applyNumberFormat="0" applyBorder="0" applyAlignment="0" applyProtection="0">
      <alignment vertical="center"/>
    </xf>
    <xf numFmtId="0" fontId="50" fillId="22" borderId="0" applyNumberFormat="0" applyBorder="0" applyAlignment="0" applyProtection="0">
      <alignment vertical="center"/>
    </xf>
    <xf numFmtId="0" fontId="50" fillId="22" borderId="0" applyNumberFormat="0" applyBorder="0" applyAlignment="0" applyProtection="0">
      <alignment vertical="center"/>
    </xf>
    <xf numFmtId="0" fontId="50" fillId="22" borderId="0" applyNumberFormat="0" applyBorder="0" applyAlignment="0" applyProtection="0">
      <alignment vertical="center"/>
    </xf>
    <xf numFmtId="0" fontId="50" fillId="22" borderId="0" applyNumberFormat="0" applyBorder="0" applyAlignment="0" applyProtection="0">
      <alignment vertical="center"/>
    </xf>
    <xf numFmtId="0" fontId="52" fillId="16" borderId="11" applyNumberFormat="0" applyAlignment="0" applyProtection="0">
      <alignment vertical="center"/>
    </xf>
    <xf numFmtId="0" fontId="52" fillId="16" borderId="11" applyNumberFormat="0" applyAlignment="0" applyProtection="0">
      <alignment vertical="center"/>
    </xf>
    <xf numFmtId="0" fontId="52" fillId="16" borderId="11" applyNumberFormat="0" applyAlignment="0" applyProtection="0">
      <alignment vertical="center"/>
    </xf>
    <xf numFmtId="0" fontId="52" fillId="16" borderId="11" applyNumberFormat="0" applyAlignment="0" applyProtection="0">
      <alignment vertical="center"/>
    </xf>
    <xf numFmtId="0" fontId="53" fillId="16" borderId="11" applyNumberFormat="0" applyAlignment="0" applyProtection="0">
      <alignment vertical="center"/>
    </xf>
    <xf numFmtId="0" fontId="52" fillId="16" borderId="11" applyNumberFormat="0" applyAlignment="0" applyProtection="0">
      <alignment vertical="center"/>
    </xf>
    <xf numFmtId="0" fontId="52" fillId="16" borderId="11" applyNumberFormat="0" applyAlignment="0" applyProtection="0">
      <alignment vertical="center"/>
    </xf>
    <xf numFmtId="0" fontId="52" fillId="16" borderId="11" applyNumberFormat="0" applyAlignment="0" applyProtection="0">
      <alignment vertical="center"/>
    </xf>
    <xf numFmtId="0" fontId="52" fillId="16" borderId="11" applyNumberFormat="0" applyAlignment="0" applyProtection="0">
      <alignment vertical="center"/>
    </xf>
    <xf numFmtId="0" fontId="52" fillId="16" borderId="11" applyNumberFormat="0" applyAlignment="0" applyProtection="0">
      <alignment vertical="center"/>
    </xf>
    <xf numFmtId="0" fontId="52" fillId="16" borderId="11" applyNumberFormat="0" applyAlignment="0" applyProtection="0">
      <alignment vertical="center"/>
    </xf>
    <xf numFmtId="0" fontId="53" fillId="16" borderId="11" applyNumberFormat="0" applyAlignment="0" applyProtection="0">
      <alignment vertical="center"/>
    </xf>
    <xf numFmtId="0" fontId="53" fillId="16" borderId="11" applyNumberFormat="0" applyAlignment="0" applyProtection="0">
      <alignment vertical="center"/>
    </xf>
    <xf numFmtId="0" fontId="52" fillId="16" borderId="11" applyNumberFormat="0" applyAlignment="0" applyProtection="0">
      <alignment vertical="center"/>
    </xf>
    <xf numFmtId="0" fontId="52" fillId="16" borderId="11" applyNumberFormat="0" applyAlignment="0" applyProtection="0">
      <alignment vertical="center"/>
    </xf>
    <xf numFmtId="0" fontId="52" fillId="16" borderId="11" applyNumberFormat="0" applyAlignment="0" applyProtection="0">
      <alignment vertical="center"/>
    </xf>
    <xf numFmtId="0" fontId="52" fillId="16" borderId="11" applyNumberFormat="0" applyAlignment="0" applyProtection="0">
      <alignment vertical="center"/>
    </xf>
    <xf numFmtId="0" fontId="52" fillId="16" borderId="11" applyNumberFormat="0" applyAlignment="0" applyProtection="0">
      <alignment vertical="center"/>
    </xf>
    <xf numFmtId="0" fontId="52" fillId="16" borderId="11" applyNumberFormat="0" applyAlignment="0" applyProtection="0">
      <alignment vertical="center"/>
    </xf>
    <xf numFmtId="0" fontId="52" fillId="16" borderId="11" applyNumberFormat="0" applyAlignment="0" applyProtection="0">
      <alignment vertical="center"/>
    </xf>
    <xf numFmtId="0" fontId="52" fillId="16" borderId="11" applyNumberFormat="0" applyAlignment="0" applyProtection="0">
      <alignment vertical="center"/>
    </xf>
    <xf numFmtId="0" fontId="52" fillId="16" borderId="11" applyNumberFormat="0" applyAlignment="0" applyProtection="0">
      <alignment vertical="center"/>
    </xf>
    <xf numFmtId="0" fontId="52" fillId="16" borderId="11" applyNumberFormat="0" applyAlignment="0" applyProtection="0">
      <alignment vertical="center"/>
    </xf>
    <xf numFmtId="0" fontId="52" fillId="16" borderId="11" applyNumberFormat="0" applyAlignment="0" applyProtection="0">
      <alignment vertical="center"/>
    </xf>
    <xf numFmtId="0" fontId="52" fillId="16" borderId="11" applyNumberFormat="0" applyAlignment="0" applyProtection="0">
      <alignment vertical="center"/>
    </xf>
    <xf numFmtId="0" fontId="52" fillId="16" borderId="11" applyNumberFormat="0" applyAlignment="0" applyProtection="0">
      <alignment vertical="center"/>
    </xf>
    <xf numFmtId="0" fontId="52" fillId="16" borderId="11" applyNumberFormat="0" applyAlignment="0" applyProtection="0">
      <alignment vertical="center"/>
    </xf>
    <xf numFmtId="0" fontId="54" fillId="7" borderId="8" applyNumberFormat="0" applyAlignment="0" applyProtection="0">
      <alignment vertical="center"/>
    </xf>
    <xf numFmtId="0" fontId="54" fillId="7" borderId="8" applyNumberFormat="0" applyAlignment="0" applyProtection="0">
      <alignment vertical="center"/>
    </xf>
    <xf numFmtId="0" fontId="54" fillId="7" borderId="8" applyNumberFormat="0" applyAlignment="0" applyProtection="0">
      <alignment vertical="center"/>
    </xf>
    <xf numFmtId="0" fontId="54" fillId="7" borderId="8" applyNumberFormat="0" applyAlignment="0" applyProtection="0">
      <alignment vertical="center"/>
    </xf>
    <xf numFmtId="0" fontId="55" fillId="7" borderId="8" applyNumberFormat="0" applyAlignment="0" applyProtection="0">
      <alignment vertical="center"/>
    </xf>
    <xf numFmtId="0" fontId="54" fillId="7" borderId="8" applyNumberFormat="0" applyAlignment="0" applyProtection="0">
      <alignment vertical="center"/>
    </xf>
    <xf numFmtId="0" fontId="54" fillId="7" borderId="8" applyNumberFormat="0" applyAlignment="0" applyProtection="0">
      <alignment vertical="center"/>
    </xf>
    <xf numFmtId="0" fontId="54" fillId="7" borderId="8" applyNumberFormat="0" applyAlignment="0" applyProtection="0">
      <alignment vertical="center"/>
    </xf>
    <xf numFmtId="0" fontId="54" fillId="7" borderId="8" applyNumberFormat="0" applyAlignment="0" applyProtection="0">
      <alignment vertical="center"/>
    </xf>
    <xf numFmtId="0" fontId="54" fillId="7" borderId="8" applyNumberFormat="0" applyAlignment="0" applyProtection="0">
      <alignment vertical="center"/>
    </xf>
    <xf numFmtId="0" fontId="54" fillId="7" borderId="8" applyNumberFormat="0" applyAlignment="0" applyProtection="0">
      <alignment vertical="center"/>
    </xf>
    <xf numFmtId="0" fontId="55" fillId="7" borderId="8" applyNumberFormat="0" applyAlignment="0" applyProtection="0">
      <alignment vertical="center"/>
    </xf>
    <xf numFmtId="0" fontId="55" fillId="7" borderId="8" applyNumberFormat="0" applyAlignment="0" applyProtection="0">
      <alignment vertical="center"/>
    </xf>
    <xf numFmtId="0" fontId="54" fillId="7" borderId="8" applyNumberFormat="0" applyAlignment="0" applyProtection="0">
      <alignment vertical="center"/>
    </xf>
    <xf numFmtId="0" fontId="54" fillId="7" borderId="8" applyNumberFormat="0" applyAlignment="0" applyProtection="0">
      <alignment vertical="center"/>
    </xf>
    <xf numFmtId="0" fontId="54" fillId="7" borderId="8" applyNumberFormat="0" applyAlignment="0" applyProtection="0">
      <alignment vertical="center"/>
    </xf>
    <xf numFmtId="0" fontId="54" fillId="7" borderId="8" applyNumberFormat="0" applyAlignment="0" applyProtection="0">
      <alignment vertical="center"/>
    </xf>
    <xf numFmtId="0" fontId="54" fillId="7" borderId="8" applyNumberFormat="0" applyAlignment="0" applyProtection="0">
      <alignment vertical="center"/>
    </xf>
    <xf numFmtId="0" fontId="54" fillId="7" borderId="8" applyNumberFormat="0" applyAlignment="0" applyProtection="0">
      <alignment vertical="center"/>
    </xf>
    <xf numFmtId="0" fontId="54" fillId="7" borderId="8" applyNumberFormat="0" applyAlignment="0" applyProtection="0">
      <alignment vertical="center"/>
    </xf>
    <xf numFmtId="0" fontId="54" fillId="7" borderId="8" applyNumberFormat="0" applyAlignment="0" applyProtection="0">
      <alignment vertical="center"/>
    </xf>
    <xf numFmtId="0" fontId="54" fillId="7" borderId="8" applyNumberFormat="0" applyAlignment="0" applyProtection="0">
      <alignment vertical="center"/>
    </xf>
    <xf numFmtId="0" fontId="54" fillId="7" borderId="8" applyNumberFormat="0" applyAlignment="0" applyProtection="0">
      <alignment vertical="center"/>
    </xf>
    <xf numFmtId="0" fontId="54" fillId="7" borderId="8" applyNumberFormat="0" applyAlignment="0" applyProtection="0">
      <alignment vertical="center"/>
    </xf>
    <xf numFmtId="0" fontId="54" fillId="7" borderId="8" applyNumberFormat="0" applyAlignment="0" applyProtection="0">
      <alignment vertical="center"/>
    </xf>
    <xf numFmtId="0" fontId="54" fillId="7" borderId="8" applyNumberFormat="0" applyAlignment="0" applyProtection="0">
      <alignment vertical="center"/>
    </xf>
    <xf numFmtId="0" fontId="54" fillId="7" borderId="8" applyNumberFormat="0" applyAlignment="0" applyProtection="0">
      <alignment vertical="center"/>
    </xf>
    <xf numFmtId="0" fontId="22" fillId="23" borderId="12" applyNumberFormat="0" applyFont="0" applyAlignment="0" applyProtection="0">
      <alignment vertical="center"/>
    </xf>
    <xf numFmtId="0" fontId="22" fillId="23" borderId="12" applyNumberFormat="0" applyFont="0" applyAlignment="0" applyProtection="0">
      <alignment vertical="center"/>
    </xf>
    <xf numFmtId="0" fontId="22" fillId="23" borderId="12" applyNumberFormat="0" applyFont="0" applyAlignment="0" applyProtection="0">
      <alignment vertical="center"/>
    </xf>
    <xf numFmtId="0" fontId="22" fillId="23" borderId="12" applyNumberFormat="0" applyFont="0" applyAlignment="0" applyProtection="0">
      <alignment vertical="center"/>
    </xf>
    <xf numFmtId="0" fontId="56" fillId="23" borderId="12" applyNumberFormat="0" applyFont="0" applyAlignment="0" applyProtection="0">
      <alignment vertical="center"/>
    </xf>
    <xf numFmtId="0" fontId="56" fillId="23" borderId="12" applyNumberFormat="0" applyFont="0" applyAlignment="0" applyProtection="0">
      <alignment vertical="center"/>
    </xf>
    <xf numFmtId="0" fontId="22" fillId="23" borderId="12" applyNumberFormat="0" applyFont="0" applyAlignment="0" applyProtection="0">
      <alignment vertical="center"/>
    </xf>
    <xf numFmtId="0" fontId="22" fillId="23" borderId="12" applyNumberFormat="0" applyFont="0" applyAlignment="0" applyProtection="0">
      <alignment vertical="center"/>
    </xf>
    <xf numFmtId="0" fontId="56" fillId="23" borderId="12" applyNumberFormat="0" applyFont="0" applyAlignment="0" applyProtection="0">
      <alignment vertical="center"/>
    </xf>
    <xf numFmtId="0" fontId="22" fillId="23" borderId="12" applyNumberFormat="0" applyFont="0" applyAlignment="0" applyProtection="0">
      <alignment vertical="center"/>
    </xf>
    <xf numFmtId="0" fontId="22" fillId="23" borderId="12" applyNumberFormat="0" applyFont="0" applyAlignment="0" applyProtection="0">
      <alignment vertical="center"/>
    </xf>
    <xf numFmtId="0" fontId="22" fillId="23" borderId="12" applyNumberFormat="0" applyFont="0" applyAlignment="0" applyProtection="0">
      <alignment vertical="center"/>
    </xf>
    <xf numFmtId="0" fontId="22" fillId="23" borderId="12" applyNumberFormat="0" applyFont="0" applyAlignment="0" applyProtection="0">
      <alignment vertical="center"/>
    </xf>
    <xf numFmtId="0" fontId="56" fillId="23" borderId="12" applyNumberFormat="0" applyFont="0" applyAlignment="0" applyProtection="0">
      <alignment vertical="center"/>
    </xf>
    <xf numFmtId="0" fontId="56" fillId="23" borderId="12" applyNumberFormat="0" applyFont="0" applyAlignment="0" applyProtection="0">
      <alignment vertical="center"/>
    </xf>
    <xf numFmtId="0" fontId="56" fillId="23" borderId="12" applyNumberFormat="0" applyFont="0" applyAlignment="0" applyProtection="0">
      <alignment vertical="center"/>
    </xf>
    <xf numFmtId="0" fontId="56" fillId="23" borderId="12" applyNumberFormat="0" applyFont="0" applyAlignment="0" applyProtection="0">
      <alignment vertical="center"/>
    </xf>
    <xf numFmtId="0" fontId="56" fillId="23" borderId="12" applyNumberFormat="0" applyFont="0" applyAlignment="0" applyProtection="0">
      <alignment vertical="center"/>
    </xf>
    <xf numFmtId="0" fontId="22" fillId="23" borderId="12" applyNumberFormat="0" applyFont="0" applyAlignment="0" applyProtection="0">
      <alignment vertical="center"/>
    </xf>
    <xf numFmtId="0" fontId="22" fillId="23" borderId="12" applyNumberFormat="0" applyFont="0" applyAlignment="0" applyProtection="0">
      <alignment vertical="center"/>
    </xf>
    <xf numFmtId="0" fontId="22" fillId="23" borderId="12" applyNumberFormat="0" applyFont="0" applyAlignment="0" applyProtection="0">
      <alignment vertical="center"/>
    </xf>
    <xf numFmtId="0" fontId="22" fillId="23" borderId="12" applyNumberFormat="0" applyFont="0" applyAlignment="0" applyProtection="0">
      <alignment vertical="center"/>
    </xf>
    <xf numFmtId="0" fontId="22" fillId="23" borderId="12" applyNumberFormat="0" applyFont="0" applyAlignment="0" applyProtection="0">
      <alignment vertical="center"/>
    </xf>
    <xf numFmtId="0" fontId="22" fillId="23" borderId="12" applyNumberFormat="0" applyFont="0" applyAlignment="0" applyProtection="0">
      <alignment vertical="center"/>
    </xf>
    <xf numFmtId="0" fontId="22" fillId="23" borderId="12" applyNumberFormat="0" applyFont="0" applyAlignment="0" applyProtection="0">
      <alignment vertical="center"/>
    </xf>
    <xf numFmtId="0" fontId="22" fillId="23" borderId="12" applyNumberFormat="0" applyFont="0" applyAlignment="0" applyProtection="0">
      <alignment vertical="center"/>
    </xf>
    <xf numFmtId="0" fontId="22" fillId="23" borderId="12" applyNumberFormat="0" applyFont="0" applyAlignment="0" applyProtection="0">
      <alignment vertical="center"/>
    </xf>
    <xf numFmtId="0" fontId="22" fillId="23" borderId="12" applyNumberFormat="0" applyFont="0" applyAlignment="0" applyProtection="0">
      <alignment vertical="center"/>
    </xf>
    <xf numFmtId="0" fontId="21" fillId="0" borderId="0">
      <alignment vertical="center"/>
    </xf>
    <xf numFmtId="0" fontId="57" fillId="0" borderId="0"/>
    <xf numFmtId="0" fontId="3" fillId="0" borderId="0"/>
    <xf numFmtId="0" fontId="13" fillId="0" borderId="13" applyNumberFormat="0" applyFill="0" applyBorder="0" applyAlignment="0" applyProtection="0">
      <alignment vertical="center"/>
    </xf>
    <xf numFmtId="0" fontId="13" fillId="0" borderId="13" applyNumberFormat="0" applyFill="0" applyBorder="0" applyAlignment="0" applyProtection="0">
      <alignment vertical="center"/>
    </xf>
    <xf numFmtId="0" fontId="13" fillId="0" borderId="23" applyNumberFormat="0" applyFill="0" applyBorder="0" applyAlignment="0" applyProtection="0">
      <alignment vertical="center"/>
    </xf>
    <xf numFmtId="0" fontId="13" fillId="0" borderId="26" applyNumberFormat="0" applyFill="0" applyBorder="0" applyAlignment="0" applyProtection="0">
      <alignment vertical="center"/>
    </xf>
    <xf numFmtId="0" fontId="21" fillId="0" borderId="0">
      <alignment vertical="center"/>
    </xf>
    <xf numFmtId="0" fontId="84" fillId="27" borderId="0" applyNumberFormat="0" applyBorder="0" applyAlignment="0" applyProtection="0">
      <alignment vertical="center"/>
    </xf>
    <xf numFmtId="0" fontId="86" fillId="26" borderId="0" applyNumberFormat="0" applyBorder="0" applyAlignment="0" applyProtection="0">
      <alignment vertical="center"/>
    </xf>
    <xf numFmtId="0" fontId="13" fillId="0" borderId="26" applyNumberFormat="0" applyFill="0" applyBorder="0" applyAlignment="0" applyProtection="0">
      <alignment vertical="center"/>
    </xf>
    <xf numFmtId="0" fontId="13" fillId="0" borderId="26" applyNumberForma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</cellStyleXfs>
  <cellXfs count="708">
    <xf numFmtId="0" fontId="0" fillId="0" borderId="0" xfId="0">
      <alignment vertical="center"/>
    </xf>
    <xf numFmtId="0" fontId="89" fillId="0" borderId="26" xfId="0" applyFont="1" applyBorder="1" applyAlignment="1">
      <alignment horizontal="center" vertical="center" wrapText="1" readingOrder="1"/>
    </xf>
    <xf numFmtId="0" fontId="9" fillId="0" borderId="0" xfId="4" applyNumberFormat="1" applyFont="1" applyFill="1" applyBorder="1" applyAlignment="1" applyProtection="1">
      <alignment horizontal="center" vertical="center" wrapText="1"/>
      <protection locked="0"/>
    </xf>
    <xf numFmtId="0" fontId="9" fillId="0" borderId="0" xfId="4" applyNumberFormat="1" applyFont="1" applyFill="1" applyBorder="1" applyAlignment="1" applyProtection="1">
      <alignment horizontal="left" vertical="center" wrapText="1"/>
      <protection locked="0"/>
    </xf>
    <xf numFmtId="0" fontId="9" fillId="0" borderId="0" xfId="4" applyFont="1" applyFill="1" applyBorder="1" applyAlignment="1" applyProtection="1">
      <alignment horizontal="center" vertical="center" wrapText="1"/>
      <protection locked="0"/>
    </xf>
    <xf numFmtId="49" fontId="9" fillId="0" borderId="0" xfId="4" applyNumberFormat="1" applyFont="1" applyFill="1" applyBorder="1" applyAlignment="1" applyProtection="1">
      <alignment horizontal="center" vertical="center" wrapText="1"/>
      <protection locked="0"/>
    </xf>
    <xf numFmtId="177" fontId="9" fillId="0" borderId="0" xfId="4" applyNumberFormat="1" applyFont="1" applyFill="1" applyBorder="1" applyAlignment="1" applyProtection="1">
      <alignment horizontal="center" vertical="center" wrapText="1"/>
      <protection locked="0"/>
    </xf>
    <xf numFmtId="0" fontId="9" fillId="0" borderId="0" xfId="1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4" applyNumberFormat="1" applyFont="1" applyFill="1" applyBorder="1" applyAlignment="1" applyProtection="1">
      <alignment horizontal="center" vertical="center" wrapText="1"/>
      <protection locked="0"/>
    </xf>
    <xf numFmtId="0" fontId="59" fillId="0" borderId="0" xfId="2" applyFont="1" applyFill="1" applyBorder="1" applyAlignment="1">
      <alignment vertical="center"/>
    </xf>
    <xf numFmtId="0" fontId="60" fillId="0" borderId="0" xfId="2" applyFont="1" applyFill="1" applyBorder="1" applyAlignment="1">
      <alignment vertical="center"/>
    </xf>
    <xf numFmtId="0" fontId="60" fillId="0" borderId="0" xfId="2" applyFont="1" applyFill="1" applyAlignment="1">
      <alignment vertical="center"/>
    </xf>
    <xf numFmtId="0" fontId="61" fillId="0" borderId="0" xfId="2" applyFont="1" applyFill="1" applyBorder="1" applyAlignment="1">
      <alignment horizontal="left" vertical="center"/>
    </xf>
    <xf numFmtId="0" fontId="6" fillId="0" borderId="19" xfId="3" applyFont="1" applyFill="1" applyBorder="1" applyAlignment="1">
      <alignment horizontal="center" vertical="center"/>
    </xf>
    <xf numFmtId="0" fontId="6" fillId="0" borderId="21" xfId="2" applyFont="1" applyFill="1" applyBorder="1" applyAlignment="1">
      <alignment horizontal="center" vertical="center"/>
    </xf>
    <xf numFmtId="0" fontId="60" fillId="0" borderId="0" xfId="2" applyFont="1" applyFill="1" applyBorder="1" applyAlignment="1">
      <alignment vertical="center" wrapText="1"/>
    </xf>
    <xf numFmtId="0" fontId="60" fillId="0" borderId="0" xfId="2" applyFont="1" applyBorder="1" applyAlignment="1">
      <alignment vertical="center"/>
    </xf>
    <xf numFmtId="0" fontId="60" fillId="0" borderId="0" xfId="2" applyFont="1" applyAlignment="1">
      <alignment vertical="center"/>
    </xf>
    <xf numFmtId="14" fontId="6" fillId="0" borderId="3" xfId="2" applyNumberFormat="1" applyFont="1" applyFill="1" applyBorder="1" applyAlignment="1">
      <alignment horizontal="center" vertical="center" shrinkToFit="1"/>
    </xf>
    <xf numFmtId="49" fontId="66" fillId="0" borderId="3" xfId="2" applyNumberFormat="1" applyFont="1" applyFill="1" applyBorder="1" applyAlignment="1">
      <alignment horizontal="center" vertical="center" shrinkToFit="1"/>
    </xf>
    <xf numFmtId="0" fontId="67" fillId="0" borderId="0" xfId="2" applyFont="1" applyAlignment="1">
      <alignment vertical="center"/>
    </xf>
    <xf numFmtId="0" fontId="67" fillId="0" borderId="3" xfId="2" applyFont="1" applyFill="1" applyBorder="1" applyAlignment="1">
      <alignment vertical="center"/>
    </xf>
    <xf numFmtId="0" fontId="67" fillId="0" borderId="0" xfId="2" applyFont="1" applyFill="1" applyAlignment="1">
      <alignment vertical="center"/>
    </xf>
    <xf numFmtId="0" fontId="67" fillId="0" borderId="22" xfId="2" applyFont="1" applyFill="1" applyBorder="1" applyAlignment="1">
      <alignment vertical="center"/>
    </xf>
    <xf numFmtId="0" fontId="69" fillId="0" borderId="3" xfId="2" applyFont="1" applyFill="1" applyBorder="1" applyAlignment="1">
      <alignment horizontal="center" vertical="center"/>
    </xf>
    <xf numFmtId="0" fontId="7" fillId="0" borderId="0" xfId="4" applyFont="1" applyFill="1" applyBorder="1" applyAlignment="1" applyProtection="1">
      <alignment horizontal="center" vertical="center" wrapText="1"/>
      <protection locked="0"/>
    </xf>
    <xf numFmtId="0" fontId="7" fillId="0" borderId="0" xfId="4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0" applyNumberFormat="1" applyFont="1" applyFill="1" applyBorder="1" applyAlignment="1">
      <alignment horizontal="center" vertical="center" wrapText="1"/>
    </xf>
    <xf numFmtId="0" fontId="7" fillId="0" borderId="0" xfId="963" applyNumberFormat="1" applyFont="1" applyFill="1" applyBorder="1" applyAlignment="1" applyProtection="1">
      <alignment horizontal="center" vertical="center" wrapText="1"/>
      <protection locked="0"/>
    </xf>
    <xf numFmtId="49" fontId="7" fillId="0" borderId="0" xfId="963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963" applyFont="1" applyFill="1" applyBorder="1" applyAlignment="1" applyProtection="1">
      <alignment horizontal="center" vertical="center" wrapText="1"/>
      <protection locked="0"/>
    </xf>
    <xf numFmtId="179" fontId="7" fillId="0" borderId="0" xfId="4" applyNumberFormat="1" applyFont="1" applyFill="1" applyBorder="1" applyAlignment="1" applyProtection="1">
      <alignment horizontal="center" vertical="center" wrapText="1"/>
      <protection locked="0"/>
    </xf>
    <xf numFmtId="176" fontId="7" fillId="0" borderId="0" xfId="963" applyNumberFormat="1" applyFont="1" applyFill="1" applyBorder="1" applyAlignment="1" applyProtection="1">
      <alignment horizontal="center" vertical="center" wrapText="1"/>
      <protection locked="0"/>
    </xf>
    <xf numFmtId="180" fontId="7" fillId="0" borderId="0" xfId="963" applyNumberFormat="1" applyFont="1" applyFill="1" applyBorder="1" applyAlignment="1" applyProtection="1">
      <alignment horizontal="center" vertical="center" wrapText="1"/>
      <protection locked="0"/>
    </xf>
    <xf numFmtId="0" fontId="14" fillId="0" borderId="0" xfId="963" applyFont="1" applyFill="1" applyBorder="1" applyAlignment="1" applyProtection="1">
      <alignment horizontal="center" vertical="center" wrapText="1"/>
      <protection locked="0"/>
    </xf>
    <xf numFmtId="179" fontId="7" fillId="0" borderId="0" xfId="963" applyNumberFormat="1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 wrapText="1"/>
    </xf>
    <xf numFmtId="49" fontId="14" fillId="0" borderId="0" xfId="0" applyNumberFormat="1" applyFont="1" applyFill="1" applyBorder="1" applyAlignment="1">
      <alignment horizontal="center" vertical="center" wrapText="1"/>
    </xf>
    <xf numFmtId="0" fontId="14" fillId="0" borderId="0" xfId="9" applyFont="1" applyFill="1" applyBorder="1" applyAlignment="1">
      <alignment horizontal="center" vertical="center"/>
    </xf>
    <xf numFmtId="0" fontId="7" fillId="0" borderId="0" xfId="963" applyFont="1" applyFill="1" applyBorder="1" applyAlignment="1" applyProtection="1">
      <alignment horizontal="center" vertical="center" wrapText="1"/>
      <protection locked="0"/>
    </xf>
    <xf numFmtId="0" fontId="20" fillId="0" borderId="0" xfId="4" applyNumberFormat="1" applyFont="1" applyFill="1" applyBorder="1" applyAlignment="1" applyProtection="1">
      <alignment horizontal="center" vertical="center" wrapText="1"/>
      <protection locked="0"/>
    </xf>
    <xf numFmtId="0" fontId="8" fillId="0" borderId="0" xfId="0" applyNumberFormat="1" applyFont="1" applyFill="1" applyBorder="1" applyAlignment="1">
      <alignment horizontal="center" vertical="center" wrapText="1"/>
    </xf>
    <xf numFmtId="0" fontId="18" fillId="0" borderId="0" xfId="4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Fill="1" applyBorder="1" applyAlignment="1">
      <alignment horizontal="center" vertical="center" wrapText="1"/>
    </xf>
    <xf numFmtId="179" fontId="8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179" fontId="14" fillId="0" borderId="0" xfId="0" applyNumberFormat="1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vertical="center" wrapText="1"/>
    </xf>
    <xf numFmtId="0" fontId="72" fillId="0" borderId="0" xfId="9" applyFont="1" applyFill="1" applyBorder="1" applyAlignment="1">
      <alignment horizontal="center" vertical="center"/>
    </xf>
    <xf numFmtId="0" fontId="7" fillId="0" borderId="0" xfId="1" applyNumberFormat="1" applyFont="1" applyFill="1" applyBorder="1" applyAlignment="1" applyProtection="1">
      <alignment horizontal="center" vertical="center" wrapText="1"/>
      <protection locked="0"/>
    </xf>
    <xf numFmtId="179" fontId="14" fillId="0" borderId="0" xfId="0" applyNumberFormat="1" applyFont="1" applyFill="1" applyBorder="1" applyAlignment="1">
      <alignment horizontal="center" vertical="center"/>
    </xf>
    <xf numFmtId="49" fontId="7" fillId="0" borderId="0" xfId="4" applyNumberFormat="1" applyFont="1" applyFill="1" applyBorder="1" applyAlignment="1" applyProtection="1">
      <alignment horizontal="center" vertical="center" wrapText="1"/>
      <protection locked="0"/>
    </xf>
    <xf numFmtId="180" fontId="7" fillId="0" borderId="0" xfId="4" applyNumberFormat="1" applyFont="1" applyFill="1" applyBorder="1" applyAlignment="1" applyProtection="1">
      <alignment horizontal="center" vertical="center" wrapText="1"/>
      <protection locked="0"/>
    </xf>
    <xf numFmtId="49" fontId="7" fillId="0" borderId="0" xfId="0" applyNumberFormat="1" applyFont="1" applyFill="1" applyBorder="1" applyAlignment="1">
      <alignment horizontal="center" vertical="center" wrapText="1"/>
    </xf>
    <xf numFmtId="0" fontId="7" fillId="0" borderId="0" xfId="7" applyNumberFormat="1" applyFont="1" applyFill="1" applyBorder="1" applyAlignment="1">
      <alignment horizontal="center" vertical="center" wrapText="1"/>
    </xf>
    <xf numFmtId="0" fontId="73" fillId="0" borderId="0" xfId="0" applyFont="1" applyFill="1" applyBorder="1" applyAlignment="1">
      <alignment horizontal="center" vertical="center"/>
    </xf>
    <xf numFmtId="0" fontId="73" fillId="0" borderId="0" xfId="0" applyFont="1" applyFill="1" applyBorder="1">
      <alignment vertical="center"/>
    </xf>
    <xf numFmtId="0" fontId="14" fillId="0" borderId="0" xfId="0" applyNumberFormat="1" applyFont="1" applyFill="1" applyBorder="1" applyAlignment="1">
      <alignment horizontal="center" vertical="center"/>
    </xf>
    <xf numFmtId="49" fontId="7" fillId="0" borderId="0" xfId="8" applyNumberFormat="1" applyFont="1" applyFill="1" applyBorder="1" applyAlignment="1">
      <alignment horizontal="center" vertical="center" wrapText="1"/>
    </xf>
    <xf numFmtId="179" fontId="9" fillId="0" borderId="0" xfId="4" applyNumberFormat="1" applyFont="1" applyFill="1" applyBorder="1" applyAlignment="1" applyProtection="1">
      <alignment horizontal="center" vertical="center" wrapText="1"/>
      <protection locked="0"/>
    </xf>
    <xf numFmtId="179" fontId="4" fillId="0" borderId="0" xfId="4" applyNumberFormat="1" applyFont="1" applyFill="1" applyBorder="1" applyAlignment="1" applyProtection="1">
      <alignment horizontal="center" vertical="center" wrapText="1"/>
      <protection locked="0"/>
    </xf>
    <xf numFmtId="180" fontId="9" fillId="0" borderId="0" xfId="4" applyNumberFormat="1" applyFont="1" applyFill="1" applyBorder="1" applyAlignment="1" applyProtection="1">
      <alignment horizontal="center" vertical="center" wrapText="1"/>
      <protection locked="0"/>
    </xf>
    <xf numFmtId="0" fontId="74" fillId="0" borderId="26" xfId="4" applyFont="1" applyFill="1" applyBorder="1" applyAlignment="1" applyProtection="1">
      <alignment horizontal="center" vertical="center" wrapText="1"/>
      <protection locked="0"/>
    </xf>
    <xf numFmtId="0" fontId="71" fillId="0" borderId="0" xfId="4" applyNumberFormat="1" applyFont="1" applyFill="1" applyBorder="1" applyAlignment="1" applyProtection="1">
      <alignment horizontal="center" vertical="center" wrapText="1"/>
      <protection locked="0"/>
    </xf>
    <xf numFmtId="0" fontId="70" fillId="0" borderId="0" xfId="4" applyNumberFormat="1" applyFont="1" applyFill="1" applyBorder="1" applyAlignment="1" applyProtection="1">
      <alignment horizontal="center" vertical="center" wrapText="1"/>
      <protection locked="0"/>
    </xf>
    <xf numFmtId="0" fontId="70" fillId="0" borderId="0" xfId="963" applyFont="1" applyFill="1" applyBorder="1" applyAlignment="1" applyProtection="1">
      <alignment horizontal="center" vertical="center" wrapText="1"/>
      <protection locked="0"/>
    </xf>
    <xf numFmtId="0" fontId="71" fillId="0" borderId="26" xfId="9" applyFont="1" applyFill="1" applyBorder="1" applyAlignment="1">
      <alignment horizontal="center" vertical="center"/>
    </xf>
    <xf numFmtId="0" fontId="71" fillId="0" borderId="26" xfId="13" applyFont="1" applyFill="1" applyBorder="1" applyAlignment="1">
      <alignment horizontal="center" vertical="center" wrapText="1"/>
    </xf>
    <xf numFmtId="49" fontId="74" fillId="0" borderId="26" xfId="963" applyNumberFormat="1" applyFont="1" applyFill="1" applyBorder="1" applyAlignment="1" applyProtection="1">
      <alignment horizontal="center" vertical="center" wrapText="1"/>
      <protection locked="0"/>
    </xf>
    <xf numFmtId="0" fontId="74" fillId="0" borderId="26" xfId="963" applyNumberFormat="1" applyFont="1" applyFill="1" applyBorder="1" applyAlignment="1" applyProtection="1">
      <alignment horizontal="center" vertical="center" wrapText="1"/>
      <protection locked="0"/>
    </xf>
    <xf numFmtId="179" fontId="74" fillId="0" borderId="26" xfId="963" applyNumberFormat="1" applyFont="1" applyFill="1" applyBorder="1" applyAlignment="1" applyProtection="1">
      <alignment horizontal="center" vertical="center" wrapText="1"/>
      <protection locked="0"/>
    </xf>
    <xf numFmtId="0" fontId="74" fillId="0" borderId="26" xfId="964" applyNumberFormat="1" applyFont="1" applyFill="1" applyBorder="1" applyAlignment="1" applyProtection="1">
      <alignment horizontal="center" vertical="center" wrapText="1"/>
      <protection locked="0"/>
    </xf>
    <xf numFmtId="179" fontId="74" fillId="0" borderId="26" xfId="4" applyNumberFormat="1" applyFont="1" applyFill="1" applyBorder="1" applyAlignment="1" applyProtection="1">
      <alignment horizontal="center" vertical="center" wrapText="1"/>
      <protection locked="0"/>
    </xf>
    <xf numFmtId="0" fontId="74" fillId="0" borderId="26" xfId="7" applyNumberFormat="1" applyFont="1" applyFill="1" applyBorder="1" applyAlignment="1">
      <alignment horizontal="center" vertical="center" wrapText="1"/>
    </xf>
    <xf numFmtId="0" fontId="70" fillId="0" borderId="26" xfId="4" applyNumberFormat="1" applyFont="1" applyFill="1" applyBorder="1" applyAlignment="1" applyProtection="1">
      <alignment horizontal="center" vertical="center" wrapText="1"/>
      <protection locked="0"/>
    </xf>
    <xf numFmtId="0" fontId="71" fillId="0" borderId="26" xfId="13" applyFont="1" applyFill="1" applyBorder="1" applyAlignment="1">
      <alignment horizontal="center" vertical="center"/>
    </xf>
    <xf numFmtId="179" fontId="71" fillId="0" borderId="26" xfId="13" applyNumberFormat="1" applyFont="1" applyFill="1" applyBorder="1" applyAlignment="1">
      <alignment horizontal="center" vertical="center"/>
    </xf>
    <xf numFmtId="0" fontId="75" fillId="0" borderId="26" xfId="0" applyFont="1" applyFill="1" applyBorder="1" applyAlignment="1">
      <alignment horizontal="center" vertical="center" wrapText="1"/>
    </xf>
    <xf numFmtId="179" fontId="71" fillId="0" borderId="26" xfId="0" applyNumberFormat="1" applyFont="1" applyFill="1" applyBorder="1" applyAlignment="1">
      <alignment horizontal="center" vertical="center" wrapText="1"/>
    </xf>
    <xf numFmtId="49" fontId="74" fillId="0" borderId="26" xfId="4" applyNumberFormat="1" applyFont="1" applyFill="1" applyBorder="1" applyAlignment="1" applyProtection="1">
      <alignment horizontal="center" vertical="center" wrapText="1"/>
      <protection locked="0"/>
    </xf>
    <xf numFmtId="0" fontId="71" fillId="0" borderId="26" xfId="963" applyNumberFormat="1" applyFont="1" applyFill="1" applyBorder="1" applyAlignment="1" applyProtection="1">
      <alignment horizontal="center" vertical="center" wrapText="1"/>
      <protection locked="0"/>
    </xf>
    <xf numFmtId="0" fontId="71" fillId="0" borderId="26" xfId="1" applyNumberFormat="1" applyFont="1" applyFill="1" applyBorder="1" applyAlignment="1" applyProtection="1">
      <alignment horizontal="center" vertical="center" wrapText="1"/>
      <protection locked="0"/>
    </xf>
    <xf numFmtId="49" fontId="71" fillId="0" borderId="26" xfId="1" applyNumberFormat="1" applyFont="1" applyFill="1" applyBorder="1" applyAlignment="1" applyProtection="1">
      <alignment horizontal="center" vertical="center" wrapText="1"/>
      <protection locked="0"/>
    </xf>
    <xf numFmtId="49" fontId="71" fillId="0" borderId="26" xfId="963" applyNumberFormat="1" applyFont="1" applyFill="1" applyBorder="1" applyAlignment="1" applyProtection="1">
      <alignment horizontal="center" vertical="center" wrapText="1"/>
      <protection locked="0"/>
    </xf>
    <xf numFmtId="179" fontId="71" fillId="0" borderId="26" xfId="1" applyNumberFormat="1" applyFont="1" applyFill="1" applyBorder="1" applyAlignment="1" applyProtection="1">
      <alignment horizontal="center" vertical="center" wrapText="1"/>
      <protection locked="0"/>
    </xf>
    <xf numFmtId="0" fontId="74" fillId="0" borderId="27" xfId="963" applyNumberFormat="1" applyFont="1" applyFill="1" applyBorder="1" applyAlignment="1" applyProtection="1">
      <alignment horizontal="center" vertical="center" wrapText="1"/>
      <protection locked="0"/>
    </xf>
    <xf numFmtId="0" fontId="71" fillId="0" borderId="27" xfId="0" applyFont="1" applyFill="1" applyBorder="1" applyAlignment="1">
      <alignment horizontal="center" vertical="center" wrapText="1"/>
    </xf>
    <xf numFmtId="49" fontId="74" fillId="0" borderId="27" xfId="4" applyNumberFormat="1" applyFont="1" applyFill="1" applyBorder="1" applyAlignment="1" applyProtection="1">
      <alignment horizontal="center" vertical="center" wrapText="1"/>
      <protection locked="0"/>
    </xf>
    <xf numFmtId="0" fontId="14" fillId="0" borderId="0" xfId="4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965" applyNumberFormat="1" applyFont="1" applyFill="1" applyBorder="1" applyAlignment="1" applyProtection="1">
      <alignment horizontal="center" vertical="center" wrapText="1"/>
      <protection locked="0"/>
    </xf>
    <xf numFmtId="49" fontId="69" fillId="0" borderId="26" xfId="2" applyNumberFormat="1" applyFont="1" applyFill="1" applyBorder="1" applyAlignment="1">
      <alignment vertical="center" wrapText="1"/>
    </xf>
    <xf numFmtId="0" fontId="67" fillId="0" borderId="26" xfId="2" applyFont="1" applyBorder="1" applyAlignment="1">
      <alignment vertical="center"/>
    </xf>
    <xf numFmtId="0" fontId="78" fillId="0" borderId="26" xfId="0" applyFont="1" applyFill="1" applyBorder="1" applyAlignment="1">
      <alignment horizontal="left" vertical="center" wrapText="1"/>
    </xf>
    <xf numFmtId="0" fontId="74" fillId="0" borderId="26" xfId="0" applyNumberFormat="1" applyFont="1" applyFill="1" applyBorder="1" applyAlignment="1">
      <alignment horizontal="center" vertical="center" wrapText="1"/>
    </xf>
    <xf numFmtId="0" fontId="71" fillId="24" borderId="0" xfId="4" applyNumberFormat="1" applyFont="1" applyFill="1" applyBorder="1" applyAlignment="1" applyProtection="1">
      <alignment horizontal="center" vertical="center" wrapText="1"/>
      <protection locked="0"/>
    </xf>
    <xf numFmtId="0" fontId="70" fillId="24" borderId="0" xfId="4" applyNumberFormat="1" applyFont="1" applyFill="1" applyBorder="1" applyAlignment="1" applyProtection="1">
      <alignment horizontal="center" vertical="center" wrapText="1"/>
      <protection locked="0"/>
    </xf>
    <xf numFmtId="0" fontId="70" fillId="25" borderId="0" xfId="4" applyNumberFormat="1" applyFont="1" applyFill="1" applyBorder="1" applyAlignment="1" applyProtection="1">
      <alignment horizontal="center" vertical="center" wrapText="1"/>
      <protection locked="0"/>
    </xf>
    <xf numFmtId="0" fontId="74" fillId="0" borderId="26" xfId="966" applyNumberFormat="1" applyFont="1" applyFill="1" applyBorder="1" applyAlignment="1" applyProtection="1">
      <alignment horizontal="center" vertical="center" wrapText="1"/>
      <protection locked="0"/>
    </xf>
    <xf numFmtId="0" fontId="67" fillId="0" borderId="26" xfId="2" applyFont="1" applyFill="1" applyBorder="1" applyAlignment="1">
      <alignment vertical="center"/>
    </xf>
    <xf numFmtId="49" fontId="74" fillId="0" borderId="26" xfId="966" applyNumberFormat="1" applyFont="1" applyFill="1" applyBorder="1" applyAlignment="1" applyProtection="1">
      <alignment horizontal="center" vertical="center" wrapText="1"/>
      <protection locked="0"/>
    </xf>
    <xf numFmtId="0" fontId="74" fillId="0" borderId="26" xfId="13" applyNumberFormat="1" applyFont="1" applyFill="1" applyBorder="1" applyAlignment="1">
      <alignment horizontal="center" vertical="center" wrapText="1"/>
    </xf>
    <xf numFmtId="0" fontId="74" fillId="0" borderId="26" xfId="13" applyFont="1" applyFill="1" applyBorder="1" applyAlignment="1">
      <alignment horizontal="center" vertical="center" wrapText="1"/>
    </xf>
    <xf numFmtId="179" fontId="74" fillId="0" borderId="26" xfId="13" applyNumberFormat="1" applyFont="1" applyFill="1" applyBorder="1" applyAlignment="1">
      <alignment horizontal="center" vertical="center" wrapText="1"/>
    </xf>
    <xf numFmtId="0" fontId="71" fillId="0" borderId="26" xfId="11" applyFont="1" applyFill="1" applyBorder="1" applyAlignment="1">
      <alignment horizontal="center" vertical="center" wrapText="1"/>
    </xf>
    <xf numFmtId="0" fontId="73" fillId="0" borderId="26" xfId="0" applyFont="1" applyFill="1" applyBorder="1" applyAlignment="1">
      <alignment horizontal="center" vertical="center" wrapText="1"/>
    </xf>
    <xf numFmtId="0" fontId="71" fillId="0" borderId="26" xfId="0" applyFont="1" applyFill="1" applyBorder="1" applyAlignment="1">
      <alignment horizontal="center" vertical="center" wrapText="1"/>
    </xf>
    <xf numFmtId="0" fontId="74" fillId="0" borderId="26" xfId="4" applyNumberFormat="1" applyFont="1" applyFill="1" applyBorder="1" applyAlignment="1" applyProtection="1">
      <alignment horizontal="center" vertical="center" wrapText="1"/>
      <protection locked="0"/>
    </xf>
    <xf numFmtId="49" fontId="74" fillId="0" borderId="26" xfId="8" applyNumberFormat="1" applyFont="1" applyFill="1" applyBorder="1" applyAlignment="1">
      <alignment horizontal="center" vertical="center" wrapText="1"/>
    </xf>
    <xf numFmtId="0" fontId="8" fillId="0" borderId="26" xfId="2" applyFont="1" applyFill="1" applyBorder="1" applyAlignment="1">
      <alignment vertical="center" wrapText="1"/>
    </xf>
    <xf numFmtId="0" fontId="75" fillId="0" borderId="26" xfId="0" applyFont="1" applyFill="1" applyBorder="1" applyAlignment="1">
      <alignment horizontal="left" vertical="center" wrapText="1"/>
    </xf>
    <xf numFmtId="0" fontId="71" fillId="0" borderId="26" xfId="0" applyFont="1" applyFill="1" applyBorder="1" applyAlignment="1">
      <alignment horizontal="left" vertical="center" wrapText="1"/>
    </xf>
    <xf numFmtId="0" fontId="59" fillId="0" borderId="26" xfId="2" applyFont="1" applyFill="1" applyBorder="1" applyAlignment="1">
      <alignment vertical="center"/>
    </xf>
    <xf numFmtId="0" fontId="60" fillId="0" borderId="26" xfId="2" applyFont="1" applyFill="1" applyBorder="1" applyAlignment="1">
      <alignment vertical="center"/>
    </xf>
    <xf numFmtId="0" fontId="61" fillId="0" borderId="26" xfId="2" applyFont="1" applyFill="1" applyBorder="1" applyAlignment="1">
      <alignment horizontal="left" vertical="center"/>
    </xf>
    <xf numFmtId="0" fontId="6" fillId="0" borderId="26" xfId="3" applyFont="1" applyFill="1" applyBorder="1" applyAlignment="1">
      <alignment horizontal="center" vertical="center"/>
    </xf>
    <xf numFmtId="14" fontId="6" fillId="0" borderId="26" xfId="2" applyNumberFormat="1" applyFont="1" applyFill="1" applyBorder="1" applyAlignment="1">
      <alignment horizontal="center" vertical="center" shrinkToFit="1"/>
    </xf>
    <xf numFmtId="49" fontId="66" fillId="0" borderId="26" xfId="2" applyNumberFormat="1" applyFont="1" applyFill="1" applyBorder="1" applyAlignment="1">
      <alignment horizontal="center" vertical="center" shrinkToFit="1"/>
    </xf>
    <xf numFmtId="0" fontId="80" fillId="0" borderId="26" xfId="4" applyNumberFormat="1" applyFont="1" applyFill="1" applyBorder="1" applyAlignment="1" applyProtection="1">
      <alignment horizontal="center" vertical="center" wrapText="1"/>
      <protection locked="0"/>
    </xf>
    <xf numFmtId="0" fontId="80" fillId="0" borderId="26" xfId="4" applyFont="1" applyFill="1" applyBorder="1" applyAlignment="1" applyProtection="1">
      <alignment horizontal="center" vertical="center" wrapText="1"/>
      <protection locked="0"/>
    </xf>
    <xf numFmtId="0" fontId="80" fillId="0" borderId="26" xfId="963" applyNumberFormat="1" applyFont="1" applyFill="1" applyBorder="1" applyAlignment="1" applyProtection="1">
      <alignment horizontal="center" vertical="center" wrapText="1"/>
      <protection locked="0"/>
    </xf>
    <xf numFmtId="0" fontId="80" fillId="0" borderId="26" xfId="1" applyNumberFormat="1" applyFont="1" applyFill="1" applyBorder="1" applyAlignment="1" applyProtection="1">
      <alignment horizontal="center" vertical="center" wrapText="1"/>
      <protection locked="0"/>
    </xf>
    <xf numFmtId="49" fontId="80" fillId="0" borderId="26" xfId="1" applyNumberFormat="1" applyFont="1" applyFill="1" applyBorder="1" applyAlignment="1" applyProtection="1">
      <alignment horizontal="center" vertical="center" wrapText="1"/>
      <protection locked="0"/>
    </xf>
    <xf numFmtId="49" fontId="79" fillId="0" borderId="26" xfId="963" applyNumberFormat="1" applyFont="1" applyFill="1" applyBorder="1" applyAlignment="1" applyProtection="1">
      <alignment horizontal="center" vertical="center" wrapText="1"/>
      <protection locked="0"/>
    </xf>
    <xf numFmtId="49" fontId="80" fillId="0" borderId="26" xfId="963" applyNumberFormat="1" applyFont="1" applyFill="1" applyBorder="1" applyAlignment="1" applyProtection="1">
      <alignment horizontal="center" vertical="center" wrapText="1"/>
      <protection locked="0"/>
    </xf>
    <xf numFmtId="179" fontId="80" fillId="0" borderId="26" xfId="1" applyNumberFormat="1" applyFont="1" applyFill="1" applyBorder="1" applyAlignment="1" applyProtection="1">
      <alignment horizontal="center" vertical="center" wrapText="1"/>
      <protection locked="0"/>
    </xf>
    <xf numFmtId="0" fontId="80" fillId="0" borderId="26" xfId="1" applyFont="1" applyFill="1" applyBorder="1" applyAlignment="1" applyProtection="1">
      <alignment horizontal="center" vertical="center" wrapText="1"/>
      <protection locked="0"/>
    </xf>
    <xf numFmtId="180" fontId="80" fillId="0" borderId="26" xfId="1" applyNumberFormat="1" applyFont="1" applyFill="1" applyBorder="1" applyAlignment="1" applyProtection="1">
      <alignment horizontal="center" vertical="center" wrapText="1"/>
      <protection locked="0"/>
    </xf>
    <xf numFmtId="0" fontId="81" fillId="0" borderId="26" xfId="0" applyNumberFormat="1" applyFont="1" applyFill="1" applyBorder="1" applyAlignment="1">
      <alignment horizontal="center" vertical="center" wrapText="1"/>
    </xf>
    <xf numFmtId="0" fontId="82" fillId="0" borderId="26" xfId="0" applyNumberFormat="1" applyFont="1" applyFill="1" applyBorder="1" applyAlignment="1">
      <alignment horizontal="center" vertical="center" wrapText="1"/>
    </xf>
    <xf numFmtId="0" fontId="83" fillId="0" borderId="26" xfId="0" applyFont="1" applyFill="1" applyBorder="1" applyAlignment="1">
      <alignment horizontal="center" vertical="center" wrapText="1"/>
    </xf>
    <xf numFmtId="0" fontId="80" fillId="0" borderId="26" xfId="6" applyNumberFormat="1" applyFont="1" applyFill="1" applyBorder="1" applyAlignment="1" applyProtection="1">
      <alignment horizontal="center" vertical="center" wrapText="1"/>
      <protection locked="0"/>
    </xf>
    <xf numFmtId="0" fontId="80" fillId="0" borderId="25" xfId="1" applyNumberFormat="1" applyFont="1" applyFill="1" applyBorder="1" applyAlignment="1" applyProtection="1">
      <alignment horizontal="center" vertical="center" wrapText="1"/>
      <protection locked="0"/>
    </xf>
    <xf numFmtId="0" fontId="15" fillId="0" borderId="26" xfId="1" applyNumberFormat="1" applyFont="1" applyFill="1" applyBorder="1" applyAlignment="1" applyProtection="1">
      <alignment horizontal="center" vertical="center" wrapText="1"/>
      <protection locked="0"/>
    </xf>
    <xf numFmtId="0" fontId="80" fillId="0" borderId="26" xfId="1" applyNumberFormat="1" applyFont="1" applyFill="1" applyBorder="1" applyAlignment="1" applyProtection="1">
      <alignment horizontal="center" vertical="top" wrapText="1"/>
      <protection locked="0"/>
    </xf>
    <xf numFmtId="49" fontId="80" fillId="0" borderId="26" xfId="1" applyNumberFormat="1" applyFont="1" applyFill="1" applyBorder="1" applyAlignment="1" applyProtection="1">
      <alignment horizontal="center" vertical="top" wrapText="1"/>
      <protection locked="0"/>
    </xf>
    <xf numFmtId="49" fontId="79" fillId="0" borderId="26" xfId="1" applyNumberFormat="1" applyFont="1" applyFill="1" applyBorder="1" applyAlignment="1" applyProtection="1">
      <alignment horizontal="center" vertical="top" wrapText="1"/>
      <protection locked="0"/>
    </xf>
    <xf numFmtId="49" fontId="79" fillId="0" borderId="26" xfId="6" applyNumberFormat="1" applyFont="1" applyFill="1" applyBorder="1" applyAlignment="1" applyProtection="1">
      <alignment horizontal="center" vertical="top" wrapText="1"/>
      <protection locked="0"/>
    </xf>
    <xf numFmtId="49" fontId="80" fillId="0" borderId="26" xfId="6" applyNumberFormat="1" applyFont="1" applyFill="1" applyBorder="1" applyAlignment="1" applyProtection="1">
      <alignment horizontal="center" vertical="top" wrapText="1"/>
      <protection locked="0"/>
    </xf>
    <xf numFmtId="177" fontId="80" fillId="0" borderId="26" xfId="1" applyNumberFormat="1" applyFont="1" applyFill="1" applyBorder="1" applyAlignment="1" applyProtection="1">
      <alignment horizontal="center" vertical="top" wrapText="1"/>
      <protection locked="0"/>
    </xf>
    <xf numFmtId="0" fontId="79" fillId="0" borderId="26" xfId="6" applyFont="1" applyFill="1" applyBorder="1" applyAlignment="1" applyProtection="1">
      <alignment horizontal="center" vertical="top" wrapText="1" shrinkToFit="1"/>
      <protection locked="0"/>
    </xf>
    <xf numFmtId="0" fontId="69" fillId="0" borderId="26" xfId="2" applyFont="1" applyFill="1" applyBorder="1" applyAlignment="1">
      <alignment horizontal="center" vertical="center"/>
    </xf>
    <xf numFmtId="0" fontId="8" fillId="0" borderId="26" xfId="2" applyFont="1" applyFill="1" applyBorder="1" applyAlignment="1">
      <alignment horizontal="left" vertical="center" wrapText="1"/>
    </xf>
    <xf numFmtId="0" fontId="0" fillId="0" borderId="26" xfId="0" applyBorder="1" applyAlignment="1">
      <alignment horizontal="center" vertical="center"/>
    </xf>
    <xf numFmtId="0" fontId="74" fillId="24" borderId="26" xfId="0" applyNumberFormat="1" applyFont="1" applyFill="1" applyBorder="1" applyAlignment="1">
      <alignment horizontal="center" vertical="center" wrapText="1"/>
    </xf>
    <xf numFmtId="0" fontId="89" fillId="0" borderId="26" xfId="0" applyFont="1" applyBorder="1" applyAlignment="1">
      <alignment vertical="center" wrapText="1" readingOrder="1"/>
    </xf>
    <xf numFmtId="0" fontId="89" fillId="0" borderId="26" xfId="0" applyFont="1" applyBorder="1" applyAlignment="1">
      <alignment horizontal="center" vertical="center" wrapText="1" readingOrder="1"/>
    </xf>
    <xf numFmtId="0" fontId="89" fillId="0" borderId="26" xfId="0" applyFont="1" applyBorder="1" applyAlignment="1">
      <alignment horizontal="center" vertical="top" wrapText="1" readingOrder="1"/>
    </xf>
    <xf numFmtId="0" fontId="0" fillId="0" borderId="26" xfId="0" applyBorder="1">
      <alignment vertical="center"/>
    </xf>
    <xf numFmtId="0" fontId="0" fillId="0" borderId="26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26" xfId="0" applyBorder="1" applyAlignment="1">
      <alignment horizontal="center" vertical="center" wrapText="1"/>
    </xf>
    <xf numFmtId="0" fontId="0" fillId="0" borderId="26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0" fillId="0" borderId="29" xfId="0" applyBorder="1">
      <alignment vertical="center"/>
    </xf>
    <xf numFmtId="0" fontId="75" fillId="0" borderId="26" xfId="9" applyFont="1" applyFill="1" applyBorder="1" applyAlignment="1">
      <alignment horizontal="center" vertical="center"/>
    </xf>
    <xf numFmtId="0" fontId="9" fillId="0" borderId="0" xfId="4" applyFont="1" applyAlignment="1" applyProtection="1">
      <alignment horizontal="center" vertical="center" wrapText="1"/>
      <protection locked="0"/>
    </xf>
    <xf numFmtId="0" fontId="85" fillId="0" borderId="26" xfId="1" applyNumberFormat="1" applyFont="1" applyFill="1" applyBorder="1" applyAlignment="1" applyProtection="1">
      <alignment horizontal="center" vertical="center" wrapText="1"/>
      <protection locked="0"/>
    </xf>
    <xf numFmtId="0" fontId="85" fillId="0" borderId="26" xfId="970" applyNumberFormat="1" applyFont="1" applyFill="1" applyBorder="1" applyAlignment="1" applyProtection="1">
      <alignment horizontal="center" vertical="center" wrapText="1"/>
      <protection locked="0"/>
    </xf>
    <xf numFmtId="49" fontId="85" fillId="0" borderId="26" xfId="1" applyNumberFormat="1" applyFont="1" applyFill="1" applyBorder="1" applyAlignment="1" applyProtection="1">
      <alignment horizontal="center" vertical="center" wrapText="1"/>
      <protection locked="0"/>
    </xf>
    <xf numFmtId="0" fontId="91" fillId="0" borderId="26" xfId="1" applyNumberFormat="1" applyFont="1" applyFill="1" applyBorder="1" applyAlignment="1" applyProtection="1">
      <alignment horizontal="center" vertical="center" wrapText="1"/>
      <protection locked="0"/>
    </xf>
    <xf numFmtId="49" fontId="91" fillId="0" borderId="26" xfId="1" applyNumberFormat="1" applyFont="1" applyFill="1" applyBorder="1" applyAlignment="1" applyProtection="1">
      <alignment horizontal="center" vertical="center" wrapText="1"/>
      <protection locked="0"/>
    </xf>
    <xf numFmtId="49" fontId="91" fillId="0" borderId="26" xfId="970" applyNumberFormat="1" applyFont="1" applyFill="1" applyBorder="1" applyAlignment="1" applyProtection="1">
      <alignment horizontal="center" vertical="center" wrapText="1"/>
      <protection locked="0"/>
    </xf>
    <xf numFmtId="49" fontId="85" fillId="0" borderId="26" xfId="970" applyNumberFormat="1" applyFont="1" applyFill="1" applyBorder="1" applyAlignment="1" applyProtection="1">
      <alignment horizontal="center" vertical="center" wrapText="1"/>
      <protection locked="0"/>
    </xf>
    <xf numFmtId="177" fontId="85" fillId="0" borderId="26" xfId="1" applyNumberFormat="1" applyFont="1" applyFill="1" applyBorder="1" applyAlignment="1" applyProtection="1">
      <alignment horizontal="center" vertical="center" wrapText="1"/>
      <protection locked="0"/>
    </xf>
    <xf numFmtId="0" fontId="91" fillId="0" borderId="26" xfId="970" applyFont="1" applyFill="1" applyBorder="1" applyAlignment="1" applyProtection="1">
      <alignment horizontal="center" vertical="center" wrapText="1" shrinkToFit="1"/>
      <protection locked="0"/>
    </xf>
    <xf numFmtId="0" fontId="92" fillId="0" borderId="0" xfId="1" applyNumberFormat="1" applyFont="1" applyFill="1" applyBorder="1" applyAlignment="1" applyProtection="1">
      <alignment horizontal="center" vertical="center" wrapText="1"/>
      <protection locked="0"/>
    </xf>
    <xf numFmtId="0" fontId="71" fillId="0" borderId="26" xfId="970" applyNumberFormat="1" applyFont="1" applyFill="1" applyBorder="1" applyAlignment="1" applyProtection="1">
      <alignment horizontal="center" vertical="center" wrapText="1"/>
      <protection locked="0"/>
    </xf>
    <xf numFmtId="0" fontId="74" fillId="0" borderId="26" xfId="4" applyFont="1" applyBorder="1" applyAlignment="1" applyProtection="1">
      <alignment horizontal="center" vertical="center" wrapText="1"/>
      <protection locked="0"/>
    </xf>
    <xf numFmtId="0" fontId="74" fillId="0" borderId="26" xfId="0" applyFont="1" applyBorder="1" applyAlignment="1">
      <alignment horizontal="center" vertical="center" wrapText="1"/>
    </xf>
    <xf numFmtId="49" fontId="70" fillId="0" borderId="26" xfId="1" applyNumberFormat="1" applyFont="1" applyFill="1" applyBorder="1" applyAlignment="1" applyProtection="1">
      <alignment horizontal="center" vertical="center" wrapText="1"/>
      <protection locked="0"/>
    </xf>
    <xf numFmtId="49" fontId="71" fillId="0" borderId="26" xfId="970" applyNumberFormat="1" applyFont="1" applyFill="1" applyBorder="1" applyAlignment="1" applyProtection="1">
      <alignment horizontal="center" vertical="center" wrapText="1"/>
      <protection locked="0"/>
    </xf>
    <xf numFmtId="181" fontId="71" fillId="0" borderId="26" xfId="1" applyNumberFormat="1" applyFont="1" applyFill="1" applyBorder="1" applyAlignment="1" applyProtection="1">
      <alignment horizontal="center" vertical="center" wrapText="1"/>
      <protection locked="0"/>
    </xf>
    <xf numFmtId="0" fontId="70" fillId="0" borderId="26" xfId="970" applyFont="1" applyFill="1" applyBorder="1" applyAlignment="1" applyProtection="1">
      <alignment horizontal="center" vertical="center" wrapText="1" shrinkToFit="1"/>
      <protection locked="0"/>
    </xf>
    <xf numFmtId="0" fontId="92" fillId="0" borderId="0" xfId="970" applyFont="1" applyFill="1" applyBorder="1" applyAlignment="1" applyProtection="1">
      <alignment horizontal="center" vertical="center" wrapText="1"/>
      <protection locked="0"/>
    </xf>
    <xf numFmtId="0" fontId="3" fillId="0" borderId="0" xfId="4" applyAlignment="1" applyProtection="1">
      <alignment horizontal="center" vertical="center" wrapText="1"/>
      <protection locked="0"/>
    </xf>
    <xf numFmtId="0" fontId="74" fillId="0" borderId="26" xfId="1" applyNumberFormat="1" applyFont="1" applyFill="1" applyBorder="1" applyAlignment="1" applyProtection="1">
      <alignment horizontal="center" vertical="center" wrapText="1"/>
      <protection locked="0"/>
    </xf>
    <xf numFmtId="0" fontId="74" fillId="0" borderId="26" xfId="966" applyFont="1" applyFill="1" applyBorder="1" applyAlignment="1" applyProtection="1">
      <alignment horizontal="center" vertical="center" wrapText="1"/>
      <protection locked="0"/>
    </xf>
    <xf numFmtId="176" fontId="74" fillId="0" borderId="26" xfId="966" applyNumberFormat="1" applyFont="1" applyFill="1" applyBorder="1" applyAlignment="1" applyProtection="1">
      <alignment horizontal="center" vertical="center" wrapText="1"/>
      <protection locked="0"/>
    </xf>
    <xf numFmtId="0" fontId="92" fillId="0" borderId="0" xfId="4" applyFont="1" applyAlignment="1" applyProtection="1">
      <alignment horizontal="center" vertical="center" wrapText="1"/>
      <protection locked="0"/>
    </xf>
    <xf numFmtId="0" fontId="71" fillId="0" borderId="26" xfId="1" applyNumberFormat="1" applyFont="1" applyFill="1" applyBorder="1" applyAlignment="1" applyProtection="1">
      <alignment horizontal="left" vertical="center" wrapText="1"/>
      <protection locked="0"/>
    </xf>
    <xf numFmtId="0" fontId="9" fillId="0" borderId="0" xfId="4" applyFont="1" applyAlignment="1" applyProtection="1">
      <alignment horizontal="left" vertical="center" wrapText="1"/>
      <protection locked="0"/>
    </xf>
    <xf numFmtId="49" fontId="9" fillId="0" borderId="0" xfId="4" applyNumberFormat="1" applyFont="1" applyAlignment="1" applyProtection="1">
      <alignment horizontal="center" vertical="center" wrapText="1"/>
      <protection locked="0"/>
    </xf>
    <xf numFmtId="177" fontId="9" fillId="0" borderId="0" xfId="4" applyNumberFormat="1" applyFont="1" applyAlignment="1" applyProtection="1">
      <alignment horizontal="center" vertical="center" wrapText="1"/>
      <protection locked="0"/>
    </xf>
    <xf numFmtId="0" fontId="59" fillId="0" borderId="0" xfId="2" applyFont="1" applyFill="1" applyAlignment="1">
      <alignment vertical="center"/>
    </xf>
    <xf numFmtId="0" fontId="61" fillId="0" borderId="0" xfId="2" applyFont="1" applyFill="1" applyAlignment="1">
      <alignment horizontal="left" vertical="center"/>
    </xf>
    <xf numFmtId="0" fontId="61" fillId="0" borderId="20" xfId="2" applyFont="1" applyFill="1" applyBorder="1" applyAlignment="1">
      <alignment horizontal="center" vertical="center"/>
    </xf>
    <xf numFmtId="0" fontId="60" fillId="0" borderId="0" xfId="2" applyFont="1" applyFill="1" applyAlignment="1">
      <alignment vertical="center" wrapText="1"/>
    </xf>
    <xf numFmtId="14" fontId="66" fillId="0" borderId="17" xfId="2" applyNumberFormat="1" applyFont="1" applyFill="1" applyBorder="1" applyAlignment="1">
      <alignment horizontal="center" vertical="center" shrinkToFit="1"/>
    </xf>
    <xf numFmtId="0" fontId="19" fillId="0" borderId="26" xfId="10" applyFill="1" applyBorder="1" applyAlignment="1">
      <alignment horizontal="left" vertical="center"/>
    </xf>
    <xf numFmtId="0" fontId="87" fillId="0" borderId="26" xfId="0" applyFont="1" applyBorder="1" applyAlignment="1">
      <alignment horizontal="center" vertical="center"/>
    </xf>
    <xf numFmtId="0" fontId="74" fillId="0" borderId="26" xfId="0" applyNumberFormat="1" applyFont="1" applyFill="1" applyBorder="1" applyAlignment="1">
      <alignment horizontal="left" vertical="center" wrapText="1"/>
    </xf>
    <xf numFmtId="0" fontId="71" fillId="0" borderId="26" xfId="9" applyFont="1" applyFill="1" applyBorder="1" applyAlignment="1">
      <alignment horizontal="left" vertical="center"/>
    </xf>
    <xf numFmtId="0" fontId="74" fillId="0" borderId="26" xfId="963" applyNumberFormat="1" applyFont="1" applyFill="1" applyBorder="1" applyAlignment="1" applyProtection="1">
      <alignment horizontal="left" vertical="center" wrapText="1"/>
      <protection locked="0"/>
    </xf>
    <xf numFmtId="0" fontId="75" fillId="0" borderId="26" xfId="9" applyFont="1" applyFill="1" applyBorder="1" applyAlignment="1">
      <alignment horizontal="left" vertical="center"/>
    </xf>
    <xf numFmtId="0" fontId="74" fillId="0" borderId="26" xfId="13" applyNumberFormat="1" applyFont="1" applyFill="1" applyBorder="1" applyAlignment="1">
      <alignment horizontal="left" vertical="center" wrapText="1"/>
    </xf>
    <xf numFmtId="0" fontId="74" fillId="0" borderId="26" xfId="13" applyFont="1" applyFill="1" applyBorder="1" applyAlignment="1">
      <alignment horizontal="left" vertical="center" wrapText="1"/>
    </xf>
    <xf numFmtId="0" fontId="71" fillId="0" borderId="26" xfId="13" applyFont="1" applyFill="1" applyBorder="1" applyAlignment="1">
      <alignment horizontal="left" vertical="center" wrapText="1"/>
    </xf>
    <xf numFmtId="0" fontId="71" fillId="0" borderId="26" xfId="11" applyFont="1" applyFill="1" applyBorder="1" applyAlignment="1">
      <alignment horizontal="left" vertical="center" wrapText="1"/>
    </xf>
    <xf numFmtId="0" fontId="74" fillId="0" borderId="26" xfId="4" applyNumberFormat="1" applyFont="1" applyFill="1" applyBorder="1" applyAlignment="1" applyProtection="1">
      <alignment horizontal="left" vertical="center" wrapText="1"/>
      <protection locked="0"/>
    </xf>
    <xf numFmtId="0" fontId="74" fillId="0" borderId="26" xfId="0" applyFont="1" applyBorder="1" applyAlignment="1">
      <alignment horizontal="left" vertical="center" wrapText="1"/>
    </xf>
    <xf numFmtId="49" fontId="74" fillId="0" borderId="26" xfId="0" applyNumberFormat="1" applyFont="1" applyBorder="1" applyAlignment="1">
      <alignment horizontal="left" vertical="center" wrapText="1"/>
    </xf>
    <xf numFmtId="0" fontId="71" fillId="0" borderId="26" xfId="0" applyFont="1" applyBorder="1" applyAlignment="1">
      <alignment horizontal="left" vertical="center" wrapText="1"/>
    </xf>
    <xf numFmtId="0" fontId="74" fillId="0" borderId="26" xfId="0" applyNumberFormat="1" applyFont="1" applyBorder="1" applyAlignment="1">
      <alignment horizontal="left" vertical="center" wrapText="1"/>
    </xf>
    <xf numFmtId="0" fontId="87" fillId="0" borderId="26" xfId="0" applyFont="1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71" fillId="0" borderId="26" xfId="960" applyFont="1" applyBorder="1" applyAlignment="1">
      <alignment horizontal="center" vertical="center" wrapText="1"/>
    </xf>
    <xf numFmtId="0" fontId="0" fillId="24" borderId="26" xfId="0" applyFill="1" applyBorder="1" applyAlignment="1">
      <alignment horizontal="center" vertical="center"/>
    </xf>
    <xf numFmtId="0" fontId="69" fillId="24" borderId="26" xfId="4" applyFont="1" applyFill="1" applyBorder="1" applyAlignment="1" applyProtection="1">
      <alignment horizontal="center" vertical="center" wrapText="1"/>
      <protection locked="0"/>
    </xf>
    <xf numFmtId="0" fontId="71" fillId="24" borderId="26" xfId="960" applyFont="1" applyFill="1" applyBorder="1" applyAlignment="1">
      <alignment horizontal="center" vertical="center" wrapText="1"/>
    </xf>
    <xf numFmtId="0" fontId="71" fillId="24" borderId="26" xfId="960" applyFont="1" applyFill="1" applyBorder="1" applyAlignment="1">
      <alignment horizontal="left" vertical="center" wrapText="1"/>
    </xf>
    <xf numFmtId="0" fontId="74" fillId="24" borderId="26" xfId="11" applyFont="1" applyFill="1" applyBorder="1" applyAlignment="1">
      <alignment horizontal="left" vertical="center" wrapText="1"/>
    </xf>
    <xf numFmtId="0" fontId="74" fillId="24" borderId="26" xfId="960" applyFont="1" applyFill="1" applyBorder="1" applyAlignment="1">
      <alignment horizontal="center" vertical="center" wrapText="1"/>
    </xf>
    <xf numFmtId="0" fontId="74" fillId="24" borderId="26" xfId="4" applyFont="1" applyFill="1" applyBorder="1" applyAlignment="1" applyProtection="1">
      <alignment horizontal="center" vertical="center" wrapText="1"/>
      <protection locked="0"/>
    </xf>
    <xf numFmtId="0" fontId="77" fillId="24" borderId="26" xfId="971" applyNumberFormat="1" applyFont="1" applyFill="1" applyBorder="1" applyAlignment="1" applyProtection="1">
      <alignment horizontal="center" vertical="center" wrapText="1"/>
      <protection locked="0"/>
    </xf>
    <xf numFmtId="0" fontId="75" fillId="24" borderId="26" xfId="966" applyFont="1" applyFill="1" applyBorder="1" applyAlignment="1" applyProtection="1">
      <alignment horizontal="center" vertical="center" wrapText="1"/>
      <protection locked="0"/>
    </xf>
    <xf numFmtId="176" fontId="74" fillId="24" borderId="26" xfId="966" applyNumberFormat="1" applyFont="1" applyFill="1" applyBorder="1" applyAlignment="1" applyProtection="1">
      <alignment horizontal="center" vertical="center" wrapText="1"/>
      <protection locked="0"/>
    </xf>
    <xf numFmtId="0" fontId="74" fillId="24" borderId="26" xfId="1" applyNumberFormat="1" applyFont="1" applyFill="1" applyBorder="1" applyAlignment="1" applyProtection="1">
      <alignment horizontal="center" vertical="center" wrapText="1"/>
      <protection locked="0"/>
    </xf>
    <xf numFmtId="49" fontId="74" fillId="24" borderId="26" xfId="966" applyNumberFormat="1" applyFont="1" applyFill="1" applyBorder="1" applyAlignment="1" applyProtection="1">
      <alignment horizontal="center" vertical="center" wrapText="1"/>
      <protection locked="0"/>
    </xf>
    <xf numFmtId="0" fontId="74" fillId="24" borderId="26" xfId="971" applyNumberFormat="1" applyFont="1" applyFill="1" applyBorder="1" applyAlignment="1" applyProtection="1">
      <alignment horizontal="center" vertical="center" wrapText="1"/>
      <protection locked="0"/>
    </xf>
    <xf numFmtId="0" fontId="74" fillId="24" borderId="26" xfId="0" applyFont="1" applyFill="1" applyBorder="1" applyAlignment="1">
      <alignment horizontal="center" vertical="center" wrapText="1"/>
    </xf>
    <xf numFmtId="0" fontId="77" fillId="24" borderId="26" xfId="4" applyFont="1" applyFill="1" applyBorder="1" applyAlignment="1" applyProtection="1">
      <alignment horizontal="center" vertical="center" wrapText="1"/>
      <protection locked="0"/>
    </xf>
    <xf numFmtId="176" fontId="69" fillId="24" borderId="26" xfId="966" applyNumberFormat="1" applyFont="1" applyFill="1" applyBorder="1" applyAlignment="1" applyProtection="1">
      <alignment horizontal="center" vertical="center" wrapText="1"/>
      <protection locked="0"/>
    </xf>
    <xf numFmtId="0" fontId="71" fillId="0" borderId="26" xfId="960" applyFont="1" applyBorder="1" applyAlignment="1">
      <alignment horizontal="left" vertical="center" wrapText="1"/>
    </xf>
    <xf numFmtId="0" fontId="74" fillId="0" borderId="26" xfId="11" applyFont="1" applyBorder="1" applyAlignment="1">
      <alignment horizontal="left" vertical="center" wrapText="1"/>
    </xf>
    <xf numFmtId="0" fontId="74" fillId="0" borderId="26" xfId="960" applyFont="1" applyBorder="1" applyAlignment="1">
      <alignment horizontal="center" vertical="center" wrapText="1"/>
    </xf>
    <xf numFmtId="0" fontId="74" fillId="0" borderId="26" xfId="971" applyNumberFormat="1" applyFont="1" applyFill="1" applyBorder="1" applyAlignment="1" applyProtection="1">
      <alignment horizontal="center" vertical="center" wrapText="1"/>
      <protection locked="0"/>
    </xf>
    <xf numFmtId="0" fontId="71" fillId="0" borderId="26" xfId="966" applyFont="1" applyFill="1" applyBorder="1" applyAlignment="1" applyProtection="1">
      <alignment horizontal="center" vertical="center" wrapText="1"/>
      <protection locked="0"/>
    </xf>
    <xf numFmtId="0" fontId="71" fillId="0" borderId="26" xfId="13" applyFont="1" applyBorder="1" applyAlignment="1">
      <alignment horizontal="center" vertical="center" wrapText="1"/>
    </xf>
    <xf numFmtId="179" fontId="71" fillId="0" borderId="26" xfId="13" applyNumberFormat="1" applyFont="1" applyBorder="1" applyAlignment="1">
      <alignment horizontal="center" vertical="center" wrapText="1"/>
    </xf>
    <xf numFmtId="176" fontId="74" fillId="0" borderId="26" xfId="970" applyNumberFormat="1" applyFont="1" applyFill="1" applyBorder="1" applyAlignment="1" applyProtection="1">
      <alignment horizontal="center" vertical="center" wrapText="1"/>
      <protection locked="0"/>
    </xf>
    <xf numFmtId="0" fontId="71" fillId="0" borderId="26" xfId="13" applyFont="1" applyBorder="1" applyAlignment="1">
      <alignment horizontal="center" vertical="center"/>
    </xf>
    <xf numFmtId="0" fontId="71" fillId="0" borderId="26" xfId="963" applyFont="1" applyFill="1" applyBorder="1" applyAlignment="1" applyProtection="1">
      <alignment horizontal="center" vertical="center" wrapText="1"/>
      <protection locked="0"/>
    </xf>
    <xf numFmtId="0" fontId="74" fillId="0" borderId="26" xfId="13" applyFont="1" applyBorder="1" applyAlignment="1">
      <alignment horizontal="center" vertical="center" wrapText="1"/>
    </xf>
    <xf numFmtId="177" fontId="71" fillId="0" borderId="26" xfId="960" applyNumberFormat="1" applyFont="1" applyBorder="1" applyAlignment="1">
      <alignment horizontal="center" vertical="center" wrapText="1"/>
    </xf>
    <xf numFmtId="0" fontId="6" fillId="0" borderId="28" xfId="960" applyFont="1" applyBorder="1" applyAlignment="1">
      <alignment horizontal="center" vertical="center" wrapText="1"/>
    </xf>
    <xf numFmtId="0" fontId="87" fillId="0" borderId="26" xfId="0" applyFont="1" applyBorder="1" applyAlignment="1">
      <alignment vertical="center" wrapText="1"/>
    </xf>
    <xf numFmtId="0" fontId="87" fillId="0" borderId="0" xfId="0" applyFont="1" applyAlignment="1">
      <alignment vertical="center" wrapText="1"/>
    </xf>
    <xf numFmtId="0" fontId="94" fillId="0" borderId="26" xfId="4" applyFont="1" applyBorder="1" applyAlignment="1" applyProtection="1">
      <alignment horizontal="center" vertical="center" wrapText="1"/>
      <protection locked="0"/>
    </xf>
    <xf numFmtId="0" fontId="87" fillId="0" borderId="0" xfId="0" applyFont="1" applyAlignment="1">
      <alignment horizontal="center" vertical="center"/>
    </xf>
    <xf numFmtId="179" fontId="71" fillId="0" borderId="26" xfId="13" applyNumberFormat="1" applyFont="1" applyBorder="1" applyAlignment="1">
      <alignment horizontal="center" vertical="center"/>
    </xf>
    <xf numFmtId="0" fontId="71" fillId="0" borderId="26" xfId="4" applyFont="1" applyBorder="1" applyAlignment="1" applyProtection="1">
      <alignment horizontal="center" vertical="center" wrapText="1"/>
      <protection locked="0"/>
    </xf>
    <xf numFmtId="0" fontId="6" fillId="0" borderId="26" xfId="446" applyFont="1" applyBorder="1" applyAlignment="1">
      <alignment horizontal="center" vertical="center"/>
    </xf>
    <xf numFmtId="0" fontId="74" fillId="0" borderId="28" xfId="963" applyNumberFormat="1" applyFont="1" applyFill="1" applyBorder="1" applyAlignment="1" applyProtection="1">
      <alignment horizontal="center" vertical="center" wrapText="1"/>
      <protection locked="0"/>
    </xf>
    <xf numFmtId="0" fontId="19" fillId="0" borderId="26" xfId="0" applyFont="1" applyBorder="1" applyAlignment="1">
      <alignment horizontal="center" vertical="center"/>
    </xf>
    <xf numFmtId="181" fontId="87" fillId="0" borderId="26" xfId="0" applyNumberFormat="1" applyFont="1" applyBorder="1" applyAlignment="1">
      <alignment horizontal="center" vertical="center" wrapText="1"/>
    </xf>
    <xf numFmtId="181" fontId="0" fillId="0" borderId="0" xfId="0" applyNumberFormat="1">
      <alignment vertical="center"/>
    </xf>
    <xf numFmtId="0" fontId="87" fillId="0" borderId="26" xfId="0" applyFont="1" applyFill="1" applyBorder="1" applyAlignment="1">
      <alignment horizontal="center" vertical="center" wrapText="1"/>
    </xf>
    <xf numFmtId="181" fontId="87" fillId="0" borderId="26" xfId="0" applyNumberFormat="1" applyFont="1" applyFill="1" applyBorder="1" applyAlignment="1">
      <alignment horizontal="center" vertical="center" wrapText="1"/>
    </xf>
    <xf numFmtId="0" fontId="95" fillId="0" borderId="26" xfId="0" applyFont="1" applyFill="1" applyBorder="1" applyAlignment="1">
      <alignment horizontal="center" vertical="center" wrapText="1"/>
    </xf>
    <xf numFmtId="0" fontId="77" fillId="0" borderId="26" xfId="0" applyFont="1" applyFill="1" applyBorder="1" applyAlignment="1">
      <alignment horizontal="center" vertical="center"/>
    </xf>
    <xf numFmtId="181" fontId="71" fillId="0" borderId="26" xfId="0" applyNumberFormat="1" applyFont="1" applyFill="1" applyBorder="1" applyAlignment="1">
      <alignment horizontal="center" vertical="center" wrapText="1"/>
    </xf>
    <xf numFmtId="0" fontId="74" fillId="0" borderId="26" xfId="0" applyFont="1" applyFill="1" applyBorder="1" applyAlignment="1">
      <alignment horizontal="center" vertical="center" wrapText="1"/>
    </xf>
    <xf numFmtId="180" fontId="74" fillId="0" borderId="26" xfId="971" applyNumberFormat="1" applyFont="1" applyFill="1" applyBorder="1" applyAlignment="1" applyProtection="1">
      <alignment horizontal="center" vertical="center" wrapText="1"/>
      <protection locked="0"/>
    </xf>
    <xf numFmtId="0" fontId="0" fillId="0" borderId="26" xfId="0" applyFill="1" applyBorder="1">
      <alignment vertical="center"/>
    </xf>
    <xf numFmtId="0" fontId="94" fillId="0" borderId="26" xfId="13" applyFont="1" applyFill="1" applyBorder="1" applyAlignment="1">
      <alignment horizontal="center" vertical="center" wrapText="1"/>
    </xf>
    <xf numFmtId="0" fontId="97" fillId="0" borderId="26" xfId="4" applyFont="1" applyBorder="1" applyAlignment="1" applyProtection="1">
      <alignment horizontal="center" vertical="center" wrapText="1"/>
      <protection locked="0"/>
    </xf>
    <xf numFmtId="0" fontId="4" fillId="0" borderId="26" xfId="0" applyFont="1" applyBorder="1" applyAlignment="1">
      <alignment horizontal="center" vertical="center" wrapText="1"/>
    </xf>
    <xf numFmtId="0" fontId="19" fillId="0" borderId="26" xfId="4" applyFont="1" applyBorder="1" applyAlignment="1" applyProtection="1">
      <alignment horizontal="center" vertical="center" wrapText="1"/>
      <protection locked="0"/>
    </xf>
    <xf numFmtId="0" fontId="19" fillId="0" borderId="26" xfId="0" applyFont="1" applyBorder="1" applyAlignment="1">
      <alignment horizontal="center" vertical="center" wrapText="1"/>
    </xf>
    <xf numFmtId="178" fontId="98" fillId="0" borderId="26" xfId="0" applyNumberFormat="1" applyFont="1" applyBorder="1" applyAlignment="1">
      <alignment horizontal="center" vertical="center" wrapText="1"/>
    </xf>
    <xf numFmtId="0" fontId="97" fillId="0" borderId="26" xfId="970" applyFont="1" applyFill="1" applyBorder="1" applyAlignment="1" applyProtection="1">
      <alignment horizontal="center" vertical="center" wrapText="1"/>
      <protection locked="0"/>
    </xf>
    <xf numFmtId="49" fontId="19" fillId="0" borderId="26" xfId="970" applyNumberFormat="1" applyFont="1" applyFill="1" applyBorder="1" applyAlignment="1" applyProtection="1">
      <alignment horizontal="center" vertical="center" wrapText="1"/>
      <protection locked="0"/>
    </xf>
    <xf numFmtId="0" fontId="19" fillId="0" borderId="26" xfId="970" applyNumberFormat="1" applyFont="1" applyFill="1" applyBorder="1" applyAlignment="1" applyProtection="1">
      <alignment horizontal="center" vertical="center" wrapText="1"/>
      <protection locked="0"/>
    </xf>
    <xf numFmtId="179" fontId="19" fillId="0" borderId="26" xfId="4" applyNumberFormat="1" applyFont="1" applyBorder="1" applyAlignment="1" applyProtection="1">
      <alignment horizontal="center" vertical="center" wrapText="1"/>
      <protection locked="0"/>
    </xf>
    <xf numFmtId="176" fontId="19" fillId="0" borderId="26" xfId="970" applyNumberFormat="1" applyFont="1" applyFill="1" applyBorder="1" applyAlignment="1" applyProtection="1">
      <alignment horizontal="center" vertical="center" wrapText="1"/>
      <protection locked="0"/>
    </xf>
    <xf numFmtId="179" fontId="0" fillId="0" borderId="26" xfId="0" applyNumberFormat="1" applyBorder="1" applyAlignment="1">
      <alignment horizontal="center" vertical="center" wrapText="1"/>
    </xf>
    <xf numFmtId="49" fontId="19" fillId="0" borderId="26" xfId="4" applyNumberFormat="1" applyFont="1" applyBorder="1" applyAlignment="1" applyProtection="1">
      <alignment horizontal="center" vertical="center" wrapText="1"/>
      <protection locked="0"/>
    </xf>
    <xf numFmtId="0" fontId="80" fillId="0" borderId="26" xfId="0" applyFont="1" applyBorder="1" applyAlignment="1">
      <alignment horizontal="center" vertical="center" wrapText="1"/>
    </xf>
    <xf numFmtId="49" fontId="8" fillId="0" borderId="26" xfId="970" applyNumberFormat="1" applyFont="1" applyFill="1" applyBorder="1" applyAlignment="1" applyProtection="1">
      <alignment horizontal="center" vertical="center" wrapText="1"/>
      <protection locked="0"/>
    </xf>
    <xf numFmtId="0" fontId="8" fillId="0" borderId="26" xfId="4" applyFont="1" applyBorder="1" applyAlignment="1" applyProtection="1">
      <alignment horizontal="center" vertical="center" wrapText="1"/>
      <protection locked="0"/>
    </xf>
    <xf numFmtId="178" fontId="99" fillId="0" borderId="26" xfId="0" applyNumberFormat="1" applyFont="1" applyBorder="1" applyAlignment="1">
      <alignment horizontal="center" vertical="center" wrapText="1"/>
    </xf>
    <xf numFmtId="179" fontId="0" fillId="0" borderId="0" xfId="0" applyNumberFormat="1">
      <alignment vertical="center"/>
    </xf>
    <xf numFmtId="49" fontId="96" fillId="0" borderId="26" xfId="1" applyNumberFormat="1" applyFont="1" applyFill="1" applyBorder="1" applyAlignment="1" applyProtection="1">
      <alignment horizontal="center" vertical="center" wrapText="1"/>
      <protection locked="0"/>
    </xf>
    <xf numFmtId="0" fontId="96" fillId="0" borderId="26" xfId="1" applyNumberFormat="1" applyFont="1" applyFill="1" applyBorder="1" applyAlignment="1" applyProtection="1">
      <alignment horizontal="center" vertical="center" wrapText="1"/>
      <protection locked="0"/>
    </xf>
    <xf numFmtId="49" fontId="96" fillId="0" borderId="26" xfId="970" applyNumberFormat="1" applyFont="1" applyFill="1" applyBorder="1" applyAlignment="1" applyProtection="1">
      <alignment horizontal="center" vertical="center" wrapText="1"/>
      <protection locked="0"/>
    </xf>
    <xf numFmtId="49" fontId="38" fillId="0" borderId="26" xfId="970" applyNumberFormat="1" applyFont="1" applyFill="1" applyBorder="1" applyAlignment="1" applyProtection="1">
      <alignment horizontal="center" vertical="center" wrapText="1"/>
      <protection locked="0"/>
    </xf>
    <xf numFmtId="179" fontId="96" fillId="0" borderId="26" xfId="1" applyNumberFormat="1" applyFont="1" applyFill="1" applyBorder="1" applyAlignment="1" applyProtection="1">
      <alignment horizontal="center" vertical="center" wrapText="1"/>
      <protection locked="0"/>
    </xf>
    <xf numFmtId="0" fontId="38" fillId="0" borderId="26" xfId="970" applyFont="1" applyFill="1" applyBorder="1" applyAlignment="1" applyProtection="1">
      <alignment horizontal="center" vertical="center" wrapText="1" shrinkToFit="1"/>
      <protection locked="0"/>
    </xf>
    <xf numFmtId="0" fontId="93" fillId="0" borderId="0" xfId="0" applyFont="1">
      <alignment vertical="center"/>
    </xf>
    <xf numFmtId="0" fontId="93" fillId="0" borderId="26" xfId="0" applyFont="1" applyBorder="1" applyAlignment="1">
      <alignment horizontal="center" vertical="center"/>
    </xf>
    <xf numFmtId="0" fontId="96" fillId="0" borderId="26" xfId="4" applyFont="1" applyBorder="1" applyAlignment="1" applyProtection="1">
      <alignment horizontal="left" vertical="center" wrapText="1"/>
      <protection locked="0"/>
    </xf>
    <xf numFmtId="0" fontId="97" fillId="0" borderId="26" xfId="0" applyFont="1" applyBorder="1" applyAlignment="1">
      <alignment horizontal="center" vertical="center" wrapText="1"/>
    </xf>
    <xf numFmtId="0" fontId="97" fillId="0" borderId="26" xfId="970" applyNumberFormat="1" applyFont="1" applyFill="1" applyBorder="1" applyAlignment="1" applyProtection="1">
      <alignment horizontal="center" vertical="center" wrapText="1"/>
      <protection locked="0"/>
    </xf>
    <xf numFmtId="0" fontId="4" fillId="0" borderId="26" xfId="4" applyFont="1" applyBorder="1" applyAlignment="1" applyProtection="1">
      <alignment horizontal="center" vertical="center" wrapText="1"/>
      <protection locked="0"/>
    </xf>
    <xf numFmtId="0" fontId="100" fillId="0" borderId="26" xfId="0" applyFont="1" applyBorder="1" applyAlignment="1">
      <alignment horizontal="center" vertical="center"/>
    </xf>
    <xf numFmtId="0" fontId="100" fillId="0" borderId="28" xfId="0" applyFont="1" applyFill="1" applyBorder="1" applyAlignment="1">
      <alignment horizontal="center" vertical="center"/>
    </xf>
    <xf numFmtId="0" fontId="100" fillId="0" borderId="26" xfId="0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26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87" fillId="0" borderId="0" xfId="0" applyFont="1" applyBorder="1" applyAlignment="1">
      <alignment horizontal="center" vertical="center" wrapText="1"/>
    </xf>
    <xf numFmtId="181" fontId="100" fillId="0" borderId="26" xfId="0" applyNumberFormat="1" applyFont="1" applyBorder="1" applyAlignment="1">
      <alignment horizontal="center" vertical="center"/>
    </xf>
    <xf numFmtId="181" fontId="0" fillId="0" borderId="26" xfId="0" applyNumberFormat="1" applyBorder="1" applyAlignment="1">
      <alignment horizontal="center" vertical="center"/>
    </xf>
    <xf numFmtId="181" fontId="0" fillId="0" borderId="0" xfId="0" applyNumberFormat="1" applyBorder="1">
      <alignment vertical="center"/>
    </xf>
    <xf numFmtId="0" fontId="7" fillId="0" borderId="26" xfId="4" applyFont="1" applyBorder="1" applyAlignment="1" applyProtection="1">
      <alignment horizontal="center" vertical="center" wrapText="1"/>
      <protection locked="0"/>
    </xf>
    <xf numFmtId="0" fontId="7" fillId="0" borderId="26" xfId="970" applyNumberFormat="1" applyFont="1" applyFill="1" applyBorder="1" applyAlignment="1" applyProtection="1">
      <alignment horizontal="center" vertical="center" wrapText="1"/>
      <protection locked="0"/>
    </xf>
    <xf numFmtId="49" fontId="7" fillId="0" borderId="26" xfId="970" applyNumberFormat="1" applyFont="1" applyFill="1" applyBorder="1" applyAlignment="1" applyProtection="1">
      <alignment horizontal="center" vertical="center" wrapText="1"/>
      <protection locked="0"/>
    </xf>
    <xf numFmtId="0" fontId="14" fillId="0" borderId="26" xfId="970" applyFont="1" applyFill="1" applyBorder="1" applyAlignment="1" applyProtection="1">
      <alignment horizontal="center" vertical="center" wrapText="1"/>
      <protection locked="0"/>
    </xf>
    <xf numFmtId="179" fontId="7" fillId="0" borderId="26" xfId="4" applyNumberFormat="1" applyFont="1" applyBorder="1" applyAlignment="1" applyProtection="1">
      <alignment horizontal="center" vertical="center" wrapText="1"/>
      <protection locked="0"/>
    </xf>
    <xf numFmtId="0" fontId="14" fillId="0" borderId="26" xfId="4" applyFont="1" applyBorder="1" applyAlignment="1" applyProtection="1">
      <alignment horizontal="center" vertical="center" wrapText="1"/>
      <protection locked="0"/>
    </xf>
    <xf numFmtId="0" fontId="14" fillId="0" borderId="26" xfId="9" applyFont="1" applyBorder="1" applyAlignment="1">
      <alignment horizontal="center" vertical="center"/>
    </xf>
    <xf numFmtId="0" fontId="7" fillId="0" borderId="26" xfId="970" applyFont="1" applyFill="1" applyBorder="1" applyAlignment="1" applyProtection="1">
      <alignment horizontal="center" vertical="center" wrapText="1"/>
      <protection locked="0"/>
    </xf>
    <xf numFmtId="0" fontId="18" fillId="0" borderId="26" xfId="4" applyFont="1" applyBorder="1" applyAlignment="1" applyProtection="1">
      <alignment horizontal="center" vertical="center" wrapText="1"/>
      <protection locked="0"/>
    </xf>
    <xf numFmtId="0" fontId="14" fillId="0" borderId="26" xfId="10" applyFont="1" applyBorder="1" applyAlignment="1">
      <alignment horizontal="center" vertical="center"/>
    </xf>
    <xf numFmtId="0" fontId="14" fillId="0" borderId="26" xfId="10" applyFont="1" applyBorder="1" applyAlignment="1">
      <alignment horizontal="center" vertical="center" wrapText="1"/>
    </xf>
    <xf numFmtId="180" fontId="7" fillId="0" borderId="26" xfId="970" applyNumberFormat="1" applyFont="1" applyFill="1" applyBorder="1" applyAlignment="1" applyProtection="1">
      <alignment horizontal="center" vertical="center" wrapText="1"/>
      <protection locked="0"/>
    </xf>
    <xf numFmtId="0" fontId="3" fillId="0" borderId="26" xfId="970" applyFont="1" applyFill="1" applyBorder="1" applyAlignment="1" applyProtection="1">
      <alignment horizontal="center" vertical="center" wrapText="1"/>
      <protection locked="0"/>
    </xf>
    <xf numFmtId="181" fontId="7" fillId="0" borderId="26" xfId="970" applyNumberFormat="1" applyFont="1" applyFill="1" applyBorder="1" applyAlignment="1" applyProtection="1">
      <alignment horizontal="center" vertical="center" wrapText="1"/>
      <protection locked="0"/>
    </xf>
    <xf numFmtId="0" fontId="7" fillId="0" borderId="26" xfId="4" applyFont="1" applyFill="1" applyBorder="1" applyAlignment="1" applyProtection="1">
      <alignment horizontal="center" vertical="center" wrapText="1"/>
      <protection locked="0"/>
    </xf>
    <xf numFmtId="0" fontId="77" fillId="0" borderId="26" xfId="0" applyFont="1" applyBorder="1" applyAlignment="1">
      <alignment horizontal="center" vertical="center" wrapText="1"/>
    </xf>
    <xf numFmtId="0" fontId="71" fillId="0" borderId="0" xfId="4" applyFont="1" applyBorder="1" applyAlignment="1" applyProtection="1">
      <alignment horizontal="center" vertical="center" wrapText="1"/>
      <protection locked="0"/>
    </xf>
    <xf numFmtId="0" fontId="106" fillId="0" borderId="26" xfId="0" applyFont="1" applyBorder="1" applyAlignment="1">
      <alignment horizontal="center" vertical="center" wrapText="1"/>
    </xf>
    <xf numFmtId="49" fontId="107" fillId="0" borderId="26" xfId="1" applyNumberFormat="1" applyFont="1" applyFill="1" applyBorder="1" applyAlignment="1" applyProtection="1">
      <alignment horizontal="center" vertical="center" wrapText="1"/>
      <protection locked="0"/>
    </xf>
    <xf numFmtId="0" fontId="107" fillId="0" borderId="26" xfId="1" applyNumberFormat="1" applyFont="1" applyFill="1" applyBorder="1" applyAlignment="1" applyProtection="1">
      <alignment horizontal="center" vertical="center" wrapText="1"/>
      <protection locked="0"/>
    </xf>
    <xf numFmtId="0" fontId="106" fillId="0" borderId="26" xfId="0" applyFont="1" applyFill="1" applyBorder="1" applyAlignment="1">
      <alignment horizontal="center" vertical="center" wrapText="1"/>
    </xf>
    <xf numFmtId="49" fontId="108" fillId="0" borderId="26" xfId="970" applyNumberFormat="1" applyFont="1" applyFill="1" applyBorder="1" applyAlignment="1" applyProtection="1">
      <alignment horizontal="center" vertical="center" wrapText="1"/>
      <protection locked="0"/>
    </xf>
    <xf numFmtId="49" fontId="107" fillId="0" borderId="26" xfId="970" applyNumberFormat="1" applyFont="1" applyFill="1" applyBorder="1" applyAlignment="1" applyProtection="1">
      <alignment horizontal="center" vertical="center" wrapText="1"/>
      <protection locked="0"/>
    </xf>
    <xf numFmtId="179" fontId="107" fillId="0" borderId="26" xfId="1" applyNumberFormat="1" applyFont="1" applyFill="1" applyBorder="1" applyAlignment="1" applyProtection="1">
      <alignment horizontal="center" vertical="center" wrapText="1"/>
      <protection locked="0"/>
    </xf>
    <xf numFmtId="0" fontId="108" fillId="0" borderId="26" xfId="970" applyFont="1" applyFill="1" applyBorder="1" applyAlignment="1" applyProtection="1">
      <alignment horizontal="center" vertical="center" wrapText="1" shrinkToFit="1"/>
      <protection locked="0"/>
    </xf>
    <xf numFmtId="0" fontId="106" fillId="0" borderId="0" xfId="0" applyFont="1" applyBorder="1">
      <alignment vertical="center"/>
    </xf>
    <xf numFmtId="179" fontId="77" fillId="0" borderId="26" xfId="0" applyNumberFormat="1" applyFont="1" applyBorder="1" applyAlignment="1">
      <alignment horizontal="center" vertical="center" wrapText="1"/>
    </xf>
    <xf numFmtId="179" fontId="0" fillId="0" borderId="0" xfId="0" applyNumberFormat="1" applyBorder="1" applyAlignment="1">
      <alignment horizontal="center" vertical="center"/>
    </xf>
    <xf numFmtId="0" fontId="109" fillId="0" borderId="26" xfId="970" applyNumberFormat="1" applyFont="1" applyFill="1" applyBorder="1" applyAlignment="1" applyProtection="1">
      <alignment horizontal="center" vertical="center" wrapText="1"/>
      <protection locked="0"/>
    </xf>
    <xf numFmtId="0" fontId="109" fillId="0" borderId="26" xfId="970" applyFont="1" applyFill="1" applyBorder="1" applyAlignment="1" applyProtection="1">
      <alignment horizontal="center" vertical="center" wrapText="1"/>
      <protection locked="0"/>
    </xf>
    <xf numFmtId="49" fontId="109" fillId="0" borderId="26" xfId="970" applyNumberFormat="1" applyFont="1" applyFill="1" applyBorder="1" applyAlignment="1" applyProtection="1">
      <alignment horizontal="center" vertical="center" wrapText="1"/>
      <protection locked="0"/>
    </xf>
    <xf numFmtId="0" fontId="109" fillId="0" borderId="26" xfId="970" applyFont="1" applyFill="1" applyBorder="1" applyAlignment="1" applyProtection="1">
      <alignment horizontal="center" vertical="center" wrapText="1" shrinkToFit="1"/>
      <protection locked="0"/>
    </xf>
    <xf numFmtId="0" fontId="93" fillId="0" borderId="0" xfId="0" applyFont="1" applyBorder="1">
      <alignment vertical="center"/>
    </xf>
    <xf numFmtId="0" fontId="9" fillId="0" borderId="0" xfId="972" applyFont="1" applyBorder="1" applyAlignment="1" applyProtection="1">
      <alignment horizontal="center" vertical="center" wrapText="1"/>
      <protection locked="0"/>
    </xf>
    <xf numFmtId="0" fontId="9" fillId="0" borderId="0" xfId="972" applyFont="1" applyBorder="1" applyAlignment="1" applyProtection="1">
      <alignment horizontal="left" vertical="center" wrapText="1"/>
      <protection locked="0"/>
    </xf>
    <xf numFmtId="49" fontId="9" fillId="0" borderId="0" xfId="972" applyNumberFormat="1" applyFont="1" applyBorder="1" applyAlignment="1" applyProtection="1">
      <alignment horizontal="center" vertical="center" wrapText="1"/>
      <protection locked="0"/>
    </xf>
    <xf numFmtId="179" fontId="9" fillId="0" borderId="0" xfId="972" applyNumberFormat="1" applyFont="1" applyBorder="1" applyAlignment="1" applyProtection="1">
      <alignment horizontal="center" vertical="center" wrapText="1"/>
      <protection locked="0"/>
    </xf>
    <xf numFmtId="0" fontId="93" fillId="0" borderId="26" xfId="0" applyFont="1" applyFill="1" applyBorder="1" applyAlignment="1">
      <alignment horizontal="center" vertical="center" wrapText="1"/>
    </xf>
    <xf numFmtId="0" fontId="109" fillId="0" borderId="26" xfId="522" applyFont="1" applyFill="1" applyBorder="1" applyAlignment="1">
      <alignment horizontal="center" vertical="center" wrapText="1"/>
    </xf>
    <xf numFmtId="0" fontId="109" fillId="0" borderId="26" xfId="4" applyFont="1" applyFill="1" applyBorder="1" applyAlignment="1" applyProtection="1">
      <alignment horizontal="center" vertical="center" wrapText="1"/>
      <protection locked="0"/>
    </xf>
    <xf numFmtId="0" fontId="109" fillId="0" borderId="26" xfId="0" applyFont="1" applyFill="1" applyBorder="1" applyAlignment="1">
      <alignment horizontal="center" vertical="center" wrapText="1"/>
    </xf>
    <xf numFmtId="0" fontId="109" fillId="0" borderId="26" xfId="972" applyFont="1" applyFill="1" applyBorder="1" applyAlignment="1" applyProtection="1">
      <alignment horizontal="center" vertical="center" wrapText="1"/>
      <protection locked="0"/>
    </xf>
    <xf numFmtId="0" fontId="109" fillId="0" borderId="26" xfId="522" applyFont="1" applyFill="1" applyBorder="1" applyAlignment="1">
      <alignment horizontal="center" vertical="center"/>
    </xf>
    <xf numFmtId="0" fontId="109" fillId="0" borderId="26" xfId="0" applyFont="1" applyFill="1" applyBorder="1">
      <alignment vertical="center"/>
    </xf>
    <xf numFmtId="49" fontId="0" fillId="0" borderId="26" xfId="972" applyNumberFormat="1" applyFont="1" applyFill="1" applyBorder="1" applyAlignment="1" applyProtection="1">
      <alignment horizontal="center" vertical="center" wrapText="1"/>
      <protection locked="0"/>
    </xf>
    <xf numFmtId="179" fontId="0" fillId="0" borderId="26" xfId="972" applyNumberFormat="1" applyFont="1" applyFill="1" applyBorder="1" applyAlignment="1" applyProtection="1">
      <alignment horizontal="center" vertical="center" wrapText="1"/>
      <protection locked="0"/>
    </xf>
    <xf numFmtId="49" fontId="109" fillId="0" borderId="26" xfId="972" applyNumberFormat="1" applyFont="1" applyFill="1" applyBorder="1" applyAlignment="1" applyProtection="1">
      <alignment horizontal="center" vertical="center" wrapText="1"/>
      <protection locked="0"/>
    </xf>
    <xf numFmtId="179" fontId="109" fillId="0" borderId="26" xfId="972" applyNumberFormat="1" applyFont="1" applyFill="1" applyBorder="1" applyAlignment="1" applyProtection="1">
      <alignment horizontal="center" vertical="center" wrapText="1"/>
      <protection locked="0"/>
    </xf>
    <xf numFmtId="0" fontId="109" fillId="0" borderId="26" xfId="0" applyFont="1" applyFill="1" applyBorder="1" applyAlignment="1">
      <alignment horizontal="center" vertical="center"/>
    </xf>
    <xf numFmtId="180" fontId="109" fillId="0" borderId="26" xfId="4" applyNumberFormat="1" applyFont="1" applyFill="1" applyBorder="1" applyAlignment="1" applyProtection="1">
      <alignment horizontal="center" vertical="center" wrapText="1"/>
      <protection locked="0"/>
    </xf>
    <xf numFmtId="0" fontId="109" fillId="24" borderId="26" xfId="0" applyFont="1" applyFill="1" applyBorder="1" applyAlignment="1">
      <alignment horizontal="center" vertical="center" wrapText="1"/>
    </xf>
    <xf numFmtId="0" fontId="0" fillId="24" borderId="0" xfId="0" applyFill="1" applyBorder="1">
      <alignment vertical="center"/>
    </xf>
    <xf numFmtId="0" fontId="96" fillId="0" borderId="26" xfId="970" applyFont="1" applyFill="1" applyBorder="1" applyAlignment="1" applyProtection="1">
      <alignment horizontal="center" vertical="center" wrapText="1" shrinkToFit="1"/>
      <protection locked="0"/>
    </xf>
    <xf numFmtId="0" fontId="0" fillId="0" borderId="26" xfId="0" applyFont="1" applyFill="1" applyBorder="1" applyAlignment="1">
      <alignment horizontal="center" vertical="center"/>
    </xf>
    <xf numFmtId="0" fontId="97" fillId="0" borderId="26" xfId="972" applyFont="1" applyFill="1" applyBorder="1" applyAlignment="1" applyProtection="1">
      <alignment horizontal="center" vertical="center" wrapText="1"/>
      <protection locked="0"/>
    </xf>
    <xf numFmtId="0" fontId="97" fillId="0" borderId="26" xfId="0" applyFont="1" applyFill="1" applyBorder="1" applyAlignment="1">
      <alignment horizontal="center" vertical="center" wrapText="1"/>
    </xf>
    <xf numFmtId="179" fontId="97" fillId="0" borderId="26" xfId="0" applyNumberFormat="1" applyFont="1" applyFill="1" applyBorder="1" applyAlignment="1">
      <alignment horizontal="center" vertical="center" wrapText="1"/>
    </xf>
    <xf numFmtId="0" fontId="0" fillId="0" borderId="26" xfId="0" applyFont="1" applyFill="1" applyBorder="1">
      <alignment vertical="center"/>
    </xf>
    <xf numFmtId="0" fontId="109" fillId="0" borderId="26" xfId="973" applyFont="1" applyFill="1" applyBorder="1" applyAlignment="1">
      <alignment horizontal="center" vertical="center" wrapText="1"/>
    </xf>
    <xf numFmtId="179" fontId="109" fillId="0" borderId="26" xfId="970" applyNumberFormat="1" applyFont="1" applyFill="1" applyBorder="1" applyAlignment="1" applyProtection="1">
      <alignment horizontal="center" vertical="center" wrapText="1" shrinkToFit="1"/>
      <protection locked="0"/>
    </xf>
    <xf numFmtId="0" fontId="110" fillId="0" borderId="26" xfId="972" applyFont="1" applyFill="1" applyBorder="1" applyAlignment="1" applyProtection="1">
      <alignment horizontal="center" vertical="center" wrapText="1"/>
      <protection locked="0"/>
    </xf>
    <xf numFmtId="179" fontId="109" fillId="0" borderId="26" xfId="4" applyNumberFormat="1" applyFont="1" applyFill="1" applyBorder="1" applyAlignment="1" applyProtection="1">
      <alignment horizontal="center" vertical="center" wrapText="1"/>
      <protection locked="0"/>
    </xf>
    <xf numFmtId="179" fontId="109" fillId="0" borderId="26" xfId="0" applyNumberFormat="1" applyFont="1" applyFill="1" applyBorder="1" applyAlignment="1">
      <alignment horizontal="center" vertical="center" wrapText="1"/>
    </xf>
    <xf numFmtId="0" fontId="109" fillId="0" borderId="26" xfId="974" applyFont="1" applyFill="1" applyBorder="1" applyAlignment="1">
      <alignment horizontal="center" vertical="center" wrapText="1"/>
    </xf>
    <xf numFmtId="179" fontId="109" fillId="0" borderId="26" xfId="522" applyNumberFormat="1" applyFont="1" applyFill="1" applyBorder="1" applyAlignment="1">
      <alignment horizontal="center" vertical="center" wrapText="1"/>
    </xf>
    <xf numFmtId="179" fontId="109" fillId="0" borderId="26" xfId="970" applyNumberFormat="1" applyFont="1" applyFill="1" applyBorder="1" applyAlignment="1" applyProtection="1">
      <alignment horizontal="center" vertical="center" wrapText="1"/>
      <protection locked="0"/>
    </xf>
    <xf numFmtId="0" fontId="109" fillId="0" borderId="26" xfId="975" applyFont="1" applyFill="1" applyBorder="1" applyAlignment="1">
      <alignment horizontal="center" vertical="center" wrapText="1"/>
    </xf>
    <xf numFmtId="0" fontId="109" fillId="0" borderId="26" xfId="976" applyFont="1" applyFill="1" applyBorder="1" applyAlignment="1">
      <alignment horizontal="center" vertical="center" wrapText="1"/>
    </xf>
    <xf numFmtId="0" fontId="19" fillId="0" borderId="26" xfId="0" applyFont="1" applyFill="1" applyBorder="1" applyAlignment="1">
      <alignment horizontal="center" vertical="center"/>
    </xf>
    <xf numFmtId="0" fontId="19" fillId="0" borderId="26" xfId="0" applyFont="1" applyFill="1" applyBorder="1" applyAlignment="1">
      <alignment horizontal="center" vertical="center" wrapText="1"/>
    </xf>
    <xf numFmtId="49" fontId="19" fillId="0" borderId="26" xfId="971" applyNumberFormat="1" applyFont="1" applyFill="1" applyBorder="1" applyAlignment="1" applyProtection="1">
      <alignment horizontal="center" vertical="center" wrapText="1"/>
      <protection locked="0"/>
    </xf>
    <xf numFmtId="0" fontId="19" fillId="0" borderId="26" xfId="970" applyFont="1" applyFill="1" applyBorder="1" applyAlignment="1" applyProtection="1">
      <alignment horizontal="center" vertical="center" wrapText="1"/>
      <protection locked="0"/>
    </xf>
    <xf numFmtId="0" fontId="19" fillId="0" borderId="26" xfId="972" applyFont="1" applyFill="1" applyBorder="1" applyAlignment="1" applyProtection="1">
      <alignment horizontal="center" vertical="center" wrapText="1"/>
      <protection locked="0"/>
    </xf>
    <xf numFmtId="179" fontId="19" fillId="0" borderId="26" xfId="970" applyNumberFormat="1" applyFont="1" applyFill="1" applyBorder="1" applyAlignment="1" applyProtection="1">
      <alignment horizontal="center" vertical="center" wrapText="1"/>
      <protection locked="0"/>
    </xf>
    <xf numFmtId="49" fontId="19" fillId="0" borderId="26" xfId="972" applyNumberFormat="1" applyFont="1" applyFill="1" applyBorder="1" applyAlignment="1" applyProtection="1">
      <alignment horizontal="center" vertical="center" wrapText="1"/>
      <protection locked="0"/>
    </xf>
    <xf numFmtId="49" fontId="109" fillId="0" borderId="26" xfId="4" applyNumberFormat="1" applyFont="1" applyFill="1" applyBorder="1" applyAlignment="1" applyProtection="1">
      <alignment horizontal="center" vertical="center" wrapText="1"/>
      <protection locked="0"/>
    </xf>
    <xf numFmtId="0" fontId="109" fillId="0" borderId="26" xfId="446" applyFont="1" applyFill="1" applyBorder="1" applyAlignment="1">
      <alignment horizontal="center" vertical="center"/>
    </xf>
    <xf numFmtId="0" fontId="109" fillId="0" borderId="26" xfId="522" applyFont="1" applyFill="1" applyBorder="1" applyAlignment="1">
      <alignment horizontal="center" vertical="center" readingOrder="1"/>
    </xf>
    <xf numFmtId="0" fontId="111" fillId="0" borderId="26" xfId="976" applyFont="1" applyFill="1" applyBorder="1" applyAlignment="1">
      <alignment horizontal="center" vertical="center" wrapText="1"/>
    </xf>
    <xf numFmtId="0" fontId="109" fillId="0" borderId="26" xfId="9" applyFont="1" applyFill="1" applyBorder="1" applyAlignment="1">
      <alignment horizontal="center" vertical="center"/>
    </xf>
    <xf numFmtId="0" fontId="109" fillId="0" borderId="26" xfId="977" applyFont="1" applyFill="1" applyBorder="1" applyAlignment="1">
      <alignment horizontal="center" vertical="center" wrapText="1"/>
    </xf>
    <xf numFmtId="0" fontId="109" fillId="0" borderId="26" xfId="978" applyFont="1" applyFill="1" applyBorder="1" applyAlignment="1">
      <alignment horizontal="center" vertical="center" wrapText="1"/>
    </xf>
    <xf numFmtId="0" fontId="109" fillId="0" borderId="26" xfId="979" applyFont="1" applyFill="1" applyBorder="1" applyAlignment="1">
      <alignment horizontal="center" vertical="center" wrapText="1"/>
    </xf>
    <xf numFmtId="0" fontId="111" fillId="0" borderId="26" xfId="4" applyFont="1" applyFill="1" applyBorder="1" applyAlignment="1" applyProtection="1">
      <alignment horizontal="center" vertical="center" wrapText="1"/>
      <protection locked="0"/>
    </xf>
    <xf numFmtId="0" fontId="109" fillId="0" borderId="26" xfId="980" applyFont="1" applyFill="1" applyBorder="1" applyAlignment="1">
      <alignment horizontal="center" vertical="center" wrapText="1"/>
    </xf>
    <xf numFmtId="0" fontId="109" fillId="0" borderId="26" xfId="981" applyFont="1" applyFill="1" applyBorder="1" applyAlignment="1">
      <alignment horizontal="center" vertical="center" wrapText="1"/>
    </xf>
    <xf numFmtId="0" fontId="109" fillId="0" borderId="26" xfId="4" applyFont="1" applyFill="1" applyBorder="1" applyAlignment="1">
      <alignment horizontal="center" vertical="center" wrapText="1"/>
    </xf>
    <xf numFmtId="179" fontId="109" fillId="0" borderId="26" xfId="4" applyNumberFormat="1" applyFont="1" applyFill="1" applyBorder="1" applyAlignment="1">
      <alignment horizontal="center" vertical="center" wrapText="1"/>
    </xf>
    <xf numFmtId="0" fontId="109" fillId="0" borderId="26" xfId="982" applyFont="1" applyFill="1" applyBorder="1" applyAlignment="1">
      <alignment horizontal="center" vertical="center" wrapText="1"/>
    </xf>
    <xf numFmtId="0" fontId="109" fillId="0" borderId="26" xfId="983" applyFont="1" applyFill="1" applyBorder="1" applyAlignment="1">
      <alignment horizontal="center" vertical="center" wrapText="1"/>
    </xf>
    <xf numFmtId="178" fontId="109" fillId="0" borderId="26" xfId="0" applyNumberFormat="1" applyFont="1" applyFill="1" applyBorder="1" applyAlignment="1">
      <alignment horizontal="center" vertical="center" wrapText="1"/>
    </xf>
    <xf numFmtId="0" fontId="109" fillId="0" borderId="26" xfId="984" applyFont="1" applyFill="1" applyBorder="1" applyAlignment="1">
      <alignment horizontal="center" vertical="center" wrapText="1"/>
    </xf>
    <xf numFmtId="179" fontId="109" fillId="0" borderId="26" xfId="0" applyNumberFormat="1" applyFont="1" applyFill="1" applyBorder="1" applyAlignment="1">
      <alignment horizontal="center" vertical="center"/>
    </xf>
    <xf numFmtId="182" fontId="109" fillId="0" borderId="26" xfId="0" applyNumberFormat="1" applyFont="1" applyFill="1" applyBorder="1" applyAlignment="1">
      <alignment horizontal="center" vertical="center"/>
    </xf>
    <xf numFmtId="0" fontId="109" fillId="0" borderId="26" xfId="985" applyFont="1" applyFill="1" applyBorder="1" applyAlignment="1">
      <alignment horizontal="center" vertical="center" wrapText="1"/>
    </xf>
    <xf numFmtId="181" fontId="109" fillId="0" borderId="26" xfId="0" applyNumberFormat="1" applyFont="1" applyFill="1" applyBorder="1" applyAlignment="1">
      <alignment horizontal="center" vertical="center" wrapText="1"/>
    </xf>
    <xf numFmtId="182" fontId="109" fillId="0" borderId="26" xfId="970" applyNumberFormat="1" applyFont="1" applyFill="1" applyBorder="1" applyAlignment="1" applyProtection="1">
      <alignment horizontal="center" vertical="center" wrapText="1"/>
      <protection locked="0"/>
    </xf>
    <xf numFmtId="0" fontId="109" fillId="0" borderId="26" xfId="7" applyFont="1" applyFill="1" applyBorder="1" applyAlignment="1">
      <alignment horizontal="center" vertical="center" wrapText="1"/>
    </xf>
    <xf numFmtId="177" fontId="97" fillId="0" borderId="26" xfId="0" applyNumberFormat="1" applyFont="1" applyFill="1" applyBorder="1" applyAlignment="1">
      <alignment horizontal="center" vertical="center" wrapText="1"/>
    </xf>
    <xf numFmtId="0" fontId="0" fillId="24" borderId="26" xfId="0" applyFont="1" applyFill="1" applyBorder="1" applyAlignment="1">
      <alignment horizontal="center" vertical="center"/>
    </xf>
    <xf numFmtId="0" fontId="97" fillId="24" borderId="26" xfId="972" applyFont="1" applyFill="1" applyBorder="1" applyAlignment="1" applyProtection="1">
      <alignment horizontal="center" vertical="center" wrapText="1"/>
      <protection locked="0"/>
    </xf>
    <xf numFmtId="0" fontId="109" fillId="24" borderId="26" xfId="4" applyFont="1" applyFill="1" applyBorder="1" applyAlignment="1" applyProtection="1">
      <alignment horizontal="center" vertical="center" wrapText="1"/>
      <protection locked="0"/>
    </xf>
    <xf numFmtId="0" fontId="109" fillId="24" borderId="26" xfId="973" applyFont="1" applyFill="1" applyBorder="1" applyAlignment="1">
      <alignment horizontal="center" vertical="center" wrapText="1"/>
    </xf>
    <xf numFmtId="0" fontId="111" fillId="24" borderId="26" xfId="4" applyFont="1" applyFill="1" applyBorder="1" applyAlignment="1" applyProtection="1">
      <alignment horizontal="center" vertical="center" wrapText="1"/>
      <protection locked="0"/>
    </xf>
    <xf numFmtId="0" fontId="97" fillId="24" borderId="26" xfId="0" applyFont="1" applyFill="1" applyBorder="1" applyAlignment="1">
      <alignment horizontal="center" vertical="center" wrapText="1"/>
    </xf>
    <xf numFmtId="49" fontId="109" fillId="24" borderId="26" xfId="4" applyNumberFormat="1" applyFont="1" applyFill="1" applyBorder="1" applyAlignment="1" applyProtection="1">
      <alignment horizontal="center" vertical="center" wrapText="1"/>
      <protection locked="0"/>
    </xf>
    <xf numFmtId="49" fontId="109" fillId="24" borderId="26" xfId="970" applyNumberFormat="1" applyFont="1" applyFill="1" applyBorder="1" applyAlignment="1" applyProtection="1">
      <alignment horizontal="center" vertical="center" wrapText="1"/>
      <protection locked="0"/>
    </xf>
    <xf numFmtId="179" fontId="109" fillId="24" borderId="26" xfId="4" applyNumberFormat="1" applyFont="1" applyFill="1" applyBorder="1" applyAlignment="1" applyProtection="1">
      <alignment horizontal="center" vertical="center" wrapText="1"/>
      <protection locked="0"/>
    </xf>
    <xf numFmtId="0" fontId="109" fillId="24" borderId="26" xfId="977" applyFont="1" applyFill="1" applyBorder="1" applyAlignment="1">
      <alignment horizontal="center" vertical="center" wrapText="1"/>
    </xf>
    <xf numFmtId="0" fontId="0" fillId="24" borderId="26" xfId="0" applyFont="1" applyFill="1" applyBorder="1">
      <alignment vertical="center"/>
    </xf>
    <xf numFmtId="0" fontId="67" fillId="24" borderId="26" xfId="2" applyFont="1" applyFill="1" applyBorder="1" applyAlignment="1">
      <alignment horizontal="center" vertical="center"/>
    </xf>
    <xf numFmtId="0" fontId="19" fillId="24" borderId="26" xfId="10" applyFill="1" applyBorder="1" applyAlignment="1">
      <alignment horizontal="center" vertical="center"/>
    </xf>
    <xf numFmtId="0" fontId="69" fillId="0" borderId="26" xfId="2" applyFont="1" applyFill="1" applyBorder="1" applyAlignment="1">
      <alignment horizontal="center" vertical="center"/>
    </xf>
    <xf numFmtId="49" fontId="69" fillId="0" borderId="26" xfId="2" applyNumberFormat="1" applyFont="1" applyFill="1" applyBorder="1" applyAlignment="1">
      <alignment horizontal="center" vertical="center" wrapText="1"/>
    </xf>
    <xf numFmtId="0" fontId="67" fillId="0" borderId="26" xfId="2" applyFont="1" applyFill="1" applyBorder="1" applyAlignment="1">
      <alignment horizontal="center" vertical="center"/>
    </xf>
    <xf numFmtId="0" fontId="8" fillId="0" borderId="24" xfId="2" applyFont="1" applyFill="1" applyBorder="1" applyAlignment="1">
      <alignment horizontal="left" vertical="center" wrapText="1"/>
    </xf>
    <xf numFmtId="0" fontId="19" fillId="0" borderId="26" xfId="10" applyFill="1" applyBorder="1" applyAlignment="1">
      <alignment horizontal="center" vertical="center"/>
    </xf>
    <xf numFmtId="0" fontId="19" fillId="24" borderId="26" xfId="10" applyFill="1" applyBorder="1" applyAlignment="1">
      <alignment horizontal="left" vertical="center"/>
    </xf>
    <xf numFmtId="0" fontId="71" fillId="24" borderId="26" xfId="970" applyNumberFormat="1" applyFont="1" applyFill="1" applyBorder="1" applyAlignment="1" applyProtection="1">
      <alignment horizontal="center" vertical="center" wrapText="1"/>
      <protection locked="0"/>
    </xf>
    <xf numFmtId="0" fontId="71" fillId="24" borderId="26" xfId="1" applyNumberFormat="1" applyFont="1" applyFill="1" applyBorder="1" applyAlignment="1" applyProtection="1">
      <alignment horizontal="center" vertical="center" wrapText="1"/>
      <protection locked="0"/>
    </xf>
    <xf numFmtId="0" fontId="71" fillId="24" borderId="26" xfId="0" applyFont="1" applyFill="1" applyBorder="1" applyAlignment="1">
      <alignment horizontal="center" vertical="center" wrapText="1"/>
    </xf>
    <xf numFmtId="49" fontId="71" fillId="24" borderId="26" xfId="1" applyNumberFormat="1" applyFont="1" applyFill="1" applyBorder="1" applyAlignment="1" applyProtection="1">
      <alignment horizontal="center" vertical="center" wrapText="1"/>
      <protection locked="0"/>
    </xf>
    <xf numFmtId="49" fontId="71" fillId="24" borderId="26" xfId="970" applyNumberFormat="1" applyFont="1" applyFill="1" applyBorder="1" applyAlignment="1" applyProtection="1">
      <alignment horizontal="center" vertical="center" wrapText="1"/>
      <protection locked="0"/>
    </xf>
    <xf numFmtId="0" fontId="74" fillId="24" borderId="26" xfId="966" applyNumberFormat="1" applyFont="1" applyFill="1" applyBorder="1" applyAlignment="1" applyProtection="1">
      <alignment horizontal="center" vertical="center" wrapText="1"/>
      <protection locked="0"/>
    </xf>
    <xf numFmtId="0" fontId="3" fillId="24" borderId="0" xfId="4" applyFill="1" applyAlignment="1" applyProtection="1">
      <alignment horizontal="center" vertical="center" wrapText="1"/>
      <protection locked="0"/>
    </xf>
    <xf numFmtId="0" fontId="74" fillId="0" borderId="29" xfId="0" applyNumberFormat="1" applyFont="1" applyFill="1" applyBorder="1" applyAlignment="1">
      <alignment horizontal="center" vertical="center" wrapText="1"/>
    </xf>
    <xf numFmtId="0" fontId="74" fillId="0" borderId="29" xfId="963" applyNumberFormat="1" applyFont="1" applyFill="1" applyBorder="1" applyAlignment="1" applyProtection="1">
      <alignment horizontal="center" vertical="center" wrapText="1"/>
      <protection locked="0"/>
    </xf>
    <xf numFmtId="0" fontId="19" fillId="0" borderId="26" xfId="10" applyFont="1" applyFill="1" applyBorder="1" applyAlignment="1">
      <alignment vertical="center"/>
    </xf>
    <xf numFmtId="0" fontId="19" fillId="24" borderId="26" xfId="10" applyFont="1" applyFill="1" applyBorder="1" applyAlignment="1">
      <alignment vertical="center"/>
    </xf>
    <xf numFmtId="0" fontId="71" fillId="24" borderId="26" xfId="963" applyNumberFormat="1" applyFont="1" applyFill="1" applyBorder="1" applyAlignment="1" applyProtection="1">
      <alignment horizontal="center" vertical="center" wrapText="1"/>
      <protection locked="0"/>
    </xf>
    <xf numFmtId="0" fontId="74" fillId="24" borderId="26" xfId="4" applyNumberFormat="1" applyFont="1" applyFill="1" applyBorder="1" applyAlignment="1" applyProtection="1">
      <alignment horizontal="center" vertical="center" wrapText="1"/>
      <protection locked="0"/>
    </xf>
    <xf numFmtId="0" fontId="74" fillId="24" borderId="26" xfId="963" applyNumberFormat="1" applyFont="1" applyFill="1" applyBorder="1" applyAlignment="1" applyProtection="1">
      <alignment horizontal="center" vertical="center" wrapText="1"/>
      <protection locked="0"/>
    </xf>
    <xf numFmtId="49" fontId="74" fillId="24" borderId="26" xfId="963" applyNumberFormat="1" applyFont="1" applyFill="1" applyBorder="1" applyAlignment="1" applyProtection="1">
      <alignment horizontal="center" vertical="center" wrapText="1"/>
      <protection locked="0"/>
    </xf>
    <xf numFmtId="49" fontId="71" fillId="24" borderId="26" xfId="963" applyNumberFormat="1" applyFont="1" applyFill="1" applyBorder="1" applyAlignment="1" applyProtection="1">
      <alignment horizontal="center" vertical="center" wrapText="1"/>
      <protection locked="0"/>
    </xf>
    <xf numFmtId="0" fontId="79" fillId="24" borderId="0" xfId="4" applyNumberFormat="1" applyFont="1" applyFill="1" applyBorder="1" applyAlignment="1" applyProtection="1">
      <alignment horizontal="right" vertical="center" wrapText="1"/>
      <protection locked="0"/>
    </xf>
    <xf numFmtId="0" fontId="81" fillId="24" borderId="26" xfId="0" applyNumberFormat="1" applyFont="1" applyFill="1" applyBorder="1" applyAlignment="1">
      <alignment horizontal="center" vertical="center" wrapText="1"/>
    </xf>
    <xf numFmtId="0" fontId="82" fillId="24" borderId="26" xfId="0" applyNumberFormat="1" applyFont="1" applyFill="1" applyBorder="1" applyAlignment="1">
      <alignment horizontal="center" vertical="center" wrapText="1"/>
    </xf>
    <xf numFmtId="0" fontId="80" fillId="24" borderId="26" xfId="1" applyNumberFormat="1" applyFont="1" applyFill="1" applyBorder="1" applyAlignment="1" applyProtection="1">
      <alignment horizontal="center" vertical="center" wrapText="1"/>
      <protection locked="0"/>
    </xf>
    <xf numFmtId="0" fontId="83" fillId="24" borderId="26" xfId="0" applyFont="1" applyFill="1" applyBorder="1" applyAlignment="1">
      <alignment horizontal="center" vertical="center" wrapText="1"/>
    </xf>
    <xf numFmtId="0" fontId="9" fillId="24" borderId="0" xfId="4" applyNumberFormat="1" applyFont="1" applyFill="1" applyBorder="1" applyAlignment="1" applyProtection="1">
      <alignment horizontal="center" vertical="center" wrapText="1"/>
      <protection locked="0"/>
    </xf>
    <xf numFmtId="0" fontId="74" fillId="24" borderId="27" xfId="963" applyNumberFormat="1" applyFont="1" applyFill="1" applyBorder="1" applyAlignment="1" applyProtection="1">
      <alignment horizontal="center" vertical="center" wrapText="1"/>
      <protection locked="0"/>
    </xf>
    <xf numFmtId="0" fontId="9" fillId="24" borderId="0" xfId="4" applyFont="1" applyFill="1" applyAlignment="1" applyProtection="1">
      <alignment horizontal="center" vertical="center" wrapText="1"/>
      <protection locked="0"/>
    </xf>
    <xf numFmtId="0" fontId="110" fillId="24" borderId="26" xfId="4" applyFont="1" applyFill="1" applyBorder="1" applyAlignment="1" applyProtection="1">
      <alignment horizontal="center" vertical="center" wrapText="1"/>
      <protection locked="0"/>
    </xf>
    <xf numFmtId="0" fontId="77" fillId="24" borderId="26" xfId="0" applyFont="1" applyFill="1" applyBorder="1" applyAlignment="1">
      <alignment horizontal="center" vertical="center" wrapText="1"/>
    </xf>
    <xf numFmtId="0" fontId="75" fillId="24" borderId="26" xfId="0" applyFont="1" applyFill="1" applyBorder="1" applyAlignment="1">
      <alignment horizontal="center" vertical="center" wrapText="1"/>
    </xf>
    <xf numFmtId="0" fontId="77" fillId="24" borderId="26" xfId="966" applyNumberFormat="1" applyFont="1" applyFill="1" applyBorder="1" applyAlignment="1" applyProtection="1">
      <alignment horizontal="center" vertical="center" wrapText="1"/>
      <protection locked="0"/>
    </xf>
    <xf numFmtId="0" fontId="75" fillId="24" borderId="26" xfId="1" applyNumberFormat="1" applyFont="1" applyFill="1" applyBorder="1" applyAlignment="1" applyProtection="1">
      <alignment horizontal="center" vertical="center" wrapText="1"/>
      <protection locked="0"/>
    </xf>
    <xf numFmtId="0" fontId="75" fillId="24" borderId="26" xfId="966" applyNumberFormat="1" applyFont="1" applyFill="1" applyBorder="1" applyAlignment="1" applyProtection="1">
      <alignment horizontal="center" vertical="center" wrapText="1"/>
      <protection locked="0"/>
    </xf>
    <xf numFmtId="0" fontId="9" fillId="24" borderId="26" xfId="4" applyFont="1" applyFill="1" applyBorder="1" applyAlignment="1" applyProtection="1">
      <alignment horizontal="center" vertical="center" wrapText="1"/>
      <protection locked="0"/>
    </xf>
    <xf numFmtId="0" fontId="69" fillId="0" borderId="26" xfId="2" applyFont="1" applyFill="1" applyBorder="1" applyAlignment="1">
      <alignment horizontal="center" vertical="center"/>
    </xf>
    <xf numFmtId="0" fontId="8" fillId="0" borderId="26" xfId="2" applyFont="1" applyFill="1" applyBorder="1" applyAlignment="1">
      <alignment horizontal="left" vertical="center" wrapText="1"/>
    </xf>
    <xf numFmtId="0" fontId="67" fillId="0" borderId="3" xfId="2" applyFont="1" applyFill="1" applyBorder="1" applyAlignment="1">
      <alignment horizontal="center" vertical="center"/>
    </xf>
    <xf numFmtId="0" fontId="67" fillId="0" borderId="3" xfId="3" applyFont="1" applyFill="1" applyBorder="1" applyAlignment="1">
      <alignment horizontal="center" vertical="center"/>
    </xf>
    <xf numFmtId="0" fontId="63" fillId="0" borderId="20" xfId="2" applyFont="1" applyFill="1" applyBorder="1" applyAlignment="1">
      <alignment horizontal="center" vertical="center"/>
    </xf>
    <xf numFmtId="0" fontId="6" fillId="0" borderId="19" xfId="2" applyFont="1" applyFill="1" applyBorder="1" applyAlignment="1">
      <alignment horizontal="center" vertical="center"/>
    </xf>
    <xf numFmtId="0" fontId="66" fillId="0" borderId="3" xfId="2" applyFont="1" applyFill="1" applyBorder="1" applyAlignment="1">
      <alignment horizontal="center" vertical="center"/>
    </xf>
    <xf numFmtId="0" fontId="58" fillId="0" borderId="0" xfId="2" applyFont="1" applyFill="1" applyBorder="1" applyAlignment="1">
      <alignment horizontal="left" vertical="center"/>
    </xf>
    <xf numFmtId="0" fontId="67" fillId="0" borderId="22" xfId="2" applyFont="1" applyFill="1" applyBorder="1" applyAlignment="1">
      <alignment horizontal="center" vertical="center"/>
    </xf>
    <xf numFmtId="0" fontId="11" fillId="0" borderId="26" xfId="4" applyNumberFormat="1" applyFont="1" applyFill="1" applyBorder="1" applyAlignment="1" applyProtection="1">
      <alignment horizontal="center" vertical="center" wrapText="1"/>
      <protection locked="0"/>
    </xf>
    <xf numFmtId="49" fontId="69" fillId="0" borderId="25" xfId="2" applyNumberFormat="1" applyFont="1" applyFill="1" applyBorder="1" applyAlignment="1">
      <alignment horizontal="center" vertical="center" wrapText="1"/>
    </xf>
    <xf numFmtId="0" fontId="63" fillId="0" borderId="26" xfId="2" applyFont="1" applyFill="1" applyBorder="1" applyAlignment="1">
      <alignment horizontal="center" vertical="center"/>
    </xf>
    <xf numFmtId="0" fontId="6" fillId="0" borderId="26" xfId="2" applyFont="1" applyFill="1" applyBorder="1" applyAlignment="1">
      <alignment horizontal="center" vertical="center"/>
    </xf>
    <xf numFmtId="0" fontId="66" fillId="0" borderId="26" xfId="2" applyFont="1" applyFill="1" applyBorder="1" applyAlignment="1">
      <alignment horizontal="center" vertical="center"/>
    </xf>
    <xf numFmtId="0" fontId="58" fillId="0" borderId="26" xfId="2" applyFont="1" applyFill="1" applyBorder="1" applyAlignment="1">
      <alignment horizontal="left" vertical="center"/>
    </xf>
    <xf numFmtId="0" fontId="67" fillId="0" borderId="26" xfId="2" applyFont="1" applyFill="1" applyBorder="1" applyAlignment="1">
      <alignment horizontal="center" vertical="center"/>
    </xf>
    <xf numFmtId="0" fontId="67" fillId="0" borderId="26" xfId="3" applyFont="1" applyFill="1" applyBorder="1" applyAlignment="1">
      <alignment horizontal="center" vertical="center"/>
    </xf>
    <xf numFmtId="0" fontId="58" fillId="0" borderId="0" xfId="2" applyFont="1" applyFill="1" applyAlignment="1">
      <alignment horizontal="left" vertical="center"/>
    </xf>
    <xf numFmtId="0" fontId="61" fillId="0" borderId="0" xfId="2" applyFont="1" applyFill="1" applyAlignment="1">
      <alignment horizontal="center" vertical="center"/>
    </xf>
    <xf numFmtId="49" fontId="69" fillId="24" borderId="26" xfId="2" applyNumberFormat="1" applyFont="1" applyFill="1" applyBorder="1" applyAlignment="1">
      <alignment horizontal="center" vertical="center" wrapText="1"/>
    </xf>
    <xf numFmtId="0" fontId="8" fillId="24" borderId="24" xfId="2" applyFont="1" applyFill="1" applyBorder="1" applyAlignment="1">
      <alignment horizontal="left" vertical="center" wrapText="1"/>
    </xf>
    <xf numFmtId="49" fontId="69" fillId="0" borderId="26" xfId="2" applyNumberFormat="1" applyFont="1" applyFill="1" applyBorder="1" applyAlignment="1">
      <alignment horizontal="center" vertical="center" wrapText="1"/>
    </xf>
    <xf numFmtId="0" fontId="8" fillId="0" borderId="24" xfId="2" applyFont="1" applyFill="1" applyBorder="1" applyAlignment="1">
      <alignment horizontal="left" vertical="center" wrapText="1"/>
    </xf>
    <xf numFmtId="0" fontId="87" fillId="0" borderId="26" xfId="0" applyFont="1" applyFill="1" applyBorder="1" applyAlignment="1">
      <alignment horizontal="center" vertical="center"/>
    </xf>
    <xf numFmtId="0" fontId="75" fillId="0" borderId="26" xfId="966" applyNumberFormat="1" applyFont="1" applyFill="1" applyBorder="1" applyAlignment="1" applyProtection="1">
      <alignment horizontal="center" vertical="center" wrapText="1"/>
      <protection locked="0"/>
    </xf>
    <xf numFmtId="0" fontId="67" fillId="24" borderId="26" xfId="3" applyFont="1" applyFill="1" applyBorder="1" applyAlignment="1">
      <alignment horizontal="center" vertical="center"/>
    </xf>
    <xf numFmtId="0" fontId="85" fillId="0" borderId="26" xfId="4" applyFont="1" applyFill="1" applyBorder="1" applyAlignment="1" applyProtection="1">
      <alignment horizontal="center" vertical="center" wrapText="1"/>
      <protection locked="0"/>
    </xf>
    <xf numFmtId="0" fontId="90" fillId="0" borderId="26" xfId="0" applyFont="1" applyFill="1" applyBorder="1" applyAlignment="1">
      <alignment horizontal="center" vertical="center" wrapText="1"/>
    </xf>
    <xf numFmtId="0" fontId="90" fillId="0" borderId="26" xfId="2" applyFont="1" applyFill="1" applyBorder="1" applyAlignment="1">
      <alignment vertical="center" wrapText="1"/>
    </xf>
    <xf numFmtId="0" fontId="90" fillId="0" borderId="26" xfId="2" applyFont="1" applyFill="1" applyBorder="1" applyAlignment="1">
      <alignment horizontal="center" vertical="center" wrapText="1"/>
    </xf>
    <xf numFmtId="49" fontId="74" fillId="0" borderId="26" xfId="0" applyNumberFormat="1" applyFont="1" applyFill="1" applyBorder="1" applyAlignment="1">
      <alignment horizontal="center" vertical="center" wrapText="1"/>
    </xf>
    <xf numFmtId="0" fontId="77" fillId="0" borderId="26" xfId="0" applyFont="1" applyFill="1" applyBorder="1" applyAlignment="1">
      <alignment horizontal="left" vertical="center" wrapText="1"/>
    </xf>
    <xf numFmtId="178" fontId="76" fillId="0" borderId="26" xfId="0" applyNumberFormat="1" applyFont="1" applyFill="1" applyBorder="1" applyAlignment="1">
      <alignment horizontal="center" vertical="center" wrapText="1"/>
    </xf>
    <xf numFmtId="0" fontId="71" fillId="0" borderId="26" xfId="0" applyFont="1" applyFill="1" applyBorder="1" applyAlignment="1">
      <alignment horizontal="center" vertical="center"/>
    </xf>
    <xf numFmtId="177" fontId="71" fillId="0" borderId="26" xfId="0" applyNumberFormat="1" applyFont="1" applyFill="1" applyBorder="1" applyAlignment="1">
      <alignment horizontal="center" vertical="center" wrapText="1"/>
    </xf>
    <xf numFmtId="0" fontId="74" fillId="0" borderId="26" xfId="11" applyFont="1" applyFill="1" applyBorder="1" applyAlignment="1">
      <alignment horizontal="center" vertical="center" wrapText="1"/>
    </xf>
    <xf numFmtId="49" fontId="70" fillId="24" borderId="26" xfId="1" applyNumberFormat="1" applyFont="1" applyFill="1" applyBorder="1" applyAlignment="1" applyProtection="1">
      <alignment horizontal="center" vertical="center" wrapText="1"/>
      <protection locked="0"/>
    </xf>
    <xf numFmtId="49" fontId="70" fillId="24" borderId="26" xfId="970" applyNumberFormat="1" applyFont="1" applyFill="1" applyBorder="1" applyAlignment="1" applyProtection="1">
      <alignment horizontal="center" vertical="center" wrapText="1"/>
      <protection locked="0"/>
    </xf>
    <xf numFmtId="181" fontId="71" fillId="24" borderId="26" xfId="1" applyNumberFormat="1" applyFont="1" applyFill="1" applyBorder="1" applyAlignment="1" applyProtection="1">
      <alignment horizontal="center" vertical="center" wrapText="1"/>
      <protection locked="0"/>
    </xf>
    <xf numFmtId="0" fontId="70" fillId="24" borderId="26" xfId="970" applyFont="1" applyFill="1" applyBorder="1" applyAlignment="1" applyProtection="1">
      <alignment horizontal="center" vertical="center" wrapText="1" shrinkToFit="1"/>
      <protection locked="0"/>
    </xf>
    <xf numFmtId="0" fontId="92" fillId="24" borderId="0" xfId="970" applyFont="1" applyFill="1" applyBorder="1" applyAlignment="1" applyProtection="1">
      <alignment horizontal="center" vertical="center" wrapText="1"/>
      <protection locked="0"/>
    </xf>
    <xf numFmtId="49" fontId="74" fillId="24" borderId="26" xfId="0" applyNumberFormat="1" applyFont="1" applyFill="1" applyBorder="1" applyAlignment="1">
      <alignment horizontal="center" vertical="center" wrapText="1"/>
    </xf>
    <xf numFmtId="0" fontId="77" fillId="24" borderId="26" xfId="0" applyFont="1" applyFill="1" applyBorder="1" applyAlignment="1">
      <alignment horizontal="left" vertical="center" wrapText="1"/>
    </xf>
    <xf numFmtId="178" fontId="76" fillId="24" borderId="26" xfId="0" applyNumberFormat="1" applyFont="1" applyFill="1" applyBorder="1" applyAlignment="1">
      <alignment horizontal="center" vertical="center" wrapText="1"/>
    </xf>
    <xf numFmtId="0" fontId="90" fillId="24" borderId="26" xfId="0" applyFont="1" applyFill="1" applyBorder="1" applyAlignment="1">
      <alignment horizontal="center" vertical="center" wrapText="1"/>
    </xf>
    <xf numFmtId="0" fontId="90" fillId="24" borderId="26" xfId="2" applyFont="1" applyFill="1" applyBorder="1" applyAlignment="1">
      <alignment vertical="center" wrapText="1"/>
    </xf>
    <xf numFmtId="0" fontId="90" fillId="24" borderId="26" xfId="2" applyFont="1" applyFill="1" applyBorder="1" applyAlignment="1">
      <alignment horizontal="center" vertical="center" wrapText="1"/>
    </xf>
    <xf numFmtId="0" fontId="85" fillId="24" borderId="26" xfId="1" applyNumberFormat="1" applyFont="1" applyFill="1" applyBorder="1" applyAlignment="1" applyProtection="1">
      <alignment horizontal="center" vertical="center" wrapText="1"/>
      <protection locked="0"/>
    </xf>
    <xf numFmtId="0" fontId="67" fillId="24" borderId="22" xfId="2" applyFont="1" applyFill="1" applyBorder="1" applyAlignment="1">
      <alignment horizontal="center" vertical="center"/>
    </xf>
    <xf numFmtId="0" fontId="8" fillId="24" borderId="26" xfId="2" applyFont="1" applyFill="1" applyBorder="1" applyAlignment="1">
      <alignment horizontal="left" vertical="center" wrapText="1"/>
    </xf>
    <xf numFmtId="14" fontId="66" fillId="0" borderId="26" xfId="2" applyNumberFormat="1" applyFont="1" applyFill="1" applyBorder="1" applyAlignment="1">
      <alignment horizontal="center" vertical="center" shrinkToFit="1"/>
    </xf>
    <xf numFmtId="179" fontId="71" fillId="24" borderId="26" xfId="1" applyNumberFormat="1" applyFont="1" applyFill="1" applyBorder="1" applyAlignment="1" applyProtection="1">
      <alignment horizontal="center" vertical="center" wrapText="1"/>
      <protection locked="0"/>
    </xf>
    <xf numFmtId="0" fontId="70" fillId="24" borderId="0" xfId="963" applyFont="1" applyFill="1" applyBorder="1" applyAlignment="1" applyProtection="1">
      <alignment horizontal="center" vertical="center" wrapText="1"/>
      <protection locked="0"/>
    </xf>
    <xf numFmtId="0" fontId="71" fillId="24" borderId="26" xfId="9" applyFont="1" applyFill="1" applyBorder="1" applyAlignment="1">
      <alignment horizontal="center" vertical="center"/>
    </xf>
    <xf numFmtId="0" fontId="71" fillId="24" borderId="26" xfId="13" applyFont="1" applyFill="1" applyBorder="1" applyAlignment="1">
      <alignment horizontal="center" vertical="center" wrapText="1"/>
    </xf>
    <xf numFmtId="179" fontId="74" fillId="24" borderId="26" xfId="963" applyNumberFormat="1" applyFont="1" applyFill="1" applyBorder="1" applyAlignment="1" applyProtection="1">
      <alignment horizontal="center" vertical="center" wrapText="1"/>
      <protection locked="0"/>
    </xf>
    <xf numFmtId="0" fontId="78" fillId="24" borderId="26" xfId="0" applyFont="1" applyFill="1" applyBorder="1" applyAlignment="1">
      <alignment horizontal="left" vertical="center" wrapText="1"/>
    </xf>
    <xf numFmtId="0" fontId="71" fillId="24" borderId="26" xfId="13" applyFont="1" applyFill="1" applyBorder="1" applyAlignment="1">
      <alignment horizontal="center" vertical="center"/>
    </xf>
    <xf numFmtId="179" fontId="71" fillId="24" borderId="26" xfId="13" applyNumberFormat="1" applyFont="1" applyFill="1" applyBorder="1" applyAlignment="1">
      <alignment horizontal="center" vertical="center"/>
    </xf>
    <xf numFmtId="0" fontId="67" fillId="24" borderId="3" xfId="3" applyFont="1" applyFill="1" applyBorder="1" applyAlignment="1">
      <alignment horizontal="center" vertical="center"/>
    </xf>
    <xf numFmtId="0" fontId="8" fillId="24" borderId="26" xfId="2" applyFont="1" applyFill="1" applyBorder="1" applyAlignment="1">
      <alignment vertical="center" wrapText="1"/>
    </xf>
    <xf numFmtId="0" fontId="70" fillId="24" borderId="0" xfId="4" applyFont="1" applyFill="1" applyAlignment="1" applyProtection="1">
      <alignment horizontal="center" vertical="center" wrapText="1"/>
      <protection locked="0"/>
    </xf>
    <xf numFmtId="0" fontId="77" fillId="0" borderId="26" xfId="4" applyFont="1" applyBorder="1" applyAlignment="1" applyProtection="1">
      <alignment horizontal="center" vertical="center" wrapText="1"/>
      <protection locked="0"/>
    </xf>
    <xf numFmtId="0" fontId="75" fillId="0" borderId="26" xfId="0" applyFont="1" applyBorder="1" applyAlignment="1">
      <alignment horizontal="center" vertical="center" wrapText="1"/>
    </xf>
    <xf numFmtId="0" fontId="75" fillId="0" borderId="26" xfId="4" applyFont="1" applyBorder="1" applyAlignment="1" applyProtection="1">
      <alignment horizontal="center" vertical="center" wrapText="1"/>
      <protection locked="0"/>
    </xf>
    <xf numFmtId="0" fontId="75" fillId="0" borderId="26" xfId="966" applyFont="1" applyFill="1" applyBorder="1" applyAlignment="1" applyProtection="1">
      <alignment horizontal="center" vertical="center" wrapText="1"/>
      <protection locked="0"/>
    </xf>
    <xf numFmtId="0" fontId="77" fillId="0" borderId="26" xfId="966" applyNumberFormat="1" applyFont="1" applyFill="1" applyBorder="1" applyAlignment="1" applyProtection="1">
      <alignment horizontal="center" vertical="center" wrapText="1"/>
      <protection locked="0"/>
    </xf>
    <xf numFmtId="0" fontId="75" fillId="0" borderId="26" xfId="1" applyNumberFormat="1" applyFont="1" applyFill="1" applyBorder="1" applyAlignment="1" applyProtection="1">
      <alignment horizontal="center" vertical="center" wrapText="1"/>
      <protection locked="0"/>
    </xf>
    <xf numFmtId="177" fontId="75" fillId="0" borderId="26" xfId="12" applyNumberFormat="1" applyFont="1" applyBorder="1" applyAlignment="1">
      <alignment horizontal="center" vertical="center"/>
    </xf>
    <xf numFmtId="176" fontId="77" fillId="0" borderId="26" xfId="966" applyNumberFormat="1" applyFont="1" applyFill="1" applyBorder="1" applyAlignment="1" applyProtection="1">
      <alignment horizontal="center" vertical="center" wrapText="1"/>
      <protection locked="0"/>
    </xf>
    <xf numFmtId="0" fontId="71" fillId="24" borderId="0" xfId="4" applyFont="1" applyFill="1" applyAlignment="1" applyProtection="1">
      <alignment horizontal="center" vertical="center" wrapText="1"/>
      <protection locked="0"/>
    </xf>
    <xf numFmtId="0" fontId="75" fillId="0" borderId="26" xfId="12" applyFont="1" applyBorder="1" applyAlignment="1">
      <alignment horizontal="center" vertical="center"/>
    </xf>
    <xf numFmtId="49" fontId="75" fillId="0" borderId="26" xfId="966" applyNumberFormat="1" applyFont="1" applyFill="1" applyBorder="1" applyAlignment="1" applyProtection="1">
      <alignment horizontal="center" vertical="center" wrapText="1"/>
      <protection locked="0"/>
    </xf>
    <xf numFmtId="177" fontId="75" fillId="0" borderId="26" xfId="0" applyNumberFormat="1" applyFont="1" applyBorder="1" applyAlignment="1">
      <alignment horizontal="center" vertical="center" wrapText="1"/>
    </xf>
    <xf numFmtId="0" fontId="115" fillId="0" borderId="26" xfId="0" applyFont="1" applyBorder="1" applyAlignment="1">
      <alignment horizontal="center" vertical="center" wrapText="1"/>
    </xf>
    <xf numFmtId="49" fontId="75" fillId="0" borderId="26" xfId="0" applyNumberFormat="1" applyFont="1" applyBorder="1" applyAlignment="1">
      <alignment horizontal="center" vertical="center" wrapText="1"/>
    </xf>
    <xf numFmtId="49" fontId="75" fillId="0" borderId="26" xfId="970" applyNumberFormat="1" applyFont="1" applyFill="1" applyBorder="1" applyAlignment="1" applyProtection="1">
      <alignment horizontal="center" vertical="center" wrapText="1"/>
      <protection locked="0"/>
    </xf>
    <xf numFmtId="0" fontId="71" fillId="0" borderId="0" xfId="4" applyFont="1" applyAlignment="1" applyProtection="1">
      <alignment horizontal="center" vertical="center" wrapText="1"/>
      <protection locked="0"/>
    </xf>
    <xf numFmtId="0" fontId="75" fillId="0" borderId="26" xfId="0" applyFont="1" applyBorder="1" applyAlignment="1">
      <alignment horizontal="center" vertical="center"/>
    </xf>
    <xf numFmtId="178" fontId="116" fillId="0" borderId="26" xfId="0" applyNumberFormat="1" applyFont="1" applyBorder="1" applyAlignment="1">
      <alignment horizontal="center" vertical="center" wrapText="1"/>
    </xf>
    <xf numFmtId="0" fontId="71" fillId="24" borderId="27" xfId="0" applyFont="1" applyFill="1" applyBorder="1" applyAlignment="1">
      <alignment horizontal="center" vertical="center" wrapText="1"/>
    </xf>
    <xf numFmtId="0" fontId="74" fillId="24" borderId="26" xfId="964" applyNumberFormat="1" applyFont="1" applyFill="1" applyBorder="1" applyAlignment="1" applyProtection="1">
      <alignment horizontal="center" vertical="center" wrapText="1"/>
      <protection locked="0"/>
    </xf>
    <xf numFmtId="49" fontId="74" fillId="24" borderId="27" xfId="4" applyNumberFormat="1" applyFont="1" applyFill="1" applyBorder="1" applyAlignment="1" applyProtection="1">
      <alignment horizontal="center" vertical="center" wrapText="1"/>
      <protection locked="0"/>
    </xf>
    <xf numFmtId="0" fontId="80" fillId="24" borderId="26" xfId="4" applyNumberFormat="1" applyFont="1" applyFill="1" applyBorder="1" applyAlignment="1" applyProtection="1">
      <alignment horizontal="center" vertical="center" wrapText="1"/>
      <protection locked="0"/>
    </xf>
    <xf numFmtId="0" fontId="11" fillId="24" borderId="26" xfId="4" applyNumberFormat="1" applyFont="1" applyFill="1" applyBorder="1" applyAlignment="1" applyProtection="1">
      <alignment horizontal="center" vertical="center" wrapText="1"/>
      <protection locked="0"/>
    </xf>
    <xf numFmtId="180" fontId="80" fillId="24" borderId="26" xfId="1" applyNumberFormat="1" applyFont="1" applyFill="1" applyBorder="1" applyAlignment="1" applyProtection="1">
      <alignment horizontal="center" vertical="center" wrapText="1"/>
      <protection locked="0"/>
    </xf>
    <xf numFmtId="180" fontId="7" fillId="24" borderId="0" xfId="963" applyNumberFormat="1" applyFont="1" applyFill="1" applyBorder="1" applyAlignment="1" applyProtection="1">
      <alignment horizontal="center" vertical="center" wrapText="1"/>
      <protection locked="0"/>
    </xf>
    <xf numFmtId="49" fontId="7" fillId="24" borderId="0" xfId="963" applyNumberFormat="1" applyFont="1" applyFill="1" applyBorder="1" applyAlignment="1" applyProtection="1">
      <alignment horizontal="center" vertical="center" wrapText="1"/>
      <protection locked="0"/>
    </xf>
    <xf numFmtId="0" fontId="8" fillId="24" borderId="0" xfId="0" applyFont="1" applyFill="1" applyBorder="1" applyAlignment="1">
      <alignment horizontal="center" vertical="center" wrapText="1"/>
    </xf>
    <xf numFmtId="0" fontId="8" fillId="24" borderId="0" xfId="0" applyNumberFormat="1" applyFont="1" applyFill="1" applyBorder="1" applyAlignment="1">
      <alignment horizontal="center" vertical="center" wrapText="1"/>
    </xf>
    <xf numFmtId="180" fontId="7" fillId="24" borderId="0" xfId="4" applyNumberFormat="1" applyFont="1" applyFill="1" applyBorder="1" applyAlignment="1" applyProtection="1">
      <alignment horizontal="center" vertical="center" wrapText="1"/>
      <protection locked="0"/>
    </xf>
    <xf numFmtId="49" fontId="7" fillId="24" borderId="0" xfId="4" applyNumberFormat="1" applyFont="1" applyFill="1" applyBorder="1" applyAlignment="1" applyProtection="1">
      <alignment horizontal="center" vertical="center" wrapText="1"/>
      <protection locked="0"/>
    </xf>
    <xf numFmtId="180" fontId="9" fillId="24" borderId="0" xfId="4" applyNumberFormat="1" applyFont="1" applyFill="1" applyBorder="1" applyAlignment="1" applyProtection="1">
      <alignment horizontal="center" vertical="center" wrapText="1"/>
      <protection locked="0"/>
    </xf>
    <xf numFmtId="179" fontId="77" fillId="24" borderId="26" xfId="0" applyNumberFormat="1" applyFont="1" applyFill="1" applyBorder="1" applyAlignment="1">
      <alignment horizontal="center" vertical="center" wrapText="1"/>
    </xf>
    <xf numFmtId="49" fontId="14" fillId="24" borderId="2" xfId="970" applyNumberFormat="1" applyFont="1" applyFill="1" applyBorder="1" applyAlignment="1" applyProtection="1">
      <alignment vertical="center" wrapText="1"/>
      <protection locked="0"/>
    </xf>
    <xf numFmtId="179" fontId="14" fillId="24" borderId="2" xfId="970" applyNumberFormat="1" applyFont="1" applyFill="1" applyBorder="1" applyAlignment="1" applyProtection="1">
      <alignment horizontal="left" vertical="center" wrapText="1"/>
      <protection locked="0"/>
    </xf>
    <xf numFmtId="0" fontId="77" fillId="28" borderId="26" xfId="0" applyFont="1" applyFill="1" applyBorder="1" applyAlignment="1">
      <alignment horizontal="center" vertical="center" wrapText="1"/>
    </xf>
    <xf numFmtId="0" fontId="70" fillId="28" borderId="0" xfId="4" applyFont="1" applyFill="1" applyAlignment="1" applyProtection="1">
      <alignment horizontal="center" vertical="center" wrapText="1"/>
      <protection locked="0"/>
    </xf>
    <xf numFmtId="0" fontId="77" fillId="0" borderId="26" xfId="0" applyNumberFormat="1" applyFont="1" applyBorder="1" applyAlignment="1">
      <alignment horizontal="center" vertical="center" wrapText="1"/>
    </xf>
    <xf numFmtId="0" fontId="0" fillId="24" borderId="26" xfId="0" applyFill="1" applyBorder="1" applyAlignment="1">
      <alignment horizontal="center" vertical="center" wrapText="1"/>
    </xf>
    <xf numFmtId="0" fontId="0" fillId="24" borderId="26" xfId="0" applyFill="1" applyBorder="1" applyAlignment="1">
      <alignment horizontal="left" vertical="center" wrapText="1"/>
    </xf>
    <xf numFmtId="0" fontId="0" fillId="24" borderId="0" xfId="0" applyFill="1" applyAlignment="1">
      <alignment horizontal="left" vertical="center" wrapText="1"/>
    </xf>
    <xf numFmtId="0" fontId="0" fillId="25" borderId="26" xfId="0" applyFill="1" applyBorder="1" applyAlignment="1">
      <alignment horizontal="left" vertical="center" wrapText="1"/>
    </xf>
    <xf numFmtId="0" fontId="0" fillId="24" borderId="26" xfId="0" applyFill="1" applyBorder="1">
      <alignment vertical="center"/>
    </xf>
    <xf numFmtId="0" fontId="0" fillId="24" borderId="29" xfId="0" applyFill="1" applyBorder="1">
      <alignment vertical="center"/>
    </xf>
    <xf numFmtId="0" fontId="0" fillId="24" borderId="0" xfId="0" applyFill="1">
      <alignment vertical="center"/>
    </xf>
    <xf numFmtId="0" fontId="0" fillId="24" borderId="26" xfId="0" applyFill="1" applyBorder="1" applyAlignment="1">
      <alignment vertical="center" wrapText="1"/>
    </xf>
    <xf numFmtId="0" fontId="0" fillId="0" borderId="26" xfId="0" applyBorder="1" applyAlignment="1">
      <alignment horizontal="center" vertical="center" wrapText="1" readingOrder="1"/>
    </xf>
    <xf numFmtId="0" fontId="89" fillId="0" borderId="27" xfId="0" applyFont="1" applyBorder="1" applyAlignment="1">
      <alignment horizontal="center" vertical="center" wrapText="1" readingOrder="1"/>
    </xf>
    <xf numFmtId="0" fontId="89" fillId="0" borderId="2" xfId="0" applyFont="1" applyBorder="1" applyAlignment="1">
      <alignment horizontal="center" vertical="center" wrapText="1" readingOrder="1"/>
    </xf>
    <xf numFmtId="0" fontId="0" fillId="24" borderId="26" xfId="0" applyFill="1" applyBorder="1" applyAlignment="1">
      <alignment horizontal="center" vertical="center" wrapText="1"/>
    </xf>
    <xf numFmtId="0" fontId="88" fillId="0" borderId="26" xfId="0" applyFont="1" applyBorder="1" applyAlignment="1">
      <alignment horizontal="center" vertical="center" wrapText="1" readingOrder="1"/>
    </xf>
    <xf numFmtId="0" fontId="89" fillId="0" borderId="26" xfId="0" applyFont="1" applyBorder="1" applyAlignment="1">
      <alignment vertical="center" wrapText="1" readingOrder="1"/>
    </xf>
    <xf numFmtId="0" fontId="89" fillId="0" borderId="26" xfId="0" applyFont="1" applyBorder="1" applyAlignment="1">
      <alignment horizontal="left" vertical="center" wrapText="1" readingOrder="1"/>
    </xf>
    <xf numFmtId="0" fontId="0" fillId="0" borderId="26" xfId="0" applyBorder="1" applyAlignment="1">
      <alignment horizontal="center" vertical="center" wrapText="1"/>
    </xf>
    <xf numFmtId="0" fontId="67" fillId="0" borderId="22" xfId="2" applyFont="1" applyFill="1" applyBorder="1" applyAlignment="1">
      <alignment horizontal="center" vertical="center"/>
    </xf>
    <xf numFmtId="0" fontId="67" fillId="0" borderId="3" xfId="2" applyFont="1" applyFill="1" applyBorder="1" applyAlignment="1">
      <alignment horizontal="center" vertical="center"/>
    </xf>
    <xf numFmtId="0" fontId="68" fillId="0" borderId="3" xfId="2" applyFont="1" applyFill="1" applyBorder="1" applyAlignment="1">
      <alignment horizontal="center" vertical="center"/>
    </xf>
    <xf numFmtId="0" fontId="68" fillId="0" borderId="17" xfId="2" applyFont="1" applyFill="1" applyBorder="1" applyAlignment="1">
      <alignment horizontal="center" vertical="center"/>
    </xf>
    <xf numFmtId="0" fontId="68" fillId="0" borderId="3" xfId="3" applyFont="1" applyFill="1" applyBorder="1" applyAlignment="1">
      <alignment horizontal="center" vertical="center"/>
    </xf>
    <xf numFmtId="0" fontId="67" fillId="0" borderId="16" xfId="2" applyFont="1" applyFill="1" applyBorder="1" applyAlignment="1">
      <alignment horizontal="center" vertical="center"/>
    </xf>
    <xf numFmtId="0" fontId="67" fillId="0" borderId="14" xfId="2" applyFont="1" applyFill="1" applyBorder="1" applyAlignment="1">
      <alignment horizontal="center" vertical="center"/>
    </xf>
    <xf numFmtId="0" fontId="67" fillId="0" borderId="17" xfId="2" applyFont="1" applyFill="1" applyBorder="1" applyAlignment="1">
      <alignment horizontal="center" vertical="center"/>
    </xf>
    <xf numFmtId="0" fontId="67" fillId="0" borderId="27" xfId="2" applyFont="1" applyFill="1" applyBorder="1" applyAlignment="1">
      <alignment horizontal="center" vertical="center"/>
    </xf>
    <xf numFmtId="0" fontId="59" fillId="0" borderId="0" xfId="2" applyFont="1" applyFill="1" applyBorder="1" applyAlignment="1">
      <alignment horizontal="left" vertical="center" wrapText="1"/>
    </xf>
    <xf numFmtId="0" fontId="62" fillId="0" borderId="0" xfId="2" applyFont="1" applyFill="1" applyBorder="1" applyAlignment="1">
      <alignment horizontal="center" vertical="center"/>
    </xf>
    <xf numFmtId="0" fontId="68" fillId="0" borderId="3" xfId="3" applyFont="1" applyFill="1" applyBorder="1" applyAlignment="1">
      <alignment horizontal="center" vertical="center" wrapText="1"/>
    </xf>
    <xf numFmtId="0" fontId="67" fillId="0" borderId="3" xfId="2" applyFont="1" applyFill="1" applyBorder="1" applyAlignment="1">
      <alignment horizontal="center" vertical="center" wrapText="1"/>
    </xf>
    <xf numFmtId="0" fontId="67" fillId="0" borderId="17" xfId="2" applyFont="1" applyFill="1" applyBorder="1" applyAlignment="1">
      <alignment horizontal="center" vertical="center" wrapText="1"/>
    </xf>
    <xf numFmtId="0" fontId="68" fillId="24" borderId="3" xfId="3" applyFont="1" applyFill="1" applyBorder="1" applyAlignment="1">
      <alignment horizontal="center" vertical="center"/>
    </xf>
    <xf numFmtId="0" fontId="68" fillId="24" borderId="3" xfId="3" applyFont="1" applyFill="1" applyBorder="1" applyAlignment="1">
      <alignment horizontal="center" vertical="center" wrapText="1"/>
    </xf>
    <xf numFmtId="0" fontId="67" fillId="24" borderId="3" xfId="2" applyFont="1" applyFill="1" applyBorder="1" applyAlignment="1">
      <alignment horizontal="center" vertical="center"/>
    </xf>
    <xf numFmtId="0" fontId="67" fillId="24" borderId="3" xfId="2" applyFont="1" applyFill="1" applyBorder="1" applyAlignment="1">
      <alignment horizontal="center" vertical="center" wrapText="1"/>
    </xf>
    <xf numFmtId="0" fontId="67" fillId="24" borderId="17" xfId="2" applyFont="1" applyFill="1" applyBorder="1" applyAlignment="1">
      <alignment horizontal="center" vertical="center" wrapText="1"/>
    </xf>
    <xf numFmtId="0" fontId="58" fillId="0" borderId="18" xfId="2" applyFont="1" applyFill="1" applyBorder="1" applyAlignment="1">
      <alignment horizontal="center" vertical="center" wrapText="1"/>
    </xf>
    <xf numFmtId="0" fontId="58" fillId="0" borderId="19" xfId="2" applyFont="1" applyFill="1" applyBorder="1" applyAlignment="1">
      <alignment horizontal="center" vertical="center" wrapText="1"/>
    </xf>
    <xf numFmtId="0" fontId="58" fillId="0" borderId="22" xfId="2" applyFont="1" applyFill="1" applyBorder="1" applyAlignment="1">
      <alignment horizontal="center" vertical="center" wrapText="1"/>
    </xf>
    <xf numFmtId="0" fontId="58" fillId="0" borderId="3" xfId="2" applyFont="1" applyFill="1" applyBorder="1" applyAlignment="1">
      <alignment horizontal="center" vertical="center" wrapText="1"/>
    </xf>
    <xf numFmtId="0" fontId="61" fillId="0" borderId="19" xfId="2" applyFont="1" applyFill="1" applyBorder="1" applyAlignment="1">
      <alignment horizontal="center" vertical="center"/>
    </xf>
    <xf numFmtId="0" fontId="61" fillId="0" borderId="3" xfId="2" applyFont="1" applyFill="1" applyBorder="1" applyAlignment="1">
      <alignment horizontal="center" vertical="center"/>
    </xf>
    <xf numFmtId="0" fontId="63" fillId="0" borderId="20" xfId="2" applyFont="1" applyFill="1" applyBorder="1" applyAlignment="1">
      <alignment horizontal="center" vertical="center"/>
    </xf>
    <xf numFmtId="0" fontId="6" fillId="0" borderId="19" xfId="2" applyFont="1" applyFill="1" applyBorder="1" applyAlignment="1">
      <alignment horizontal="center" vertical="center"/>
    </xf>
    <xf numFmtId="0" fontId="65" fillId="0" borderId="0" xfId="2" applyFont="1" applyFill="1" applyBorder="1" applyAlignment="1">
      <alignment horizontal="center" vertical="center"/>
    </xf>
    <xf numFmtId="0" fontId="60" fillId="0" borderId="0" xfId="2" applyFont="1" applyFill="1" applyBorder="1" applyAlignment="1">
      <alignment horizontal="center" vertical="center"/>
    </xf>
    <xf numFmtId="0" fontId="66" fillId="0" borderId="3" xfId="2" applyFont="1" applyFill="1" applyBorder="1" applyAlignment="1">
      <alignment horizontal="center" vertical="center"/>
    </xf>
    <xf numFmtId="0" fontId="58" fillId="0" borderId="0" xfId="2" applyFont="1" applyFill="1" applyBorder="1" applyAlignment="1">
      <alignment horizontal="left" vertical="center"/>
    </xf>
    <xf numFmtId="0" fontId="61" fillId="0" borderId="0" xfId="2" applyFont="1" applyFill="1" applyBorder="1" applyAlignment="1">
      <alignment horizontal="center" vertical="center"/>
    </xf>
    <xf numFmtId="0" fontId="67" fillId="0" borderId="22" xfId="3" applyFont="1" applyFill="1" applyBorder="1" applyAlignment="1">
      <alignment horizontal="center" vertical="center"/>
    </xf>
    <xf numFmtId="0" fontId="67" fillId="0" borderId="3" xfId="3" applyFont="1" applyFill="1" applyBorder="1" applyAlignment="1">
      <alignment horizontal="center" vertical="center"/>
    </xf>
    <xf numFmtId="0" fontId="67" fillId="0" borderId="22" xfId="3" applyFont="1" applyFill="1" applyBorder="1" applyAlignment="1">
      <alignment horizontal="center" vertical="center" wrapText="1"/>
    </xf>
    <xf numFmtId="0" fontId="67" fillId="0" borderId="3" xfId="3" applyFont="1" applyFill="1" applyBorder="1" applyAlignment="1">
      <alignment horizontal="center" vertical="center" wrapText="1"/>
    </xf>
    <xf numFmtId="0" fontId="68" fillId="0" borderId="25" xfId="3" applyFont="1" applyFill="1" applyBorder="1" applyAlignment="1">
      <alignment horizontal="center" vertical="center" wrapText="1"/>
    </xf>
    <xf numFmtId="0" fontId="68" fillId="0" borderId="16" xfId="3" applyFont="1" applyFill="1" applyBorder="1" applyAlignment="1">
      <alignment horizontal="center" vertical="center"/>
    </xf>
    <xf numFmtId="0" fontId="68" fillId="0" borderId="24" xfId="3" applyFont="1" applyFill="1" applyBorder="1" applyAlignment="1">
      <alignment horizontal="center" vertical="center"/>
    </xf>
    <xf numFmtId="0" fontId="68" fillId="24" borderId="25" xfId="3" applyFont="1" applyFill="1" applyBorder="1" applyAlignment="1">
      <alignment horizontal="center" vertical="center" wrapText="1"/>
    </xf>
    <xf numFmtId="0" fontId="68" fillId="24" borderId="16" xfId="3" applyFont="1" applyFill="1" applyBorder="1" applyAlignment="1">
      <alignment horizontal="center" vertical="center"/>
    </xf>
    <xf numFmtId="0" fontId="68" fillId="24" borderId="24" xfId="3" applyFont="1" applyFill="1" applyBorder="1" applyAlignment="1">
      <alignment horizontal="center" vertical="center"/>
    </xf>
    <xf numFmtId="0" fontId="69" fillId="0" borderId="26" xfId="2" applyFont="1" applyFill="1" applyBorder="1" applyAlignment="1">
      <alignment horizontal="center" vertical="center"/>
    </xf>
    <xf numFmtId="0" fontId="19" fillId="0" borderId="26" xfId="10" applyFont="1" applyFill="1" applyBorder="1" applyAlignment="1">
      <alignment horizontal="center" vertical="center"/>
    </xf>
    <xf numFmtId="0" fontId="8" fillId="0" borderId="26" xfId="2" applyFont="1" applyFill="1" applyBorder="1" applyAlignment="1">
      <alignment horizontal="center" vertical="center" wrapText="1"/>
    </xf>
    <xf numFmtId="0" fontId="8" fillId="0" borderId="26" xfId="2" applyFont="1" applyFill="1" applyBorder="1" applyAlignment="1">
      <alignment horizontal="left" vertical="center" wrapText="1"/>
    </xf>
    <xf numFmtId="0" fontId="8" fillId="0" borderId="17" xfId="2" applyFont="1" applyFill="1" applyBorder="1" applyAlignment="1">
      <alignment horizontal="left" vertical="center" wrapText="1"/>
    </xf>
    <xf numFmtId="0" fontId="8" fillId="0" borderId="3" xfId="2" applyFont="1" applyFill="1" applyBorder="1" applyAlignment="1">
      <alignment horizontal="center" vertical="center" wrapText="1"/>
    </xf>
    <xf numFmtId="49" fontId="69" fillId="0" borderId="3" xfId="2" applyNumberFormat="1" applyFont="1" applyFill="1" applyBorder="1" applyAlignment="1">
      <alignment horizontal="center" vertical="center" wrapText="1"/>
    </xf>
    <xf numFmtId="0" fontId="19" fillId="0" borderId="15" xfId="10" applyFont="1" applyFill="1" applyBorder="1" applyAlignment="1">
      <alignment horizontal="center" vertical="center"/>
    </xf>
    <xf numFmtId="0" fontId="19" fillId="0" borderId="14" xfId="10" applyFont="1" applyFill="1" applyBorder="1" applyAlignment="1">
      <alignment horizontal="center" vertical="center"/>
    </xf>
    <xf numFmtId="49" fontId="69" fillId="0" borderId="26" xfId="2" applyNumberFormat="1" applyFont="1" applyFill="1" applyBorder="1" applyAlignment="1">
      <alignment horizontal="center" vertical="center"/>
    </xf>
    <xf numFmtId="0" fontId="8" fillId="0" borderId="26" xfId="2" applyFont="1" applyFill="1" applyBorder="1" applyAlignment="1">
      <alignment horizontal="center" vertical="center"/>
    </xf>
    <xf numFmtId="0" fontId="8" fillId="0" borderId="27" xfId="2" applyFont="1" applyFill="1" applyBorder="1" applyAlignment="1">
      <alignment horizontal="center" vertical="center" wrapText="1"/>
    </xf>
    <xf numFmtId="0" fontId="8" fillId="0" borderId="2" xfId="2" applyFont="1" applyFill="1" applyBorder="1" applyAlignment="1">
      <alignment horizontal="center" vertical="center" wrapText="1"/>
    </xf>
    <xf numFmtId="0" fontId="19" fillId="24" borderId="26" xfId="10" applyFont="1" applyFill="1" applyBorder="1" applyAlignment="1">
      <alignment horizontal="center" vertical="center"/>
    </xf>
    <xf numFmtId="0" fontId="79" fillId="0" borderId="26" xfId="4" applyNumberFormat="1" applyFont="1" applyFill="1" applyBorder="1" applyAlignment="1" applyProtection="1">
      <alignment horizontal="right" vertical="center" wrapText="1"/>
      <protection locked="0"/>
    </xf>
    <xf numFmtId="0" fontId="6" fillId="0" borderId="26" xfId="4" applyFont="1" applyFill="1" applyBorder="1" applyAlignment="1" applyProtection="1">
      <alignment horizontal="center" vertical="center" wrapText="1"/>
      <protection locked="0"/>
    </xf>
    <xf numFmtId="0" fontId="6" fillId="0" borderId="26" xfId="4" applyFont="1" applyFill="1" applyBorder="1" applyAlignment="1" applyProtection="1">
      <alignment horizontal="center" vertical="top" wrapText="1"/>
      <protection locked="0"/>
    </xf>
    <xf numFmtId="0" fontId="11" fillId="0" borderId="26" xfId="4" applyNumberFormat="1" applyFont="1" applyFill="1" applyBorder="1" applyAlignment="1" applyProtection="1">
      <alignment horizontal="center" vertical="center" wrapText="1"/>
      <protection locked="0"/>
    </xf>
    <xf numFmtId="0" fontId="6" fillId="0" borderId="26" xfId="4" applyFont="1" applyFill="1" applyBorder="1" applyAlignment="1" applyProtection="1">
      <alignment horizontal="left" vertical="center" wrapText="1"/>
      <protection locked="0"/>
    </xf>
    <xf numFmtId="0" fontId="6" fillId="0" borderId="26" xfId="4" applyFont="1" applyFill="1" applyBorder="1" applyAlignment="1" applyProtection="1">
      <alignment horizontal="left" vertical="center"/>
      <protection locked="0"/>
    </xf>
    <xf numFmtId="0" fontId="10" fillId="0" borderId="26" xfId="4" applyFont="1" applyFill="1" applyBorder="1" applyAlignment="1" applyProtection="1">
      <alignment horizontal="left" vertical="center" wrapText="1"/>
      <protection locked="0"/>
    </xf>
    <xf numFmtId="0" fontId="10" fillId="0" borderId="26" xfId="4" applyFont="1" applyFill="1" applyBorder="1" applyAlignment="1" applyProtection="1">
      <alignment horizontal="left" vertical="center"/>
      <protection locked="0"/>
    </xf>
    <xf numFmtId="0" fontId="19" fillId="0" borderId="25" xfId="10" applyFont="1" applyFill="1" applyBorder="1" applyAlignment="1">
      <alignment horizontal="center" vertical="center"/>
    </xf>
    <xf numFmtId="0" fontId="19" fillId="0" borderId="16" xfId="10" applyFont="1" applyFill="1" applyBorder="1" applyAlignment="1">
      <alignment horizontal="center" vertical="center"/>
    </xf>
    <xf numFmtId="0" fontId="19" fillId="0" borderId="24" xfId="10" applyFont="1" applyFill="1" applyBorder="1" applyAlignment="1">
      <alignment horizontal="center" vertical="center"/>
    </xf>
    <xf numFmtId="0" fontId="8" fillId="0" borderId="30" xfId="2" applyFont="1" applyFill="1" applyBorder="1" applyAlignment="1">
      <alignment horizontal="center" vertical="center" wrapText="1"/>
    </xf>
    <xf numFmtId="0" fontId="8" fillId="0" borderId="31" xfId="2" applyFont="1" applyFill="1" applyBorder="1" applyAlignment="1">
      <alignment horizontal="center" vertical="center" wrapText="1"/>
    </xf>
    <xf numFmtId="0" fontId="8" fillId="0" borderId="32" xfId="2" applyFont="1" applyFill="1" applyBorder="1" applyAlignment="1">
      <alignment horizontal="center" vertical="center" wrapText="1"/>
    </xf>
    <xf numFmtId="0" fontId="8" fillId="0" borderId="33" xfId="2" applyFont="1" applyFill="1" applyBorder="1" applyAlignment="1">
      <alignment horizontal="center" vertical="center" wrapText="1"/>
    </xf>
    <xf numFmtId="0" fontId="8" fillId="0" borderId="0" xfId="2" applyFont="1" applyFill="1" applyBorder="1" applyAlignment="1">
      <alignment horizontal="center" vertical="center" wrapText="1"/>
    </xf>
    <xf numFmtId="0" fontId="8" fillId="0" borderId="34" xfId="2" applyFont="1" applyFill="1" applyBorder="1" applyAlignment="1">
      <alignment horizontal="center" vertical="center" wrapText="1"/>
    </xf>
    <xf numFmtId="0" fontId="8" fillId="0" borderId="35" xfId="2" applyFont="1" applyFill="1" applyBorder="1" applyAlignment="1">
      <alignment horizontal="center" vertical="center" wrapText="1"/>
    </xf>
    <xf numFmtId="0" fontId="8" fillId="0" borderId="36" xfId="2" applyFont="1" applyFill="1" applyBorder="1" applyAlignment="1">
      <alignment horizontal="center" vertical="center" wrapText="1"/>
    </xf>
    <xf numFmtId="0" fontId="8" fillId="0" borderId="37" xfId="2" applyFont="1" applyFill="1" applyBorder="1" applyAlignment="1">
      <alignment horizontal="center" vertical="center" wrapText="1"/>
    </xf>
    <xf numFmtId="49" fontId="69" fillId="0" borderId="25" xfId="2" applyNumberFormat="1" applyFont="1" applyFill="1" applyBorder="1" applyAlignment="1">
      <alignment horizontal="center" vertical="center" wrapText="1"/>
    </xf>
    <xf numFmtId="49" fontId="69" fillId="0" borderId="24" xfId="2" applyNumberFormat="1" applyFont="1" applyFill="1" applyBorder="1" applyAlignment="1">
      <alignment horizontal="center" vertical="center" wrapText="1"/>
    </xf>
    <xf numFmtId="49" fontId="69" fillId="24" borderId="25" xfId="2" applyNumberFormat="1" applyFont="1" applyFill="1" applyBorder="1" applyAlignment="1">
      <alignment horizontal="center" vertical="center" wrapText="1"/>
    </xf>
    <xf numFmtId="49" fontId="69" fillId="24" borderId="24" xfId="2" applyNumberFormat="1" applyFont="1" applyFill="1" applyBorder="1" applyAlignment="1">
      <alignment horizontal="center" vertical="center" wrapText="1"/>
    </xf>
    <xf numFmtId="0" fontId="19" fillId="24" borderId="25" xfId="10" applyFont="1" applyFill="1" applyBorder="1" applyAlignment="1">
      <alignment horizontal="center" vertical="center"/>
    </xf>
    <xf numFmtId="0" fontId="19" fillId="24" borderId="16" xfId="10" applyFont="1" applyFill="1" applyBorder="1" applyAlignment="1">
      <alignment horizontal="center" vertical="center"/>
    </xf>
    <xf numFmtId="0" fontId="19" fillId="24" borderId="24" xfId="10" applyFont="1" applyFill="1" applyBorder="1" applyAlignment="1">
      <alignment horizontal="center" vertical="center"/>
    </xf>
    <xf numFmtId="0" fontId="8" fillId="24" borderId="26" xfId="2" applyFont="1" applyFill="1" applyBorder="1" applyAlignment="1">
      <alignment horizontal="center" vertical="center" wrapText="1"/>
    </xf>
    <xf numFmtId="0" fontId="67" fillId="0" borderId="26" xfId="2" applyFont="1" applyBorder="1" applyAlignment="1">
      <alignment horizontal="center" vertical="center"/>
    </xf>
    <xf numFmtId="0" fontId="67" fillId="0" borderId="26" xfId="2" applyFont="1" applyFill="1" applyBorder="1" applyAlignment="1">
      <alignment horizontal="center" vertical="center"/>
    </xf>
    <xf numFmtId="0" fontId="68" fillId="0" borderId="26" xfId="2" applyFont="1" applyFill="1" applyBorder="1" applyAlignment="1">
      <alignment horizontal="center" vertical="center"/>
    </xf>
    <xf numFmtId="0" fontId="68" fillId="0" borderId="26" xfId="3" applyFont="1" applyFill="1" applyBorder="1" applyAlignment="1">
      <alignment horizontal="center" vertical="center"/>
    </xf>
    <xf numFmtId="0" fontId="68" fillId="0" borderId="26" xfId="3" applyFont="1" applyFill="1" applyBorder="1" applyAlignment="1">
      <alignment horizontal="center" vertical="center" wrapText="1"/>
    </xf>
    <xf numFmtId="0" fontId="67" fillId="0" borderId="26" xfId="2" applyFont="1" applyFill="1" applyBorder="1" applyAlignment="1">
      <alignment horizontal="center" vertical="center" wrapText="1"/>
    </xf>
    <xf numFmtId="0" fontId="68" fillId="24" borderId="26" xfId="3" applyFont="1" applyFill="1" applyBorder="1" applyAlignment="1">
      <alignment horizontal="center" vertical="center" wrapText="1"/>
    </xf>
    <xf numFmtId="0" fontId="68" fillId="24" borderId="26" xfId="3" applyFont="1" applyFill="1" applyBorder="1" applyAlignment="1">
      <alignment horizontal="center" vertical="center"/>
    </xf>
    <xf numFmtId="0" fontId="67" fillId="24" borderId="26" xfId="2" applyFont="1" applyFill="1" applyBorder="1" applyAlignment="1">
      <alignment horizontal="center" vertical="center"/>
    </xf>
    <xf numFmtId="0" fontId="67" fillId="24" borderId="26" xfId="2" applyFont="1" applyFill="1" applyBorder="1" applyAlignment="1">
      <alignment horizontal="center" vertical="center" wrapText="1"/>
    </xf>
    <xf numFmtId="0" fontId="59" fillId="0" borderId="26" xfId="2" applyFont="1" applyFill="1" applyBorder="1" applyAlignment="1">
      <alignment horizontal="left" vertical="center" wrapText="1"/>
    </xf>
    <xf numFmtId="0" fontId="62" fillId="0" borderId="26" xfId="2" applyFont="1" applyFill="1" applyBorder="1" applyAlignment="1">
      <alignment horizontal="center" vertical="center"/>
    </xf>
    <xf numFmtId="0" fontId="58" fillId="0" borderId="26" xfId="2" applyFont="1" applyFill="1" applyBorder="1" applyAlignment="1">
      <alignment horizontal="center" vertical="center" wrapText="1"/>
    </xf>
    <xf numFmtId="0" fontId="61" fillId="0" borderId="26" xfId="2" applyFont="1" applyFill="1" applyBorder="1" applyAlignment="1">
      <alignment horizontal="center" vertical="center"/>
    </xf>
    <xf numFmtId="0" fontId="63" fillId="0" borderId="26" xfId="2" applyFont="1" applyFill="1" applyBorder="1" applyAlignment="1">
      <alignment horizontal="center" vertical="center"/>
    </xf>
    <xf numFmtId="0" fontId="6" fillId="0" borderId="26" xfId="2" applyFont="1" applyFill="1" applyBorder="1" applyAlignment="1">
      <alignment horizontal="center" vertical="center"/>
    </xf>
    <xf numFmtId="0" fontId="65" fillId="0" borderId="26" xfId="2" applyFont="1" applyFill="1" applyBorder="1" applyAlignment="1">
      <alignment horizontal="center" vertical="center"/>
    </xf>
    <xf numFmtId="0" fontId="60" fillId="0" borderId="26" xfId="2" applyFont="1" applyFill="1" applyBorder="1" applyAlignment="1">
      <alignment horizontal="center" vertical="center"/>
    </xf>
    <xf numFmtId="0" fontId="66" fillId="0" borderId="26" xfId="2" applyFont="1" applyFill="1" applyBorder="1" applyAlignment="1">
      <alignment horizontal="center" vertical="center"/>
    </xf>
    <xf numFmtId="0" fontId="67" fillId="0" borderId="26" xfId="3" applyFont="1" applyFill="1" applyBorder="1" applyAlignment="1">
      <alignment horizontal="center" vertical="center" wrapText="1"/>
    </xf>
    <xf numFmtId="0" fontId="67" fillId="0" borderId="26" xfId="3" applyFont="1" applyFill="1" applyBorder="1" applyAlignment="1">
      <alignment horizontal="center" vertical="center"/>
    </xf>
    <xf numFmtId="0" fontId="58" fillId="0" borderId="26" xfId="2" applyFont="1" applyFill="1" applyBorder="1" applyAlignment="1">
      <alignment horizontal="left" vertical="center"/>
    </xf>
    <xf numFmtId="0" fontId="6" fillId="0" borderId="26" xfId="4" applyFont="1" applyFill="1" applyBorder="1" applyAlignment="1" applyProtection="1">
      <alignment horizontal="left" vertical="top" wrapText="1"/>
      <protection locked="0"/>
    </xf>
    <xf numFmtId="49" fontId="69" fillId="0" borderId="26" xfId="2" applyNumberFormat="1" applyFont="1" applyFill="1" applyBorder="1" applyAlignment="1">
      <alignment horizontal="center" vertical="center" wrapText="1"/>
    </xf>
    <xf numFmtId="0" fontId="69" fillId="0" borderId="26" xfId="0" applyFont="1" applyFill="1" applyBorder="1" applyAlignment="1">
      <alignment horizontal="center" vertical="center" wrapText="1"/>
    </xf>
    <xf numFmtId="0" fontId="8" fillId="0" borderId="25" xfId="2" applyFont="1" applyFill="1" applyBorder="1" applyAlignment="1">
      <alignment horizontal="left" vertical="center" wrapText="1"/>
    </xf>
    <xf numFmtId="0" fontId="8" fillId="0" borderId="16" xfId="2" applyFont="1" applyFill="1" applyBorder="1" applyAlignment="1">
      <alignment horizontal="left" vertical="center" wrapText="1"/>
    </xf>
    <xf numFmtId="0" fontId="8" fillId="0" borderId="24" xfId="2" applyFont="1" applyFill="1" applyBorder="1" applyAlignment="1">
      <alignment horizontal="left" vertical="center" wrapText="1"/>
    </xf>
    <xf numFmtId="0" fontId="69" fillId="0" borderId="26" xfId="2" applyFont="1" applyFill="1" applyBorder="1" applyAlignment="1">
      <alignment horizontal="center" vertical="center" wrapText="1"/>
    </xf>
    <xf numFmtId="0" fontId="74" fillId="0" borderId="25" xfId="0" applyFont="1" applyFill="1" applyBorder="1" applyAlignment="1">
      <alignment horizontal="center" vertical="center" wrapText="1"/>
    </xf>
    <xf numFmtId="0" fontId="74" fillId="0" borderId="24" xfId="0" applyFont="1" applyFill="1" applyBorder="1" applyAlignment="1">
      <alignment horizontal="center" vertical="center" wrapText="1"/>
    </xf>
    <xf numFmtId="0" fontId="19" fillId="0" borderId="25" xfId="10" applyFill="1" applyBorder="1" applyAlignment="1">
      <alignment horizontal="center" vertical="center"/>
    </xf>
    <xf numFmtId="0" fontId="19" fillId="0" borderId="24" xfId="10" applyFill="1" applyBorder="1" applyAlignment="1">
      <alignment horizontal="center" vertical="center"/>
    </xf>
    <xf numFmtId="0" fontId="67" fillId="0" borderId="25" xfId="2" applyFont="1" applyFill="1" applyBorder="1" applyAlignment="1">
      <alignment horizontal="center" vertical="center"/>
    </xf>
    <xf numFmtId="0" fontId="67" fillId="0" borderId="24" xfId="2" applyFont="1" applyFill="1" applyBorder="1" applyAlignment="1">
      <alignment horizontal="center" vertical="center"/>
    </xf>
    <xf numFmtId="0" fontId="68" fillId="0" borderId="25" xfId="3" applyFont="1" applyFill="1" applyBorder="1" applyAlignment="1">
      <alignment horizontal="center" vertical="center"/>
    </xf>
    <xf numFmtId="0" fontId="0" fillId="0" borderId="25" xfId="0" applyFill="1" applyBorder="1" applyAlignment="1">
      <alignment horizontal="center" vertical="center" wrapText="1"/>
    </xf>
    <xf numFmtId="0" fontId="0" fillId="0" borderId="16" xfId="0" applyFill="1" applyBorder="1" applyAlignment="1">
      <alignment horizontal="center" vertical="center" wrapText="1"/>
    </xf>
    <xf numFmtId="0" fontId="0" fillId="0" borderId="24" xfId="0" applyFill="1" applyBorder="1" applyAlignment="1">
      <alignment horizontal="center" vertical="center" wrapText="1"/>
    </xf>
    <xf numFmtId="0" fontId="78" fillId="0" borderId="25" xfId="0" applyFont="1" applyFill="1" applyBorder="1" applyAlignment="1">
      <alignment horizontal="center" vertical="center" wrapText="1"/>
    </xf>
    <xf numFmtId="0" fontId="78" fillId="0" borderId="16" xfId="0" applyFont="1" applyFill="1" applyBorder="1" applyAlignment="1">
      <alignment horizontal="center" vertical="center" wrapText="1"/>
    </xf>
    <xf numFmtId="0" fontId="78" fillId="0" borderId="24" xfId="0" applyFont="1" applyFill="1" applyBorder="1" applyAlignment="1">
      <alignment horizontal="center" vertical="center" wrapText="1"/>
    </xf>
    <xf numFmtId="0" fontId="78" fillId="24" borderId="25" xfId="0" applyFont="1" applyFill="1" applyBorder="1" applyAlignment="1">
      <alignment horizontal="center" vertical="center" wrapText="1"/>
    </xf>
    <xf numFmtId="0" fontId="78" fillId="24" borderId="16" xfId="0" applyFont="1" applyFill="1" applyBorder="1" applyAlignment="1">
      <alignment horizontal="center" vertical="center" wrapText="1"/>
    </xf>
    <xf numFmtId="0" fontId="78" fillId="24" borderId="24" xfId="0" applyFont="1" applyFill="1" applyBorder="1" applyAlignment="1">
      <alignment horizontal="center" vertical="center" wrapText="1"/>
    </xf>
    <xf numFmtId="0" fontId="113" fillId="0" borderId="26" xfId="3" applyFont="1" applyFill="1" applyBorder="1" applyAlignment="1">
      <alignment horizontal="center" vertical="center"/>
    </xf>
    <xf numFmtId="0" fontId="58" fillId="0" borderId="0" xfId="2" applyFont="1" applyFill="1" applyAlignment="1">
      <alignment horizontal="left" vertical="center"/>
    </xf>
    <xf numFmtId="0" fontId="61" fillId="0" borderId="0" xfId="2" applyFont="1" applyFill="1" applyAlignment="1">
      <alignment horizontal="center" vertical="center"/>
    </xf>
    <xf numFmtId="0" fontId="59" fillId="0" borderId="0" xfId="2" applyFont="1" applyFill="1" applyAlignment="1">
      <alignment horizontal="left" vertical="center" wrapText="1"/>
    </xf>
    <xf numFmtId="0" fontId="62" fillId="0" borderId="0" xfId="2" applyFont="1" applyFill="1" applyAlignment="1">
      <alignment horizontal="center" vertical="center"/>
    </xf>
    <xf numFmtId="0" fontId="65" fillId="0" borderId="0" xfId="2" applyFont="1" applyFill="1" applyAlignment="1">
      <alignment horizontal="center" vertical="center"/>
    </xf>
    <xf numFmtId="0" fontId="60" fillId="0" borderId="0" xfId="2" applyFont="1" applyFill="1" applyAlignment="1">
      <alignment horizontal="center" vertical="center"/>
    </xf>
    <xf numFmtId="49" fontId="69" fillId="24" borderId="26" xfId="2" applyNumberFormat="1" applyFont="1" applyFill="1" applyBorder="1" applyAlignment="1">
      <alignment horizontal="center" vertical="center" wrapText="1"/>
    </xf>
    <xf numFmtId="0" fontId="69" fillId="24" borderId="26" xfId="0" applyFont="1" applyFill="1" applyBorder="1" applyAlignment="1">
      <alignment horizontal="center" vertical="center" wrapText="1"/>
    </xf>
    <xf numFmtId="0" fontId="8" fillId="24" borderId="25" xfId="2" applyFont="1" applyFill="1" applyBorder="1" applyAlignment="1">
      <alignment horizontal="left" vertical="center" wrapText="1"/>
    </xf>
    <xf numFmtId="0" fontId="8" fillId="24" borderId="16" xfId="2" applyFont="1" applyFill="1" applyBorder="1" applyAlignment="1">
      <alignment horizontal="left" vertical="center" wrapText="1"/>
    </xf>
    <xf numFmtId="0" fontId="8" fillId="24" borderId="24" xfId="2" applyFont="1" applyFill="1" applyBorder="1" applyAlignment="1">
      <alignment horizontal="left" vertical="center" wrapText="1"/>
    </xf>
    <xf numFmtId="0" fontId="79" fillId="0" borderId="26" xfId="4" applyFont="1" applyBorder="1" applyAlignment="1" applyProtection="1">
      <alignment horizontal="right" vertical="center" wrapText="1"/>
      <protection locked="0"/>
    </xf>
    <xf numFmtId="0" fontId="11" fillId="0" borderId="26" xfId="4" applyFont="1" applyFill="1" applyBorder="1" applyAlignment="1" applyProtection="1">
      <alignment horizontal="center" vertical="center" wrapText="1"/>
      <protection locked="0"/>
    </xf>
    <xf numFmtId="0" fontId="0" fillId="0" borderId="27" xfId="0" applyFill="1" applyBorder="1" applyAlignment="1">
      <alignment horizontal="center" vertical="center" wrapText="1"/>
    </xf>
    <xf numFmtId="0" fontId="0" fillId="0" borderId="28" xfId="0" applyFill="1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</cellXfs>
  <cellStyles count="986">
    <cellStyle name="20% - 强调文字颜色 1 10" xfId="15" xr:uid="{00000000-0005-0000-0000-000000000000}"/>
    <cellStyle name="20% - 强调文字颜色 1 11" xfId="16" xr:uid="{00000000-0005-0000-0000-000001000000}"/>
    <cellStyle name="20% - 强调文字颜色 1 2" xfId="17" xr:uid="{00000000-0005-0000-0000-000002000000}"/>
    <cellStyle name="20% - 强调文字颜色 1 2 2" xfId="18" xr:uid="{00000000-0005-0000-0000-000003000000}"/>
    <cellStyle name="20% - 强调文字颜色 1 2 3" xfId="19" xr:uid="{00000000-0005-0000-0000-000004000000}"/>
    <cellStyle name="20% - 强调文字颜色 1 2 4" xfId="20" xr:uid="{00000000-0005-0000-0000-000005000000}"/>
    <cellStyle name="20% - 强调文字颜色 1 2 5" xfId="21" xr:uid="{00000000-0005-0000-0000-000006000000}"/>
    <cellStyle name="20% - 强调文字颜色 1 3" xfId="22" xr:uid="{00000000-0005-0000-0000-000007000000}"/>
    <cellStyle name="20% - 强调文字颜色 1 4" xfId="23" xr:uid="{00000000-0005-0000-0000-000008000000}"/>
    <cellStyle name="20% - 强调文字颜色 1 5" xfId="24" xr:uid="{00000000-0005-0000-0000-000009000000}"/>
    <cellStyle name="20% - 强调文字颜色 1 6" xfId="25" xr:uid="{00000000-0005-0000-0000-00000A000000}"/>
    <cellStyle name="20% - 强调文字颜色 1 7" xfId="26" xr:uid="{00000000-0005-0000-0000-00000B000000}"/>
    <cellStyle name="20% - 强调文字颜色 1 8" xfId="27" xr:uid="{00000000-0005-0000-0000-00000C000000}"/>
    <cellStyle name="20% - 强调文字颜色 1 9" xfId="28" xr:uid="{00000000-0005-0000-0000-00000D000000}"/>
    <cellStyle name="20% - 强调文字颜色 2 10" xfId="29" xr:uid="{00000000-0005-0000-0000-00000E000000}"/>
    <cellStyle name="20% - 强调文字颜色 2 11" xfId="30" xr:uid="{00000000-0005-0000-0000-00000F000000}"/>
    <cellStyle name="20% - 强调文字颜色 2 2" xfId="31" xr:uid="{00000000-0005-0000-0000-000010000000}"/>
    <cellStyle name="20% - 强调文字颜色 2 2 2" xfId="32" xr:uid="{00000000-0005-0000-0000-000011000000}"/>
    <cellStyle name="20% - 强调文字颜色 2 2 3" xfId="33" xr:uid="{00000000-0005-0000-0000-000012000000}"/>
    <cellStyle name="20% - 强调文字颜色 2 2 4" xfId="34" xr:uid="{00000000-0005-0000-0000-000013000000}"/>
    <cellStyle name="20% - 强调文字颜色 2 2 5" xfId="35" xr:uid="{00000000-0005-0000-0000-000014000000}"/>
    <cellStyle name="20% - 强调文字颜色 2 3" xfId="36" xr:uid="{00000000-0005-0000-0000-000015000000}"/>
    <cellStyle name="20% - 强调文字颜色 2 4" xfId="37" xr:uid="{00000000-0005-0000-0000-000016000000}"/>
    <cellStyle name="20% - 强调文字颜色 2 5" xfId="38" xr:uid="{00000000-0005-0000-0000-000017000000}"/>
    <cellStyle name="20% - 强调文字颜色 2 6" xfId="39" xr:uid="{00000000-0005-0000-0000-000018000000}"/>
    <cellStyle name="20% - 强调文字颜色 2 7" xfId="40" xr:uid="{00000000-0005-0000-0000-000019000000}"/>
    <cellStyle name="20% - 强调文字颜色 2 8" xfId="41" xr:uid="{00000000-0005-0000-0000-00001A000000}"/>
    <cellStyle name="20% - 强调文字颜色 2 9" xfId="42" xr:uid="{00000000-0005-0000-0000-00001B000000}"/>
    <cellStyle name="20% - 强调文字颜色 3 10" xfId="43" xr:uid="{00000000-0005-0000-0000-00001C000000}"/>
    <cellStyle name="20% - 强调文字颜色 3 11" xfId="44" xr:uid="{00000000-0005-0000-0000-00001D000000}"/>
    <cellStyle name="20% - 强调文字颜色 3 2" xfId="45" xr:uid="{00000000-0005-0000-0000-00001E000000}"/>
    <cellStyle name="20% - 强调文字颜色 3 2 2" xfId="46" xr:uid="{00000000-0005-0000-0000-00001F000000}"/>
    <cellStyle name="20% - 强调文字颜色 3 2 3" xfId="47" xr:uid="{00000000-0005-0000-0000-000020000000}"/>
    <cellStyle name="20% - 强调文字颜色 3 2 4" xfId="48" xr:uid="{00000000-0005-0000-0000-000021000000}"/>
    <cellStyle name="20% - 强调文字颜色 3 2 5" xfId="49" xr:uid="{00000000-0005-0000-0000-000022000000}"/>
    <cellStyle name="20% - 强调文字颜色 3 3" xfId="50" xr:uid="{00000000-0005-0000-0000-000023000000}"/>
    <cellStyle name="20% - 强调文字颜色 3 4" xfId="51" xr:uid="{00000000-0005-0000-0000-000024000000}"/>
    <cellStyle name="20% - 强调文字颜色 3 5" xfId="52" xr:uid="{00000000-0005-0000-0000-000025000000}"/>
    <cellStyle name="20% - 强调文字颜色 3 6" xfId="53" xr:uid="{00000000-0005-0000-0000-000026000000}"/>
    <cellStyle name="20% - 强调文字颜色 3 7" xfId="54" xr:uid="{00000000-0005-0000-0000-000027000000}"/>
    <cellStyle name="20% - 强调文字颜色 3 8" xfId="55" xr:uid="{00000000-0005-0000-0000-000028000000}"/>
    <cellStyle name="20% - 强调文字颜色 3 9" xfId="56" xr:uid="{00000000-0005-0000-0000-000029000000}"/>
    <cellStyle name="20% - 强调文字颜色 4 10" xfId="57" xr:uid="{00000000-0005-0000-0000-00002A000000}"/>
    <cellStyle name="20% - 强调文字颜色 4 11" xfId="58" xr:uid="{00000000-0005-0000-0000-00002B000000}"/>
    <cellStyle name="20% - 强调文字颜色 4 2" xfId="59" xr:uid="{00000000-0005-0000-0000-00002C000000}"/>
    <cellStyle name="20% - 强调文字颜色 4 2 2" xfId="60" xr:uid="{00000000-0005-0000-0000-00002D000000}"/>
    <cellStyle name="20% - 强调文字颜色 4 2 3" xfId="61" xr:uid="{00000000-0005-0000-0000-00002E000000}"/>
    <cellStyle name="20% - 强调文字颜色 4 2 4" xfId="62" xr:uid="{00000000-0005-0000-0000-00002F000000}"/>
    <cellStyle name="20% - 强调文字颜色 4 2 5" xfId="63" xr:uid="{00000000-0005-0000-0000-000030000000}"/>
    <cellStyle name="20% - 强调文字颜色 4 3" xfId="64" xr:uid="{00000000-0005-0000-0000-000031000000}"/>
    <cellStyle name="20% - 强调文字颜色 4 4" xfId="65" xr:uid="{00000000-0005-0000-0000-000032000000}"/>
    <cellStyle name="20% - 强调文字颜色 4 5" xfId="66" xr:uid="{00000000-0005-0000-0000-000033000000}"/>
    <cellStyle name="20% - 强调文字颜色 4 6" xfId="67" xr:uid="{00000000-0005-0000-0000-000034000000}"/>
    <cellStyle name="20% - 强调文字颜色 4 7" xfId="68" xr:uid="{00000000-0005-0000-0000-000035000000}"/>
    <cellStyle name="20% - 强调文字颜色 4 8" xfId="69" xr:uid="{00000000-0005-0000-0000-000036000000}"/>
    <cellStyle name="20% - 强调文字颜色 4 9" xfId="70" xr:uid="{00000000-0005-0000-0000-000037000000}"/>
    <cellStyle name="20% - 强调文字颜色 5 10" xfId="71" xr:uid="{00000000-0005-0000-0000-000038000000}"/>
    <cellStyle name="20% - 强调文字颜色 5 11" xfId="72" xr:uid="{00000000-0005-0000-0000-000039000000}"/>
    <cellStyle name="20% - 强调文字颜色 5 2" xfId="73" xr:uid="{00000000-0005-0000-0000-00003A000000}"/>
    <cellStyle name="20% - 强调文字颜色 5 2 2" xfId="74" xr:uid="{00000000-0005-0000-0000-00003B000000}"/>
    <cellStyle name="20% - 强调文字颜色 5 2 3" xfId="75" xr:uid="{00000000-0005-0000-0000-00003C000000}"/>
    <cellStyle name="20% - 强调文字颜色 5 2 4" xfId="76" xr:uid="{00000000-0005-0000-0000-00003D000000}"/>
    <cellStyle name="20% - 强调文字颜色 5 2 5" xfId="77" xr:uid="{00000000-0005-0000-0000-00003E000000}"/>
    <cellStyle name="20% - 强调文字颜色 5 3" xfId="78" xr:uid="{00000000-0005-0000-0000-00003F000000}"/>
    <cellStyle name="20% - 强调文字颜色 5 4" xfId="79" xr:uid="{00000000-0005-0000-0000-000040000000}"/>
    <cellStyle name="20% - 强调文字颜色 5 5" xfId="80" xr:uid="{00000000-0005-0000-0000-000041000000}"/>
    <cellStyle name="20% - 强调文字颜色 5 6" xfId="81" xr:uid="{00000000-0005-0000-0000-000042000000}"/>
    <cellStyle name="20% - 强调文字颜色 5 7" xfId="82" xr:uid="{00000000-0005-0000-0000-000043000000}"/>
    <cellStyle name="20% - 强调文字颜色 5 8" xfId="83" xr:uid="{00000000-0005-0000-0000-000044000000}"/>
    <cellStyle name="20% - 强调文字颜色 5 9" xfId="84" xr:uid="{00000000-0005-0000-0000-000045000000}"/>
    <cellStyle name="20% - 强调文字颜色 6 10" xfId="85" xr:uid="{00000000-0005-0000-0000-000046000000}"/>
    <cellStyle name="20% - 强调文字颜色 6 11" xfId="86" xr:uid="{00000000-0005-0000-0000-000047000000}"/>
    <cellStyle name="20% - 强调文字颜色 6 2" xfId="87" xr:uid="{00000000-0005-0000-0000-000048000000}"/>
    <cellStyle name="20% - 强调文字颜色 6 2 2" xfId="88" xr:uid="{00000000-0005-0000-0000-000049000000}"/>
    <cellStyle name="20% - 强调文字颜色 6 2 3" xfId="89" xr:uid="{00000000-0005-0000-0000-00004A000000}"/>
    <cellStyle name="20% - 强调文字颜色 6 2 4" xfId="90" xr:uid="{00000000-0005-0000-0000-00004B000000}"/>
    <cellStyle name="20% - 强调文字颜色 6 2 5" xfId="91" xr:uid="{00000000-0005-0000-0000-00004C000000}"/>
    <cellStyle name="20% - 强调文字颜色 6 3" xfId="92" xr:uid="{00000000-0005-0000-0000-00004D000000}"/>
    <cellStyle name="20% - 强调文字颜色 6 4" xfId="93" xr:uid="{00000000-0005-0000-0000-00004E000000}"/>
    <cellStyle name="20% - 强调文字颜色 6 5" xfId="94" xr:uid="{00000000-0005-0000-0000-00004F000000}"/>
    <cellStyle name="20% - 强调文字颜色 6 6" xfId="95" xr:uid="{00000000-0005-0000-0000-000050000000}"/>
    <cellStyle name="20% - 强调文字颜色 6 7" xfId="96" xr:uid="{00000000-0005-0000-0000-000051000000}"/>
    <cellStyle name="20% - 强调文字颜色 6 8" xfId="97" xr:uid="{00000000-0005-0000-0000-000052000000}"/>
    <cellStyle name="20% - 强调文字颜色 6 9" xfId="98" xr:uid="{00000000-0005-0000-0000-000053000000}"/>
    <cellStyle name="40% - 强调文字颜色 1 10" xfId="99" xr:uid="{00000000-0005-0000-0000-000054000000}"/>
    <cellStyle name="40% - 强调文字颜色 1 11" xfId="100" xr:uid="{00000000-0005-0000-0000-000055000000}"/>
    <cellStyle name="40% - 强调文字颜色 1 2" xfId="101" xr:uid="{00000000-0005-0000-0000-000056000000}"/>
    <cellStyle name="40% - 强调文字颜色 1 2 2" xfId="102" xr:uid="{00000000-0005-0000-0000-000057000000}"/>
    <cellStyle name="40% - 强调文字颜色 1 2 3" xfId="103" xr:uid="{00000000-0005-0000-0000-000058000000}"/>
    <cellStyle name="40% - 强调文字颜色 1 2 4" xfId="104" xr:uid="{00000000-0005-0000-0000-000059000000}"/>
    <cellStyle name="40% - 强调文字颜色 1 2 5" xfId="105" xr:uid="{00000000-0005-0000-0000-00005A000000}"/>
    <cellStyle name="40% - 强调文字颜色 1 3" xfId="106" xr:uid="{00000000-0005-0000-0000-00005B000000}"/>
    <cellStyle name="40% - 强调文字颜色 1 4" xfId="107" xr:uid="{00000000-0005-0000-0000-00005C000000}"/>
    <cellStyle name="40% - 强调文字颜色 1 5" xfId="108" xr:uid="{00000000-0005-0000-0000-00005D000000}"/>
    <cellStyle name="40% - 强调文字颜色 1 6" xfId="109" xr:uid="{00000000-0005-0000-0000-00005E000000}"/>
    <cellStyle name="40% - 强调文字颜色 1 7" xfId="110" xr:uid="{00000000-0005-0000-0000-00005F000000}"/>
    <cellStyle name="40% - 强调文字颜色 1 8" xfId="111" xr:uid="{00000000-0005-0000-0000-000060000000}"/>
    <cellStyle name="40% - 强调文字颜色 1 9" xfId="112" xr:uid="{00000000-0005-0000-0000-000061000000}"/>
    <cellStyle name="40% - 强调文字颜色 2 10" xfId="113" xr:uid="{00000000-0005-0000-0000-000062000000}"/>
    <cellStyle name="40% - 强调文字颜色 2 11" xfId="114" xr:uid="{00000000-0005-0000-0000-000063000000}"/>
    <cellStyle name="40% - 强调文字颜色 2 2" xfId="115" xr:uid="{00000000-0005-0000-0000-000064000000}"/>
    <cellStyle name="40% - 强调文字颜色 2 2 2" xfId="116" xr:uid="{00000000-0005-0000-0000-000065000000}"/>
    <cellStyle name="40% - 强调文字颜色 2 2 3" xfId="117" xr:uid="{00000000-0005-0000-0000-000066000000}"/>
    <cellStyle name="40% - 强调文字颜色 2 2 4" xfId="118" xr:uid="{00000000-0005-0000-0000-000067000000}"/>
    <cellStyle name="40% - 强调文字颜色 2 2 5" xfId="119" xr:uid="{00000000-0005-0000-0000-000068000000}"/>
    <cellStyle name="40% - 强调文字颜色 2 3" xfId="120" xr:uid="{00000000-0005-0000-0000-000069000000}"/>
    <cellStyle name="40% - 强调文字颜色 2 4" xfId="121" xr:uid="{00000000-0005-0000-0000-00006A000000}"/>
    <cellStyle name="40% - 强调文字颜色 2 5" xfId="122" xr:uid="{00000000-0005-0000-0000-00006B000000}"/>
    <cellStyle name="40% - 强调文字颜色 2 6" xfId="123" xr:uid="{00000000-0005-0000-0000-00006C000000}"/>
    <cellStyle name="40% - 强调文字颜色 2 7" xfId="124" xr:uid="{00000000-0005-0000-0000-00006D000000}"/>
    <cellStyle name="40% - 强调文字颜色 2 8" xfId="125" xr:uid="{00000000-0005-0000-0000-00006E000000}"/>
    <cellStyle name="40% - 强调文字颜色 2 9" xfId="126" xr:uid="{00000000-0005-0000-0000-00006F000000}"/>
    <cellStyle name="40% - 强调文字颜色 3 10" xfId="127" xr:uid="{00000000-0005-0000-0000-000070000000}"/>
    <cellStyle name="40% - 强调文字颜色 3 11" xfId="128" xr:uid="{00000000-0005-0000-0000-000071000000}"/>
    <cellStyle name="40% - 强调文字颜色 3 2" xfId="129" xr:uid="{00000000-0005-0000-0000-000072000000}"/>
    <cellStyle name="40% - 强调文字颜色 3 2 2" xfId="130" xr:uid="{00000000-0005-0000-0000-000073000000}"/>
    <cellStyle name="40% - 强调文字颜色 3 2 3" xfId="131" xr:uid="{00000000-0005-0000-0000-000074000000}"/>
    <cellStyle name="40% - 强调文字颜色 3 2 4" xfId="132" xr:uid="{00000000-0005-0000-0000-000075000000}"/>
    <cellStyle name="40% - 强调文字颜色 3 2 5" xfId="133" xr:uid="{00000000-0005-0000-0000-000076000000}"/>
    <cellStyle name="40% - 强调文字颜色 3 3" xfId="134" xr:uid="{00000000-0005-0000-0000-000077000000}"/>
    <cellStyle name="40% - 强调文字颜色 3 4" xfId="135" xr:uid="{00000000-0005-0000-0000-000078000000}"/>
    <cellStyle name="40% - 强调文字颜色 3 5" xfId="136" xr:uid="{00000000-0005-0000-0000-000079000000}"/>
    <cellStyle name="40% - 强调文字颜色 3 6" xfId="137" xr:uid="{00000000-0005-0000-0000-00007A000000}"/>
    <cellStyle name="40% - 强调文字颜色 3 7" xfId="138" xr:uid="{00000000-0005-0000-0000-00007B000000}"/>
    <cellStyle name="40% - 强调文字颜色 3 8" xfId="139" xr:uid="{00000000-0005-0000-0000-00007C000000}"/>
    <cellStyle name="40% - 强调文字颜色 3 9" xfId="140" xr:uid="{00000000-0005-0000-0000-00007D000000}"/>
    <cellStyle name="40% - 强调文字颜色 4 10" xfId="141" xr:uid="{00000000-0005-0000-0000-00007E000000}"/>
    <cellStyle name="40% - 强调文字颜色 4 11" xfId="142" xr:uid="{00000000-0005-0000-0000-00007F000000}"/>
    <cellStyle name="40% - 强调文字颜色 4 2" xfId="143" xr:uid="{00000000-0005-0000-0000-000080000000}"/>
    <cellStyle name="40% - 强调文字颜色 4 2 2" xfId="144" xr:uid="{00000000-0005-0000-0000-000081000000}"/>
    <cellStyle name="40% - 强调文字颜色 4 2 3" xfId="145" xr:uid="{00000000-0005-0000-0000-000082000000}"/>
    <cellStyle name="40% - 强调文字颜色 4 2 4" xfId="146" xr:uid="{00000000-0005-0000-0000-000083000000}"/>
    <cellStyle name="40% - 强调文字颜色 4 2 5" xfId="147" xr:uid="{00000000-0005-0000-0000-000084000000}"/>
    <cellStyle name="40% - 强调文字颜色 4 3" xfId="148" xr:uid="{00000000-0005-0000-0000-000085000000}"/>
    <cellStyle name="40% - 强调文字颜色 4 4" xfId="149" xr:uid="{00000000-0005-0000-0000-000086000000}"/>
    <cellStyle name="40% - 强调文字颜色 4 5" xfId="150" xr:uid="{00000000-0005-0000-0000-000087000000}"/>
    <cellStyle name="40% - 强调文字颜色 4 6" xfId="151" xr:uid="{00000000-0005-0000-0000-000088000000}"/>
    <cellStyle name="40% - 强调文字颜色 4 7" xfId="152" xr:uid="{00000000-0005-0000-0000-000089000000}"/>
    <cellStyle name="40% - 强调文字颜色 4 8" xfId="153" xr:uid="{00000000-0005-0000-0000-00008A000000}"/>
    <cellStyle name="40% - 强调文字颜色 4 9" xfId="154" xr:uid="{00000000-0005-0000-0000-00008B000000}"/>
    <cellStyle name="40% - 强调文字颜色 5 10" xfId="155" xr:uid="{00000000-0005-0000-0000-00008C000000}"/>
    <cellStyle name="40% - 强调文字颜色 5 11" xfId="156" xr:uid="{00000000-0005-0000-0000-00008D000000}"/>
    <cellStyle name="40% - 强调文字颜色 5 2" xfId="157" xr:uid="{00000000-0005-0000-0000-00008E000000}"/>
    <cellStyle name="40% - 强调文字颜色 5 2 2" xfId="158" xr:uid="{00000000-0005-0000-0000-00008F000000}"/>
    <cellStyle name="40% - 强调文字颜色 5 2 3" xfId="159" xr:uid="{00000000-0005-0000-0000-000090000000}"/>
    <cellStyle name="40% - 强调文字颜色 5 2 4" xfId="160" xr:uid="{00000000-0005-0000-0000-000091000000}"/>
    <cellStyle name="40% - 强调文字颜色 5 2 5" xfId="161" xr:uid="{00000000-0005-0000-0000-000092000000}"/>
    <cellStyle name="40% - 强调文字颜色 5 3" xfId="162" xr:uid="{00000000-0005-0000-0000-000093000000}"/>
    <cellStyle name="40% - 强调文字颜色 5 4" xfId="163" xr:uid="{00000000-0005-0000-0000-000094000000}"/>
    <cellStyle name="40% - 强调文字颜色 5 5" xfId="164" xr:uid="{00000000-0005-0000-0000-000095000000}"/>
    <cellStyle name="40% - 强调文字颜色 5 6" xfId="165" xr:uid="{00000000-0005-0000-0000-000096000000}"/>
    <cellStyle name="40% - 强调文字颜色 5 7" xfId="166" xr:uid="{00000000-0005-0000-0000-000097000000}"/>
    <cellStyle name="40% - 强调文字颜色 5 8" xfId="167" xr:uid="{00000000-0005-0000-0000-000098000000}"/>
    <cellStyle name="40% - 强调文字颜色 5 9" xfId="168" xr:uid="{00000000-0005-0000-0000-000099000000}"/>
    <cellStyle name="40% - 强调文字颜色 6 10" xfId="169" xr:uid="{00000000-0005-0000-0000-00009A000000}"/>
    <cellStyle name="40% - 强调文字颜色 6 11" xfId="170" xr:uid="{00000000-0005-0000-0000-00009B000000}"/>
    <cellStyle name="40% - 强调文字颜色 6 2" xfId="171" xr:uid="{00000000-0005-0000-0000-00009C000000}"/>
    <cellStyle name="40% - 强调文字颜色 6 2 2" xfId="172" xr:uid="{00000000-0005-0000-0000-00009D000000}"/>
    <cellStyle name="40% - 强调文字颜色 6 2 3" xfId="173" xr:uid="{00000000-0005-0000-0000-00009E000000}"/>
    <cellStyle name="40% - 强调文字颜色 6 2 4" xfId="174" xr:uid="{00000000-0005-0000-0000-00009F000000}"/>
    <cellStyle name="40% - 强调文字颜色 6 2 5" xfId="175" xr:uid="{00000000-0005-0000-0000-0000A0000000}"/>
    <cellStyle name="40% - 强调文字颜色 6 3" xfId="176" xr:uid="{00000000-0005-0000-0000-0000A1000000}"/>
    <cellStyle name="40% - 强调文字颜色 6 4" xfId="177" xr:uid="{00000000-0005-0000-0000-0000A2000000}"/>
    <cellStyle name="40% - 强调文字颜色 6 5" xfId="178" xr:uid="{00000000-0005-0000-0000-0000A3000000}"/>
    <cellStyle name="40% - 强调文字颜色 6 6" xfId="179" xr:uid="{00000000-0005-0000-0000-0000A4000000}"/>
    <cellStyle name="40% - 强调文字颜色 6 7" xfId="180" xr:uid="{00000000-0005-0000-0000-0000A5000000}"/>
    <cellStyle name="40% - 强调文字颜色 6 8" xfId="181" xr:uid="{00000000-0005-0000-0000-0000A6000000}"/>
    <cellStyle name="40% - 强调文字颜色 6 9" xfId="182" xr:uid="{00000000-0005-0000-0000-0000A7000000}"/>
    <cellStyle name="60% - 强调文字颜色 1 10" xfId="183" xr:uid="{00000000-0005-0000-0000-0000A8000000}"/>
    <cellStyle name="60% - 强调文字颜色 1 11" xfId="184" xr:uid="{00000000-0005-0000-0000-0000A9000000}"/>
    <cellStyle name="60% - 强调文字颜色 1 2" xfId="185" xr:uid="{00000000-0005-0000-0000-0000AA000000}"/>
    <cellStyle name="60% - 强调文字颜色 1 2 2" xfId="186" xr:uid="{00000000-0005-0000-0000-0000AB000000}"/>
    <cellStyle name="60% - 强调文字颜色 1 2 3" xfId="187" xr:uid="{00000000-0005-0000-0000-0000AC000000}"/>
    <cellStyle name="60% - 强调文字颜色 1 2 4" xfId="188" xr:uid="{00000000-0005-0000-0000-0000AD000000}"/>
    <cellStyle name="60% - 强调文字颜色 1 2 5" xfId="189" xr:uid="{00000000-0005-0000-0000-0000AE000000}"/>
    <cellStyle name="60% - 强调文字颜色 1 3" xfId="190" xr:uid="{00000000-0005-0000-0000-0000AF000000}"/>
    <cellStyle name="60% - 强调文字颜色 1 4" xfId="191" xr:uid="{00000000-0005-0000-0000-0000B0000000}"/>
    <cellStyle name="60% - 强调文字颜色 1 5" xfId="192" xr:uid="{00000000-0005-0000-0000-0000B1000000}"/>
    <cellStyle name="60% - 强调文字颜色 1 6" xfId="193" xr:uid="{00000000-0005-0000-0000-0000B2000000}"/>
    <cellStyle name="60% - 强调文字颜色 1 7" xfId="194" xr:uid="{00000000-0005-0000-0000-0000B3000000}"/>
    <cellStyle name="60% - 强调文字颜色 1 8" xfId="195" xr:uid="{00000000-0005-0000-0000-0000B4000000}"/>
    <cellStyle name="60% - 强调文字颜色 1 9" xfId="196" xr:uid="{00000000-0005-0000-0000-0000B5000000}"/>
    <cellStyle name="60% - 强调文字颜色 2 10" xfId="197" xr:uid="{00000000-0005-0000-0000-0000B6000000}"/>
    <cellStyle name="60% - 强调文字颜色 2 11" xfId="198" xr:uid="{00000000-0005-0000-0000-0000B7000000}"/>
    <cellStyle name="60% - 强调文字颜色 2 2" xfId="199" xr:uid="{00000000-0005-0000-0000-0000B8000000}"/>
    <cellStyle name="60% - 强调文字颜色 2 2 2" xfId="200" xr:uid="{00000000-0005-0000-0000-0000B9000000}"/>
    <cellStyle name="60% - 强调文字颜色 2 2 3" xfId="201" xr:uid="{00000000-0005-0000-0000-0000BA000000}"/>
    <cellStyle name="60% - 强调文字颜色 2 2 4" xfId="202" xr:uid="{00000000-0005-0000-0000-0000BB000000}"/>
    <cellStyle name="60% - 强调文字颜色 2 2 5" xfId="203" xr:uid="{00000000-0005-0000-0000-0000BC000000}"/>
    <cellStyle name="60% - 强调文字颜色 2 3" xfId="204" xr:uid="{00000000-0005-0000-0000-0000BD000000}"/>
    <cellStyle name="60% - 强调文字颜色 2 4" xfId="205" xr:uid="{00000000-0005-0000-0000-0000BE000000}"/>
    <cellStyle name="60% - 强调文字颜色 2 5" xfId="206" xr:uid="{00000000-0005-0000-0000-0000BF000000}"/>
    <cellStyle name="60% - 强调文字颜色 2 6" xfId="207" xr:uid="{00000000-0005-0000-0000-0000C0000000}"/>
    <cellStyle name="60% - 强调文字颜色 2 7" xfId="208" xr:uid="{00000000-0005-0000-0000-0000C1000000}"/>
    <cellStyle name="60% - 强调文字颜色 2 8" xfId="209" xr:uid="{00000000-0005-0000-0000-0000C2000000}"/>
    <cellStyle name="60% - 强调文字颜色 2 9" xfId="210" xr:uid="{00000000-0005-0000-0000-0000C3000000}"/>
    <cellStyle name="60% - 强调文字颜色 3 10" xfId="211" xr:uid="{00000000-0005-0000-0000-0000C4000000}"/>
    <cellStyle name="60% - 强调文字颜色 3 11" xfId="212" xr:uid="{00000000-0005-0000-0000-0000C5000000}"/>
    <cellStyle name="60% - 强调文字颜色 3 2" xfId="213" xr:uid="{00000000-0005-0000-0000-0000C6000000}"/>
    <cellStyle name="60% - 强调文字颜色 3 2 2" xfId="214" xr:uid="{00000000-0005-0000-0000-0000C7000000}"/>
    <cellStyle name="60% - 强调文字颜色 3 2 3" xfId="215" xr:uid="{00000000-0005-0000-0000-0000C8000000}"/>
    <cellStyle name="60% - 强调文字颜色 3 2 4" xfId="216" xr:uid="{00000000-0005-0000-0000-0000C9000000}"/>
    <cellStyle name="60% - 强调文字颜色 3 2 5" xfId="217" xr:uid="{00000000-0005-0000-0000-0000CA000000}"/>
    <cellStyle name="60% - 强调文字颜色 3 3" xfId="218" xr:uid="{00000000-0005-0000-0000-0000CB000000}"/>
    <cellStyle name="60% - 强调文字颜色 3 4" xfId="219" xr:uid="{00000000-0005-0000-0000-0000CC000000}"/>
    <cellStyle name="60% - 强调文字颜色 3 5" xfId="220" xr:uid="{00000000-0005-0000-0000-0000CD000000}"/>
    <cellStyle name="60% - 强调文字颜色 3 6" xfId="221" xr:uid="{00000000-0005-0000-0000-0000CE000000}"/>
    <cellStyle name="60% - 强调文字颜色 3 7" xfId="222" xr:uid="{00000000-0005-0000-0000-0000CF000000}"/>
    <cellStyle name="60% - 强调文字颜色 3 8" xfId="223" xr:uid="{00000000-0005-0000-0000-0000D0000000}"/>
    <cellStyle name="60% - 强调文字颜色 3 9" xfId="224" xr:uid="{00000000-0005-0000-0000-0000D1000000}"/>
    <cellStyle name="60% - 强调文字颜色 4 10" xfId="225" xr:uid="{00000000-0005-0000-0000-0000D2000000}"/>
    <cellStyle name="60% - 强调文字颜色 4 11" xfId="226" xr:uid="{00000000-0005-0000-0000-0000D3000000}"/>
    <cellStyle name="60% - 强调文字颜色 4 2" xfId="227" xr:uid="{00000000-0005-0000-0000-0000D4000000}"/>
    <cellStyle name="60% - 强调文字颜色 4 2 2" xfId="228" xr:uid="{00000000-0005-0000-0000-0000D5000000}"/>
    <cellStyle name="60% - 强调文字颜色 4 2 3" xfId="229" xr:uid="{00000000-0005-0000-0000-0000D6000000}"/>
    <cellStyle name="60% - 强调文字颜色 4 2 4" xfId="230" xr:uid="{00000000-0005-0000-0000-0000D7000000}"/>
    <cellStyle name="60% - 强调文字颜色 4 2 5" xfId="231" xr:uid="{00000000-0005-0000-0000-0000D8000000}"/>
    <cellStyle name="60% - 强调文字颜色 4 3" xfId="232" xr:uid="{00000000-0005-0000-0000-0000D9000000}"/>
    <cellStyle name="60% - 强调文字颜色 4 4" xfId="233" xr:uid="{00000000-0005-0000-0000-0000DA000000}"/>
    <cellStyle name="60% - 强调文字颜色 4 5" xfId="234" xr:uid="{00000000-0005-0000-0000-0000DB000000}"/>
    <cellStyle name="60% - 强调文字颜色 4 6" xfId="235" xr:uid="{00000000-0005-0000-0000-0000DC000000}"/>
    <cellStyle name="60% - 强调文字颜色 4 7" xfId="236" xr:uid="{00000000-0005-0000-0000-0000DD000000}"/>
    <cellStyle name="60% - 强调文字颜色 4 8" xfId="237" xr:uid="{00000000-0005-0000-0000-0000DE000000}"/>
    <cellStyle name="60% - 强调文字颜色 4 9" xfId="238" xr:uid="{00000000-0005-0000-0000-0000DF000000}"/>
    <cellStyle name="60% - 强调文字颜色 5 10" xfId="239" xr:uid="{00000000-0005-0000-0000-0000E0000000}"/>
    <cellStyle name="60% - 强调文字颜色 5 11" xfId="240" xr:uid="{00000000-0005-0000-0000-0000E1000000}"/>
    <cellStyle name="60% - 强调文字颜色 5 2" xfId="241" xr:uid="{00000000-0005-0000-0000-0000E2000000}"/>
    <cellStyle name="60% - 强调文字颜色 5 2 2" xfId="242" xr:uid="{00000000-0005-0000-0000-0000E3000000}"/>
    <cellStyle name="60% - 强调文字颜色 5 2 3" xfId="243" xr:uid="{00000000-0005-0000-0000-0000E4000000}"/>
    <cellStyle name="60% - 强调文字颜色 5 2 4" xfId="244" xr:uid="{00000000-0005-0000-0000-0000E5000000}"/>
    <cellStyle name="60% - 强调文字颜色 5 2 5" xfId="245" xr:uid="{00000000-0005-0000-0000-0000E6000000}"/>
    <cellStyle name="60% - 强调文字颜色 5 3" xfId="246" xr:uid="{00000000-0005-0000-0000-0000E7000000}"/>
    <cellStyle name="60% - 强调文字颜色 5 4" xfId="247" xr:uid="{00000000-0005-0000-0000-0000E8000000}"/>
    <cellStyle name="60% - 强调文字颜色 5 5" xfId="248" xr:uid="{00000000-0005-0000-0000-0000E9000000}"/>
    <cellStyle name="60% - 强调文字颜色 5 6" xfId="249" xr:uid="{00000000-0005-0000-0000-0000EA000000}"/>
    <cellStyle name="60% - 强调文字颜色 5 7" xfId="250" xr:uid="{00000000-0005-0000-0000-0000EB000000}"/>
    <cellStyle name="60% - 强调文字颜色 5 8" xfId="251" xr:uid="{00000000-0005-0000-0000-0000EC000000}"/>
    <cellStyle name="60% - 强调文字颜色 5 9" xfId="252" xr:uid="{00000000-0005-0000-0000-0000ED000000}"/>
    <cellStyle name="60% - 强调文字颜色 6 10" xfId="253" xr:uid="{00000000-0005-0000-0000-0000EE000000}"/>
    <cellStyle name="60% - 强调文字颜色 6 11" xfId="254" xr:uid="{00000000-0005-0000-0000-0000EF000000}"/>
    <cellStyle name="60% - 强调文字颜色 6 2" xfId="255" xr:uid="{00000000-0005-0000-0000-0000F0000000}"/>
    <cellStyle name="60% - 强调文字颜色 6 2 2" xfId="256" xr:uid="{00000000-0005-0000-0000-0000F1000000}"/>
    <cellStyle name="60% - 强调文字颜色 6 2 3" xfId="257" xr:uid="{00000000-0005-0000-0000-0000F2000000}"/>
    <cellStyle name="60% - 强调文字颜色 6 2 4" xfId="258" xr:uid="{00000000-0005-0000-0000-0000F3000000}"/>
    <cellStyle name="60% - 强调文字颜色 6 2 5" xfId="259" xr:uid="{00000000-0005-0000-0000-0000F4000000}"/>
    <cellStyle name="60% - 强调文字颜色 6 3" xfId="260" xr:uid="{00000000-0005-0000-0000-0000F5000000}"/>
    <cellStyle name="60% - 强调文字颜色 6 4" xfId="261" xr:uid="{00000000-0005-0000-0000-0000F6000000}"/>
    <cellStyle name="60% - 强调文字颜色 6 5" xfId="262" xr:uid="{00000000-0005-0000-0000-0000F7000000}"/>
    <cellStyle name="60% - 强调文字颜色 6 6" xfId="263" xr:uid="{00000000-0005-0000-0000-0000F8000000}"/>
    <cellStyle name="60% - 强调文字颜色 6 7" xfId="264" xr:uid="{00000000-0005-0000-0000-0000F9000000}"/>
    <cellStyle name="60% - 强调文字颜色 6 8" xfId="265" xr:uid="{00000000-0005-0000-0000-0000FA000000}"/>
    <cellStyle name="60% - 强调文字颜色 6 9" xfId="266" xr:uid="{00000000-0005-0000-0000-0000FB000000}"/>
    <cellStyle name="BOM_Level_1" xfId="8" xr:uid="{00000000-0005-0000-0000-0000FC000000}"/>
    <cellStyle name="BOM_Level_Below3" xfId="6" xr:uid="{00000000-0005-0000-0000-0000FD000000}"/>
    <cellStyle name="BOM_Level_Below3 2 2" xfId="965" xr:uid="{00000000-0005-0000-0000-0000FE000000}"/>
    <cellStyle name="BOM_Level_Below3 2 2 2" xfId="970" xr:uid="{30003420-8F01-425E-B2BF-4254C3DC98AF}"/>
    <cellStyle name="BOM_Level_Below3 3" xfId="971" xr:uid="{95F23471-B263-4DC1-9CE8-1CF71EA95A31}"/>
    <cellStyle name="BOM_Level_Below3 3 2" xfId="964" xr:uid="{00000000-0005-0000-0000-0000FF000000}"/>
    <cellStyle name="BOM_Level_Below3 4 2" xfId="966" xr:uid="{00000000-0005-0000-0000-000001010000}"/>
    <cellStyle name="BOM_Level_Below3 5" xfId="963" xr:uid="{00000000-0005-0000-0000-000002010000}"/>
    <cellStyle name="Normal_Rag6Idx" xfId="267" xr:uid="{00000000-0005-0000-0000-000004010000}"/>
    <cellStyle name="RowLevel_1" xfId="1" builtinId="1" iLevel="0"/>
    <cellStyle name="标题 1 10" xfId="268" xr:uid="{00000000-0005-0000-0000-000006010000}"/>
    <cellStyle name="标题 1 11" xfId="269" xr:uid="{00000000-0005-0000-0000-000007010000}"/>
    <cellStyle name="标题 1 2" xfId="270" xr:uid="{00000000-0005-0000-0000-000008010000}"/>
    <cellStyle name="标题 1 2 2" xfId="271" xr:uid="{00000000-0005-0000-0000-000009010000}"/>
    <cellStyle name="标题 1 2 3" xfId="272" xr:uid="{00000000-0005-0000-0000-00000A010000}"/>
    <cellStyle name="标题 1 2 4" xfId="273" xr:uid="{00000000-0005-0000-0000-00000B010000}"/>
    <cellStyle name="标题 1 2 5" xfId="274" xr:uid="{00000000-0005-0000-0000-00000C010000}"/>
    <cellStyle name="标题 1 3" xfId="275" xr:uid="{00000000-0005-0000-0000-00000D010000}"/>
    <cellStyle name="标题 1 4" xfId="276" xr:uid="{00000000-0005-0000-0000-00000E010000}"/>
    <cellStyle name="标题 1 5" xfId="277" xr:uid="{00000000-0005-0000-0000-00000F010000}"/>
    <cellStyle name="标题 1 6" xfId="278" xr:uid="{00000000-0005-0000-0000-000010010000}"/>
    <cellStyle name="标题 1 7" xfId="279" xr:uid="{00000000-0005-0000-0000-000011010000}"/>
    <cellStyle name="标题 1 8" xfId="280" xr:uid="{00000000-0005-0000-0000-000012010000}"/>
    <cellStyle name="标题 1 9" xfId="281" xr:uid="{00000000-0005-0000-0000-000013010000}"/>
    <cellStyle name="标题 10" xfId="282" xr:uid="{00000000-0005-0000-0000-000014010000}"/>
    <cellStyle name="标题 11" xfId="283" xr:uid="{00000000-0005-0000-0000-000015010000}"/>
    <cellStyle name="标题 12" xfId="284" xr:uid="{00000000-0005-0000-0000-000016010000}"/>
    <cellStyle name="标题 13" xfId="285" xr:uid="{00000000-0005-0000-0000-000017010000}"/>
    <cellStyle name="标题 14" xfId="286" xr:uid="{00000000-0005-0000-0000-000018010000}"/>
    <cellStyle name="标题 2 10" xfId="287" xr:uid="{00000000-0005-0000-0000-000019010000}"/>
    <cellStyle name="标题 2 11" xfId="288" xr:uid="{00000000-0005-0000-0000-00001A010000}"/>
    <cellStyle name="标题 2 2" xfId="289" xr:uid="{00000000-0005-0000-0000-00001B010000}"/>
    <cellStyle name="标题 2 2 2" xfId="290" xr:uid="{00000000-0005-0000-0000-00001C010000}"/>
    <cellStyle name="标题 2 2 3" xfId="291" xr:uid="{00000000-0005-0000-0000-00001D010000}"/>
    <cellStyle name="标题 2 2 4" xfId="292" xr:uid="{00000000-0005-0000-0000-00001E010000}"/>
    <cellStyle name="标题 2 2 5" xfId="293" xr:uid="{00000000-0005-0000-0000-00001F010000}"/>
    <cellStyle name="标题 2 3" xfId="294" xr:uid="{00000000-0005-0000-0000-000020010000}"/>
    <cellStyle name="标题 2 4" xfId="295" xr:uid="{00000000-0005-0000-0000-000021010000}"/>
    <cellStyle name="标题 2 5" xfId="296" xr:uid="{00000000-0005-0000-0000-000022010000}"/>
    <cellStyle name="标题 2 6" xfId="297" xr:uid="{00000000-0005-0000-0000-000023010000}"/>
    <cellStyle name="标题 2 7" xfId="298" xr:uid="{00000000-0005-0000-0000-000024010000}"/>
    <cellStyle name="标题 2 8" xfId="299" xr:uid="{00000000-0005-0000-0000-000025010000}"/>
    <cellStyle name="标题 2 9" xfId="300" xr:uid="{00000000-0005-0000-0000-000026010000}"/>
    <cellStyle name="标题 3 10" xfId="301" xr:uid="{00000000-0005-0000-0000-000027010000}"/>
    <cellStyle name="标题 3 11" xfId="302" xr:uid="{00000000-0005-0000-0000-000028010000}"/>
    <cellStyle name="标题 3 2" xfId="303" xr:uid="{00000000-0005-0000-0000-000029010000}"/>
    <cellStyle name="标题 3 2 2" xfId="304" xr:uid="{00000000-0005-0000-0000-00002A010000}"/>
    <cellStyle name="标题 3 2 3" xfId="305" xr:uid="{00000000-0005-0000-0000-00002B010000}"/>
    <cellStyle name="标题 3 2 4" xfId="306" xr:uid="{00000000-0005-0000-0000-00002C010000}"/>
    <cellStyle name="标题 3 2 5" xfId="307" xr:uid="{00000000-0005-0000-0000-00002D010000}"/>
    <cellStyle name="标题 3 3" xfId="308" xr:uid="{00000000-0005-0000-0000-00002E010000}"/>
    <cellStyle name="标题 3 4" xfId="309" xr:uid="{00000000-0005-0000-0000-00002F010000}"/>
    <cellStyle name="标题 3 5" xfId="310" xr:uid="{00000000-0005-0000-0000-000030010000}"/>
    <cellStyle name="标题 3 6" xfId="311" xr:uid="{00000000-0005-0000-0000-000031010000}"/>
    <cellStyle name="标题 3 7" xfId="312" xr:uid="{00000000-0005-0000-0000-000032010000}"/>
    <cellStyle name="标题 3 8" xfId="313" xr:uid="{00000000-0005-0000-0000-000033010000}"/>
    <cellStyle name="标题 3 9" xfId="314" xr:uid="{00000000-0005-0000-0000-000034010000}"/>
    <cellStyle name="标题 4 10" xfId="315" xr:uid="{00000000-0005-0000-0000-000035010000}"/>
    <cellStyle name="标题 4 11" xfId="316" xr:uid="{00000000-0005-0000-0000-000036010000}"/>
    <cellStyle name="标题 4 2" xfId="317" xr:uid="{00000000-0005-0000-0000-000037010000}"/>
    <cellStyle name="标题 4 2 2" xfId="318" xr:uid="{00000000-0005-0000-0000-000038010000}"/>
    <cellStyle name="标题 4 2 3" xfId="319" xr:uid="{00000000-0005-0000-0000-000039010000}"/>
    <cellStyle name="标题 4 2 4" xfId="320" xr:uid="{00000000-0005-0000-0000-00003A010000}"/>
    <cellStyle name="标题 4 2 5" xfId="321" xr:uid="{00000000-0005-0000-0000-00003B010000}"/>
    <cellStyle name="标题 4 3" xfId="322" xr:uid="{00000000-0005-0000-0000-00003C010000}"/>
    <cellStyle name="标题 4 4" xfId="323" xr:uid="{00000000-0005-0000-0000-00003D010000}"/>
    <cellStyle name="标题 4 5" xfId="324" xr:uid="{00000000-0005-0000-0000-00003E010000}"/>
    <cellStyle name="标题 4 6" xfId="325" xr:uid="{00000000-0005-0000-0000-00003F010000}"/>
    <cellStyle name="标题 4 7" xfId="326" xr:uid="{00000000-0005-0000-0000-000040010000}"/>
    <cellStyle name="标题 4 8" xfId="327" xr:uid="{00000000-0005-0000-0000-000041010000}"/>
    <cellStyle name="标题 4 9" xfId="328" xr:uid="{00000000-0005-0000-0000-000042010000}"/>
    <cellStyle name="标题 5" xfId="329" xr:uid="{00000000-0005-0000-0000-000043010000}"/>
    <cellStyle name="标题 5 2" xfId="330" xr:uid="{00000000-0005-0000-0000-000044010000}"/>
    <cellStyle name="标题 5 3" xfId="331" xr:uid="{00000000-0005-0000-0000-000045010000}"/>
    <cellStyle name="标题 5 4" xfId="332" xr:uid="{00000000-0005-0000-0000-000046010000}"/>
    <cellStyle name="标题 6" xfId="333" xr:uid="{00000000-0005-0000-0000-000047010000}"/>
    <cellStyle name="标题 7" xfId="334" xr:uid="{00000000-0005-0000-0000-000048010000}"/>
    <cellStyle name="标题 8" xfId="335" xr:uid="{00000000-0005-0000-0000-000049010000}"/>
    <cellStyle name="标题 9" xfId="336" xr:uid="{00000000-0005-0000-0000-00004A010000}"/>
    <cellStyle name="差 10" xfId="337" xr:uid="{00000000-0005-0000-0000-00004B010000}"/>
    <cellStyle name="差 11" xfId="338" xr:uid="{00000000-0005-0000-0000-00004C010000}"/>
    <cellStyle name="差 2" xfId="339" xr:uid="{00000000-0005-0000-0000-00004D010000}"/>
    <cellStyle name="差 2 2" xfId="340" xr:uid="{00000000-0005-0000-0000-00004E010000}"/>
    <cellStyle name="差 2 3" xfId="341" xr:uid="{00000000-0005-0000-0000-00004F010000}"/>
    <cellStyle name="差 2 4" xfId="342" xr:uid="{00000000-0005-0000-0000-000050010000}"/>
    <cellStyle name="差 2 5" xfId="343" xr:uid="{00000000-0005-0000-0000-000051010000}"/>
    <cellStyle name="差 3" xfId="344" xr:uid="{00000000-0005-0000-0000-000052010000}"/>
    <cellStyle name="差 4" xfId="345" xr:uid="{00000000-0005-0000-0000-000053010000}"/>
    <cellStyle name="差 5" xfId="346" xr:uid="{00000000-0005-0000-0000-000054010000}"/>
    <cellStyle name="差 6" xfId="347" xr:uid="{00000000-0005-0000-0000-000055010000}"/>
    <cellStyle name="差 7" xfId="348" xr:uid="{00000000-0005-0000-0000-000056010000}"/>
    <cellStyle name="差 8" xfId="349" xr:uid="{00000000-0005-0000-0000-000057010000}"/>
    <cellStyle name="差 9" xfId="350" xr:uid="{00000000-0005-0000-0000-000058010000}"/>
    <cellStyle name="差_KING" xfId="968" xr:uid="{942A4CE6-259A-496C-937F-5D1E1E3C40AA}"/>
    <cellStyle name="常规" xfId="0" builtinId="0"/>
    <cellStyle name="常规 10" xfId="7" xr:uid="{00000000-0005-0000-0000-00005A010000}"/>
    <cellStyle name="常规 10 2" xfId="351" xr:uid="{00000000-0005-0000-0000-00005B010000}"/>
    <cellStyle name="常规 11" xfId="352" xr:uid="{00000000-0005-0000-0000-00005C010000}"/>
    <cellStyle name="常规 12" xfId="353" xr:uid="{00000000-0005-0000-0000-00005D010000}"/>
    <cellStyle name="常规 13" xfId="354" xr:uid="{00000000-0005-0000-0000-00005E010000}"/>
    <cellStyle name="常规 14" xfId="355" xr:uid="{00000000-0005-0000-0000-00005F010000}"/>
    <cellStyle name="常规 15" xfId="356" xr:uid="{00000000-0005-0000-0000-000060010000}"/>
    <cellStyle name="常规 16" xfId="357" xr:uid="{00000000-0005-0000-0000-000061010000}"/>
    <cellStyle name="常规 17" xfId="358" xr:uid="{00000000-0005-0000-0000-000062010000}"/>
    <cellStyle name="常规 18" xfId="359" xr:uid="{00000000-0005-0000-0000-000063010000}"/>
    <cellStyle name="常规 19" xfId="360" xr:uid="{00000000-0005-0000-0000-000064010000}"/>
    <cellStyle name="常规 2" xfId="9" xr:uid="{00000000-0005-0000-0000-000065010000}"/>
    <cellStyle name="常规 2 10" xfId="361" xr:uid="{00000000-0005-0000-0000-000066010000}"/>
    <cellStyle name="常规 2 11" xfId="362" xr:uid="{00000000-0005-0000-0000-000067010000}"/>
    <cellStyle name="常规 2 12" xfId="363" xr:uid="{00000000-0005-0000-0000-000068010000}"/>
    <cellStyle name="常规 2 13" xfId="364" xr:uid="{00000000-0005-0000-0000-000069010000}"/>
    <cellStyle name="常规 2 14" xfId="365" xr:uid="{00000000-0005-0000-0000-00006A010000}"/>
    <cellStyle name="常规 2 15" xfId="366" xr:uid="{00000000-0005-0000-0000-00006B010000}"/>
    <cellStyle name="常规 2 16" xfId="367" xr:uid="{00000000-0005-0000-0000-00006C010000}"/>
    <cellStyle name="常规 2 17" xfId="368" xr:uid="{00000000-0005-0000-0000-00006D010000}"/>
    <cellStyle name="常规 2 18" xfId="369" xr:uid="{00000000-0005-0000-0000-00006E010000}"/>
    <cellStyle name="常规 2 19" xfId="370" xr:uid="{00000000-0005-0000-0000-00006F010000}"/>
    <cellStyle name="常规 2 2" xfId="3" xr:uid="{00000000-0005-0000-0000-000070010000}"/>
    <cellStyle name="常规 2 2 10" xfId="371" xr:uid="{00000000-0005-0000-0000-000071010000}"/>
    <cellStyle name="常规 2 2 11" xfId="372" xr:uid="{00000000-0005-0000-0000-000072010000}"/>
    <cellStyle name="常规 2 2 12" xfId="373" xr:uid="{00000000-0005-0000-0000-000073010000}"/>
    <cellStyle name="常规 2 2 13" xfId="374" xr:uid="{00000000-0005-0000-0000-000074010000}"/>
    <cellStyle name="常规 2 2 14" xfId="375" xr:uid="{00000000-0005-0000-0000-000075010000}"/>
    <cellStyle name="常规 2 2 15" xfId="376" xr:uid="{00000000-0005-0000-0000-000076010000}"/>
    <cellStyle name="常规 2 2 16" xfId="377" xr:uid="{00000000-0005-0000-0000-000077010000}"/>
    <cellStyle name="常规 2 2 17" xfId="378" xr:uid="{00000000-0005-0000-0000-000078010000}"/>
    <cellStyle name="常规 2 2 18" xfId="379" xr:uid="{00000000-0005-0000-0000-000079010000}"/>
    <cellStyle name="常规 2 2 19" xfId="380" xr:uid="{00000000-0005-0000-0000-00007A010000}"/>
    <cellStyle name="常规 2 2 2" xfId="381" xr:uid="{00000000-0005-0000-0000-00007B010000}"/>
    <cellStyle name="常规 2 2 2 10" xfId="382" xr:uid="{00000000-0005-0000-0000-00007C010000}"/>
    <cellStyle name="常规 2 2 2 11" xfId="383" xr:uid="{00000000-0005-0000-0000-00007D010000}"/>
    <cellStyle name="常规 2 2 2 12" xfId="384" xr:uid="{00000000-0005-0000-0000-00007E010000}"/>
    <cellStyle name="常规 2 2 2 13" xfId="385" xr:uid="{00000000-0005-0000-0000-00007F010000}"/>
    <cellStyle name="常规 2 2 2 14" xfId="386" xr:uid="{00000000-0005-0000-0000-000080010000}"/>
    <cellStyle name="常规 2 2 2 15" xfId="387" xr:uid="{00000000-0005-0000-0000-000081010000}"/>
    <cellStyle name="常规 2 2 2 16" xfId="388" xr:uid="{00000000-0005-0000-0000-000082010000}"/>
    <cellStyle name="常规 2 2 2 17" xfId="389" xr:uid="{00000000-0005-0000-0000-000083010000}"/>
    <cellStyle name="常规 2 2 2 18" xfId="390" xr:uid="{00000000-0005-0000-0000-000084010000}"/>
    <cellStyle name="常规 2 2 2 19" xfId="391" xr:uid="{00000000-0005-0000-0000-000085010000}"/>
    <cellStyle name="常规 2 2 2 2" xfId="392" xr:uid="{00000000-0005-0000-0000-000086010000}"/>
    <cellStyle name="常规 2 2 2 2 10" xfId="393" xr:uid="{00000000-0005-0000-0000-000087010000}"/>
    <cellStyle name="常规 2 2 2 2 11" xfId="394" xr:uid="{00000000-0005-0000-0000-000088010000}"/>
    <cellStyle name="常规 2 2 2 2 12" xfId="395" xr:uid="{00000000-0005-0000-0000-000089010000}"/>
    <cellStyle name="常规 2 2 2 2 13" xfId="396" xr:uid="{00000000-0005-0000-0000-00008A010000}"/>
    <cellStyle name="常规 2 2 2 2 14" xfId="397" xr:uid="{00000000-0005-0000-0000-00008B010000}"/>
    <cellStyle name="常规 2 2 2 2 15" xfId="398" xr:uid="{00000000-0005-0000-0000-00008C010000}"/>
    <cellStyle name="常规 2 2 2 2 16" xfId="399" xr:uid="{00000000-0005-0000-0000-00008D010000}"/>
    <cellStyle name="常规 2 2 2 2 17" xfId="400" xr:uid="{00000000-0005-0000-0000-00008E010000}"/>
    <cellStyle name="常规 2 2 2 2 18" xfId="401" xr:uid="{00000000-0005-0000-0000-00008F010000}"/>
    <cellStyle name="常规 2 2 2 2 19" xfId="402" xr:uid="{00000000-0005-0000-0000-000090010000}"/>
    <cellStyle name="常规 2 2 2 2 2" xfId="403" xr:uid="{00000000-0005-0000-0000-000091010000}"/>
    <cellStyle name="常规 2 2 2 2 2 2" xfId="404" xr:uid="{00000000-0005-0000-0000-000092010000}"/>
    <cellStyle name="常规 2 2 2 2 20" xfId="405" xr:uid="{00000000-0005-0000-0000-000093010000}"/>
    <cellStyle name="常规 2 2 2 2 21" xfId="406" xr:uid="{00000000-0005-0000-0000-000094010000}"/>
    <cellStyle name="常规 2 2 2 2 22" xfId="407" xr:uid="{00000000-0005-0000-0000-000095010000}"/>
    <cellStyle name="常规 2 2 2 2 3" xfId="408" xr:uid="{00000000-0005-0000-0000-000096010000}"/>
    <cellStyle name="常规 2 2 2 2 4" xfId="409" xr:uid="{00000000-0005-0000-0000-000097010000}"/>
    <cellStyle name="常规 2 2 2 2 5" xfId="410" xr:uid="{00000000-0005-0000-0000-000098010000}"/>
    <cellStyle name="常规 2 2 2 2 6" xfId="411" xr:uid="{00000000-0005-0000-0000-000099010000}"/>
    <cellStyle name="常规 2 2 2 2 7" xfId="412" xr:uid="{00000000-0005-0000-0000-00009A010000}"/>
    <cellStyle name="常规 2 2 2 2 8" xfId="413" xr:uid="{00000000-0005-0000-0000-00009B010000}"/>
    <cellStyle name="常规 2 2 2 2 9" xfId="414" xr:uid="{00000000-0005-0000-0000-00009C010000}"/>
    <cellStyle name="常规 2 2 2 20" xfId="415" xr:uid="{00000000-0005-0000-0000-00009D010000}"/>
    <cellStyle name="常规 2 2 2 21" xfId="416" xr:uid="{00000000-0005-0000-0000-00009E010000}"/>
    <cellStyle name="常规 2 2 2 22" xfId="417" xr:uid="{00000000-0005-0000-0000-00009F010000}"/>
    <cellStyle name="常规 2 2 2 3" xfId="418" xr:uid="{00000000-0005-0000-0000-0000A0010000}"/>
    <cellStyle name="常规 2 2 2 4" xfId="419" xr:uid="{00000000-0005-0000-0000-0000A1010000}"/>
    <cellStyle name="常规 2 2 2 5" xfId="420" xr:uid="{00000000-0005-0000-0000-0000A2010000}"/>
    <cellStyle name="常规 2 2 2 6" xfId="421" xr:uid="{00000000-0005-0000-0000-0000A3010000}"/>
    <cellStyle name="常规 2 2 2 7" xfId="422" xr:uid="{00000000-0005-0000-0000-0000A4010000}"/>
    <cellStyle name="常规 2 2 2 8" xfId="423" xr:uid="{00000000-0005-0000-0000-0000A5010000}"/>
    <cellStyle name="常规 2 2 2 9" xfId="424" xr:uid="{00000000-0005-0000-0000-0000A6010000}"/>
    <cellStyle name="常规 2 2 20" xfId="425" xr:uid="{00000000-0005-0000-0000-0000A7010000}"/>
    <cellStyle name="常规 2 2 21" xfId="426" xr:uid="{00000000-0005-0000-0000-0000A8010000}"/>
    <cellStyle name="常规 2 2 22" xfId="427" xr:uid="{00000000-0005-0000-0000-0000A9010000}"/>
    <cellStyle name="常规 2 2 23" xfId="428" xr:uid="{00000000-0005-0000-0000-0000AA010000}"/>
    <cellStyle name="常规 2 2 24" xfId="429" xr:uid="{00000000-0005-0000-0000-0000AB010000}"/>
    <cellStyle name="常规 2 2 25" xfId="430" xr:uid="{00000000-0005-0000-0000-0000AC010000}"/>
    <cellStyle name="常规 2 2 26" xfId="431" xr:uid="{00000000-0005-0000-0000-0000AD010000}"/>
    <cellStyle name="常规 2 2 3" xfId="432" xr:uid="{00000000-0005-0000-0000-0000AE010000}"/>
    <cellStyle name="常规 2 2 4" xfId="433" xr:uid="{00000000-0005-0000-0000-0000AF010000}"/>
    <cellStyle name="常规 2 2 5" xfId="434" xr:uid="{00000000-0005-0000-0000-0000B0010000}"/>
    <cellStyle name="常规 2 2 6" xfId="435" xr:uid="{00000000-0005-0000-0000-0000B1010000}"/>
    <cellStyle name="常规 2 2 7" xfId="436" xr:uid="{00000000-0005-0000-0000-0000B2010000}"/>
    <cellStyle name="常规 2 2 8" xfId="437" xr:uid="{00000000-0005-0000-0000-0000B3010000}"/>
    <cellStyle name="常规 2 2 9" xfId="438" xr:uid="{00000000-0005-0000-0000-0000B4010000}"/>
    <cellStyle name="常规 2 20" xfId="439" xr:uid="{00000000-0005-0000-0000-0000B5010000}"/>
    <cellStyle name="常规 2 21" xfId="440" xr:uid="{00000000-0005-0000-0000-0000B6010000}"/>
    <cellStyle name="常规 2 22" xfId="441" xr:uid="{00000000-0005-0000-0000-0000B7010000}"/>
    <cellStyle name="常规 2 23" xfId="442" xr:uid="{00000000-0005-0000-0000-0000B8010000}"/>
    <cellStyle name="常规 2 24" xfId="443" xr:uid="{00000000-0005-0000-0000-0000B9010000}"/>
    <cellStyle name="常规 2 25" xfId="444" xr:uid="{00000000-0005-0000-0000-0000BA010000}"/>
    <cellStyle name="常规 2 26" xfId="445" xr:uid="{00000000-0005-0000-0000-0000BB010000}"/>
    <cellStyle name="常规 2 27" xfId="12" xr:uid="{00000000-0005-0000-0000-0000BC010000}"/>
    <cellStyle name="常规 2 28" xfId="960" xr:uid="{00000000-0005-0000-0000-0000BD010000}"/>
    <cellStyle name="常规 2 3" xfId="446" xr:uid="{00000000-0005-0000-0000-0000BE010000}"/>
    <cellStyle name="常规 2 4" xfId="447" xr:uid="{00000000-0005-0000-0000-0000BF010000}"/>
    <cellStyle name="常规 2 5" xfId="448" xr:uid="{00000000-0005-0000-0000-0000C0010000}"/>
    <cellStyle name="常规 2 6" xfId="449" xr:uid="{00000000-0005-0000-0000-0000C1010000}"/>
    <cellStyle name="常规 2 7" xfId="450" xr:uid="{00000000-0005-0000-0000-0000C2010000}"/>
    <cellStyle name="常规 2 8" xfId="451" xr:uid="{00000000-0005-0000-0000-0000C3010000}"/>
    <cellStyle name="常规 2 9" xfId="452" xr:uid="{00000000-0005-0000-0000-0000C4010000}"/>
    <cellStyle name="常规 20" xfId="453" xr:uid="{00000000-0005-0000-0000-0000C5010000}"/>
    <cellStyle name="常规 21" xfId="454" xr:uid="{00000000-0005-0000-0000-0000C6010000}"/>
    <cellStyle name="常规 22" xfId="455" xr:uid="{00000000-0005-0000-0000-0000C7010000}"/>
    <cellStyle name="常规 23" xfId="456" xr:uid="{00000000-0005-0000-0000-0000C8010000}"/>
    <cellStyle name="常规 24" xfId="457" xr:uid="{00000000-0005-0000-0000-0000C9010000}"/>
    <cellStyle name="常规 25" xfId="458" xr:uid="{00000000-0005-0000-0000-0000CA010000}"/>
    <cellStyle name="常规 26" xfId="459" xr:uid="{00000000-0005-0000-0000-0000CB010000}"/>
    <cellStyle name="常规 27" xfId="460" xr:uid="{00000000-0005-0000-0000-0000CC010000}"/>
    <cellStyle name="常规 28" xfId="461" xr:uid="{00000000-0005-0000-0000-0000CD010000}"/>
    <cellStyle name="常规 29" xfId="462" xr:uid="{00000000-0005-0000-0000-0000CE010000}"/>
    <cellStyle name="常规 3" xfId="10" xr:uid="{00000000-0005-0000-0000-0000CF010000}"/>
    <cellStyle name="常规 3 10" xfId="463" xr:uid="{00000000-0005-0000-0000-0000D0010000}"/>
    <cellStyle name="常规 3 11" xfId="464" xr:uid="{00000000-0005-0000-0000-0000D1010000}"/>
    <cellStyle name="常规 3 12" xfId="465" xr:uid="{00000000-0005-0000-0000-0000D2010000}"/>
    <cellStyle name="常规 3 13" xfId="466" xr:uid="{00000000-0005-0000-0000-0000D3010000}"/>
    <cellStyle name="常规 3 14" xfId="467" xr:uid="{00000000-0005-0000-0000-0000D4010000}"/>
    <cellStyle name="常规 3 15" xfId="468" xr:uid="{00000000-0005-0000-0000-0000D5010000}"/>
    <cellStyle name="常规 3 16" xfId="469" xr:uid="{00000000-0005-0000-0000-0000D6010000}"/>
    <cellStyle name="常规 3 17" xfId="470" xr:uid="{00000000-0005-0000-0000-0000D7010000}"/>
    <cellStyle name="常规 3 18" xfId="471" xr:uid="{00000000-0005-0000-0000-0000D8010000}"/>
    <cellStyle name="常规 3 19" xfId="472" xr:uid="{00000000-0005-0000-0000-0000D9010000}"/>
    <cellStyle name="常规 3 2" xfId="473" xr:uid="{00000000-0005-0000-0000-0000DA010000}"/>
    <cellStyle name="常规 3 2 10" xfId="474" xr:uid="{00000000-0005-0000-0000-0000DB010000}"/>
    <cellStyle name="常规 3 2 11" xfId="475" xr:uid="{00000000-0005-0000-0000-0000DC010000}"/>
    <cellStyle name="常规 3 2 12" xfId="476" xr:uid="{00000000-0005-0000-0000-0000DD010000}"/>
    <cellStyle name="常规 3 2 13" xfId="477" xr:uid="{00000000-0005-0000-0000-0000DE010000}"/>
    <cellStyle name="常规 3 2 14" xfId="478" xr:uid="{00000000-0005-0000-0000-0000DF010000}"/>
    <cellStyle name="常规 3 2 15" xfId="479" xr:uid="{00000000-0005-0000-0000-0000E0010000}"/>
    <cellStyle name="常规 3 2 16" xfId="480" xr:uid="{00000000-0005-0000-0000-0000E1010000}"/>
    <cellStyle name="常规 3 2 17" xfId="481" xr:uid="{00000000-0005-0000-0000-0000E2010000}"/>
    <cellStyle name="常规 3 2 18" xfId="482" xr:uid="{00000000-0005-0000-0000-0000E3010000}"/>
    <cellStyle name="常规 3 2 19" xfId="483" xr:uid="{00000000-0005-0000-0000-0000E4010000}"/>
    <cellStyle name="常规 3 2 2" xfId="484" xr:uid="{00000000-0005-0000-0000-0000E5010000}"/>
    <cellStyle name="常规 3 2 2 2" xfId="485" xr:uid="{00000000-0005-0000-0000-0000E6010000}"/>
    <cellStyle name="常规 3 2 20" xfId="486" xr:uid="{00000000-0005-0000-0000-0000E7010000}"/>
    <cellStyle name="常规 3 2 21" xfId="487" xr:uid="{00000000-0005-0000-0000-0000E8010000}"/>
    <cellStyle name="常规 3 2 22" xfId="488" xr:uid="{00000000-0005-0000-0000-0000E9010000}"/>
    <cellStyle name="常规 3 2 3" xfId="489" xr:uid="{00000000-0005-0000-0000-0000EA010000}"/>
    <cellStyle name="常规 3 2 4" xfId="490" xr:uid="{00000000-0005-0000-0000-0000EB010000}"/>
    <cellStyle name="常规 3 2 5" xfId="491" xr:uid="{00000000-0005-0000-0000-0000EC010000}"/>
    <cellStyle name="常规 3 2 6" xfId="492" xr:uid="{00000000-0005-0000-0000-0000ED010000}"/>
    <cellStyle name="常规 3 2 7" xfId="493" xr:uid="{00000000-0005-0000-0000-0000EE010000}"/>
    <cellStyle name="常规 3 2 8" xfId="494" xr:uid="{00000000-0005-0000-0000-0000EF010000}"/>
    <cellStyle name="常规 3 2 9" xfId="495" xr:uid="{00000000-0005-0000-0000-0000F0010000}"/>
    <cellStyle name="常规 3 20" xfId="496" xr:uid="{00000000-0005-0000-0000-0000F1010000}"/>
    <cellStyle name="常规 3 21" xfId="497" xr:uid="{00000000-0005-0000-0000-0000F2010000}"/>
    <cellStyle name="常规 3 22" xfId="498" xr:uid="{00000000-0005-0000-0000-0000F3010000}"/>
    <cellStyle name="常规 3 23" xfId="499" xr:uid="{00000000-0005-0000-0000-0000F4010000}"/>
    <cellStyle name="常规 3 24" xfId="500" xr:uid="{00000000-0005-0000-0000-0000F5010000}"/>
    <cellStyle name="常规 3 25" xfId="501" xr:uid="{00000000-0005-0000-0000-0000F6010000}"/>
    <cellStyle name="常规 3 26" xfId="502" xr:uid="{00000000-0005-0000-0000-0000F7010000}"/>
    <cellStyle name="常规 3 27" xfId="503" xr:uid="{00000000-0005-0000-0000-0000F8010000}"/>
    <cellStyle name="常规 3 28" xfId="504" xr:uid="{00000000-0005-0000-0000-0000F9010000}"/>
    <cellStyle name="常规 3 29" xfId="11" xr:uid="{00000000-0005-0000-0000-0000FA010000}"/>
    <cellStyle name="常规 3 3" xfId="505" xr:uid="{00000000-0005-0000-0000-0000FB010000}"/>
    <cellStyle name="常规 3 30" xfId="13" xr:uid="{00000000-0005-0000-0000-0000FC010000}"/>
    <cellStyle name="常规 3 4" xfId="506" xr:uid="{00000000-0005-0000-0000-0000FD010000}"/>
    <cellStyle name="常规 3 5" xfId="507" xr:uid="{00000000-0005-0000-0000-0000FE010000}"/>
    <cellStyle name="常规 3 6" xfId="508" xr:uid="{00000000-0005-0000-0000-0000FF010000}"/>
    <cellStyle name="常规 3 7" xfId="509" xr:uid="{00000000-0005-0000-0000-000000020000}"/>
    <cellStyle name="常规 3 8" xfId="510" xr:uid="{00000000-0005-0000-0000-000001020000}"/>
    <cellStyle name="常规 3 9" xfId="511" xr:uid="{00000000-0005-0000-0000-000002020000}"/>
    <cellStyle name="常规 30" xfId="512" xr:uid="{00000000-0005-0000-0000-000003020000}"/>
    <cellStyle name="常规 31" xfId="513" xr:uid="{00000000-0005-0000-0000-000004020000}"/>
    <cellStyle name="常规 32" xfId="514" xr:uid="{00000000-0005-0000-0000-000005020000}"/>
    <cellStyle name="常规 33" xfId="515" xr:uid="{00000000-0005-0000-0000-000006020000}"/>
    <cellStyle name="常规 34" xfId="516" xr:uid="{00000000-0005-0000-0000-000007020000}"/>
    <cellStyle name="常规 35" xfId="517" xr:uid="{00000000-0005-0000-0000-000008020000}"/>
    <cellStyle name="常规 36" xfId="518" xr:uid="{00000000-0005-0000-0000-000009020000}"/>
    <cellStyle name="常规 37" xfId="519" xr:uid="{00000000-0005-0000-0000-00000A020000}"/>
    <cellStyle name="常规 38" xfId="520" xr:uid="{00000000-0005-0000-0000-00000B020000}"/>
    <cellStyle name="常规 39" xfId="521" xr:uid="{00000000-0005-0000-0000-00000C020000}"/>
    <cellStyle name="常规 4" xfId="522" xr:uid="{00000000-0005-0000-0000-00000D020000}"/>
    <cellStyle name="常规 4 10" xfId="523" xr:uid="{00000000-0005-0000-0000-00000E020000}"/>
    <cellStyle name="常规 4 11" xfId="524" xr:uid="{00000000-0005-0000-0000-00000F020000}"/>
    <cellStyle name="常规 4 12" xfId="525" xr:uid="{00000000-0005-0000-0000-000010020000}"/>
    <cellStyle name="常规 4 13" xfId="526" xr:uid="{00000000-0005-0000-0000-000011020000}"/>
    <cellStyle name="常规 4 14" xfId="527" xr:uid="{00000000-0005-0000-0000-000012020000}"/>
    <cellStyle name="常规 4 15" xfId="528" xr:uid="{00000000-0005-0000-0000-000013020000}"/>
    <cellStyle name="常规 4 16" xfId="529" xr:uid="{00000000-0005-0000-0000-000014020000}"/>
    <cellStyle name="常规 4 17" xfId="530" xr:uid="{00000000-0005-0000-0000-000015020000}"/>
    <cellStyle name="常规 4 18" xfId="531" xr:uid="{00000000-0005-0000-0000-000016020000}"/>
    <cellStyle name="常规 4 19" xfId="532" xr:uid="{00000000-0005-0000-0000-000017020000}"/>
    <cellStyle name="常规 4 2" xfId="533" xr:uid="{00000000-0005-0000-0000-000018020000}"/>
    <cellStyle name="常规 4 2 10" xfId="534" xr:uid="{00000000-0005-0000-0000-000019020000}"/>
    <cellStyle name="常规 4 2 11" xfId="535" xr:uid="{00000000-0005-0000-0000-00001A020000}"/>
    <cellStyle name="常规 4 2 12" xfId="536" xr:uid="{00000000-0005-0000-0000-00001B020000}"/>
    <cellStyle name="常规 4 2 13" xfId="537" xr:uid="{00000000-0005-0000-0000-00001C020000}"/>
    <cellStyle name="常规 4 2 14" xfId="538" xr:uid="{00000000-0005-0000-0000-00001D020000}"/>
    <cellStyle name="常规 4 2 15" xfId="539" xr:uid="{00000000-0005-0000-0000-00001E020000}"/>
    <cellStyle name="常规 4 2 16" xfId="540" xr:uid="{00000000-0005-0000-0000-00001F020000}"/>
    <cellStyle name="常规 4 2 17" xfId="541" xr:uid="{00000000-0005-0000-0000-000020020000}"/>
    <cellStyle name="常规 4 2 18" xfId="542" xr:uid="{00000000-0005-0000-0000-000021020000}"/>
    <cellStyle name="常规 4 2 19" xfId="543" xr:uid="{00000000-0005-0000-0000-000022020000}"/>
    <cellStyle name="常规 4 2 2" xfId="544" xr:uid="{00000000-0005-0000-0000-000023020000}"/>
    <cellStyle name="常规 4 2 2 10" xfId="545" xr:uid="{00000000-0005-0000-0000-000024020000}"/>
    <cellStyle name="常规 4 2 2 11" xfId="546" xr:uid="{00000000-0005-0000-0000-000025020000}"/>
    <cellStyle name="常规 4 2 2 12" xfId="547" xr:uid="{00000000-0005-0000-0000-000026020000}"/>
    <cellStyle name="常规 4 2 2 2" xfId="548" xr:uid="{00000000-0005-0000-0000-000027020000}"/>
    <cellStyle name="常规 4 2 2 3" xfId="549" xr:uid="{00000000-0005-0000-0000-000028020000}"/>
    <cellStyle name="常规 4 2 2 4" xfId="550" xr:uid="{00000000-0005-0000-0000-000029020000}"/>
    <cellStyle name="常规 4 2 2 5" xfId="551" xr:uid="{00000000-0005-0000-0000-00002A020000}"/>
    <cellStyle name="常规 4 2 2 6" xfId="552" xr:uid="{00000000-0005-0000-0000-00002B020000}"/>
    <cellStyle name="常规 4 2 2 7" xfId="553" xr:uid="{00000000-0005-0000-0000-00002C020000}"/>
    <cellStyle name="常规 4 2 2 8" xfId="554" xr:uid="{00000000-0005-0000-0000-00002D020000}"/>
    <cellStyle name="常规 4 2 2 9" xfId="555" xr:uid="{00000000-0005-0000-0000-00002E020000}"/>
    <cellStyle name="常规 4 2 20" xfId="556" xr:uid="{00000000-0005-0000-0000-00002F020000}"/>
    <cellStyle name="常规 4 2 21" xfId="557" xr:uid="{00000000-0005-0000-0000-000030020000}"/>
    <cellStyle name="常规 4 2 22" xfId="558" xr:uid="{00000000-0005-0000-0000-000031020000}"/>
    <cellStyle name="常规 4 2 23" xfId="559" xr:uid="{00000000-0005-0000-0000-000032020000}"/>
    <cellStyle name="常规 4 2 24" xfId="560" xr:uid="{00000000-0005-0000-0000-000033020000}"/>
    <cellStyle name="常规 4 2 3" xfId="561" xr:uid="{00000000-0005-0000-0000-000034020000}"/>
    <cellStyle name="常规 4 2 4" xfId="562" xr:uid="{00000000-0005-0000-0000-000035020000}"/>
    <cellStyle name="常规 4 2 5" xfId="563" xr:uid="{00000000-0005-0000-0000-000036020000}"/>
    <cellStyle name="常规 4 2 6" xfId="564" xr:uid="{00000000-0005-0000-0000-000037020000}"/>
    <cellStyle name="常规 4 2 7" xfId="565" xr:uid="{00000000-0005-0000-0000-000038020000}"/>
    <cellStyle name="常规 4 2 8" xfId="566" xr:uid="{00000000-0005-0000-0000-000039020000}"/>
    <cellStyle name="常规 4 2 9" xfId="567" xr:uid="{00000000-0005-0000-0000-00003A020000}"/>
    <cellStyle name="常规 4 20" xfId="568" xr:uid="{00000000-0005-0000-0000-00003B020000}"/>
    <cellStyle name="常规 4 21" xfId="569" xr:uid="{00000000-0005-0000-0000-00003C020000}"/>
    <cellStyle name="常规 4 22" xfId="570" xr:uid="{00000000-0005-0000-0000-00003D020000}"/>
    <cellStyle name="常规 4 23" xfId="571" xr:uid="{00000000-0005-0000-0000-00003E020000}"/>
    <cellStyle name="常规 4 24" xfId="572" xr:uid="{00000000-0005-0000-0000-00003F020000}"/>
    <cellStyle name="常规 4 3" xfId="573" xr:uid="{00000000-0005-0000-0000-000040020000}"/>
    <cellStyle name="常规 4 4" xfId="574" xr:uid="{00000000-0005-0000-0000-000041020000}"/>
    <cellStyle name="常规 4 5" xfId="575" xr:uid="{00000000-0005-0000-0000-000042020000}"/>
    <cellStyle name="常规 4 6" xfId="576" xr:uid="{00000000-0005-0000-0000-000043020000}"/>
    <cellStyle name="常规 4 7" xfId="577" xr:uid="{00000000-0005-0000-0000-000044020000}"/>
    <cellStyle name="常规 4 8" xfId="578" xr:uid="{00000000-0005-0000-0000-000045020000}"/>
    <cellStyle name="常规 4 9" xfId="579" xr:uid="{00000000-0005-0000-0000-000046020000}"/>
    <cellStyle name="常规 40" xfId="961" xr:uid="{00000000-0005-0000-0000-000047020000}"/>
    <cellStyle name="常规 42" xfId="967" xr:uid="{00000000-0005-0000-0000-000048020000}"/>
    <cellStyle name="常规 5" xfId="580" xr:uid="{00000000-0005-0000-0000-000049020000}"/>
    <cellStyle name="常规 5 2" xfId="2" xr:uid="{00000000-0005-0000-0000-00004A020000}"/>
    <cellStyle name="常规 5 2 2" xfId="581" xr:uid="{00000000-0005-0000-0000-00004B020000}"/>
    <cellStyle name="常规 6" xfId="582" xr:uid="{00000000-0005-0000-0000-00004C020000}"/>
    <cellStyle name="常规 6 10" xfId="583" xr:uid="{00000000-0005-0000-0000-00004D020000}"/>
    <cellStyle name="常规 6 11" xfId="584" xr:uid="{00000000-0005-0000-0000-00004E020000}"/>
    <cellStyle name="常规 6 12" xfId="585" xr:uid="{00000000-0005-0000-0000-00004F020000}"/>
    <cellStyle name="常规 6 13" xfId="586" xr:uid="{00000000-0005-0000-0000-000050020000}"/>
    <cellStyle name="常规 6 14" xfId="587" xr:uid="{00000000-0005-0000-0000-000051020000}"/>
    <cellStyle name="常规 6 15" xfId="588" xr:uid="{00000000-0005-0000-0000-000052020000}"/>
    <cellStyle name="常规 6 16" xfId="589" xr:uid="{00000000-0005-0000-0000-000053020000}"/>
    <cellStyle name="常规 6 17" xfId="590" xr:uid="{00000000-0005-0000-0000-000054020000}"/>
    <cellStyle name="常规 6 18" xfId="591" xr:uid="{00000000-0005-0000-0000-000055020000}"/>
    <cellStyle name="常规 6 19" xfId="592" xr:uid="{00000000-0005-0000-0000-000056020000}"/>
    <cellStyle name="常规 6 2" xfId="593" xr:uid="{00000000-0005-0000-0000-000057020000}"/>
    <cellStyle name="常规 6 2 10" xfId="594" xr:uid="{00000000-0005-0000-0000-000058020000}"/>
    <cellStyle name="常规 6 2 11" xfId="595" xr:uid="{00000000-0005-0000-0000-000059020000}"/>
    <cellStyle name="常规 6 2 12" xfId="596" xr:uid="{00000000-0005-0000-0000-00005A020000}"/>
    <cellStyle name="常规 6 2 2" xfId="597" xr:uid="{00000000-0005-0000-0000-00005B020000}"/>
    <cellStyle name="常规 6 2 3" xfId="598" xr:uid="{00000000-0005-0000-0000-00005C020000}"/>
    <cellStyle name="常规 6 2 4" xfId="599" xr:uid="{00000000-0005-0000-0000-00005D020000}"/>
    <cellStyle name="常规 6 2 5" xfId="600" xr:uid="{00000000-0005-0000-0000-00005E020000}"/>
    <cellStyle name="常规 6 2 6" xfId="601" xr:uid="{00000000-0005-0000-0000-00005F020000}"/>
    <cellStyle name="常规 6 2 7" xfId="602" xr:uid="{00000000-0005-0000-0000-000060020000}"/>
    <cellStyle name="常规 6 2 8" xfId="603" xr:uid="{00000000-0005-0000-0000-000061020000}"/>
    <cellStyle name="常规 6 2 9" xfId="604" xr:uid="{00000000-0005-0000-0000-000062020000}"/>
    <cellStyle name="常规 6 20" xfId="605" xr:uid="{00000000-0005-0000-0000-000063020000}"/>
    <cellStyle name="常规 6 21" xfId="606" xr:uid="{00000000-0005-0000-0000-000064020000}"/>
    <cellStyle name="常规 6 22" xfId="607" xr:uid="{00000000-0005-0000-0000-000065020000}"/>
    <cellStyle name="常规 6 23" xfId="608" xr:uid="{00000000-0005-0000-0000-000066020000}"/>
    <cellStyle name="常规 6 24" xfId="609" xr:uid="{00000000-0005-0000-0000-000067020000}"/>
    <cellStyle name="常规 6 3" xfId="610" xr:uid="{00000000-0005-0000-0000-000068020000}"/>
    <cellStyle name="常规 6 4" xfId="611" xr:uid="{00000000-0005-0000-0000-000069020000}"/>
    <cellStyle name="常规 6 5" xfId="612" xr:uid="{00000000-0005-0000-0000-00006A020000}"/>
    <cellStyle name="常规 6 6" xfId="613" xr:uid="{00000000-0005-0000-0000-00006B020000}"/>
    <cellStyle name="常规 6 7" xfId="614" xr:uid="{00000000-0005-0000-0000-00006C020000}"/>
    <cellStyle name="常规 6 8" xfId="615" xr:uid="{00000000-0005-0000-0000-00006D020000}"/>
    <cellStyle name="常规 6 9" xfId="616" xr:uid="{00000000-0005-0000-0000-00006E020000}"/>
    <cellStyle name="常规 7" xfId="617" xr:uid="{00000000-0005-0000-0000-00006F020000}"/>
    <cellStyle name="常规 7 10" xfId="618" xr:uid="{00000000-0005-0000-0000-000070020000}"/>
    <cellStyle name="常规 7 11" xfId="619" xr:uid="{00000000-0005-0000-0000-000071020000}"/>
    <cellStyle name="常规 7 12" xfId="620" xr:uid="{00000000-0005-0000-0000-000072020000}"/>
    <cellStyle name="常规 7 13" xfId="621" xr:uid="{00000000-0005-0000-0000-000073020000}"/>
    <cellStyle name="常规 7 14" xfId="622" xr:uid="{00000000-0005-0000-0000-000074020000}"/>
    <cellStyle name="常规 7 15" xfId="623" xr:uid="{00000000-0005-0000-0000-000075020000}"/>
    <cellStyle name="常规 7 16" xfId="624" xr:uid="{00000000-0005-0000-0000-000076020000}"/>
    <cellStyle name="常规 7 17" xfId="625" xr:uid="{00000000-0005-0000-0000-000077020000}"/>
    <cellStyle name="常规 7 18" xfId="626" xr:uid="{00000000-0005-0000-0000-000078020000}"/>
    <cellStyle name="常规 7 19" xfId="627" xr:uid="{00000000-0005-0000-0000-000079020000}"/>
    <cellStyle name="常规 7 2" xfId="628" xr:uid="{00000000-0005-0000-0000-00007A020000}"/>
    <cellStyle name="常规 7 2 10" xfId="629" xr:uid="{00000000-0005-0000-0000-00007B020000}"/>
    <cellStyle name="常规 7 2 11" xfId="630" xr:uid="{00000000-0005-0000-0000-00007C020000}"/>
    <cellStyle name="常规 7 2 12" xfId="631" xr:uid="{00000000-0005-0000-0000-00007D020000}"/>
    <cellStyle name="常规 7 2 2" xfId="632" xr:uid="{00000000-0005-0000-0000-00007E020000}"/>
    <cellStyle name="常规 7 2 3" xfId="633" xr:uid="{00000000-0005-0000-0000-00007F020000}"/>
    <cellStyle name="常规 7 2 4" xfId="634" xr:uid="{00000000-0005-0000-0000-000080020000}"/>
    <cellStyle name="常规 7 2 5" xfId="635" xr:uid="{00000000-0005-0000-0000-000081020000}"/>
    <cellStyle name="常规 7 2 6" xfId="636" xr:uid="{00000000-0005-0000-0000-000082020000}"/>
    <cellStyle name="常规 7 2 7" xfId="637" xr:uid="{00000000-0005-0000-0000-000083020000}"/>
    <cellStyle name="常规 7 2 8" xfId="638" xr:uid="{00000000-0005-0000-0000-000084020000}"/>
    <cellStyle name="常规 7 2 9" xfId="639" xr:uid="{00000000-0005-0000-0000-000085020000}"/>
    <cellStyle name="常规 7 20" xfId="640" xr:uid="{00000000-0005-0000-0000-000086020000}"/>
    <cellStyle name="常规 7 21" xfId="641" xr:uid="{00000000-0005-0000-0000-000087020000}"/>
    <cellStyle name="常规 7 22" xfId="642" xr:uid="{00000000-0005-0000-0000-000088020000}"/>
    <cellStyle name="常规 7 23" xfId="643" xr:uid="{00000000-0005-0000-0000-000089020000}"/>
    <cellStyle name="常规 7 24" xfId="644" xr:uid="{00000000-0005-0000-0000-00008A020000}"/>
    <cellStyle name="常规 7 3" xfId="645" xr:uid="{00000000-0005-0000-0000-00008B020000}"/>
    <cellStyle name="常规 7 4" xfId="646" xr:uid="{00000000-0005-0000-0000-00008C020000}"/>
    <cellStyle name="常规 7 5" xfId="647" xr:uid="{00000000-0005-0000-0000-00008D020000}"/>
    <cellStyle name="常规 7 6" xfId="648" xr:uid="{00000000-0005-0000-0000-00008E020000}"/>
    <cellStyle name="常规 7 7" xfId="649" xr:uid="{00000000-0005-0000-0000-00008F020000}"/>
    <cellStyle name="常规 7 8" xfId="650" xr:uid="{00000000-0005-0000-0000-000090020000}"/>
    <cellStyle name="常规 7 9" xfId="651" xr:uid="{00000000-0005-0000-0000-000091020000}"/>
    <cellStyle name="常规 8" xfId="652" xr:uid="{00000000-0005-0000-0000-000092020000}"/>
    <cellStyle name="常规 9" xfId="653" xr:uid="{00000000-0005-0000-0000-000093020000}"/>
    <cellStyle name="常规_正司机座椅 _21 2" xfId="976" xr:uid="{91BA2037-3AA8-412F-9AFB-97A4A916F3D3}"/>
    <cellStyle name="常规_正司机座椅 _22 2" xfId="975" xr:uid="{63A94ED6-AABA-4538-A0C1-7B5DD6A7CA74}"/>
    <cellStyle name="常规_正司机座椅 _24 2" xfId="974" xr:uid="{8E5D0F96-FAB3-4D71-ACF5-9AC86B34E3FB}"/>
    <cellStyle name="常规_正司机座椅 _26" xfId="977" xr:uid="{885D72C2-D129-4A8A-A6BE-37C4DFFE068E}"/>
    <cellStyle name="常规_正司机座椅 _28 2" xfId="973" xr:uid="{C7435C8E-8B87-4167-AF9A-92B7E7C8F6EC}"/>
    <cellStyle name="常规_正司机座椅 _34" xfId="978" xr:uid="{9C5F5E85-8401-41C4-BCD6-D56525B67D1C}"/>
    <cellStyle name="常规_正司机座椅 _35" xfId="980" xr:uid="{38D2D43D-EADA-4CDA-A9F5-15B73815F24E}"/>
    <cellStyle name="常规_正司机座椅 _39" xfId="981" xr:uid="{32EFF690-26A7-4AA5-B235-0F29951F8104}"/>
    <cellStyle name="常规_正司机座椅 _40" xfId="979" xr:uid="{3C894125-09B4-4EE3-BF88-A2747B75EFA2}"/>
    <cellStyle name="常规_正司机座椅 _41" xfId="982" xr:uid="{C80D359B-8126-4AC1-BEBC-D651F6B3450C}"/>
    <cellStyle name="常规_正司机座椅 _42" xfId="984" xr:uid="{13344759-8A75-458B-AA99-8962A00512D0}"/>
    <cellStyle name="常规_正司机座椅 _46" xfId="983" xr:uid="{81B5F2F1-655E-4015-9DBD-A4EED8AC12D8}"/>
    <cellStyle name="常规_正司机座椅 _47" xfId="985" xr:uid="{C7B4FA71-4F47-497A-B593-1594FD297474}"/>
    <cellStyle name="好 10" xfId="654" xr:uid="{00000000-0005-0000-0000-000094020000}"/>
    <cellStyle name="好 11" xfId="655" xr:uid="{00000000-0005-0000-0000-000095020000}"/>
    <cellStyle name="好 2" xfId="656" xr:uid="{00000000-0005-0000-0000-000096020000}"/>
    <cellStyle name="好 2 2" xfId="657" xr:uid="{00000000-0005-0000-0000-000097020000}"/>
    <cellStyle name="好 2 3" xfId="658" xr:uid="{00000000-0005-0000-0000-000098020000}"/>
    <cellStyle name="好 2 4" xfId="659" xr:uid="{00000000-0005-0000-0000-000099020000}"/>
    <cellStyle name="好 2 5" xfId="660" xr:uid="{00000000-0005-0000-0000-00009A020000}"/>
    <cellStyle name="好 3" xfId="661" xr:uid="{00000000-0005-0000-0000-00009B020000}"/>
    <cellStyle name="好 4" xfId="662" xr:uid="{00000000-0005-0000-0000-00009C020000}"/>
    <cellStyle name="好 5" xfId="663" xr:uid="{00000000-0005-0000-0000-00009D020000}"/>
    <cellStyle name="好 6" xfId="664" xr:uid="{00000000-0005-0000-0000-00009E020000}"/>
    <cellStyle name="好 7" xfId="665" xr:uid="{00000000-0005-0000-0000-00009F020000}"/>
    <cellStyle name="好 8" xfId="666" xr:uid="{00000000-0005-0000-0000-0000A0020000}"/>
    <cellStyle name="好 9" xfId="667" xr:uid="{00000000-0005-0000-0000-0000A1020000}"/>
    <cellStyle name="好_KING" xfId="969" xr:uid="{D911C8DE-554C-41A4-870E-DC74A1722584}"/>
    <cellStyle name="汇总 10" xfId="668" xr:uid="{00000000-0005-0000-0000-0000A2020000}"/>
    <cellStyle name="汇总 10 2" xfId="669" xr:uid="{00000000-0005-0000-0000-0000A3020000}"/>
    <cellStyle name="汇总 11" xfId="670" xr:uid="{00000000-0005-0000-0000-0000A4020000}"/>
    <cellStyle name="汇总 11 2" xfId="671" xr:uid="{00000000-0005-0000-0000-0000A5020000}"/>
    <cellStyle name="汇总 2" xfId="672" xr:uid="{00000000-0005-0000-0000-0000A6020000}"/>
    <cellStyle name="汇总 2 2" xfId="673" xr:uid="{00000000-0005-0000-0000-0000A7020000}"/>
    <cellStyle name="汇总 2 2 2" xfId="674" xr:uid="{00000000-0005-0000-0000-0000A8020000}"/>
    <cellStyle name="汇总 2 3" xfId="675" xr:uid="{00000000-0005-0000-0000-0000A9020000}"/>
    <cellStyle name="汇总 2 3 2" xfId="676" xr:uid="{00000000-0005-0000-0000-0000AA020000}"/>
    <cellStyle name="汇总 2 4" xfId="677" xr:uid="{00000000-0005-0000-0000-0000AB020000}"/>
    <cellStyle name="汇总 2 4 2" xfId="678" xr:uid="{00000000-0005-0000-0000-0000AC020000}"/>
    <cellStyle name="汇总 2 5" xfId="679" xr:uid="{00000000-0005-0000-0000-0000AD020000}"/>
    <cellStyle name="汇总 2 6" xfId="680" xr:uid="{00000000-0005-0000-0000-0000AE020000}"/>
    <cellStyle name="汇总 3" xfId="681" xr:uid="{00000000-0005-0000-0000-0000AF020000}"/>
    <cellStyle name="汇总 3 2" xfId="682" xr:uid="{00000000-0005-0000-0000-0000B0020000}"/>
    <cellStyle name="汇总 4" xfId="683" xr:uid="{00000000-0005-0000-0000-0000B1020000}"/>
    <cellStyle name="汇总 4 2" xfId="684" xr:uid="{00000000-0005-0000-0000-0000B2020000}"/>
    <cellStyle name="汇总 5" xfId="685" xr:uid="{00000000-0005-0000-0000-0000B3020000}"/>
    <cellStyle name="汇总 5 2" xfId="686" xr:uid="{00000000-0005-0000-0000-0000B4020000}"/>
    <cellStyle name="汇总 6" xfId="687" xr:uid="{00000000-0005-0000-0000-0000B5020000}"/>
    <cellStyle name="汇总 6 2" xfId="688" xr:uid="{00000000-0005-0000-0000-0000B6020000}"/>
    <cellStyle name="汇总 7" xfId="689" xr:uid="{00000000-0005-0000-0000-0000B7020000}"/>
    <cellStyle name="汇总 7 2" xfId="690" xr:uid="{00000000-0005-0000-0000-0000B8020000}"/>
    <cellStyle name="汇总 8" xfId="691" xr:uid="{00000000-0005-0000-0000-0000B9020000}"/>
    <cellStyle name="汇总 8 2" xfId="692" xr:uid="{00000000-0005-0000-0000-0000BA020000}"/>
    <cellStyle name="汇总 9" xfId="693" xr:uid="{00000000-0005-0000-0000-0000BB020000}"/>
    <cellStyle name="汇总 9 2" xfId="694" xr:uid="{00000000-0005-0000-0000-0000BC020000}"/>
    <cellStyle name="计算 10" xfId="695" xr:uid="{00000000-0005-0000-0000-0000BD020000}"/>
    <cellStyle name="计算 10 2" xfId="696" xr:uid="{00000000-0005-0000-0000-0000BE020000}"/>
    <cellStyle name="计算 11" xfId="697" xr:uid="{00000000-0005-0000-0000-0000BF020000}"/>
    <cellStyle name="计算 11 2" xfId="698" xr:uid="{00000000-0005-0000-0000-0000C0020000}"/>
    <cellStyle name="计算 2" xfId="699" xr:uid="{00000000-0005-0000-0000-0000C1020000}"/>
    <cellStyle name="计算 2 2" xfId="700" xr:uid="{00000000-0005-0000-0000-0000C2020000}"/>
    <cellStyle name="计算 2 2 2" xfId="701" xr:uid="{00000000-0005-0000-0000-0000C3020000}"/>
    <cellStyle name="计算 2 3" xfId="702" xr:uid="{00000000-0005-0000-0000-0000C4020000}"/>
    <cellStyle name="计算 2 3 2" xfId="703" xr:uid="{00000000-0005-0000-0000-0000C5020000}"/>
    <cellStyle name="计算 2 4" xfId="704" xr:uid="{00000000-0005-0000-0000-0000C6020000}"/>
    <cellStyle name="计算 2 4 2" xfId="705" xr:uid="{00000000-0005-0000-0000-0000C7020000}"/>
    <cellStyle name="计算 2 5" xfId="706" xr:uid="{00000000-0005-0000-0000-0000C8020000}"/>
    <cellStyle name="计算 2 6" xfId="707" xr:uid="{00000000-0005-0000-0000-0000C9020000}"/>
    <cellStyle name="计算 3" xfId="708" xr:uid="{00000000-0005-0000-0000-0000CA020000}"/>
    <cellStyle name="计算 3 2" xfId="709" xr:uid="{00000000-0005-0000-0000-0000CB020000}"/>
    <cellStyle name="计算 4" xfId="710" xr:uid="{00000000-0005-0000-0000-0000CC020000}"/>
    <cellStyle name="计算 4 2" xfId="711" xr:uid="{00000000-0005-0000-0000-0000CD020000}"/>
    <cellStyle name="计算 5" xfId="712" xr:uid="{00000000-0005-0000-0000-0000CE020000}"/>
    <cellStyle name="计算 5 2" xfId="713" xr:uid="{00000000-0005-0000-0000-0000CF020000}"/>
    <cellStyle name="计算 6" xfId="714" xr:uid="{00000000-0005-0000-0000-0000D0020000}"/>
    <cellStyle name="计算 6 2" xfId="715" xr:uid="{00000000-0005-0000-0000-0000D1020000}"/>
    <cellStyle name="计算 7" xfId="716" xr:uid="{00000000-0005-0000-0000-0000D2020000}"/>
    <cellStyle name="计算 7 2" xfId="717" xr:uid="{00000000-0005-0000-0000-0000D3020000}"/>
    <cellStyle name="计算 8" xfId="718" xr:uid="{00000000-0005-0000-0000-0000D4020000}"/>
    <cellStyle name="计算 8 2" xfId="719" xr:uid="{00000000-0005-0000-0000-0000D5020000}"/>
    <cellStyle name="计算 9" xfId="720" xr:uid="{00000000-0005-0000-0000-0000D6020000}"/>
    <cellStyle name="计算 9 2" xfId="721" xr:uid="{00000000-0005-0000-0000-0000D7020000}"/>
    <cellStyle name="检查单元格 10" xfId="722" xr:uid="{00000000-0005-0000-0000-0000D8020000}"/>
    <cellStyle name="检查单元格 11" xfId="723" xr:uid="{00000000-0005-0000-0000-0000D9020000}"/>
    <cellStyle name="检查单元格 2" xfId="724" xr:uid="{00000000-0005-0000-0000-0000DA020000}"/>
    <cellStyle name="检查单元格 2 2" xfId="725" xr:uid="{00000000-0005-0000-0000-0000DB020000}"/>
    <cellStyle name="检查单元格 2 3" xfId="726" xr:uid="{00000000-0005-0000-0000-0000DC020000}"/>
    <cellStyle name="检查单元格 2 4" xfId="727" xr:uid="{00000000-0005-0000-0000-0000DD020000}"/>
    <cellStyle name="检查单元格 2 5" xfId="728" xr:uid="{00000000-0005-0000-0000-0000DE020000}"/>
    <cellStyle name="检查单元格 3" xfId="729" xr:uid="{00000000-0005-0000-0000-0000DF020000}"/>
    <cellStyle name="检查单元格 4" xfId="730" xr:uid="{00000000-0005-0000-0000-0000E0020000}"/>
    <cellStyle name="检查单元格 5" xfId="731" xr:uid="{00000000-0005-0000-0000-0000E1020000}"/>
    <cellStyle name="检查单元格 6" xfId="732" xr:uid="{00000000-0005-0000-0000-0000E2020000}"/>
    <cellStyle name="检查单元格 7" xfId="733" xr:uid="{00000000-0005-0000-0000-0000E3020000}"/>
    <cellStyle name="检查单元格 8" xfId="734" xr:uid="{00000000-0005-0000-0000-0000E4020000}"/>
    <cellStyle name="检查单元格 9" xfId="735" xr:uid="{00000000-0005-0000-0000-0000E5020000}"/>
    <cellStyle name="解释性文本 10" xfId="736" xr:uid="{00000000-0005-0000-0000-0000E6020000}"/>
    <cellStyle name="解释性文本 11" xfId="737" xr:uid="{00000000-0005-0000-0000-0000E7020000}"/>
    <cellStyle name="解释性文本 2" xfId="738" xr:uid="{00000000-0005-0000-0000-0000E8020000}"/>
    <cellStyle name="解释性文本 2 2" xfId="739" xr:uid="{00000000-0005-0000-0000-0000E9020000}"/>
    <cellStyle name="解释性文本 2 3" xfId="740" xr:uid="{00000000-0005-0000-0000-0000EA020000}"/>
    <cellStyle name="解释性文本 2 4" xfId="741" xr:uid="{00000000-0005-0000-0000-0000EB020000}"/>
    <cellStyle name="解释性文本 2 5" xfId="742" xr:uid="{00000000-0005-0000-0000-0000EC020000}"/>
    <cellStyle name="解释性文本 3" xfId="743" xr:uid="{00000000-0005-0000-0000-0000ED020000}"/>
    <cellStyle name="解释性文本 4" xfId="744" xr:uid="{00000000-0005-0000-0000-0000EE020000}"/>
    <cellStyle name="解释性文本 5" xfId="745" xr:uid="{00000000-0005-0000-0000-0000EF020000}"/>
    <cellStyle name="解释性文本 6" xfId="746" xr:uid="{00000000-0005-0000-0000-0000F0020000}"/>
    <cellStyle name="解释性文本 7" xfId="747" xr:uid="{00000000-0005-0000-0000-0000F1020000}"/>
    <cellStyle name="解释性文本 8" xfId="748" xr:uid="{00000000-0005-0000-0000-0000F2020000}"/>
    <cellStyle name="解释性文本 9" xfId="749" xr:uid="{00000000-0005-0000-0000-0000F3020000}"/>
    <cellStyle name="警告文本 10" xfId="750" xr:uid="{00000000-0005-0000-0000-0000F4020000}"/>
    <cellStyle name="警告文本 11" xfId="751" xr:uid="{00000000-0005-0000-0000-0000F5020000}"/>
    <cellStyle name="警告文本 2" xfId="752" xr:uid="{00000000-0005-0000-0000-0000F6020000}"/>
    <cellStyle name="警告文本 2 2" xfId="753" xr:uid="{00000000-0005-0000-0000-0000F7020000}"/>
    <cellStyle name="警告文本 2 3" xfId="754" xr:uid="{00000000-0005-0000-0000-0000F8020000}"/>
    <cellStyle name="警告文本 2 4" xfId="755" xr:uid="{00000000-0005-0000-0000-0000F9020000}"/>
    <cellStyle name="警告文本 2 5" xfId="756" xr:uid="{00000000-0005-0000-0000-0000FA020000}"/>
    <cellStyle name="警告文本 3" xfId="757" xr:uid="{00000000-0005-0000-0000-0000FB020000}"/>
    <cellStyle name="警告文本 4" xfId="758" xr:uid="{00000000-0005-0000-0000-0000FC020000}"/>
    <cellStyle name="警告文本 5" xfId="759" xr:uid="{00000000-0005-0000-0000-0000FD020000}"/>
    <cellStyle name="警告文本 6" xfId="760" xr:uid="{00000000-0005-0000-0000-0000FE020000}"/>
    <cellStyle name="警告文本 7" xfId="761" xr:uid="{00000000-0005-0000-0000-0000FF020000}"/>
    <cellStyle name="警告文本 8" xfId="762" xr:uid="{00000000-0005-0000-0000-000000030000}"/>
    <cellStyle name="警告文本 9" xfId="763" xr:uid="{00000000-0005-0000-0000-000001030000}"/>
    <cellStyle name="链接单元格 10" xfId="764" xr:uid="{00000000-0005-0000-0000-000002030000}"/>
    <cellStyle name="链接单元格 11" xfId="765" xr:uid="{00000000-0005-0000-0000-000003030000}"/>
    <cellStyle name="链接单元格 2" xfId="766" xr:uid="{00000000-0005-0000-0000-000004030000}"/>
    <cellStyle name="链接单元格 2 2" xfId="767" xr:uid="{00000000-0005-0000-0000-000005030000}"/>
    <cellStyle name="链接单元格 2 3" xfId="768" xr:uid="{00000000-0005-0000-0000-000006030000}"/>
    <cellStyle name="链接单元格 2 4" xfId="769" xr:uid="{00000000-0005-0000-0000-000007030000}"/>
    <cellStyle name="链接单元格 2 5" xfId="770" xr:uid="{00000000-0005-0000-0000-000008030000}"/>
    <cellStyle name="链接单元格 3" xfId="771" xr:uid="{00000000-0005-0000-0000-000009030000}"/>
    <cellStyle name="链接单元格 4" xfId="772" xr:uid="{00000000-0005-0000-0000-00000A030000}"/>
    <cellStyle name="链接单元格 5" xfId="773" xr:uid="{00000000-0005-0000-0000-00000B030000}"/>
    <cellStyle name="链接单元格 6" xfId="774" xr:uid="{00000000-0005-0000-0000-00000C030000}"/>
    <cellStyle name="链接单元格 7" xfId="775" xr:uid="{00000000-0005-0000-0000-00000D030000}"/>
    <cellStyle name="链接单元格 8" xfId="776" xr:uid="{00000000-0005-0000-0000-00000E030000}"/>
    <cellStyle name="链接单元格 9" xfId="777" xr:uid="{00000000-0005-0000-0000-00000F030000}"/>
    <cellStyle name="千位分隔 2" xfId="14" xr:uid="{00000000-0005-0000-0000-000010030000}"/>
    <cellStyle name="千位分隔 2 2" xfId="778" xr:uid="{00000000-0005-0000-0000-000011030000}"/>
    <cellStyle name="千位分隔 3" xfId="779" xr:uid="{00000000-0005-0000-0000-000012030000}"/>
    <cellStyle name="强调文字颜色 1 10" xfId="780" xr:uid="{00000000-0005-0000-0000-000013030000}"/>
    <cellStyle name="强调文字颜色 1 11" xfId="781" xr:uid="{00000000-0005-0000-0000-000014030000}"/>
    <cellStyle name="强调文字颜色 1 2" xfId="782" xr:uid="{00000000-0005-0000-0000-000015030000}"/>
    <cellStyle name="强调文字颜色 1 2 2" xfId="783" xr:uid="{00000000-0005-0000-0000-000016030000}"/>
    <cellStyle name="强调文字颜色 1 2 3" xfId="784" xr:uid="{00000000-0005-0000-0000-000017030000}"/>
    <cellStyle name="强调文字颜色 1 2 4" xfId="785" xr:uid="{00000000-0005-0000-0000-000018030000}"/>
    <cellStyle name="强调文字颜色 1 2 5" xfId="786" xr:uid="{00000000-0005-0000-0000-000019030000}"/>
    <cellStyle name="强调文字颜色 1 3" xfId="787" xr:uid="{00000000-0005-0000-0000-00001A030000}"/>
    <cellStyle name="强调文字颜色 1 4" xfId="788" xr:uid="{00000000-0005-0000-0000-00001B030000}"/>
    <cellStyle name="强调文字颜色 1 5" xfId="789" xr:uid="{00000000-0005-0000-0000-00001C030000}"/>
    <cellStyle name="强调文字颜色 1 6" xfId="790" xr:uid="{00000000-0005-0000-0000-00001D030000}"/>
    <cellStyle name="强调文字颜色 1 7" xfId="791" xr:uid="{00000000-0005-0000-0000-00001E030000}"/>
    <cellStyle name="强调文字颜色 1 8" xfId="792" xr:uid="{00000000-0005-0000-0000-00001F030000}"/>
    <cellStyle name="强调文字颜色 1 9" xfId="793" xr:uid="{00000000-0005-0000-0000-000020030000}"/>
    <cellStyle name="强调文字颜色 2 10" xfId="794" xr:uid="{00000000-0005-0000-0000-000021030000}"/>
    <cellStyle name="强调文字颜色 2 11" xfId="795" xr:uid="{00000000-0005-0000-0000-000022030000}"/>
    <cellStyle name="强调文字颜色 2 2" xfId="796" xr:uid="{00000000-0005-0000-0000-000023030000}"/>
    <cellStyle name="强调文字颜色 2 2 2" xfId="797" xr:uid="{00000000-0005-0000-0000-000024030000}"/>
    <cellStyle name="强调文字颜色 2 2 3" xfId="798" xr:uid="{00000000-0005-0000-0000-000025030000}"/>
    <cellStyle name="强调文字颜色 2 2 4" xfId="799" xr:uid="{00000000-0005-0000-0000-000026030000}"/>
    <cellStyle name="强调文字颜色 2 2 5" xfId="800" xr:uid="{00000000-0005-0000-0000-000027030000}"/>
    <cellStyle name="强调文字颜色 2 3" xfId="801" xr:uid="{00000000-0005-0000-0000-000028030000}"/>
    <cellStyle name="强调文字颜色 2 4" xfId="802" xr:uid="{00000000-0005-0000-0000-000029030000}"/>
    <cellStyle name="强调文字颜色 2 5" xfId="803" xr:uid="{00000000-0005-0000-0000-00002A030000}"/>
    <cellStyle name="强调文字颜色 2 6" xfId="804" xr:uid="{00000000-0005-0000-0000-00002B030000}"/>
    <cellStyle name="强调文字颜色 2 7" xfId="805" xr:uid="{00000000-0005-0000-0000-00002C030000}"/>
    <cellStyle name="强调文字颜色 2 8" xfId="806" xr:uid="{00000000-0005-0000-0000-00002D030000}"/>
    <cellStyle name="强调文字颜色 2 9" xfId="807" xr:uid="{00000000-0005-0000-0000-00002E030000}"/>
    <cellStyle name="强调文字颜色 3 10" xfId="808" xr:uid="{00000000-0005-0000-0000-00002F030000}"/>
    <cellStyle name="强调文字颜色 3 11" xfId="809" xr:uid="{00000000-0005-0000-0000-000030030000}"/>
    <cellStyle name="强调文字颜色 3 2" xfId="810" xr:uid="{00000000-0005-0000-0000-000031030000}"/>
    <cellStyle name="强调文字颜色 3 2 2" xfId="811" xr:uid="{00000000-0005-0000-0000-000032030000}"/>
    <cellStyle name="强调文字颜色 3 2 3" xfId="812" xr:uid="{00000000-0005-0000-0000-000033030000}"/>
    <cellStyle name="强调文字颜色 3 2 4" xfId="813" xr:uid="{00000000-0005-0000-0000-000034030000}"/>
    <cellStyle name="强调文字颜色 3 2 5" xfId="814" xr:uid="{00000000-0005-0000-0000-000035030000}"/>
    <cellStyle name="强调文字颜色 3 3" xfId="815" xr:uid="{00000000-0005-0000-0000-000036030000}"/>
    <cellStyle name="强调文字颜色 3 4" xfId="816" xr:uid="{00000000-0005-0000-0000-000037030000}"/>
    <cellStyle name="强调文字颜色 3 5" xfId="817" xr:uid="{00000000-0005-0000-0000-000038030000}"/>
    <cellStyle name="强调文字颜色 3 6" xfId="818" xr:uid="{00000000-0005-0000-0000-000039030000}"/>
    <cellStyle name="强调文字颜色 3 7" xfId="819" xr:uid="{00000000-0005-0000-0000-00003A030000}"/>
    <cellStyle name="强调文字颜色 3 8" xfId="820" xr:uid="{00000000-0005-0000-0000-00003B030000}"/>
    <cellStyle name="强调文字颜色 3 9" xfId="821" xr:uid="{00000000-0005-0000-0000-00003C030000}"/>
    <cellStyle name="强调文字颜色 4 10" xfId="822" xr:uid="{00000000-0005-0000-0000-00003D030000}"/>
    <cellStyle name="强调文字颜色 4 11" xfId="823" xr:uid="{00000000-0005-0000-0000-00003E030000}"/>
    <cellStyle name="强调文字颜色 4 2" xfId="824" xr:uid="{00000000-0005-0000-0000-00003F030000}"/>
    <cellStyle name="强调文字颜色 4 2 2" xfId="825" xr:uid="{00000000-0005-0000-0000-000040030000}"/>
    <cellStyle name="强调文字颜色 4 2 3" xfId="826" xr:uid="{00000000-0005-0000-0000-000041030000}"/>
    <cellStyle name="强调文字颜色 4 2 4" xfId="827" xr:uid="{00000000-0005-0000-0000-000042030000}"/>
    <cellStyle name="强调文字颜色 4 2 5" xfId="828" xr:uid="{00000000-0005-0000-0000-000043030000}"/>
    <cellStyle name="强调文字颜色 4 3" xfId="829" xr:uid="{00000000-0005-0000-0000-000044030000}"/>
    <cellStyle name="强调文字颜色 4 4" xfId="830" xr:uid="{00000000-0005-0000-0000-000045030000}"/>
    <cellStyle name="强调文字颜色 4 5" xfId="831" xr:uid="{00000000-0005-0000-0000-000046030000}"/>
    <cellStyle name="强调文字颜色 4 6" xfId="832" xr:uid="{00000000-0005-0000-0000-000047030000}"/>
    <cellStyle name="强调文字颜色 4 7" xfId="833" xr:uid="{00000000-0005-0000-0000-000048030000}"/>
    <cellStyle name="强调文字颜色 4 8" xfId="834" xr:uid="{00000000-0005-0000-0000-000049030000}"/>
    <cellStyle name="强调文字颜色 4 9" xfId="835" xr:uid="{00000000-0005-0000-0000-00004A030000}"/>
    <cellStyle name="强调文字颜色 5 10" xfId="836" xr:uid="{00000000-0005-0000-0000-00004B030000}"/>
    <cellStyle name="强调文字颜色 5 11" xfId="837" xr:uid="{00000000-0005-0000-0000-00004C030000}"/>
    <cellStyle name="强调文字颜色 5 2" xfId="838" xr:uid="{00000000-0005-0000-0000-00004D030000}"/>
    <cellStyle name="强调文字颜色 5 2 2" xfId="839" xr:uid="{00000000-0005-0000-0000-00004E030000}"/>
    <cellStyle name="强调文字颜色 5 2 3" xfId="840" xr:uid="{00000000-0005-0000-0000-00004F030000}"/>
    <cellStyle name="强调文字颜色 5 2 4" xfId="841" xr:uid="{00000000-0005-0000-0000-000050030000}"/>
    <cellStyle name="强调文字颜色 5 2 5" xfId="842" xr:uid="{00000000-0005-0000-0000-000051030000}"/>
    <cellStyle name="强调文字颜色 5 3" xfId="843" xr:uid="{00000000-0005-0000-0000-000052030000}"/>
    <cellStyle name="强调文字颜色 5 4" xfId="844" xr:uid="{00000000-0005-0000-0000-000053030000}"/>
    <cellStyle name="强调文字颜色 5 5" xfId="845" xr:uid="{00000000-0005-0000-0000-000054030000}"/>
    <cellStyle name="强调文字颜色 5 6" xfId="846" xr:uid="{00000000-0005-0000-0000-000055030000}"/>
    <cellStyle name="强调文字颜色 5 7" xfId="847" xr:uid="{00000000-0005-0000-0000-000056030000}"/>
    <cellStyle name="强调文字颜色 5 8" xfId="848" xr:uid="{00000000-0005-0000-0000-000057030000}"/>
    <cellStyle name="强调文字颜色 5 9" xfId="849" xr:uid="{00000000-0005-0000-0000-000058030000}"/>
    <cellStyle name="强调文字颜色 6 10" xfId="850" xr:uid="{00000000-0005-0000-0000-000059030000}"/>
    <cellStyle name="强调文字颜色 6 11" xfId="851" xr:uid="{00000000-0005-0000-0000-00005A030000}"/>
    <cellStyle name="强调文字颜色 6 2" xfId="852" xr:uid="{00000000-0005-0000-0000-00005B030000}"/>
    <cellStyle name="强调文字颜色 6 2 2" xfId="853" xr:uid="{00000000-0005-0000-0000-00005C030000}"/>
    <cellStyle name="强调文字颜色 6 2 3" xfId="854" xr:uid="{00000000-0005-0000-0000-00005D030000}"/>
    <cellStyle name="强调文字颜色 6 2 4" xfId="855" xr:uid="{00000000-0005-0000-0000-00005E030000}"/>
    <cellStyle name="强调文字颜色 6 2 5" xfId="856" xr:uid="{00000000-0005-0000-0000-00005F030000}"/>
    <cellStyle name="强调文字颜色 6 3" xfId="857" xr:uid="{00000000-0005-0000-0000-000060030000}"/>
    <cellStyle name="强调文字颜色 6 4" xfId="858" xr:uid="{00000000-0005-0000-0000-000061030000}"/>
    <cellStyle name="强调文字颜色 6 5" xfId="859" xr:uid="{00000000-0005-0000-0000-000062030000}"/>
    <cellStyle name="强调文字颜色 6 6" xfId="860" xr:uid="{00000000-0005-0000-0000-000063030000}"/>
    <cellStyle name="强调文字颜色 6 7" xfId="861" xr:uid="{00000000-0005-0000-0000-000064030000}"/>
    <cellStyle name="强调文字颜色 6 8" xfId="862" xr:uid="{00000000-0005-0000-0000-000065030000}"/>
    <cellStyle name="强调文字颜色 6 9" xfId="863" xr:uid="{00000000-0005-0000-0000-000066030000}"/>
    <cellStyle name="适中 10" xfId="864" xr:uid="{00000000-0005-0000-0000-000067030000}"/>
    <cellStyle name="适中 11" xfId="865" xr:uid="{00000000-0005-0000-0000-000068030000}"/>
    <cellStyle name="适中 2" xfId="866" xr:uid="{00000000-0005-0000-0000-000069030000}"/>
    <cellStyle name="适中 2 2" xfId="867" xr:uid="{00000000-0005-0000-0000-00006A030000}"/>
    <cellStyle name="适中 2 3" xfId="868" xr:uid="{00000000-0005-0000-0000-00006B030000}"/>
    <cellStyle name="适中 2 4" xfId="869" xr:uid="{00000000-0005-0000-0000-00006C030000}"/>
    <cellStyle name="适中 2 5" xfId="870" xr:uid="{00000000-0005-0000-0000-00006D030000}"/>
    <cellStyle name="适中 3" xfId="871" xr:uid="{00000000-0005-0000-0000-00006E030000}"/>
    <cellStyle name="适中 4" xfId="872" xr:uid="{00000000-0005-0000-0000-00006F030000}"/>
    <cellStyle name="适中 5" xfId="873" xr:uid="{00000000-0005-0000-0000-000070030000}"/>
    <cellStyle name="适中 6" xfId="874" xr:uid="{00000000-0005-0000-0000-000071030000}"/>
    <cellStyle name="适中 7" xfId="875" xr:uid="{00000000-0005-0000-0000-000072030000}"/>
    <cellStyle name="适中 8" xfId="876" xr:uid="{00000000-0005-0000-0000-000073030000}"/>
    <cellStyle name="适中 9" xfId="877" xr:uid="{00000000-0005-0000-0000-000074030000}"/>
    <cellStyle name="输出 10" xfId="878" xr:uid="{00000000-0005-0000-0000-000075030000}"/>
    <cellStyle name="输出 10 2" xfId="879" xr:uid="{00000000-0005-0000-0000-000076030000}"/>
    <cellStyle name="输出 11" xfId="880" xr:uid="{00000000-0005-0000-0000-000077030000}"/>
    <cellStyle name="输出 11 2" xfId="881" xr:uid="{00000000-0005-0000-0000-000078030000}"/>
    <cellStyle name="输出 2" xfId="882" xr:uid="{00000000-0005-0000-0000-000079030000}"/>
    <cellStyle name="输出 2 2" xfId="883" xr:uid="{00000000-0005-0000-0000-00007A030000}"/>
    <cellStyle name="输出 2 2 2" xfId="884" xr:uid="{00000000-0005-0000-0000-00007B030000}"/>
    <cellStyle name="输出 2 3" xfId="885" xr:uid="{00000000-0005-0000-0000-00007C030000}"/>
    <cellStyle name="输出 2 3 2" xfId="886" xr:uid="{00000000-0005-0000-0000-00007D030000}"/>
    <cellStyle name="输出 2 4" xfId="887" xr:uid="{00000000-0005-0000-0000-00007E030000}"/>
    <cellStyle name="输出 2 4 2" xfId="888" xr:uid="{00000000-0005-0000-0000-00007F030000}"/>
    <cellStyle name="输出 2 5" xfId="889" xr:uid="{00000000-0005-0000-0000-000080030000}"/>
    <cellStyle name="输出 2 6" xfId="890" xr:uid="{00000000-0005-0000-0000-000081030000}"/>
    <cellStyle name="输出 3" xfId="891" xr:uid="{00000000-0005-0000-0000-000082030000}"/>
    <cellStyle name="输出 3 2" xfId="892" xr:uid="{00000000-0005-0000-0000-000083030000}"/>
    <cellStyle name="输出 4" xfId="893" xr:uid="{00000000-0005-0000-0000-000084030000}"/>
    <cellStyle name="输出 4 2" xfId="894" xr:uid="{00000000-0005-0000-0000-000085030000}"/>
    <cellStyle name="输出 5" xfId="895" xr:uid="{00000000-0005-0000-0000-000086030000}"/>
    <cellStyle name="输出 5 2" xfId="896" xr:uid="{00000000-0005-0000-0000-000087030000}"/>
    <cellStyle name="输出 6" xfId="897" xr:uid="{00000000-0005-0000-0000-000088030000}"/>
    <cellStyle name="输出 6 2" xfId="898" xr:uid="{00000000-0005-0000-0000-000089030000}"/>
    <cellStyle name="输出 7" xfId="899" xr:uid="{00000000-0005-0000-0000-00008A030000}"/>
    <cellStyle name="输出 7 2" xfId="900" xr:uid="{00000000-0005-0000-0000-00008B030000}"/>
    <cellStyle name="输出 8" xfId="901" xr:uid="{00000000-0005-0000-0000-00008C030000}"/>
    <cellStyle name="输出 8 2" xfId="902" xr:uid="{00000000-0005-0000-0000-00008D030000}"/>
    <cellStyle name="输出 9" xfId="903" xr:uid="{00000000-0005-0000-0000-00008E030000}"/>
    <cellStyle name="输出 9 2" xfId="904" xr:uid="{00000000-0005-0000-0000-00008F030000}"/>
    <cellStyle name="输入 10" xfId="905" xr:uid="{00000000-0005-0000-0000-000090030000}"/>
    <cellStyle name="输入 10 2" xfId="906" xr:uid="{00000000-0005-0000-0000-000091030000}"/>
    <cellStyle name="输入 11" xfId="907" xr:uid="{00000000-0005-0000-0000-000092030000}"/>
    <cellStyle name="输入 11 2" xfId="908" xr:uid="{00000000-0005-0000-0000-000093030000}"/>
    <cellStyle name="输入 2" xfId="909" xr:uid="{00000000-0005-0000-0000-000094030000}"/>
    <cellStyle name="输入 2 2" xfId="910" xr:uid="{00000000-0005-0000-0000-000095030000}"/>
    <cellStyle name="输入 2 2 2" xfId="911" xr:uid="{00000000-0005-0000-0000-000096030000}"/>
    <cellStyle name="输入 2 3" xfId="912" xr:uid="{00000000-0005-0000-0000-000097030000}"/>
    <cellStyle name="输入 2 3 2" xfId="913" xr:uid="{00000000-0005-0000-0000-000098030000}"/>
    <cellStyle name="输入 2 4" xfId="914" xr:uid="{00000000-0005-0000-0000-000099030000}"/>
    <cellStyle name="输入 2 4 2" xfId="915" xr:uid="{00000000-0005-0000-0000-00009A030000}"/>
    <cellStyle name="输入 2 5" xfId="916" xr:uid="{00000000-0005-0000-0000-00009B030000}"/>
    <cellStyle name="输入 2 6" xfId="917" xr:uid="{00000000-0005-0000-0000-00009C030000}"/>
    <cellStyle name="输入 3" xfId="918" xr:uid="{00000000-0005-0000-0000-00009D030000}"/>
    <cellStyle name="输入 3 2" xfId="919" xr:uid="{00000000-0005-0000-0000-00009E030000}"/>
    <cellStyle name="输入 4" xfId="920" xr:uid="{00000000-0005-0000-0000-00009F030000}"/>
    <cellStyle name="输入 4 2" xfId="921" xr:uid="{00000000-0005-0000-0000-0000A0030000}"/>
    <cellStyle name="输入 5" xfId="922" xr:uid="{00000000-0005-0000-0000-0000A1030000}"/>
    <cellStyle name="输入 5 2" xfId="923" xr:uid="{00000000-0005-0000-0000-0000A2030000}"/>
    <cellStyle name="输入 6" xfId="924" xr:uid="{00000000-0005-0000-0000-0000A3030000}"/>
    <cellStyle name="输入 6 2" xfId="925" xr:uid="{00000000-0005-0000-0000-0000A4030000}"/>
    <cellStyle name="输入 7" xfId="926" xr:uid="{00000000-0005-0000-0000-0000A5030000}"/>
    <cellStyle name="输入 7 2" xfId="927" xr:uid="{00000000-0005-0000-0000-0000A6030000}"/>
    <cellStyle name="输入 8" xfId="928" xr:uid="{00000000-0005-0000-0000-0000A7030000}"/>
    <cellStyle name="输入 8 2" xfId="929" xr:uid="{00000000-0005-0000-0000-0000A8030000}"/>
    <cellStyle name="输入 9" xfId="930" xr:uid="{00000000-0005-0000-0000-0000A9030000}"/>
    <cellStyle name="输入 9 2" xfId="931" xr:uid="{00000000-0005-0000-0000-0000AA030000}"/>
    <cellStyle name="样式 1" xfId="4" xr:uid="{00000000-0005-0000-0000-0000AB030000}"/>
    <cellStyle name="样式 1 10" xfId="5" xr:uid="{00000000-0005-0000-0000-0000AC030000}"/>
    <cellStyle name="样式 1 10 2" xfId="962" xr:uid="{00000000-0005-0000-0000-0000AD030000}"/>
    <cellStyle name="样式 1 2" xfId="972" xr:uid="{F113B009-BBBE-46F1-B831-B89D1EEC1873}"/>
    <cellStyle name="注释 10" xfId="932" xr:uid="{00000000-0005-0000-0000-0000AE030000}"/>
    <cellStyle name="注释 10 2" xfId="933" xr:uid="{00000000-0005-0000-0000-0000AF030000}"/>
    <cellStyle name="注释 11" xfId="934" xr:uid="{00000000-0005-0000-0000-0000B0030000}"/>
    <cellStyle name="注释 11 2" xfId="935" xr:uid="{00000000-0005-0000-0000-0000B1030000}"/>
    <cellStyle name="注释 2" xfId="936" xr:uid="{00000000-0005-0000-0000-0000B2030000}"/>
    <cellStyle name="注释 2 2" xfId="937" xr:uid="{00000000-0005-0000-0000-0000B3030000}"/>
    <cellStyle name="注释 2 2 2" xfId="938" xr:uid="{00000000-0005-0000-0000-0000B4030000}"/>
    <cellStyle name="注释 2 2 2 2" xfId="939" xr:uid="{00000000-0005-0000-0000-0000B5030000}"/>
    <cellStyle name="注释 2 2 3" xfId="940" xr:uid="{00000000-0005-0000-0000-0000B6030000}"/>
    <cellStyle name="注释 2 3" xfId="941" xr:uid="{00000000-0005-0000-0000-0000B7030000}"/>
    <cellStyle name="注释 2 3 2" xfId="942" xr:uid="{00000000-0005-0000-0000-0000B8030000}"/>
    <cellStyle name="注释 2 4" xfId="943" xr:uid="{00000000-0005-0000-0000-0000B9030000}"/>
    <cellStyle name="注释 2 4 2" xfId="944" xr:uid="{00000000-0005-0000-0000-0000BA030000}"/>
    <cellStyle name="注释 2 5" xfId="945" xr:uid="{00000000-0005-0000-0000-0000BB030000}"/>
    <cellStyle name="注释 3" xfId="946" xr:uid="{00000000-0005-0000-0000-0000BC030000}"/>
    <cellStyle name="注释 3 2" xfId="947" xr:uid="{00000000-0005-0000-0000-0000BD030000}"/>
    <cellStyle name="注释 4" xfId="948" xr:uid="{00000000-0005-0000-0000-0000BE030000}"/>
    <cellStyle name="注释 4 2" xfId="949" xr:uid="{00000000-0005-0000-0000-0000BF030000}"/>
    <cellStyle name="注释 5" xfId="950" xr:uid="{00000000-0005-0000-0000-0000C0030000}"/>
    <cellStyle name="注释 5 2" xfId="951" xr:uid="{00000000-0005-0000-0000-0000C1030000}"/>
    <cellStyle name="注释 6" xfId="952" xr:uid="{00000000-0005-0000-0000-0000C2030000}"/>
    <cellStyle name="注释 6 2" xfId="953" xr:uid="{00000000-0005-0000-0000-0000C3030000}"/>
    <cellStyle name="注释 7" xfId="954" xr:uid="{00000000-0005-0000-0000-0000C4030000}"/>
    <cellStyle name="注释 7 2" xfId="955" xr:uid="{00000000-0005-0000-0000-0000C5030000}"/>
    <cellStyle name="注释 8" xfId="956" xr:uid="{00000000-0005-0000-0000-0000C6030000}"/>
    <cellStyle name="注释 8 2" xfId="957" xr:uid="{00000000-0005-0000-0000-0000C7030000}"/>
    <cellStyle name="注释 9" xfId="958" xr:uid="{00000000-0005-0000-0000-0000C8030000}"/>
    <cellStyle name="注释 9 2" xfId="959" xr:uid="{00000000-0005-0000-0000-0000C9030000}"/>
  </cellStyles>
  <dxfs count="519"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</font>
      <fill>
        <patternFill patternType="solid">
          <fgColor indexed="64"/>
          <bgColor theme="5" tint="0.59996337778862885"/>
        </patternFill>
      </fill>
    </dxf>
    <dxf>
      <fill>
        <patternFill patternType="solid">
          <bgColor theme="9" tint="-0.499984740745262"/>
        </patternFill>
      </fill>
    </dxf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ill>
        <patternFill patternType="solid">
          <bgColor theme="9" tint="-0.499984740745262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theme="9" tint="-0.499984740745262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theme="9" tint="-0.499984740745262"/>
        </patternFill>
      </fill>
    </dxf>
    <dxf>
      <fill>
        <patternFill patternType="solid">
          <bgColor theme="9" tint="-0.499984740745262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theme="9" tint="-0.499984740745262"/>
        </patternFill>
      </fill>
    </dxf>
    <dxf>
      <fill>
        <patternFill patternType="solid">
          <bgColor theme="9" tint="-0.499984740745262"/>
        </patternFill>
      </fill>
    </dxf>
    <dxf>
      <fill>
        <patternFill patternType="solid">
          <bgColor theme="9" tint="-0.499984740745262"/>
        </patternFill>
      </fill>
    </dxf>
    <dxf>
      <fill>
        <patternFill patternType="solid">
          <bgColor theme="9" tint="-0.499984740745262"/>
        </patternFill>
      </fill>
    </dxf>
    <dxf>
      <fill>
        <patternFill patternType="solid">
          <bgColor theme="9" tint="-0.499984740745262"/>
        </patternFill>
      </fill>
    </dxf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ill>
        <patternFill patternType="solid">
          <bgColor theme="9" tint="-0.499984740745262"/>
        </patternFill>
      </fill>
    </dxf>
    <dxf>
      <fill>
        <patternFill patternType="solid">
          <bgColor theme="9" tint="-0.499984740745262"/>
        </patternFill>
      </fill>
    </dxf>
    <dxf>
      <fill>
        <patternFill patternType="solid">
          <bgColor theme="9" tint="-0.499984740745262"/>
        </patternFill>
      </fill>
    </dxf>
    <dxf>
      <fill>
        <patternFill patternType="solid">
          <bgColor theme="9" tint="-0.499984740745262"/>
        </patternFill>
      </fill>
    </dxf>
    <dxf>
      <fill>
        <patternFill patternType="solid">
          <bgColor theme="9" tint="-0.499984740745262"/>
        </patternFill>
      </fill>
    </dxf>
    <dxf>
      <fill>
        <patternFill patternType="solid">
          <bgColor theme="9" tint="-0.499984740745262"/>
        </patternFill>
      </fill>
    </dxf>
    <dxf>
      <fill>
        <patternFill patternType="solid">
          <bgColor theme="9" tint="-0.499984740745262"/>
        </patternFill>
      </fill>
    </dxf>
    <dxf>
      <fill>
        <patternFill patternType="solid">
          <bgColor theme="9" tint="-0.499984740745262"/>
        </patternFill>
      </fill>
    </dxf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ill>
        <patternFill patternType="solid">
          <bgColor theme="9" tint="-0.499984740745262"/>
        </patternFill>
      </fill>
    </dxf>
    <dxf>
      <fill>
        <patternFill patternType="solid">
          <bgColor theme="9" tint="-0.499984740745262"/>
        </patternFill>
      </fill>
    </dxf>
    <dxf>
      <fill>
        <patternFill patternType="solid">
          <bgColor theme="9" tint="-0.499984740745262"/>
        </patternFill>
      </fill>
    </dxf>
    <dxf>
      <fill>
        <patternFill patternType="solid">
          <bgColor theme="9" tint="-0.499984740745262"/>
        </patternFill>
      </fill>
    </dxf>
    <dxf>
      <fill>
        <patternFill patternType="solid">
          <bgColor theme="9" tint="-0.499984740745262"/>
        </patternFill>
      </fill>
    </dxf>
    <dxf>
      <fill>
        <patternFill patternType="solid">
          <bgColor theme="9" tint="-0.499984740745262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theme="9" tint="-0.499984740745262"/>
        </patternFill>
      </fill>
    </dxf>
    <dxf>
      <fill>
        <patternFill patternType="solid">
          <bgColor theme="9" tint="-0.499984740745262"/>
        </patternFill>
      </fill>
    </dxf>
    <dxf>
      <fill>
        <patternFill patternType="solid">
          <bgColor theme="9" tint="-0.499984740745262"/>
        </patternFill>
      </fill>
    </dxf>
    <dxf>
      <fill>
        <patternFill patternType="solid">
          <bgColor theme="9" tint="-0.499984740745262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theme="9" tint="-0.499984740745262"/>
        </patternFill>
      </fill>
    </dxf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ill>
        <patternFill patternType="solid">
          <bgColor theme="9" tint="-0.499984740745262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theme="9" tint="-0.499984740745262"/>
        </patternFill>
      </fill>
    </dxf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ill>
        <patternFill patternType="solid">
          <bgColor theme="9" tint="-0.499984740745262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theme="9" tint="-0.499984740745262"/>
        </patternFill>
      </fill>
    </dxf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ill>
        <patternFill patternType="solid">
          <bgColor theme="9" tint="-0.499984740745262"/>
        </patternFill>
      </fill>
    </dxf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ill>
        <patternFill patternType="solid">
          <bgColor theme="9" tint="-0.499984740745262"/>
        </patternFill>
      </fill>
    </dxf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ill>
        <patternFill patternType="solid">
          <bgColor theme="9" tint="-0.499984740745262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theme="9" tint="-0.499984740745262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theme="9" tint="-0.499984740745262"/>
        </patternFill>
      </fill>
    </dxf>
    <dxf>
      <fill>
        <patternFill patternType="solid">
          <bgColor theme="9" tint="-0.499984740745262"/>
        </patternFill>
      </fill>
    </dxf>
    <dxf>
      <fill>
        <patternFill patternType="solid">
          <bgColor theme="9" tint="-0.499984740745262"/>
        </patternFill>
      </fill>
    </dxf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ill>
        <patternFill patternType="solid">
          <bgColor theme="9" tint="-0.499984740745262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theme="9" tint="-0.499984740745262"/>
        </patternFill>
      </fill>
    </dxf>
    <dxf>
      <fill>
        <patternFill patternType="solid">
          <bgColor theme="9" tint="-0.499984740745262"/>
        </patternFill>
      </fill>
    </dxf>
    <dxf>
      <fill>
        <patternFill patternType="solid">
          <bgColor theme="9" tint="-0.499984740745262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theme="9" tint="-0.499984740745262"/>
        </patternFill>
      </fill>
    </dxf>
    <dxf>
      <fill>
        <patternFill patternType="solid">
          <bgColor theme="9" tint="-0.499984740745262"/>
        </patternFill>
      </fill>
    </dxf>
    <dxf>
      <fill>
        <patternFill patternType="solid">
          <bgColor theme="9" tint="-0.499984740745262"/>
        </patternFill>
      </fill>
    </dxf>
    <dxf>
      <fill>
        <patternFill patternType="solid">
          <bgColor theme="9" tint="-0.499984740745262"/>
        </patternFill>
      </fill>
    </dxf>
    <dxf>
      <fill>
        <patternFill patternType="solid">
          <bgColor theme="9" tint="-0.499984740745262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theme="9" tint="-0.499984740745262"/>
        </patternFill>
      </fill>
    </dxf>
    <dxf>
      <fill>
        <patternFill patternType="solid">
          <bgColor theme="9" tint="-0.499984740745262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theme="9" tint="-0.499984740745262"/>
        </patternFill>
      </fill>
    </dxf>
    <dxf>
      <fill>
        <patternFill patternType="solid">
          <bgColor theme="9" tint="-0.499984740745262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theme="9" tint="-0.499984740745262"/>
        </patternFill>
      </fill>
    </dxf>
    <dxf>
      <fill>
        <patternFill patternType="solid">
          <bgColor theme="9" tint="-0.499984740745262"/>
        </patternFill>
      </fill>
    </dxf>
    <dxf>
      <fill>
        <patternFill patternType="solid">
          <bgColor theme="9" tint="-0.499984740745262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theme="9" tint="-0.499984740745262"/>
        </patternFill>
      </fill>
    </dxf>
    <dxf>
      <fill>
        <patternFill patternType="solid">
          <bgColor theme="9" tint="-0.499984740745262"/>
        </patternFill>
      </fill>
    </dxf>
    <dxf>
      <fill>
        <patternFill patternType="solid">
          <bgColor theme="9" tint="-0.499984740745262"/>
        </patternFill>
      </fill>
    </dxf>
    <dxf>
      <fill>
        <patternFill patternType="solid">
          <bgColor theme="9" tint="-0.499984740745262"/>
        </patternFill>
      </fill>
    </dxf>
    <dxf>
      <fill>
        <patternFill patternType="solid">
          <bgColor theme="9" tint="-0.499984740745262"/>
        </patternFill>
      </fill>
    </dxf>
    <dxf>
      <fill>
        <patternFill patternType="solid">
          <bgColor theme="9" tint="-0.499984740745262"/>
        </patternFill>
      </fill>
    </dxf>
    <dxf>
      <fill>
        <patternFill patternType="solid">
          <bgColor theme="9" tint="-0.499984740745262"/>
        </patternFill>
      </fill>
    </dxf>
    <dxf>
      <fill>
        <patternFill patternType="solid">
          <bgColor theme="9" tint="-0.499984740745262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theme="9" tint="-0.499984740745262"/>
        </patternFill>
      </fill>
    </dxf>
    <dxf>
      <fill>
        <patternFill patternType="solid">
          <bgColor theme="9" tint="-0.499984740745262"/>
        </patternFill>
      </fill>
    </dxf>
    <dxf>
      <fill>
        <patternFill patternType="solid">
          <bgColor theme="9" tint="-0.499984740745262"/>
        </patternFill>
      </fill>
    </dxf>
    <dxf>
      <fill>
        <patternFill patternType="solid">
          <bgColor theme="9" tint="-0.499984740745262"/>
        </patternFill>
      </fill>
    </dxf>
    <dxf>
      <fill>
        <patternFill patternType="solid">
          <bgColor theme="9" tint="-0.499984740745262"/>
        </patternFill>
      </fill>
    </dxf>
    <dxf>
      <fill>
        <patternFill patternType="solid">
          <bgColor theme="9" tint="-0.499984740745262"/>
        </patternFill>
      </fill>
    </dxf>
    <dxf>
      <fill>
        <patternFill patternType="solid">
          <bgColor theme="9" tint="-0.499984740745262"/>
        </patternFill>
      </fill>
    </dxf>
    <dxf>
      <fill>
        <patternFill patternType="solid">
          <bgColor theme="9" tint="-0.499984740745262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theme="9" tint="-0.499984740745262"/>
        </patternFill>
      </fill>
    </dxf>
    <dxf>
      <fill>
        <patternFill patternType="solid">
          <bgColor theme="9" tint="-0.499984740745262"/>
        </patternFill>
      </fill>
    </dxf>
    <dxf>
      <fill>
        <patternFill patternType="solid">
          <bgColor theme="9" tint="-0.499984740745262"/>
        </patternFill>
      </fill>
    </dxf>
    <dxf>
      <fill>
        <patternFill patternType="solid">
          <bgColor theme="9" tint="-0.499984740745262"/>
        </patternFill>
      </fill>
    </dxf>
    <dxf>
      <fill>
        <patternFill patternType="solid">
          <bgColor theme="9" tint="-0.499984740745262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theme="9" tint="-0.499984740745262"/>
        </patternFill>
      </fill>
    </dxf>
    <dxf>
      <fill>
        <patternFill patternType="solid">
          <bgColor theme="9" tint="-0.499984740745262"/>
        </patternFill>
      </fill>
    </dxf>
    <dxf>
      <fill>
        <patternFill patternType="solid">
          <bgColor theme="9" tint="-0.499984740745262"/>
        </patternFill>
      </fill>
    </dxf>
    <dxf>
      <fill>
        <patternFill patternType="solid">
          <bgColor theme="9" tint="-0.499984740745262"/>
        </patternFill>
      </fill>
    </dxf>
    <dxf>
      <fill>
        <patternFill patternType="solid">
          <bgColor theme="9" tint="-0.499984740745262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theme="9" tint="-0.499984740745262"/>
        </patternFill>
      </fill>
    </dxf>
    <dxf>
      <fill>
        <patternFill patternType="solid">
          <bgColor theme="9" tint="-0.499984740745262"/>
        </patternFill>
      </fill>
    </dxf>
    <dxf>
      <fill>
        <patternFill patternType="solid">
          <bgColor theme="9" tint="-0.499984740745262"/>
        </patternFill>
      </fill>
    </dxf>
    <dxf>
      <fill>
        <patternFill patternType="solid">
          <bgColor theme="9" tint="-0.499984740745262"/>
        </patternFill>
      </fill>
    </dxf>
    <dxf>
      <fill>
        <patternFill patternType="solid">
          <bgColor theme="9" tint="-0.499984740745262"/>
        </patternFill>
      </fill>
    </dxf>
    <dxf>
      <fill>
        <patternFill patternType="solid">
          <bgColor theme="9" tint="-0.499984740745262"/>
        </patternFill>
      </fill>
    </dxf>
    <dxf>
      <fill>
        <patternFill patternType="solid">
          <bgColor theme="9" tint="-0.499984740745262"/>
        </patternFill>
      </fill>
    </dxf>
    <dxf>
      <fill>
        <patternFill patternType="solid">
          <bgColor theme="9" tint="-0.499984740745262"/>
        </patternFill>
      </fill>
    </dxf>
    <dxf>
      <fill>
        <patternFill patternType="solid">
          <bgColor theme="9" tint="-0.499984740745262"/>
        </patternFill>
      </fill>
    </dxf>
    <dxf>
      <fill>
        <patternFill patternType="solid">
          <bgColor theme="9" tint="-0.499984740745262"/>
        </patternFill>
      </fill>
    </dxf>
    <dxf>
      <fill>
        <patternFill patternType="solid">
          <bgColor theme="9" tint="-0.499984740745262"/>
        </patternFill>
      </fill>
    </dxf>
    <dxf>
      <fill>
        <patternFill patternType="solid">
          <bgColor theme="9" tint="-0.499984740745262"/>
        </patternFill>
      </fill>
    </dxf>
    <dxf>
      <fill>
        <patternFill patternType="solid">
          <bgColor theme="9" tint="-0.499984740745262"/>
        </patternFill>
      </fill>
    </dxf>
    <dxf>
      <fill>
        <patternFill patternType="solid">
          <bgColor theme="9" tint="-0.499984740745262"/>
        </patternFill>
      </fill>
    </dxf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ill>
        <patternFill patternType="solid">
          <bgColor theme="9" tint="-0.499984740745262"/>
        </patternFill>
      </fill>
    </dxf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ill>
        <patternFill patternType="solid">
          <bgColor theme="9" tint="-0.499984740745262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theme="9" tint="-0.499984740745262"/>
        </patternFill>
      </fill>
    </dxf>
    <dxf>
      <fill>
        <patternFill patternType="solid">
          <bgColor theme="9" tint="-0.499984740745262"/>
        </patternFill>
      </fill>
    </dxf>
    <dxf>
      <fill>
        <patternFill patternType="solid">
          <bgColor theme="9" tint="-0.499984740745262"/>
        </patternFill>
      </fill>
    </dxf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ill>
        <patternFill patternType="solid">
          <bgColor theme="9" tint="-0.499984740745262"/>
        </patternFill>
      </fill>
    </dxf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ill>
        <patternFill patternType="solid">
          <bgColor theme="9" tint="-0.499984740745262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theme="9" tint="-0.499984740745262"/>
        </patternFill>
      </fill>
    </dxf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ill>
        <patternFill patternType="solid">
          <bgColor theme="9" tint="-0.499984740745262"/>
        </patternFill>
      </fill>
    </dxf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ill>
        <patternFill patternType="solid">
          <bgColor theme="9" tint="-0.499984740745262"/>
        </patternFill>
      </fill>
    </dxf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ill>
        <patternFill patternType="solid">
          <bgColor theme="9" tint="-0.499984740745262"/>
        </patternFill>
      </fill>
    </dxf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ill>
        <patternFill patternType="solid">
          <bgColor theme="9" tint="-0.499984740745262"/>
        </patternFill>
      </fill>
    </dxf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ill>
        <patternFill patternType="solid">
          <bgColor theme="9" tint="-0.499984740745262"/>
        </patternFill>
      </fill>
    </dxf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ill>
        <patternFill patternType="solid">
          <bgColor theme="9" tint="-0.499984740745262"/>
        </patternFill>
      </fill>
    </dxf>
    <dxf>
      <fill>
        <patternFill patternType="solid">
          <bgColor theme="9" tint="-0.499984740745262"/>
        </patternFill>
      </fill>
    </dxf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ill>
        <patternFill patternType="solid">
          <bgColor theme="9" tint="-0.499984740745262"/>
        </patternFill>
      </fill>
    </dxf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ill>
        <patternFill patternType="solid">
          <bgColor theme="9" tint="-0.499984740745262"/>
        </patternFill>
      </fill>
    </dxf>
    <dxf>
      <fill>
        <patternFill patternType="solid">
          <bgColor theme="9" tint="-0.499984740745262"/>
        </patternFill>
      </fill>
    </dxf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ill>
        <patternFill patternType="solid">
          <bgColor theme="9" tint="-0.499984740745262"/>
        </patternFill>
      </fill>
    </dxf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ill>
        <patternFill patternType="solid">
          <bgColor theme="9" tint="-0.499984740745262"/>
        </patternFill>
      </fill>
    </dxf>
    <dxf>
      <fill>
        <patternFill patternType="solid">
          <bgColor theme="9" tint="-0.499984740745262"/>
        </patternFill>
      </fill>
    </dxf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ill>
        <patternFill patternType="solid">
          <bgColor theme="9" tint="-0.499984740745262"/>
        </patternFill>
      </fill>
    </dxf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ill>
        <patternFill patternType="solid">
          <bgColor theme="9" tint="-0.499984740745262"/>
        </patternFill>
      </fill>
    </dxf>
    <dxf>
      <fill>
        <patternFill patternType="solid">
          <bgColor theme="9" tint="-0.499984740745262"/>
        </patternFill>
      </fill>
    </dxf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ill>
        <patternFill patternType="solid">
          <bgColor theme="9" tint="-0.499984740745262"/>
        </patternFill>
      </fill>
    </dxf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ill>
        <patternFill patternType="solid">
          <bgColor theme="9" tint="-0.499984740745262"/>
        </patternFill>
      </fill>
    </dxf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ill>
        <patternFill patternType="solid">
          <bgColor theme="9" tint="-0.499984740745262"/>
        </patternFill>
      </fill>
    </dxf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ill>
        <patternFill patternType="solid">
          <bgColor theme="9" tint="-0.499984740745262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</font>
      <fill>
        <patternFill patternType="solid">
          <fgColor indexed="64"/>
          <bgColor theme="5" tint="0.59996337778862885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rgb="FFFF0000"/>
      </font>
      <fill>
        <patternFill>
          <bgColor theme="5" tint="0.39994506668294322"/>
        </patternFill>
      </fill>
    </dxf>
    <dxf>
      <font>
        <color rgb="FFFF0000"/>
      </font>
      <fill>
        <patternFill>
          <bgColor theme="5" tint="0.39994506668294322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theme="5" tint="0.39994506668294322"/>
        </patternFill>
      </fill>
    </dxf>
    <dxf>
      <font>
        <color rgb="FFFF0000"/>
      </font>
      <fill>
        <patternFill>
          <bgColor theme="5" tint="0.3999450666829432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</font>
      <fill>
        <patternFill patternType="solid">
          <fgColor indexed="64"/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99.emf"/><Relationship Id="rId2" Type="http://schemas.openxmlformats.org/officeDocument/2006/relationships/image" Target="../media/image7.png"/><Relationship Id="rId1" Type="http://schemas.openxmlformats.org/officeDocument/2006/relationships/image" Target="../media/image53.emf"/><Relationship Id="rId6" Type="http://schemas.openxmlformats.org/officeDocument/2006/relationships/image" Target="../media/image101.png"/><Relationship Id="rId5" Type="http://schemas.openxmlformats.org/officeDocument/2006/relationships/image" Target="../media/image102.png"/><Relationship Id="rId4" Type="http://schemas.openxmlformats.org/officeDocument/2006/relationships/image" Target="../media/image100.emf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9.png"/><Relationship Id="rId3" Type="http://schemas.openxmlformats.org/officeDocument/2006/relationships/image" Target="../media/image104.emf"/><Relationship Id="rId7" Type="http://schemas.openxmlformats.org/officeDocument/2006/relationships/image" Target="../media/image108.png"/><Relationship Id="rId2" Type="http://schemas.openxmlformats.org/officeDocument/2006/relationships/image" Target="../media/image103.emf"/><Relationship Id="rId1" Type="http://schemas.openxmlformats.org/officeDocument/2006/relationships/image" Target="../media/image53.emf"/><Relationship Id="rId6" Type="http://schemas.openxmlformats.org/officeDocument/2006/relationships/image" Target="../media/image107.png"/><Relationship Id="rId5" Type="http://schemas.openxmlformats.org/officeDocument/2006/relationships/image" Target="../media/image106.png"/><Relationship Id="rId4" Type="http://schemas.openxmlformats.org/officeDocument/2006/relationships/image" Target="../media/image105.emf"/><Relationship Id="rId9" Type="http://schemas.openxmlformats.org/officeDocument/2006/relationships/image" Target="../media/image110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2.emf"/><Relationship Id="rId2" Type="http://schemas.openxmlformats.org/officeDocument/2006/relationships/image" Target="../media/image111.emf"/><Relationship Id="rId1" Type="http://schemas.openxmlformats.org/officeDocument/2006/relationships/image" Target="../media/image53.emf"/><Relationship Id="rId4" Type="http://schemas.openxmlformats.org/officeDocument/2006/relationships/image" Target="../media/image113.png"/></Relationships>
</file>

<file path=xl/drawings/_rels/drawing1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1.emf"/><Relationship Id="rId13" Type="http://schemas.openxmlformats.org/officeDocument/2006/relationships/image" Target="../media/image126.emf"/><Relationship Id="rId3" Type="http://schemas.openxmlformats.org/officeDocument/2006/relationships/image" Target="../media/image116.emf"/><Relationship Id="rId7" Type="http://schemas.openxmlformats.org/officeDocument/2006/relationships/image" Target="../media/image120.emf"/><Relationship Id="rId12" Type="http://schemas.openxmlformats.org/officeDocument/2006/relationships/image" Target="../media/image125.emf"/><Relationship Id="rId17" Type="http://schemas.openxmlformats.org/officeDocument/2006/relationships/image" Target="../media/image130.jpeg"/><Relationship Id="rId2" Type="http://schemas.openxmlformats.org/officeDocument/2006/relationships/image" Target="../media/image115.emf"/><Relationship Id="rId16" Type="http://schemas.openxmlformats.org/officeDocument/2006/relationships/image" Target="../media/image129.emf"/><Relationship Id="rId1" Type="http://schemas.openxmlformats.org/officeDocument/2006/relationships/image" Target="../media/image114.emf"/><Relationship Id="rId6" Type="http://schemas.openxmlformats.org/officeDocument/2006/relationships/image" Target="../media/image119.jpeg"/><Relationship Id="rId11" Type="http://schemas.openxmlformats.org/officeDocument/2006/relationships/image" Target="../media/image124.emf"/><Relationship Id="rId5" Type="http://schemas.openxmlformats.org/officeDocument/2006/relationships/image" Target="../media/image118.emf"/><Relationship Id="rId15" Type="http://schemas.openxmlformats.org/officeDocument/2006/relationships/image" Target="../media/image128.emf"/><Relationship Id="rId10" Type="http://schemas.openxmlformats.org/officeDocument/2006/relationships/image" Target="../media/image123.emf"/><Relationship Id="rId4" Type="http://schemas.openxmlformats.org/officeDocument/2006/relationships/image" Target="../media/image117.emf"/><Relationship Id="rId9" Type="http://schemas.openxmlformats.org/officeDocument/2006/relationships/image" Target="../media/image122.emf"/><Relationship Id="rId14" Type="http://schemas.openxmlformats.org/officeDocument/2006/relationships/image" Target="../media/image127.emf"/></Relationships>
</file>

<file path=xl/drawings/_rels/drawing14.xml.rels><?xml version="1.0" encoding="UTF-8" standalone="yes"?>
<Relationships xmlns="http://schemas.openxmlformats.org/package/2006/relationships"><Relationship Id="rId8" Type="http://schemas.openxmlformats.org/officeDocument/2006/relationships/image" Target="../media/image133.emf"/><Relationship Id="rId13" Type="http://schemas.openxmlformats.org/officeDocument/2006/relationships/image" Target="../media/image138.emf"/><Relationship Id="rId18" Type="http://schemas.openxmlformats.org/officeDocument/2006/relationships/image" Target="../media/image142.png"/><Relationship Id="rId3" Type="http://schemas.openxmlformats.org/officeDocument/2006/relationships/image" Target="../media/image131.jpeg"/><Relationship Id="rId21" Type="http://schemas.openxmlformats.org/officeDocument/2006/relationships/image" Target="../media/image115.emf"/><Relationship Id="rId7" Type="http://schemas.openxmlformats.org/officeDocument/2006/relationships/image" Target="../media/image59.emf"/><Relationship Id="rId12" Type="http://schemas.openxmlformats.org/officeDocument/2006/relationships/image" Target="../media/image137.emf"/><Relationship Id="rId17" Type="http://schemas.openxmlformats.org/officeDocument/2006/relationships/image" Target="../media/image141.emf"/><Relationship Id="rId2" Type="http://schemas.openxmlformats.org/officeDocument/2006/relationships/image" Target="../media/image117.emf"/><Relationship Id="rId16" Type="http://schemas.openxmlformats.org/officeDocument/2006/relationships/image" Target="../media/image140.emf"/><Relationship Id="rId20" Type="http://schemas.openxmlformats.org/officeDocument/2006/relationships/image" Target="../media/image144.png"/><Relationship Id="rId1" Type="http://schemas.openxmlformats.org/officeDocument/2006/relationships/image" Target="../media/image118.emf"/><Relationship Id="rId6" Type="http://schemas.openxmlformats.org/officeDocument/2006/relationships/image" Target="../media/image116.emf"/><Relationship Id="rId11" Type="http://schemas.openxmlformats.org/officeDocument/2006/relationships/image" Target="../media/image136.emf"/><Relationship Id="rId24" Type="http://schemas.openxmlformats.org/officeDocument/2006/relationships/image" Target="../media/image146.emf"/><Relationship Id="rId5" Type="http://schemas.openxmlformats.org/officeDocument/2006/relationships/image" Target="../media/image132.emf"/><Relationship Id="rId15" Type="http://schemas.openxmlformats.org/officeDocument/2006/relationships/image" Target="../media/image126.emf"/><Relationship Id="rId23" Type="http://schemas.openxmlformats.org/officeDocument/2006/relationships/image" Target="../media/image145.jpeg"/><Relationship Id="rId10" Type="http://schemas.openxmlformats.org/officeDocument/2006/relationships/image" Target="../media/image135.emf"/><Relationship Id="rId19" Type="http://schemas.openxmlformats.org/officeDocument/2006/relationships/image" Target="../media/image143.emf"/><Relationship Id="rId4" Type="http://schemas.openxmlformats.org/officeDocument/2006/relationships/image" Target="../media/image123.emf"/><Relationship Id="rId9" Type="http://schemas.openxmlformats.org/officeDocument/2006/relationships/image" Target="../media/image134.emf"/><Relationship Id="rId14" Type="http://schemas.openxmlformats.org/officeDocument/2006/relationships/image" Target="../media/image139.emf"/><Relationship Id="rId22" Type="http://schemas.openxmlformats.org/officeDocument/2006/relationships/image" Target="../media/image114.emf"/></Relationships>
</file>

<file path=xl/drawings/_rels/drawing15.xml.rels><?xml version="1.0" encoding="UTF-8" standalone="yes"?>
<Relationships xmlns="http://schemas.openxmlformats.org/package/2006/relationships"><Relationship Id="rId26" Type="http://schemas.openxmlformats.org/officeDocument/2006/relationships/image" Target="../media/image172.emf"/><Relationship Id="rId117" Type="http://schemas.openxmlformats.org/officeDocument/2006/relationships/image" Target="../media/image263.wmf"/><Relationship Id="rId21" Type="http://schemas.openxmlformats.org/officeDocument/2006/relationships/image" Target="../media/image167.emf"/><Relationship Id="rId42" Type="http://schemas.openxmlformats.org/officeDocument/2006/relationships/image" Target="../media/image188.emf"/><Relationship Id="rId47" Type="http://schemas.openxmlformats.org/officeDocument/2006/relationships/image" Target="../media/image193.emf"/><Relationship Id="rId63" Type="http://schemas.openxmlformats.org/officeDocument/2006/relationships/image" Target="../media/image209.emf"/><Relationship Id="rId68" Type="http://schemas.openxmlformats.org/officeDocument/2006/relationships/image" Target="../media/image214.emf"/><Relationship Id="rId84" Type="http://schemas.openxmlformats.org/officeDocument/2006/relationships/image" Target="../media/image230.emf"/><Relationship Id="rId89" Type="http://schemas.openxmlformats.org/officeDocument/2006/relationships/image" Target="../media/image235.emf"/><Relationship Id="rId112" Type="http://schemas.openxmlformats.org/officeDocument/2006/relationships/image" Target="../media/image258.emf"/><Relationship Id="rId133" Type="http://schemas.openxmlformats.org/officeDocument/2006/relationships/image" Target="../media/image278.emf"/><Relationship Id="rId16" Type="http://schemas.openxmlformats.org/officeDocument/2006/relationships/image" Target="../media/image162.png"/><Relationship Id="rId107" Type="http://schemas.openxmlformats.org/officeDocument/2006/relationships/image" Target="../media/image253.emf"/><Relationship Id="rId11" Type="http://schemas.openxmlformats.org/officeDocument/2006/relationships/image" Target="../media/image157.png"/><Relationship Id="rId32" Type="http://schemas.openxmlformats.org/officeDocument/2006/relationships/image" Target="../media/image178.emf"/><Relationship Id="rId37" Type="http://schemas.openxmlformats.org/officeDocument/2006/relationships/image" Target="../media/image183.emf"/><Relationship Id="rId53" Type="http://schemas.openxmlformats.org/officeDocument/2006/relationships/image" Target="../media/image199.emf"/><Relationship Id="rId58" Type="http://schemas.openxmlformats.org/officeDocument/2006/relationships/image" Target="../media/image204.emf"/><Relationship Id="rId74" Type="http://schemas.openxmlformats.org/officeDocument/2006/relationships/image" Target="../media/image220.emf"/><Relationship Id="rId79" Type="http://schemas.openxmlformats.org/officeDocument/2006/relationships/image" Target="../media/image225.emf"/><Relationship Id="rId102" Type="http://schemas.openxmlformats.org/officeDocument/2006/relationships/image" Target="../media/image248.emf"/><Relationship Id="rId123" Type="http://schemas.openxmlformats.org/officeDocument/2006/relationships/image" Target="../media/image269.emf"/><Relationship Id="rId128" Type="http://schemas.openxmlformats.org/officeDocument/2006/relationships/image" Target="../media/image273.emf"/><Relationship Id="rId5" Type="http://schemas.openxmlformats.org/officeDocument/2006/relationships/image" Target="../media/image151.emf"/><Relationship Id="rId90" Type="http://schemas.openxmlformats.org/officeDocument/2006/relationships/image" Target="../media/image236.emf"/><Relationship Id="rId95" Type="http://schemas.openxmlformats.org/officeDocument/2006/relationships/image" Target="../media/image241.emf"/><Relationship Id="rId14" Type="http://schemas.openxmlformats.org/officeDocument/2006/relationships/image" Target="../media/image160.emf"/><Relationship Id="rId22" Type="http://schemas.openxmlformats.org/officeDocument/2006/relationships/image" Target="../media/image168.emf"/><Relationship Id="rId27" Type="http://schemas.openxmlformats.org/officeDocument/2006/relationships/image" Target="../media/image173.emf"/><Relationship Id="rId30" Type="http://schemas.openxmlformats.org/officeDocument/2006/relationships/image" Target="../media/image176.emf"/><Relationship Id="rId35" Type="http://schemas.openxmlformats.org/officeDocument/2006/relationships/image" Target="../media/image181.emf"/><Relationship Id="rId43" Type="http://schemas.openxmlformats.org/officeDocument/2006/relationships/image" Target="../media/image189.emf"/><Relationship Id="rId48" Type="http://schemas.openxmlformats.org/officeDocument/2006/relationships/image" Target="../media/image194.emf"/><Relationship Id="rId56" Type="http://schemas.openxmlformats.org/officeDocument/2006/relationships/image" Target="../media/image202.emf"/><Relationship Id="rId64" Type="http://schemas.openxmlformats.org/officeDocument/2006/relationships/image" Target="../media/image210.emf"/><Relationship Id="rId69" Type="http://schemas.openxmlformats.org/officeDocument/2006/relationships/image" Target="../media/image215.emf"/><Relationship Id="rId77" Type="http://schemas.openxmlformats.org/officeDocument/2006/relationships/image" Target="../media/image223.emf"/><Relationship Id="rId100" Type="http://schemas.openxmlformats.org/officeDocument/2006/relationships/image" Target="../media/image246.emf"/><Relationship Id="rId105" Type="http://schemas.openxmlformats.org/officeDocument/2006/relationships/image" Target="../media/image251.emf"/><Relationship Id="rId113" Type="http://schemas.openxmlformats.org/officeDocument/2006/relationships/image" Target="../media/image259.emf"/><Relationship Id="rId118" Type="http://schemas.openxmlformats.org/officeDocument/2006/relationships/image" Target="../media/image264.emf"/><Relationship Id="rId126" Type="http://schemas.openxmlformats.org/officeDocument/2006/relationships/image" Target="../media/image18.emf"/><Relationship Id="rId134" Type="http://schemas.openxmlformats.org/officeDocument/2006/relationships/image" Target="../media/image279.emf"/><Relationship Id="rId8" Type="http://schemas.openxmlformats.org/officeDocument/2006/relationships/image" Target="../media/image154.emf"/><Relationship Id="rId51" Type="http://schemas.openxmlformats.org/officeDocument/2006/relationships/image" Target="../media/image197.emf"/><Relationship Id="rId72" Type="http://schemas.openxmlformats.org/officeDocument/2006/relationships/image" Target="../media/image218.emf"/><Relationship Id="rId80" Type="http://schemas.openxmlformats.org/officeDocument/2006/relationships/image" Target="../media/image226.emf"/><Relationship Id="rId85" Type="http://schemas.openxmlformats.org/officeDocument/2006/relationships/image" Target="../media/image231.emf"/><Relationship Id="rId93" Type="http://schemas.openxmlformats.org/officeDocument/2006/relationships/image" Target="../media/image239.emf"/><Relationship Id="rId98" Type="http://schemas.openxmlformats.org/officeDocument/2006/relationships/image" Target="../media/image244.emf"/><Relationship Id="rId121" Type="http://schemas.openxmlformats.org/officeDocument/2006/relationships/image" Target="../media/image267.png"/><Relationship Id="rId3" Type="http://schemas.openxmlformats.org/officeDocument/2006/relationships/image" Target="../media/image149.emf"/><Relationship Id="rId12" Type="http://schemas.openxmlformats.org/officeDocument/2006/relationships/image" Target="../media/image158.emf"/><Relationship Id="rId17" Type="http://schemas.openxmlformats.org/officeDocument/2006/relationships/image" Target="../media/image163.wmf"/><Relationship Id="rId25" Type="http://schemas.openxmlformats.org/officeDocument/2006/relationships/image" Target="../media/image171.emf"/><Relationship Id="rId33" Type="http://schemas.openxmlformats.org/officeDocument/2006/relationships/image" Target="../media/image179.emf"/><Relationship Id="rId38" Type="http://schemas.openxmlformats.org/officeDocument/2006/relationships/image" Target="../media/image184.emf"/><Relationship Id="rId46" Type="http://schemas.openxmlformats.org/officeDocument/2006/relationships/image" Target="../media/image192.emf"/><Relationship Id="rId59" Type="http://schemas.openxmlformats.org/officeDocument/2006/relationships/image" Target="../media/image205.emf"/><Relationship Id="rId67" Type="http://schemas.openxmlformats.org/officeDocument/2006/relationships/image" Target="../media/image213.emf"/><Relationship Id="rId103" Type="http://schemas.openxmlformats.org/officeDocument/2006/relationships/image" Target="../media/image249.emf"/><Relationship Id="rId108" Type="http://schemas.openxmlformats.org/officeDocument/2006/relationships/image" Target="../media/image254.emf"/><Relationship Id="rId116" Type="http://schemas.openxmlformats.org/officeDocument/2006/relationships/image" Target="../media/image262.wmf"/><Relationship Id="rId124" Type="http://schemas.openxmlformats.org/officeDocument/2006/relationships/image" Target="../media/image270.emf"/><Relationship Id="rId129" Type="http://schemas.openxmlformats.org/officeDocument/2006/relationships/image" Target="../media/image274.emf"/><Relationship Id="rId137" Type="http://schemas.openxmlformats.org/officeDocument/2006/relationships/image" Target="../media/image282.emf"/><Relationship Id="rId20" Type="http://schemas.openxmlformats.org/officeDocument/2006/relationships/image" Target="../media/image166.emf"/><Relationship Id="rId41" Type="http://schemas.openxmlformats.org/officeDocument/2006/relationships/image" Target="../media/image187.emf"/><Relationship Id="rId54" Type="http://schemas.openxmlformats.org/officeDocument/2006/relationships/image" Target="../media/image200.png"/><Relationship Id="rId62" Type="http://schemas.openxmlformats.org/officeDocument/2006/relationships/image" Target="../media/image208.emf"/><Relationship Id="rId70" Type="http://schemas.openxmlformats.org/officeDocument/2006/relationships/image" Target="../media/image216.emf"/><Relationship Id="rId75" Type="http://schemas.openxmlformats.org/officeDocument/2006/relationships/image" Target="../media/image221.emf"/><Relationship Id="rId83" Type="http://schemas.openxmlformats.org/officeDocument/2006/relationships/image" Target="../media/image229.emf"/><Relationship Id="rId88" Type="http://schemas.openxmlformats.org/officeDocument/2006/relationships/image" Target="../media/image234.emf"/><Relationship Id="rId91" Type="http://schemas.openxmlformats.org/officeDocument/2006/relationships/image" Target="../media/image237.emf"/><Relationship Id="rId96" Type="http://schemas.openxmlformats.org/officeDocument/2006/relationships/image" Target="../media/image242.emf"/><Relationship Id="rId111" Type="http://schemas.openxmlformats.org/officeDocument/2006/relationships/image" Target="../media/image257.emf"/><Relationship Id="rId132" Type="http://schemas.openxmlformats.org/officeDocument/2006/relationships/image" Target="../media/image277.emf"/><Relationship Id="rId1" Type="http://schemas.openxmlformats.org/officeDocument/2006/relationships/image" Target="../media/image147.emf"/><Relationship Id="rId6" Type="http://schemas.openxmlformats.org/officeDocument/2006/relationships/image" Target="../media/image152.emf"/><Relationship Id="rId15" Type="http://schemas.openxmlformats.org/officeDocument/2006/relationships/image" Target="../media/image161.png"/><Relationship Id="rId23" Type="http://schemas.openxmlformats.org/officeDocument/2006/relationships/image" Target="../media/image169.emf"/><Relationship Id="rId28" Type="http://schemas.openxmlformats.org/officeDocument/2006/relationships/image" Target="../media/image174.emf"/><Relationship Id="rId36" Type="http://schemas.openxmlformats.org/officeDocument/2006/relationships/image" Target="../media/image182.emf"/><Relationship Id="rId49" Type="http://schemas.openxmlformats.org/officeDocument/2006/relationships/image" Target="../media/image195.emf"/><Relationship Id="rId57" Type="http://schemas.openxmlformats.org/officeDocument/2006/relationships/image" Target="../media/image203.emf"/><Relationship Id="rId106" Type="http://schemas.openxmlformats.org/officeDocument/2006/relationships/image" Target="../media/image252.emf"/><Relationship Id="rId114" Type="http://schemas.openxmlformats.org/officeDocument/2006/relationships/image" Target="../media/image260.emf"/><Relationship Id="rId119" Type="http://schemas.openxmlformats.org/officeDocument/2006/relationships/image" Target="../media/image265.wmf"/><Relationship Id="rId127" Type="http://schemas.openxmlformats.org/officeDocument/2006/relationships/image" Target="../media/image272.emf"/><Relationship Id="rId10" Type="http://schemas.openxmlformats.org/officeDocument/2006/relationships/image" Target="../media/image156.emf"/><Relationship Id="rId31" Type="http://schemas.openxmlformats.org/officeDocument/2006/relationships/image" Target="../media/image177.png"/><Relationship Id="rId44" Type="http://schemas.openxmlformats.org/officeDocument/2006/relationships/image" Target="../media/image190.emf"/><Relationship Id="rId52" Type="http://schemas.openxmlformats.org/officeDocument/2006/relationships/image" Target="../media/image198.emf"/><Relationship Id="rId60" Type="http://schemas.openxmlformats.org/officeDocument/2006/relationships/image" Target="../media/image206.emf"/><Relationship Id="rId65" Type="http://schemas.openxmlformats.org/officeDocument/2006/relationships/image" Target="../media/image211.emf"/><Relationship Id="rId73" Type="http://schemas.openxmlformats.org/officeDocument/2006/relationships/image" Target="../media/image219.emf"/><Relationship Id="rId78" Type="http://schemas.openxmlformats.org/officeDocument/2006/relationships/image" Target="../media/image224.emf"/><Relationship Id="rId81" Type="http://schemas.openxmlformats.org/officeDocument/2006/relationships/image" Target="../media/image227.emf"/><Relationship Id="rId86" Type="http://schemas.openxmlformats.org/officeDocument/2006/relationships/image" Target="../media/image232.emf"/><Relationship Id="rId94" Type="http://schemas.openxmlformats.org/officeDocument/2006/relationships/image" Target="../media/image240.emf"/><Relationship Id="rId99" Type="http://schemas.openxmlformats.org/officeDocument/2006/relationships/image" Target="../media/image245.emf"/><Relationship Id="rId101" Type="http://schemas.openxmlformats.org/officeDocument/2006/relationships/image" Target="../media/image247.emf"/><Relationship Id="rId122" Type="http://schemas.openxmlformats.org/officeDocument/2006/relationships/image" Target="../media/image268.emf"/><Relationship Id="rId130" Type="http://schemas.openxmlformats.org/officeDocument/2006/relationships/image" Target="../media/image275.emf"/><Relationship Id="rId135" Type="http://schemas.openxmlformats.org/officeDocument/2006/relationships/image" Target="../media/image280.emf"/><Relationship Id="rId4" Type="http://schemas.openxmlformats.org/officeDocument/2006/relationships/image" Target="../media/image150.emf"/><Relationship Id="rId9" Type="http://schemas.openxmlformats.org/officeDocument/2006/relationships/image" Target="../media/image155.emf"/><Relationship Id="rId13" Type="http://schemas.openxmlformats.org/officeDocument/2006/relationships/image" Target="../media/image159.emf"/><Relationship Id="rId18" Type="http://schemas.openxmlformats.org/officeDocument/2006/relationships/image" Target="../media/image164.emf"/><Relationship Id="rId39" Type="http://schemas.openxmlformats.org/officeDocument/2006/relationships/image" Target="../media/image185.png"/><Relationship Id="rId109" Type="http://schemas.openxmlformats.org/officeDocument/2006/relationships/image" Target="../media/image255.emf"/><Relationship Id="rId34" Type="http://schemas.openxmlformats.org/officeDocument/2006/relationships/image" Target="../media/image180.emf"/><Relationship Id="rId50" Type="http://schemas.openxmlformats.org/officeDocument/2006/relationships/image" Target="../media/image196.jpeg"/><Relationship Id="rId55" Type="http://schemas.openxmlformats.org/officeDocument/2006/relationships/image" Target="../media/image201.emf"/><Relationship Id="rId76" Type="http://schemas.openxmlformats.org/officeDocument/2006/relationships/image" Target="../media/image222.emf"/><Relationship Id="rId97" Type="http://schemas.openxmlformats.org/officeDocument/2006/relationships/image" Target="../media/image243.emf"/><Relationship Id="rId104" Type="http://schemas.openxmlformats.org/officeDocument/2006/relationships/image" Target="../media/image250.emf"/><Relationship Id="rId120" Type="http://schemas.openxmlformats.org/officeDocument/2006/relationships/image" Target="../media/image266.wmf"/><Relationship Id="rId125" Type="http://schemas.openxmlformats.org/officeDocument/2006/relationships/image" Target="../media/image271.emf"/><Relationship Id="rId7" Type="http://schemas.openxmlformats.org/officeDocument/2006/relationships/image" Target="../media/image153.emf"/><Relationship Id="rId71" Type="http://schemas.openxmlformats.org/officeDocument/2006/relationships/image" Target="../media/image217.emf"/><Relationship Id="rId92" Type="http://schemas.openxmlformats.org/officeDocument/2006/relationships/image" Target="../media/image238.emf"/><Relationship Id="rId2" Type="http://schemas.openxmlformats.org/officeDocument/2006/relationships/image" Target="../media/image148.emf"/><Relationship Id="rId29" Type="http://schemas.openxmlformats.org/officeDocument/2006/relationships/image" Target="../media/image175.emf"/><Relationship Id="rId24" Type="http://schemas.openxmlformats.org/officeDocument/2006/relationships/image" Target="../media/image170.emf"/><Relationship Id="rId40" Type="http://schemas.openxmlformats.org/officeDocument/2006/relationships/image" Target="../media/image186.png"/><Relationship Id="rId45" Type="http://schemas.openxmlformats.org/officeDocument/2006/relationships/image" Target="../media/image191.emf"/><Relationship Id="rId66" Type="http://schemas.openxmlformats.org/officeDocument/2006/relationships/image" Target="../media/image212.emf"/><Relationship Id="rId87" Type="http://schemas.openxmlformats.org/officeDocument/2006/relationships/image" Target="../media/image233.emf"/><Relationship Id="rId110" Type="http://schemas.openxmlformats.org/officeDocument/2006/relationships/image" Target="../media/image256.emf"/><Relationship Id="rId115" Type="http://schemas.openxmlformats.org/officeDocument/2006/relationships/image" Target="../media/image261.emf"/><Relationship Id="rId131" Type="http://schemas.openxmlformats.org/officeDocument/2006/relationships/image" Target="../media/image276.emf"/><Relationship Id="rId136" Type="http://schemas.openxmlformats.org/officeDocument/2006/relationships/image" Target="../media/image281.emf"/><Relationship Id="rId61" Type="http://schemas.openxmlformats.org/officeDocument/2006/relationships/image" Target="../media/image207.emf"/><Relationship Id="rId82" Type="http://schemas.openxmlformats.org/officeDocument/2006/relationships/image" Target="../media/image228.emf"/><Relationship Id="rId19" Type="http://schemas.openxmlformats.org/officeDocument/2006/relationships/image" Target="../media/image165.emf"/></Relationships>
</file>

<file path=xl/drawings/_rels/drawing16.xml.rels><?xml version="1.0" encoding="UTF-8" standalone="yes"?>
<Relationships xmlns="http://schemas.openxmlformats.org/package/2006/relationships"><Relationship Id="rId8" Type="http://schemas.openxmlformats.org/officeDocument/2006/relationships/image" Target="../media/image287.emf"/><Relationship Id="rId13" Type="http://schemas.openxmlformats.org/officeDocument/2006/relationships/image" Target="../media/image291.png"/><Relationship Id="rId18" Type="http://schemas.openxmlformats.org/officeDocument/2006/relationships/image" Target="../media/image296.png"/><Relationship Id="rId3" Type="http://schemas.openxmlformats.org/officeDocument/2006/relationships/image" Target="../media/image150.emf"/><Relationship Id="rId21" Type="http://schemas.openxmlformats.org/officeDocument/2006/relationships/image" Target="../media/image299.png"/><Relationship Id="rId7" Type="http://schemas.openxmlformats.org/officeDocument/2006/relationships/image" Target="../media/image286.emf"/><Relationship Id="rId12" Type="http://schemas.openxmlformats.org/officeDocument/2006/relationships/image" Target="../media/image290.png"/><Relationship Id="rId17" Type="http://schemas.openxmlformats.org/officeDocument/2006/relationships/image" Target="../media/image295.png"/><Relationship Id="rId2" Type="http://schemas.openxmlformats.org/officeDocument/2006/relationships/image" Target="../media/image149.emf"/><Relationship Id="rId16" Type="http://schemas.openxmlformats.org/officeDocument/2006/relationships/image" Target="../media/image294.png"/><Relationship Id="rId20" Type="http://schemas.openxmlformats.org/officeDocument/2006/relationships/image" Target="../media/image298.emf"/><Relationship Id="rId1" Type="http://schemas.openxmlformats.org/officeDocument/2006/relationships/image" Target="../media/image148.emf"/><Relationship Id="rId6" Type="http://schemas.openxmlformats.org/officeDocument/2006/relationships/image" Target="../media/image285.emf"/><Relationship Id="rId11" Type="http://schemas.openxmlformats.org/officeDocument/2006/relationships/image" Target="../media/image289.emf"/><Relationship Id="rId5" Type="http://schemas.openxmlformats.org/officeDocument/2006/relationships/image" Target="../media/image284.png"/><Relationship Id="rId15" Type="http://schemas.openxmlformats.org/officeDocument/2006/relationships/image" Target="../media/image293.png"/><Relationship Id="rId10" Type="http://schemas.openxmlformats.org/officeDocument/2006/relationships/image" Target="../media/image288.png"/><Relationship Id="rId19" Type="http://schemas.openxmlformats.org/officeDocument/2006/relationships/image" Target="../media/image297.png"/><Relationship Id="rId4" Type="http://schemas.openxmlformats.org/officeDocument/2006/relationships/image" Target="../media/image283.emf"/><Relationship Id="rId9" Type="http://schemas.openxmlformats.org/officeDocument/2006/relationships/image" Target="../media/image58.emf"/><Relationship Id="rId14" Type="http://schemas.openxmlformats.org/officeDocument/2006/relationships/image" Target="../media/image292.png"/><Relationship Id="rId22" Type="http://schemas.openxmlformats.org/officeDocument/2006/relationships/image" Target="../media/image300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png"/><Relationship Id="rId13" Type="http://schemas.openxmlformats.org/officeDocument/2006/relationships/image" Target="../media/image15.emf"/><Relationship Id="rId18" Type="http://schemas.openxmlformats.org/officeDocument/2006/relationships/image" Target="../media/image20.png"/><Relationship Id="rId26" Type="http://schemas.openxmlformats.org/officeDocument/2006/relationships/image" Target="../media/image28.emf"/><Relationship Id="rId39" Type="http://schemas.openxmlformats.org/officeDocument/2006/relationships/image" Target="../media/image41.emf"/><Relationship Id="rId3" Type="http://schemas.openxmlformats.org/officeDocument/2006/relationships/image" Target="../media/image5.emf"/><Relationship Id="rId21" Type="http://schemas.openxmlformats.org/officeDocument/2006/relationships/image" Target="../media/image23.emf"/><Relationship Id="rId34" Type="http://schemas.openxmlformats.org/officeDocument/2006/relationships/image" Target="../media/image36.png"/><Relationship Id="rId42" Type="http://schemas.openxmlformats.org/officeDocument/2006/relationships/image" Target="../media/image44.emf"/><Relationship Id="rId47" Type="http://schemas.openxmlformats.org/officeDocument/2006/relationships/image" Target="../media/image49.png"/><Relationship Id="rId7" Type="http://schemas.openxmlformats.org/officeDocument/2006/relationships/image" Target="../media/image9.png"/><Relationship Id="rId12" Type="http://schemas.openxmlformats.org/officeDocument/2006/relationships/image" Target="../media/image14.emf"/><Relationship Id="rId17" Type="http://schemas.openxmlformats.org/officeDocument/2006/relationships/image" Target="../media/image19.png"/><Relationship Id="rId25" Type="http://schemas.openxmlformats.org/officeDocument/2006/relationships/image" Target="../media/image27.emf"/><Relationship Id="rId33" Type="http://schemas.openxmlformats.org/officeDocument/2006/relationships/image" Target="../media/image35.emf"/><Relationship Id="rId38" Type="http://schemas.openxmlformats.org/officeDocument/2006/relationships/image" Target="../media/image40.emf"/><Relationship Id="rId46" Type="http://schemas.openxmlformats.org/officeDocument/2006/relationships/image" Target="../media/image48.png"/><Relationship Id="rId2" Type="http://schemas.openxmlformats.org/officeDocument/2006/relationships/image" Target="../media/image4.png"/><Relationship Id="rId16" Type="http://schemas.openxmlformats.org/officeDocument/2006/relationships/image" Target="../media/image18.emf"/><Relationship Id="rId20" Type="http://schemas.openxmlformats.org/officeDocument/2006/relationships/image" Target="../media/image22.emf"/><Relationship Id="rId29" Type="http://schemas.openxmlformats.org/officeDocument/2006/relationships/image" Target="../media/image31.png"/><Relationship Id="rId41" Type="http://schemas.openxmlformats.org/officeDocument/2006/relationships/image" Target="../media/image43.jpeg"/><Relationship Id="rId1" Type="http://schemas.openxmlformats.org/officeDocument/2006/relationships/image" Target="../media/image3.png"/><Relationship Id="rId6" Type="http://schemas.openxmlformats.org/officeDocument/2006/relationships/image" Target="../media/image8.png"/><Relationship Id="rId11" Type="http://schemas.openxmlformats.org/officeDocument/2006/relationships/image" Target="../media/image13.emf"/><Relationship Id="rId24" Type="http://schemas.openxmlformats.org/officeDocument/2006/relationships/image" Target="../media/image26.emf"/><Relationship Id="rId32" Type="http://schemas.openxmlformats.org/officeDocument/2006/relationships/image" Target="../media/image34.emf"/><Relationship Id="rId37" Type="http://schemas.openxmlformats.org/officeDocument/2006/relationships/image" Target="../media/image39.png"/><Relationship Id="rId40" Type="http://schemas.openxmlformats.org/officeDocument/2006/relationships/image" Target="../media/image42.emf"/><Relationship Id="rId45" Type="http://schemas.openxmlformats.org/officeDocument/2006/relationships/image" Target="../media/image47.png"/><Relationship Id="rId5" Type="http://schemas.openxmlformats.org/officeDocument/2006/relationships/image" Target="../media/image7.png"/><Relationship Id="rId15" Type="http://schemas.openxmlformats.org/officeDocument/2006/relationships/image" Target="../media/image17.png"/><Relationship Id="rId23" Type="http://schemas.openxmlformats.org/officeDocument/2006/relationships/image" Target="../media/image25.emf"/><Relationship Id="rId28" Type="http://schemas.openxmlformats.org/officeDocument/2006/relationships/image" Target="../media/image30.png"/><Relationship Id="rId36" Type="http://schemas.openxmlformats.org/officeDocument/2006/relationships/image" Target="../media/image38.png"/><Relationship Id="rId10" Type="http://schemas.openxmlformats.org/officeDocument/2006/relationships/image" Target="../media/image12.emf"/><Relationship Id="rId19" Type="http://schemas.openxmlformats.org/officeDocument/2006/relationships/image" Target="../media/image21.png"/><Relationship Id="rId31" Type="http://schemas.openxmlformats.org/officeDocument/2006/relationships/image" Target="../media/image33.png"/><Relationship Id="rId44" Type="http://schemas.openxmlformats.org/officeDocument/2006/relationships/image" Target="../media/image46.png"/><Relationship Id="rId4" Type="http://schemas.openxmlformats.org/officeDocument/2006/relationships/image" Target="../media/image6.emf"/><Relationship Id="rId9" Type="http://schemas.openxmlformats.org/officeDocument/2006/relationships/image" Target="../media/image11.emf"/><Relationship Id="rId14" Type="http://schemas.openxmlformats.org/officeDocument/2006/relationships/image" Target="../media/image16.png"/><Relationship Id="rId22" Type="http://schemas.openxmlformats.org/officeDocument/2006/relationships/image" Target="../media/image24.emf"/><Relationship Id="rId27" Type="http://schemas.openxmlformats.org/officeDocument/2006/relationships/image" Target="../media/image29.png"/><Relationship Id="rId30" Type="http://schemas.openxmlformats.org/officeDocument/2006/relationships/image" Target="../media/image32.png"/><Relationship Id="rId35" Type="http://schemas.openxmlformats.org/officeDocument/2006/relationships/image" Target="../media/image37.png"/><Relationship Id="rId43" Type="http://schemas.openxmlformats.org/officeDocument/2006/relationships/image" Target="../media/image45.png"/><Relationship Id="rId48" Type="http://schemas.openxmlformats.org/officeDocument/2006/relationships/image" Target="../media/image50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1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57.emf"/><Relationship Id="rId13" Type="http://schemas.openxmlformats.org/officeDocument/2006/relationships/image" Target="../media/image62.emf"/><Relationship Id="rId18" Type="http://schemas.openxmlformats.org/officeDocument/2006/relationships/image" Target="../media/image67.emf"/><Relationship Id="rId3" Type="http://schemas.openxmlformats.org/officeDocument/2006/relationships/image" Target="../media/image52.png"/><Relationship Id="rId21" Type="http://schemas.openxmlformats.org/officeDocument/2006/relationships/image" Target="../media/image17.png"/><Relationship Id="rId7" Type="http://schemas.openxmlformats.org/officeDocument/2006/relationships/image" Target="../media/image56.emf"/><Relationship Id="rId12" Type="http://schemas.openxmlformats.org/officeDocument/2006/relationships/image" Target="../media/image61.emf"/><Relationship Id="rId17" Type="http://schemas.openxmlformats.org/officeDocument/2006/relationships/image" Target="../media/image66.emf"/><Relationship Id="rId25" Type="http://schemas.openxmlformats.org/officeDocument/2006/relationships/image" Target="../media/image70.png"/><Relationship Id="rId2" Type="http://schemas.openxmlformats.org/officeDocument/2006/relationships/image" Target="../media/image6.emf"/><Relationship Id="rId16" Type="http://schemas.openxmlformats.org/officeDocument/2006/relationships/image" Target="../media/image65.png"/><Relationship Id="rId20" Type="http://schemas.openxmlformats.org/officeDocument/2006/relationships/image" Target="../media/image15.emf"/><Relationship Id="rId1" Type="http://schemas.openxmlformats.org/officeDocument/2006/relationships/image" Target="../media/image5.emf"/><Relationship Id="rId6" Type="http://schemas.openxmlformats.org/officeDocument/2006/relationships/image" Target="../media/image55.jpeg"/><Relationship Id="rId11" Type="http://schemas.openxmlformats.org/officeDocument/2006/relationships/image" Target="../media/image60.png"/><Relationship Id="rId24" Type="http://schemas.openxmlformats.org/officeDocument/2006/relationships/image" Target="../media/image13.emf"/><Relationship Id="rId5" Type="http://schemas.openxmlformats.org/officeDocument/2006/relationships/image" Target="../media/image54.jpeg"/><Relationship Id="rId15" Type="http://schemas.openxmlformats.org/officeDocument/2006/relationships/image" Target="../media/image64.png"/><Relationship Id="rId23" Type="http://schemas.openxmlformats.org/officeDocument/2006/relationships/image" Target="../media/image69.png"/><Relationship Id="rId10" Type="http://schemas.openxmlformats.org/officeDocument/2006/relationships/image" Target="../media/image59.emf"/><Relationship Id="rId19" Type="http://schemas.openxmlformats.org/officeDocument/2006/relationships/image" Target="../media/image68.emf"/><Relationship Id="rId4" Type="http://schemas.openxmlformats.org/officeDocument/2006/relationships/image" Target="../media/image53.emf"/><Relationship Id="rId9" Type="http://schemas.openxmlformats.org/officeDocument/2006/relationships/image" Target="../media/image58.emf"/><Relationship Id="rId14" Type="http://schemas.openxmlformats.org/officeDocument/2006/relationships/image" Target="../media/image63.emf"/><Relationship Id="rId22" Type="http://schemas.openxmlformats.org/officeDocument/2006/relationships/image" Target="../media/image16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71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74.png"/><Relationship Id="rId2" Type="http://schemas.openxmlformats.org/officeDocument/2006/relationships/image" Target="../media/image73.png"/><Relationship Id="rId1" Type="http://schemas.openxmlformats.org/officeDocument/2006/relationships/image" Target="../media/image72.png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image" Target="../media/image82.emf"/><Relationship Id="rId13" Type="http://schemas.openxmlformats.org/officeDocument/2006/relationships/image" Target="../media/image86.emf"/><Relationship Id="rId18" Type="http://schemas.openxmlformats.org/officeDocument/2006/relationships/image" Target="../media/image91.png"/><Relationship Id="rId3" Type="http://schemas.openxmlformats.org/officeDocument/2006/relationships/image" Target="../media/image77.emf"/><Relationship Id="rId7" Type="http://schemas.openxmlformats.org/officeDocument/2006/relationships/image" Target="../media/image81.emf"/><Relationship Id="rId12" Type="http://schemas.openxmlformats.org/officeDocument/2006/relationships/image" Target="../media/image85.emf"/><Relationship Id="rId17" Type="http://schemas.openxmlformats.org/officeDocument/2006/relationships/image" Target="../media/image90.png"/><Relationship Id="rId2" Type="http://schemas.openxmlformats.org/officeDocument/2006/relationships/image" Target="../media/image76.emf"/><Relationship Id="rId16" Type="http://schemas.openxmlformats.org/officeDocument/2006/relationships/image" Target="../media/image89.png"/><Relationship Id="rId1" Type="http://schemas.openxmlformats.org/officeDocument/2006/relationships/image" Target="../media/image75.emf"/><Relationship Id="rId6" Type="http://schemas.openxmlformats.org/officeDocument/2006/relationships/image" Target="../media/image80.emf"/><Relationship Id="rId11" Type="http://schemas.openxmlformats.org/officeDocument/2006/relationships/image" Target="../media/image84.emf"/><Relationship Id="rId5" Type="http://schemas.openxmlformats.org/officeDocument/2006/relationships/image" Target="../media/image79.emf"/><Relationship Id="rId15" Type="http://schemas.openxmlformats.org/officeDocument/2006/relationships/image" Target="../media/image88.png"/><Relationship Id="rId10" Type="http://schemas.openxmlformats.org/officeDocument/2006/relationships/image" Target="../media/image83.emf"/><Relationship Id="rId19" Type="http://schemas.openxmlformats.org/officeDocument/2006/relationships/image" Target="../media/image92.png"/><Relationship Id="rId4" Type="http://schemas.openxmlformats.org/officeDocument/2006/relationships/image" Target="../media/image78.jpeg"/><Relationship Id="rId9" Type="http://schemas.openxmlformats.org/officeDocument/2006/relationships/image" Target="../media/image63.emf"/><Relationship Id="rId14" Type="http://schemas.openxmlformats.org/officeDocument/2006/relationships/image" Target="../media/image87.emf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image" Target="../media/image96.emf"/><Relationship Id="rId13" Type="http://schemas.openxmlformats.org/officeDocument/2006/relationships/image" Target="../media/image63.emf"/><Relationship Id="rId18" Type="http://schemas.openxmlformats.org/officeDocument/2006/relationships/image" Target="../media/image92.png"/><Relationship Id="rId3" Type="http://schemas.openxmlformats.org/officeDocument/2006/relationships/image" Target="../media/image78.jpeg"/><Relationship Id="rId7" Type="http://schemas.openxmlformats.org/officeDocument/2006/relationships/image" Target="../media/image95.emf"/><Relationship Id="rId12" Type="http://schemas.openxmlformats.org/officeDocument/2006/relationships/image" Target="../media/image82.emf"/><Relationship Id="rId17" Type="http://schemas.openxmlformats.org/officeDocument/2006/relationships/image" Target="../media/image86.emf"/><Relationship Id="rId2" Type="http://schemas.openxmlformats.org/officeDocument/2006/relationships/image" Target="../media/image76.emf"/><Relationship Id="rId16" Type="http://schemas.openxmlformats.org/officeDocument/2006/relationships/image" Target="../media/image85.emf"/><Relationship Id="rId20" Type="http://schemas.openxmlformats.org/officeDocument/2006/relationships/image" Target="../media/image98.png"/><Relationship Id="rId1" Type="http://schemas.openxmlformats.org/officeDocument/2006/relationships/image" Target="../media/image93.emf"/><Relationship Id="rId6" Type="http://schemas.openxmlformats.org/officeDocument/2006/relationships/image" Target="../media/image94.emf"/><Relationship Id="rId11" Type="http://schemas.openxmlformats.org/officeDocument/2006/relationships/image" Target="../media/image81.emf"/><Relationship Id="rId5" Type="http://schemas.openxmlformats.org/officeDocument/2006/relationships/image" Target="../media/image56.emf"/><Relationship Id="rId15" Type="http://schemas.openxmlformats.org/officeDocument/2006/relationships/image" Target="../media/image84.emf"/><Relationship Id="rId10" Type="http://schemas.openxmlformats.org/officeDocument/2006/relationships/image" Target="../media/image80.emf"/><Relationship Id="rId19" Type="http://schemas.openxmlformats.org/officeDocument/2006/relationships/image" Target="../media/image97.png"/><Relationship Id="rId4" Type="http://schemas.openxmlformats.org/officeDocument/2006/relationships/image" Target="../media/image77.emf"/><Relationship Id="rId9" Type="http://schemas.openxmlformats.org/officeDocument/2006/relationships/image" Target="../media/image79.emf"/><Relationship Id="rId14" Type="http://schemas.openxmlformats.org/officeDocument/2006/relationships/image" Target="../media/image83.emf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99.emf"/><Relationship Id="rId2" Type="http://schemas.openxmlformats.org/officeDocument/2006/relationships/image" Target="../media/image7.png"/><Relationship Id="rId1" Type="http://schemas.openxmlformats.org/officeDocument/2006/relationships/image" Target="../media/image53.emf"/><Relationship Id="rId6" Type="http://schemas.openxmlformats.org/officeDocument/2006/relationships/image" Target="../media/image102.png"/><Relationship Id="rId5" Type="http://schemas.openxmlformats.org/officeDocument/2006/relationships/image" Target="../media/image101.png"/><Relationship Id="rId4" Type="http://schemas.openxmlformats.org/officeDocument/2006/relationships/image" Target="../media/image100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100853</xdr:colOff>
      <xdr:row>7</xdr:row>
      <xdr:rowOff>179295</xdr:rowOff>
    </xdr:from>
    <xdr:to>
      <xdr:col>1</xdr:col>
      <xdr:colOff>815635</xdr:colOff>
      <xdr:row>10</xdr:row>
      <xdr:rowOff>100854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B1984D6A-D8E7-43B8-A282-0A4A2F91B0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0853" y="3675530"/>
          <a:ext cx="1006135" cy="1535206"/>
        </a:xfrm>
        <a:prstGeom prst="rect">
          <a:avLst/>
        </a:prstGeom>
      </xdr:spPr>
    </xdr:pic>
    <xdr:clientData/>
  </xdr:twoCellAnchor>
  <xdr:twoCellAnchor editAs="oneCell">
    <xdr:from>
      <xdr:col>0</xdr:col>
      <xdr:colOff>168089</xdr:colOff>
      <xdr:row>5</xdr:row>
      <xdr:rowOff>44823</xdr:rowOff>
    </xdr:from>
    <xdr:to>
      <xdr:col>1</xdr:col>
      <xdr:colOff>649942</xdr:colOff>
      <xdr:row>7</xdr:row>
      <xdr:rowOff>19995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2A1B2E41-5394-44AF-8C8D-D0F2EDAA8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8089" y="2162735"/>
          <a:ext cx="773206" cy="135349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171450</xdr:colOff>
      <xdr:row>0</xdr:row>
      <xdr:rowOff>0</xdr:rowOff>
    </xdr:from>
    <xdr:ext cx="0" cy="85725"/>
    <xdr:pic>
      <xdr:nvPicPr>
        <xdr:cNvPr id="2" name="Picture 5">
          <a:extLst>
            <a:ext uri="{FF2B5EF4-FFF2-40B4-BE49-F238E27FC236}">
              <a16:creationId xmlns:a16="http://schemas.microsoft.com/office/drawing/2014/main" id="{2935C469-54FB-4092-A9A9-71B26C9BDE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96450" y="34290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245650</xdr:colOff>
      <xdr:row>2</xdr:row>
      <xdr:rowOff>40821</xdr:rowOff>
    </xdr:from>
    <xdr:ext cx="159116" cy="263979"/>
    <xdr:pic>
      <xdr:nvPicPr>
        <xdr:cNvPr id="8" name="图片 7">
          <a:extLst>
            <a:ext uri="{FF2B5EF4-FFF2-40B4-BE49-F238E27FC236}">
              <a16:creationId xmlns:a16="http://schemas.microsoft.com/office/drawing/2014/main" id="{7F55D413-5B44-4000-A2F4-659F95B92F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513100" y="898071"/>
          <a:ext cx="159116" cy="263979"/>
        </a:xfrm>
        <a:prstGeom prst="rect">
          <a:avLst/>
        </a:prstGeom>
      </xdr:spPr>
    </xdr:pic>
    <xdr:clientData/>
  </xdr:oneCellAnchor>
  <xdr:oneCellAnchor>
    <xdr:from>
      <xdr:col>8</xdr:col>
      <xdr:colOff>200585</xdr:colOff>
      <xdr:row>4</xdr:row>
      <xdr:rowOff>76759</xdr:rowOff>
    </xdr:from>
    <xdr:ext cx="370915" cy="228019"/>
    <xdr:pic>
      <xdr:nvPicPr>
        <xdr:cNvPr id="21" name="图片 20">
          <a:extLst>
            <a:ext uri="{FF2B5EF4-FFF2-40B4-BE49-F238E27FC236}">
              <a16:creationId xmlns:a16="http://schemas.microsoft.com/office/drawing/2014/main" id="{3F16FD06-A369-4B32-B75F-A31C2222B3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8035" y="1696009"/>
          <a:ext cx="370915" cy="2280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125262</xdr:colOff>
      <xdr:row>5</xdr:row>
      <xdr:rowOff>52960</xdr:rowOff>
    </xdr:from>
    <xdr:ext cx="552673" cy="297979"/>
    <xdr:pic>
      <xdr:nvPicPr>
        <xdr:cNvPr id="22" name="图片 21">
          <a:extLst>
            <a:ext uri="{FF2B5EF4-FFF2-40B4-BE49-F238E27FC236}">
              <a16:creationId xmlns:a16="http://schemas.microsoft.com/office/drawing/2014/main" id="{0DD761F0-36E3-457C-A669-7F287A0298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50262" y="2415160"/>
          <a:ext cx="552673" cy="2979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138000</xdr:colOff>
      <xdr:row>3</xdr:row>
      <xdr:rowOff>153354</xdr:rowOff>
    </xdr:from>
    <xdr:ext cx="444708" cy="131024"/>
    <xdr:pic>
      <xdr:nvPicPr>
        <xdr:cNvPr id="23" name="图片 22">
          <a:extLst>
            <a:ext uri="{FF2B5EF4-FFF2-40B4-BE49-F238E27FC236}">
              <a16:creationId xmlns:a16="http://schemas.microsoft.com/office/drawing/2014/main" id="{3601D669-34C6-40B5-9D68-641E087888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16200000">
          <a:off x="9819842" y="1349062"/>
          <a:ext cx="131024" cy="444708"/>
        </a:xfrm>
        <a:prstGeom prst="rect">
          <a:avLst/>
        </a:prstGeom>
      </xdr:spPr>
    </xdr:pic>
    <xdr:clientData/>
  </xdr:oneCellAnchor>
  <xdr:oneCellAnchor>
    <xdr:from>
      <xdr:col>8</xdr:col>
      <xdr:colOff>242048</xdr:colOff>
      <xdr:row>1</xdr:row>
      <xdr:rowOff>19612</xdr:rowOff>
    </xdr:from>
    <xdr:ext cx="167527" cy="287323"/>
    <xdr:pic>
      <xdr:nvPicPr>
        <xdr:cNvPr id="35" name="图片 34">
          <a:extLst>
            <a:ext uri="{FF2B5EF4-FFF2-40B4-BE49-F238E27FC236}">
              <a16:creationId xmlns:a16="http://schemas.microsoft.com/office/drawing/2014/main" id="{23DCA4AC-1149-4E8A-85C2-19831C074A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509498" y="495862"/>
          <a:ext cx="167527" cy="287323"/>
        </a:xfrm>
        <a:prstGeom prst="rect">
          <a:avLst/>
        </a:prstGeom>
      </xdr:spPr>
    </xdr:pic>
    <xdr:clientData/>
  </xdr:oneCellAnchor>
  <xdr:oneCellAnchor>
    <xdr:from>
      <xdr:col>8</xdr:col>
      <xdr:colOff>314324</xdr:colOff>
      <xdr:row>6</xdr:row>
      <xdr:rowOff>76346</xdr:rowOff>
    </xdr:from>
    <xdr:ext cx="189939" cy="245976"/>
    <xdr:pic>
      <xdr:nvPicPr>
        <xdr:cNvPr id="37" name="图片 36">
          <a:extLst>
            <a:ext uri="{FF2B5EF4-FFF2-40B4-BE49-F238E27FC236}">
              <a16:creationId xmlns:a16="http://schemas.microsoft.com/office/drawing/2014/main" id="{9F38AC12-58D6-4D55-85A7-72592224EA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581774" y="2457596"/>
          <a:ext cx="189939" cy="245976"/>
        </a:xfrm>
        <a:prstGeom prst="rect">
          <a:avLst/>
        </a:prstGeom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171450</xdr:colOff>
      <xdr:row>0</xdr:row>
      <xdr:rowOff>0</xdr:rowOff>
    </xdr:from>
    <xdr:ext cx="0" cy="85725"/>
    <xdr:pic>
      <xdr:nvPicPr>
        <xdr:cNvPr id="2" name="Picture 5">
          <a:extLst>
            <a:ext uri="{FF2B5EF4-FFF2-40B4-BE49-F238E27FC236}">
              <a16:creationId xmlns:a16="http://schemas.microsoft.com/office/drawing/2014/main" id="{6A545B65-3407-4CD5-8342-D642794A5B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15475" y="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8</xdr:col>
      <xdr:colOff>288678</xdr:colOff>
      <xdr:row>1</xdr:row>
      <xdr:rowOff>118316</xdr:rowOff>
    </xdr:from>
    <xdr:to>
      <xdr:col>8</xdr:col>
      <xdr:colOff>581025</xdr:colOff>
      <xdr:row>1</xdr:row>
      <xdr:rowOff>276873</xdr:rowOff>
    </xdr:to>
    <xdr:pic>
      <xdr:nvPicPr>
        <xdr:cNvPr id="3" name="Picture 1099">
          <a:extLst>
            <a:ext uri="{FF2B5EF4-FFF2-40B4-BE49-F238E27FC236}">
              <a16:creationId xmlns:a16="http://schemas.microsoft.com/office/drawing/2014/main" id="{1B9DB057-7821-4830-8AB5-748B7569E7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479928" y="670766"/>
          <a:ext cx="292347" cy="158557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257799</xdr:colOff>
      <xdr:row>2</xdr:row>
      <xdr:rowOff>85081</xdr:rowOff>
    </xdr:from>
    <xdr:to>
      <xdr:col>8</xdr:col>
      <xdr:colOff>533401</xdr:colOff>
      <xdr:row>2</xdr:row>
      <xdr:rowOff>246881</xdr:rowOff>
    </xdr:to>
    <xdr:pic>
      <xdr:nvPicPr>
        <xdr:cNvPr id="4" name="Picture 1091">
          <a:extLst>
            <a:ext uri="{FF2B5EF4-FFF2-40B4-BE49-F238E27FC236}">
              <a16:creationId xmlns:a16="http://schemas.microsoft.com/office/drawing/2014/main" id="{8470E588-7BAB-444C-B481-79ABADBCF5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6449049" y="1018531"/>
          <a:ext cx="275602" cy="16180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148791</xdr:colOff>
      <xdr:row>4</xdr:row>
      <xdr:rowOff>102966</xdr:rowOff>
    </xdr:from>
    <xdr:to>
      <xdr:col>8</xdr:col>
      <xdr:colOff>609601</xdr:colOff>
      <xdr:row>4</xdr:row>
      <xdr:rowOff>305044</xdr:rowOff>
    </xdr:to>
    <xdr:pic>
      <xdr:nvPicPr>
        <xdr:cNvPr id="5" name="Picture 109">
          <a:extLst>
            <a:ext uri="{FF2B5EF4-FFF2-40B4-BE49-F238E27FC236}">
              <a16:creationId xmlns:a16="http://schemas.microsoft.com/office/drawing/2014/main" id="{BF3E3910-263D-46D3-A432-3E31C49D9E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6340041" y="1798416"/>
          <a:ext cx="460810" cy="202078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237068</xdr:colOff>
      <xdr:row>3</xdr:row>
      <xdr:rowOff>76367</xdr:rowOff>
    </xdr:from>
    <xdr:to>
      <xdr:col>8</xdr:col>
      <xdr:colOff>542925</xdr:colOff>
      <xdr:row>3</xdr:row>
      <xdr:rowOff>255929</xdr:rowOff>
    </xdr:to>
    <xdr:pic>
      <xdr:nvPicPr>
        <xdr:cNvPr id="6" name="Picture 1091">
          <a:extLst>
            <a:ext uri="{FF2B5EF4-FFF2-40B4-BE49-F238E27FC236}">
              <a16:creationId xmlns:a16="http://schemas.microsoft.com/office/drawing/2014/main" id="{7D66BFC2-2EF0-4D65-BECF-0EE73ACC90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6428318" y="1390817"/>
          <a:ext cx="305857" cy="179562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219075</xdr:colOff>
      <xdr:row>5</xdr:row>
      <xdr:rowOff>28575</xdr:rowOff>
    </xdr:from>
    <xdr:to>
      <xdr:col>8</xdr:col>
      <xdr:colOff>495300</xdr:colOff>
      <xdr:row>5</xdr:row>
      <xdr:rowOff>285560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3A6A974C-B3AF-74B8-4275-3844EC452E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324725" y="1981200"/>
          <a:ext cx="276225" cy="256985"/>
        </a:xfrm>
        <a:prstGeom prst="rect">
          <a:avLst/>
        </a:prstGeom>
      </xdr:spPr>
    </xdr:pic>
    <xdr:clientData/>
  </xdr:twoCellAnchor>
  <xdr:twoCellAnchor editAs="oneCell">
    <xdr:from>
      <xdr:col>8</xdr:col>
      <xdr:colOff>219075</xdr:colOff>
      <xdr:row>6</xdr:row>
      <xdr:rowOff>28575</xdr:rowOff>
    </xdr:from>
    <xdr:to>
      <xdr:col>8</xdr:col>
      <xdr:colOff>496707</xdr:colOff>
      <xdr:row>6</xdr:row>
      <xdr:rowOff>285750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D9F71769-DDAC-F5B0-5CDD-501398EF5D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7324725" y="2362200"/>
          <a:ext cx="277632" cy="257175"/>
        </a:xfrm>
        <a:prstGeom prst="rect">
          <a:avLst/>
        </a:prstGeom>
      </xdr:spPr>
    </xdr:pic>
    <xdr:clientData/>
  </xdr:twoCellAnchor>
  <xdr:twoCellAnchor editAs="oneCell">
    <xdr:from>
      <xdr:col>8</xdr:col>
      <xdr:colOff>209550</xdr:colOff>
      <xdr:row>7</xdr:row>
      <xdr:rowOff>38100</xdr:rowOff>
    </xdr:from>
    <xdr:to>
      <xdr:col>8</xdr:col>
      <xdr:colOff>514350</xdr:colOff>
      <xdr:row>7</xdr:row>
      <xdr:rowOff>350354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id="{B1B4A82C-6E76-F637-C0F1-F86A2636E2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7315200" y="2752725"/>
          <a:ext cx="304800" cy="312254"/>
        </a:xfrm>
        <a:prstGeom prst="rect">
          <a:avLst/>
        </a:prstGeom>
      </xdr:spPr>
    </xdr:pic>
    <xdr:clientData/>
  </xdr:twoCellAnchor>
  <xdr:twoCellAnchor editAs="oneCell">
    <xdr:from>
      <xdr:col>8</xdr:col>
      <xdr:colOff>171450</xdr:colOff>
      <xdr:row>8</xdr:row>
      <xdr:rowOff>57151</xdr:rowOff>
    </xdr:from>
    <xdr:to>
      <xdr:col>8</xdr:col>
      <xdr:colOff>504825</xdr:colOff>
      <xdr:row>8</xdr:row>
      <xdr:rowOff>311151</xdr:rowOff>
    </xdr:to>
    <xdr:pic>
      <xdr:nvPicPr>
        <xdr:cNvPr id="11" name="图片 10">
          <a:extLst>
            <a:ext uri="{FF2B5EF4-FFF2-40B4-BE49-F238E27FC236}">
              <a16:creationId xmlns:a16="http://schemas.microsoft.com/office/drawing/2014/main" id="{43AA93E0-F61A-BDED-131F-D5677B813D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7277100" y="3152776"/>
          <a:ext cx="333375" cy="254000"/>
        </a:xfrm>
        <a:prstGeom prst="rect">
          <a:avLst/>
        </a:prstGeom>
      </xdr:spPr>
    </xdr:pic>
    <xdr:clientData/>
  </xdr:twoCellAnchor>
  <xdr:twoCellAnchor editAs="oneCell">
    <xdr:from>
      <xdr:col>8</xdr:col>
      <xdr:colOff>228601</xdr:colOff>
      <xdr:row>9</xdr:row>
      <xdr:rowOff>57150</xdr:rowOff>
    </xdr:from>
    <xdr:to>
      <xdr:col>8</xdr:col>
      <xdr:colOff>496103</xdr:colOff>
      <xdr:row>9</xdr:row>
      <xdr:rowOff>333375</xdr:rowOff>
    </xdr:to>
    <xdr:pic>
      <xdr:nvPicPr>
        <xdr:cNvPr id="12" name="图片 11">
          <a:extLst>
            <a:ext uri="{FF2B5EF4-FFF2-40B4-BE49-F238E27FC236}">
              <a16:creationId xmlns:a16="http://schemas.microsoft.com/office/drawing/2014/main" id="{347DE8C9-8E9E-32E3-C0B4-3BD125DEAE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7334251" y="3533775"/>
          <a:ext cx="267502" cy="276225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171450</xdr:colOff>
      <xdr:row>0</xdr:row>
      <xdr:rowOff>0</xdr:rowOff>
    </xdr:from>
    <xdr:ext cx="0" cy="85725"/>
    <xdr:pic>
      <xdr:nvPicPr>
        <xdr:cNvPr id="2" name="Picture 5">
          <a:extLst>
            <a:ext uri="{FF2B5EF4-FFF2-40B4-BE49-F238E27FC236}">
              <a16:creationId xmlns:a16="http://schemas.microsoft.com/office/drawing/2014/main" id="{46A0930A-2C39-40C0-8E73-0C7671705A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43900" y="34290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8</xdr:col>
      <xdr:colOff>195505</xdr:colOff>
      <xdr:row>4</xdr:row>
      <xdr:rowOff>105055</xdr:rowOff>
    </xdr:from>
    <xdr:to>
      <xdr:col>8</xdr:col>
      <xdr:colOff>415562</xdr:colOff>
      <xdr:row>4</xdr:row>
      <xdr:rowOff>352424</xdr:rowOff>
    </xdr:to>
    <xdr:pic>
      <xdr:nvPicPr>
        <xdr:cNvPr id="12" name="图片 53">
          <a:extLst>
            <a:ext uri="{FF2B5EF4-FFF2-40B4-BE49-F238E27FC236}">
              <a16:creationId xmlns:a16="http://schemas.microsoft.com/office/drawing/2014/main" id="{DD19BE00-0A8A-43BD-8837-0006EE25F9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5668249" y="1976086"/>
          <a:ext cx="247369" cy="2200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136416</xdr:colOff>
      <xdr:row>2</xdr:row>
      <xdr:rowOff>114299</xdr:rowOff>
    </xdr:from>
    <xdr:to>
      <xdr:col>8</xdr:col>
      <xdr:colOff>442700</xdr:colOff>
      <xdr:row>2</xdr:row>
      <xdr:rowOff>358026</xdr:rowOff>
    </xdr:to>
    <xdr:pic>
      <xdr:nvPicPr>
        <xdr:cNvPr id="13" name="图片 55">
          <a:extLst>
            <a:ext uri="{FF2B5EF4-FFF2-40B4-BE49-F238E27FC236}">
              <a16:creationId xmlns:a16="http://schemas.microsoft.com/office/drawing/2014/main" id="{8D93B6A2-BB16-4B79-AE78-4FB21E7C69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5654094" y="930746"/>
          <a:ext cx="243727" cy="3062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285750</xdr:colOff>
      <xdr:row>1</xdr:row>
      <xdr:rowOff>67624</xdr:rowOff>
    </xdr:from>
    <xdr:ext cx="257735" cy="336589"/>
    <xdr:pic>
      <xdr:nvPicPr>
        <xdr:cNvPr id="14" name="图片 13">
          <a:extLst>
            <a:ext uri="{FF2B5EF4-FFF2-40B4-BE49-F238E27FC236}">
              <a16:creationId xmlns:a16="http://schemas.microsoft.com/office/drawing/2014/main" id="{F33914E3-1080-4800-B076-FA427EA461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772150" y="410524"/>
          <a:ext cx="257735" cy="336589"/>
        </a:xfrm>
        <a:prstGeom prst="rect">
          <a:avLst/>
        </a:prstGeom>
      </xdr:spPr>
    </xdr:pic>
    <xdr:clientData/>
  </xdr:oneCellAnchor>
  <xdr:twoCellAnchor editAs="oneCell">
    <xdr:from>
      <xdr:col>8</xdr:col>
      <xdr:colOff>136417</xdr:colOff>
      <xdr:row>3</xdr:row>
      <xdr:rowOff>142874</xdr:rowOff>
    </xdr:from>
    <xdr:to>
      <xdr:col>8</xdr:col>
      <xdr:colOff>442701</xdr:colOff>
      <xdr:row>3</xdr:row>
      <xdr:rowOff>386601</xdr:rowOff>
    </xdr:to>
    <xdr:pic>
      <xdr:nvPicPr>
        <xdr:cNvPr id="15" name="图片 55">
          <a:extLst>
            <a:ext uri="{FF2B5EF4-FFF2-40B4-BE49-F238E27FC236}">
              <a16:creationId xmlns:a16="http://schemas.microsoft.com/office/drawing/2014/main" id="{4D42C9BD-33E6-477A-B53B-62C363EEEF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5654095" y="1464146"/>
          <a:ext cx="243727" cy="3062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152400</xdr:colOff>
      <xdr:row>7</xdr:row>
      <xdr:rowOff>47625</xdr:rowOff>
    </xdr:from>
    <xdr:to>
      <xdr:col>9</xdr:col>
      <xdr:colOff>390525</xdr:colOff>
      <xdr:row>7</xdr:row>
      <xdr:rowOff>400050</xdr:rowOff>
    </xdr:to>
    <xdr:pic>
      <xdr:nvPicPr>
        <xdr:cNvPr id="2" name="Picture 13591">
          <a:extLst>
            <a:ext uri="{FF2B5EF4-FFF2-40B4-BE49-F238E27FC236}">
              <a16:creationId xmlns:a16="http://schemas.microsoft.com/office/drawing/2014/main" id="{94A7C247-6284-498F-B8E5-AB2D9B8F6E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57975" y="3171825"/>
          <a:ext cx="23812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161925</xdr:colOff>
      <xdr:row>12</xdr:row>
      <xdr:rowOff>19050</xdr:rowOff>
    </xdr:from>
    <xdr:to>
      <xdr:col>9</xdr:col>
      <xdr:colOff>438150</xdr:colOff>
      <xdr:row>12</xdr:row>
      <xdr:rowOff>428625</xdr:rowOff>
    </xdr:to>
    <xdr:pic>
      <xdr:nvPicPr>
        <xdr:cNvPr id="3" name="Picture 13593">
          <a:extLst>
            <a:ext uri="{FF2B5EF4-FFF2-40B4-BE49-F238E27FC236}">
              <a16:creationId xmlns:a16="http://schemas.microsoft.com/office/drawing/2014/main" id="{AA3FF515-0484-4A95-8E86-AD744249A7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6600825" y="5400675"/>
          <a:ext cx="4095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209550</xdr:colOff>
      <xdr:row>3</xdr:row>
      <xdr:rowOff>66675</xdr:rowOff>
    </xdr:from>
    <xdr:to>
      <xdr:col>9</xdr:col>
      <xdr:colOff>400050</xdr:colOff>
      <xdr:row>3</xdr:row>
      <xdr:rowOff>371475</xdr:rowOff>
    </xdr:to>
    <xdr:pic>
      <xdr:nvPicPr>
        <xdr:cNvPr id="4" name="Picture 13595">
          <a:extLst>
            <a:ext uri="{FF2B5EF4-FFF2-40B4-BE49-F238E27FC236}">
              <a16:creationId xmlns:a16="http://schemas.microsoft.com/office/drawing/2014/main" id="{415D813E-C11E-486B-BCE4-25FE824013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1438275"/>
          <a:ext cx="1905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161925</xdr:colOff>
      <xdr:row>13</xdr:row>
      <xdr:rowOff>66675</xdr:rowOff>
    </xdr:from>
    <xdr:to>
      <xdr:col>9</xdr:col>
      <xdr:colOff>381000</xdr:colOff>
      <xdr:row>13</xdr:row>
      <xdr:rowOff>314325</xdr:rowOff>
    </xdr:to>
    <xdr:pic>
      <xdr:nvPicPr>
        <xdr:cNvPr id="5" name="Picture 13597">
          <a:extLst>
            <a:ext uri="{FF2B5EF4-FFF2-40B4-BE49-F238E27FC236}">
              <a16:creationId xmlns:a16="http://schemas.microsoft.com/office/drawing/2014/main" id="{A963B0FE-E670-4657-ACB5-C6F8BD4968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5819775"/>
          <a:ext cx="2190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180975</xdr:colOff>
      <xdr:row>17</xdr:row>
      <xdr:rowOff>47625</xdr:rowOff>
    </xdr:from>
    <xdr:to>
      <xdr:col>9</xdr:col>
      <xdr:colOff>438150</xdr:colOff>
      <xdr:row>17</xdr:row>
      <xdr:rowOff>342900</xdr:rowOff>
    </xdr:to>
    <xdr:pic>
      <xdr:nvPicPr>
        <xdr:cNvPr id="6" name="Picture 13598">
          <a:extLst>
            <a:ext uri="{FF2B5EF4-FFF2-40B4-BE49-F238E27FC236}">
              <a16:creationId xmlns:a16="http://schemas.microsoft.com/office/drawing/2014/main" id="{1826F854-A144-45C5-BD82-A0F88FCCA4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553325"/>
          <a:ext cx="2571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152400</xdr:colOff>
      <xdr:row>8</xdr:row>
      <xdr:rowOff>47625</xdr:rowOff>
    </xdr:from>
    <xdr:to>
      <xdr:col>9</xdr:col>
      <xdr:colOff>381000</xdr:colOff>
      <xdr:row>8</xdr:row>
      <xdr:rowOff>381000</xdr:rowOff>
    </xdr:to>
    <xdr:pic>
      <xdr:nvPicPr>
        <xdr:cNvPr id="7" name="Picture 18700" descr="J)5YS357X@ZA`GLO%GGAFF2">
          <a:extLst>
            <a:ext uri="{FF2B5EF4-FFF2-40B4-BE49-F238E27FC236}">
              <a16:creationId xmlns:a16="http://schemas.microsoft.com/office/drawing/2014/main" id="{D67ABDF0-D2EE-48F5-BF14-EA4F3B8C97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57975" y="3609975"/>
          <a:ext cx="2286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133350</xdr:colOff>
      <xdr:row>16</xdr:row>
      <xdr:rowOff>38100</xdr:rowOff>
    </xdr:from>
    <xdr:to>
      <xdr:col>9</xdr:col>
      <xdr:colOff>438150</xdr:colOff>
      <xdr:row>16</xdr:row>
      <xdr:rowOff>342900</xdr:rowOff>
    </xdr:to>
    <xdr:pic>
      <xdr:nvPicPr>
        <xdr:cNvPr id="8" name="Picture 27312">
          <a:extLst>
            <a:ext uri="{FF2B5EF4-FFF2-40B4-BE49-F238E27FC236}">
              <a16:creationId xmlns:a16="http://schemas.microsoft.com/office/drawing/2014/main" id="{2828C38E-F25E-4E90-A182-6722569B5D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71056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161925</xdr:colOff>
      <xdr:row>9</xdr:row>
      <xdr:rowOff>28575</xdr:rowOff>
    </xdr:from>
    <xdr:to>
      <xdr:col>9</xdr:col>
      <xdr:colOff>457200</xdr:colOff>
      <xdr:row>9</xdr:row>
      <xdr:rowOff>342900</xdr:rowOff>
    </xdr:to>
    <xdr:pic>
      <xdr:nvPicPr>
        <xdr:cNvPr id="9" name="Picture 12789">
          <a:extLst>
            <a:ext uri="{FF2B5EF4-FFF2-40B4-BE49-F238E27FC236}">
              <a16:creationId xmlns:a16="http://schemas.microsoft.com/office/drawing/2014/main" id="{D21A0BCA-9FDB-4F7D-8ECB-A9CAC83B4D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4029075"/>
          <a:ext cx="29527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104775</xdr:colOff>
      <xdr:row>4</xdr:row>
      <xdr:rowOff>171450</xdr:rowOff>
    </xdr:from>
    <xdr:to>
      <xdr:col>9</xdr:col>
      <xdr:colOff>514350</xdr:colOff>
      <xdr:row>4</xdr:row>
      <xdr:rowOff>352425</xdr:rowOff>
    </xdr:to>
    <xdr:pic>
      <xdr:nvPicPr>
        <xdr:cNvPr id="10" name="Picture 13600">
          <a:extLst>
            <a:ext uri="{FF2B5EF4-FFF2-40B4-BE49-F238E27FC236}">
              <a16:creationId xmlns:a16="http://schemas.microsoft.com/office/drawing/2014/main" id="{2A23C1E7-B5ED-403B-8D82-C3D1C2C638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V="1">
          <a:off x="6610350" y="1981200"/>
          <a:ext cx="4095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200025</xdr:colOff>
      <xdr:row>22</xdr:row>
      <xdr:rowOff>66675</xdr:rowOff>
    </xdr:from>
    <xdr:to>
      <xdr:col>9</xdr:col>
      <xdr:colOff>390525</xdr:colOff>
      <xdr:row>22</xdr:row>
      <xdr:rowOff>361950</xdr:rowOff>
    </xdr:to>
    <xdr:pic>
      <xdr:nvPicPr>
        <xdr:cNvPr id="11" name="Picture 13592">
          <a:extLst>
            <a:ext uri="{FF2B5EF4-FFF2-40B4-BE49-F238E27FC236}">
              <a16:creationId xmlns:a16="http://schemas.microsoft.com/office/drawing/2014/main" id="{58736E9B-8836-4126-8F8A-1061E02F04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05600" y="9763125"/>
          <a:ext cx="1905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161925</xdr:colOff>
      <xdr:row>19</xdr:row>
      <xdr:rowOff>38100</xdr:rowOff>
    </xdr:from>
    <xdr:to>
      <xdr:col>9</xdr:col>
      <xdr:colOff>371475</xdr:colOff>
      <xdr:row>19</xdr:row>
      <xdr:rowOff>342900</xdr:rowOff>
    </xdr:to>
    <xdr:pic>
      <xdr:nvPicPr>
        <xdr:cNvPr id="12" name="Picture 13596">
          <a:extLst>
            <a:ext uri="{FF2B5EF4-FFF2-40B4-BE49-F238E27FC236}">
              <a16:creationId xmlns:a16="http://schemas.microsoft.com/office/drawing/2014/main" id="{1A376967-A7AF-401F-9514-A6A751470A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8420100"/>
          <a:ext cx="2095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200025</xdr:colOff>
      <xdr:row>27</xdr:row>
      <xdr:rowOff>38100</xdr:rowOff>
    </xdr:from>
    <xdr:to>
      <xdr:col>9</xdr:col>
      <xdr:colOff>419100</xdr:colOff>
      <xdr:row>27</xdr:row>
      <xdr:rowOff>419100</xdr:rowOff>
    </xdr:to>
    <xdr:pic>
      <xdr:nvPicPr>
        <xdr:cNvPr id="13" name="Picture 13594">
          <a:extLst>
            <a:ext uri="{FF2B5EF4-FFF2-40B4-BE49-F238E27FC236}">
              <a16:creationId xmlns:a16="http://schemas.microsoft.com/office/drawing/2014/main" id="{1E0C5341-C576-4313-B847-63D967EAC3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V="1">
          <a:off x="6705600" y="11925300"/>
          <a:ext cx="2190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114300</xdr:colOff>
      <xdr:row>30</xdr:row>
      <xdr:rowOff>19050</xdr:rowOff>
    </xdr:from>
    <xdr:to>
      <xdr:col>9</xdr:col>
      <xdr:colOff>466725</xdr:colOff>
      <xdr:row>30</xdr:row>
      <xdr:rowOff>400050</xdr:rowOff>
    </xdr:to>
    <xdr:pic>
      <xdr:nvPicPr>
        <xdr:cNvPr id="14" name="Picture 13598">
          <a:extLst>
            <a:ext uri="{FF2B5EF4-FFF2-40B4-BE49-F238E27FC236}">
              <a16:creationId xmlns:a16="http://schemas.microsoft.com/office/drawing/2014/main" id="{7314888A-DA9F-4EE8-A07B-C4A4294804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19875" y="13220700"/>
          <a:ext cx="3524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142875</xdr:colOff>
      <xdr:row>28</xdr:row>
      <xdr:rowOff>85725</xdr:rowOff>
    </xdr:from>
    <xdr:to>
      <xdr:col>9</xdr:col>
      <xdr:colOff>400050</xdr:colOff>
      <xdr:row>28</xdr:row>
      <xdr:rowOff>371475</xdr:rowOff>
    </xdr:to>
    <xdr:pic>
      <xdr:nvPicPr>
        <xdr:cNvPr id="15" name="Picture 13597">
          <a:extLst>
            <a:ext uri="{FF2B5EF4-FFF2-40B4-BE49-F238E27FC236}">
              <a16:creationId xmlns:a16="http://schemas.microsoft.com/office/drawing/2014/main" id="{B02B9D91-B857-42E0-B0E9-01D11DE1A9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48450" y="12411075"/>
          <a:ext cx="2571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142875</xdr:colOff>
      <xdr:row>14</xdr:row>
      <xdr:rowOff>95250</xdr:rowOff>
    </xdr:from>
    <xdr:to>
      <xdr:col>9</xdr:col>
      <xdr:colOff>409575</xdr:colOff>
      <xdr:row>14</xdr:row>
      <xdr:rowOff>409575</xdr:rowOff>
    </xdr:to>
    <xdr:pic>
      <xdr:nvPicPr>
        <xdr:cNvPr id="16" name="Picture 10883">
          <a:extLst>
            <a:ext uri="{FF2B5EF4-FFF2-40B4-BE49-F238E27FC236}">
              <a16:creationId xmlns:a16="http://schemas.microsoft.com/office/drawing/2014/main" id="{03F4F5C6-10F0-4C97-93BD-15C4B9623B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48450" y="6286500"/>
          <a:ext cx="2667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180975</xdr:colOff>
      <xdr:row>29</xdr:row>
      <xdr:rowOff>104775</xdr:rowOff>
    </xdr:from>
    <xdr:to>
      <xdr:col>9</xdr:col>
      <xdr:colOff>447675</xdr:colOff>
      <xdr:row>29</xdr:row>
      <xdr:rowOff>419100</xdr:rowOff>
    </xdr:to>
    <xdr:pic>
      <xdr:nvPicPr>
        <xdr:cNvPr id="17" name="Picture 10883">
          <a:extLst>
            <a:ext uri="{FF2B5EF4-FFF2-40B4-BE49-F238E27FC236}">
              <a16:creationId xmlns:a16="http://schemas.microsoft.com/office/drawing/2014/main" id="{AC6E7E0D-E85F-4524-BA3A-DA803070DE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12868275"/>
          <a:ext cx="2667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104775</xdr:colOff>
      <xdr:row>2</xdr:row>
      <xdr:rowOff>76200</xdr:rowOff>
    </xdr:from>
    <xdr:to>
      <xdr:col>9</xdr:col>
      <xdr:colOff>428625</xdr:colOff>
      <xdr:row>2</xdr:row>
      <xdr:rowOff>381000</xdr:rowOff>
    </xdr:to>
    <xdr:pic>
      <xdr:nvPicPr>
        <xdr:cNvPr id="18" name="Picture 50419">
          <a:extLst>
            <a:ext uri="{FF2B5EF4-FFF2-40B4-BE49-F238E27FC236}">
              <a16:creationId xmlns:a16="http://schemas.microsoft.com/office/drawing/2014/main" id="{1E585568-734A-4D92-97B9-0E72D55F3E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10350" y="1009650"/>
          <a:ext cx="3238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180975</xdr:colOff>
      <xdr:row>1</xdr:row>
      <xdr:rowOff>66675</xdr:rowOff>
    </xdr:from>
    <xdr:to>
      <xdr:col>9</xdr:col>
      <xdr:colOff>466725</xdr:colOff>
      <xdr:row>1</xdr:row>
      <xdr:rowOff>352425</xdr:rowOff>
    </xdr:to>
    <xdr:pic>
      <xdr:nvPicPr>
        <xdr:cNvPr id="19" name="Picture 18022">
          <a:extLst>
            <a:ext uri="{FF2B5EF4-FFF2-40B4-BE49-F238E27FC236}">
              <a16:creationId xmlns:a16="http://schemas.microsoft.com/office/drawing/2014/main" id="{CC3C8836-6EEE-4ABD-8B12-45468E4E7B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561975"/>
          <a:ext cx="2857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180975</xdr:colOff>
      <xdr:row>18</xdr:row>
      <xdr:rowOff>47625</xdr:rowOff>
    </xdr:from>
    <xdr:to>
      <xdr:col>9</xdr:col>
      <xdr:colOff>390525</xdr:colOff>
      <xdr:row>18</xdr:row>
      <xdr:rowOff>400050</xdr:rowOff>
    </xdr:to>
    <xdr:pic>
      <xdr:nvPicPr>
        <xdr:cNvPr id="20" name="Picture 50420">
          <a:extLst>
            <a:ext uri="{FF2B5EF4-FFF2-40B4-BE49-F238E27FC236}">
              <a16:creationId xmlns:a16="http://schemas.microsoft.com/office/drawing/2014/main" id="{6624B8C1-B39D-4C2E-91BA-7733F3ECB2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991475"/>
          <a:ext cx="2095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200025</xdr:colOff>
      <xdr:row>6</xdr:row>
      <xdr:rowOff>38100</xdr:rowOff>
    </xdr:from>
    <xdr:to>
      <xdr:col>9</xdr:col>
      <xdr:colOff>428625</xdr:colOff>
      <xdr:row>6</xdr:row>
      <xdr:rowOff>390525</xdr:rowOff>
    </xdr:to>
    <xdr:pic>
      <xdr:nvPicPr>
        <xdr:cNvPr id="21" name="Picture 13591">
          <a:extLst>
            <a:ext uri="{FF2B5EF4-FFF2-40B4-BE49-F238E27FC236}">
              <a16:creationId xmlns:a16="http://schemas.microsoft.com/office/drawing/2014/main" id="{F2F40F8D-7090-405E-BB11-D10E4D82AB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05600" y="2724150"/>
          <a:ext cx="22860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209550</xdr:colOff>
      <xdr:row>5</xdr:row>
      <xdr:rowOff>57150</xdr:rowOff>
    </xdr:from>
    <xdr:to>
      <xdr:col>9</xdr:col>
      <xdr:colOff>419100</xdr:colOff>
      <xdr:row>5</xdr:row>
      <xdr:rowOff>381000</xdr:rowOff>
    </xdr:to>
    <xdr:pic>
      <xdr:nvPicPr>
        <xdr:cNvPr id="22" name="Picture 13591">
          <a:extLst>
            <a:ext uri="{FF2B5EF4-FFF2-40B4-BE49-F238E27FC236}">
              <a16:creationId xmlns:a16="http://schemas.microsoft.com/office/drawing/2014/main" id="{7175D594-0F1C-4EAA-B5B1-72F71FAADE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2305050"/>
          <a:ext cx="20955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180975</xdr:colOff>
      <xdr:row>11</xdr:row>
      <xdr:rowOff>66675</xdr:rowOff>
    </xdr:from>
    <xdr:to>
      <xdr:col>9</xdr:col>
      <xdr:colOff>400050</xdr:colOff>
      <xdr:row>11</xdr:row>
      <xdr:rowOff>390525</xdr:rowOff>
    </xdr:to>
    <xdr:pic>
      <xdr:nvPicPr>
        <xdr:cNvPr id="23" name="Picture 13593">
          <a:extLst>
            <a:ext uri="{FF2B5EF4-FFF2-40B4-BE49-F238E27FC236}">
              <a16:creationId xmlns:a16="http://schemas.microsoft.com/office/drawing/2014/main" id="{6D867F23-6381-4C65-9698-5CBF508606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6634163" y="4995862"/>
          <a:ext cx="3238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161925</xdr:colOff>
      <xdr:row>10</xdr:row>
      <xdr:rowOff>76200</xdr:rowOff>
    </xdr:from>
    <xdr:to>
      <xdr:col>9</xdr:col>
      <xdr:colOff>381000</xdr:colOff>
      <xdr:row>10</xdr:row>
      <xdr:rowOff>400050</xdr:rowOff>
    </xdr:to>
    <xdr:pic>
      <xdr:nvPicPr>
        <xdr:cNvPr id="24" name="Picture 13593">
          <a:extLst>
            <a:ext uri="{FF2B5EF4-FFF2-40B4-BE49-F238E27FC236}">
              <a16:creationId xmlns:a16="http://schemas.microsoft.com/office/drawing/2014/main" id="{FAFC86D6-F0AC-4CB5-BCE5-14ED9D0623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6615113" y="4567237"/>
          <a:ext cx="3238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180975</xdr:colOff>
      <xdr:row>15</xdr:row>
      <xdr:rowOff>76200</xdr:rowOff>
    </xdr:from>
    <xdr:to>
      <xdr:col>9</xdr:col>
      <xdr:colOff>504825</xdr:colOff>
      <xdr:row>15</xdr:row>
      <xdr:rowOff>400050</xdr:rowOff>
    </xdr:to>
    <xdr:pic>
      <xdr:nvPicPr>
        <xdr:cNvPr id="25" name="Picture 27312">
          <a:extLst>
            <a:ext uri="{FF2B5EF4-FFF2-40B4-BE49-F238E27FC236}">
              <a16:creationId xmlns:a16="http://schemas.microsoft.com/office/drawing/2014/main" id="{0AB0AADF-79E0-4C65-9FC4-473500A489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6705600"/>
          <a:ext cx="32385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142875</xdr:colOff>
      <xdr:row>24</xdr:row>
      <xdr:rowOff>66675</xdr:rowOff>
    </xdr:from>
    <xdr:to>
      <xdr:col>9</xdr:col>
      <xdr:colOff>447675</xdr:colOff>
      <xdr:row>24</xdr:row>
      <xdr:rowOff>381000</xdr:rowOff>
    </xdr:to>
    <xdr:pic>
      <xdr:nvPicPr>
        <xdr:cNvPr id="26" name="Picture 12789">
          <a:extLst>
            <a:ext uri="{FF2B5EF4-FFF2-40B4-BE49-F238E27FC236}">
              <a16:creationId xmlns:a16="http://schemas.microsoft.com/office/drawing/2014/main" id="{2709F63C-674B-45A1-A8A1-10B445A9D2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48450" y="10639425"/>
          <a:ext cx="3048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142875</xdr:colOff>
      <xdr:row>23</xdr:row>
      <xdr:rowOff>19050</xdr:rowOff>
    </xdr:from>
    <xdr:to>
      <xdr:col>9</xdr:col>
      <xdr:colOff>476250</xdr:colOff>
      <xdr:row>23</xdr:row>
      <xdr:rowOff>409575</xdr:rowOff>
    </xdr:to>
    <xdr:pic>
      <xdr:nvPicPr>
        <xdr:cNvPr id="27" name="Picture 18699" descr="J)5YS357X@ZA`GLO%GGAFF2">
          <a:extLst>
            <a:ext uri="{FF2B5EF4-FFF2-40B4-BE49-F238E27FC236}">
              <a16:creationId xmlns:a16="http://schemas.microsoft.com/office/drawing/2014/main" id="{DB481D7F-D8CA-4001-B3A3-14C21A2292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48450" y="10153650"/>
          <a:ext cx="33337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200025</xdr:colOff>
      <xdr:row>21</xdr:row>
      <xdr:rowOff>66675</xdr:rowOff>
    </xdr:from>
    <xdr:to>
      <xdr:col>9</xdr:col>
      <xdr:colOff>390525</xdr:colOff>
      <xdr:row>21</xdr:row>
      <xdr:rowOff>361950</xdr:rowOff>
    </xdr:to>
    <xdr:pic>
      <xdr:nvPicPr>
        <xdr:cNvPr id="28" name="Picture 13592">
          <a:extLst>
            <a:ext uri="{FF2B5EF4-FFF2-40B4-BE49-F238E27FC236}">
              <a16:creationId xmlns:a16="http://schemas.microsoft.com/office/drawing/2014/main" id="{D5ABCD15-7DAF-4899-A79F-C0740E155C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05600" y="9324975"/>
          <a:ext cx="1905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200025</xdr:colOff>
      <xdr:row>20</xdr:row>
      <xdr:rowOff>66675</xdr:rowOff>
    </xdr:from>
    <xdr:to>
      <xdr:col>9</xdr:col>
      <xdr:colOff>390525</xdr:colOff>
      <xdr:row>20</xdr:row>
      <xdr:rowOff>361950</xdr:rowOff>
    </xdr:to>
    <xdr:pic>
      <xdr:nvPicPr>
        <xdr:cNvPr id="29" name="Picture 13592">
          <a:extLst>
            <a:ext uri="{FF2B5EF4-FFF2-40B4-BE49-F238E27FC236}">
              <a16:creationId xmlns:a16="http://schemas.microsoft.com/office/drawing/2014/main" id="{538B68CE-9595-4F78-BA9B-14BA1AA250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05600" y="8886825"/>
          <a:ext cx="1905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200025</xdr:colOff>
      <xdr:row>26</xdr:row>
      <xdr:rowOff>38100</xdr:rowOff>
    </xdr:from>
    <xdr:to>
      <xdr:col>9</xdr:col>
      <xdr:colOff>419100</xdr:colOff>
      <xdr:row>26</xdr:row>
      <xdr:rowOff>419100</xdr:rowOff>
    </xdr:to>
    <xdr:pic>
      <xdr:nvPicPr>
        <xdr:cNvPr id="30" name="Picture 13594">
          <a:extLst>
            <a:ext uri="{FF2B5EF4-FFF2-40B4-BE49-F238E27FC236}">
              <a16:creationId xmlns:a16="http://schemas.microsoft.com/office/drawing/2014/main" id="{1C1DF76C-A4E3-46C0-941D-95AC8AAD87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V="1">
          <a:off x="6705600" y="11487150"/>
          <a:ext cx="2190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200025</xdr:colOff>
      <xdr:row>25</xdr:row>
      <xdr:rowOff>38100</xdr:rowOff>
    </xdr:from>
    <xdr:to>
      <xdr:col>9</xdr:col>
      <xdr:colOff>419100</xdr:colOff>
      <xdr:row>25</xdr:row>
      <xdr:rowOff>419100</xdr:rowOff>
    </xdr:to>
    <xdr:pic>
      <xdr:nvPicPr>
        <xdr:cNvPr id="31" name="Picture 13594">
          <a:extLst>
            <a:ext uri="{FF2B5EF4-FFF2-40B4-BE49-F238E27FC236}">
              <a16:creationId xmlns:a16="http://schemas.microsoft.com/office/drawing/2014/main" id="{19ACFFA1-288D-48D8-A958-99EF774475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V="1">
          <a:off x="6705600" y="11049000"/>
          <a:ext cx="2190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114300</xdr:colOff>
      <xdr:row>10</xdr:row>
      <xdr:rowOff>85725</xdr:rowOff>
    </xdr:from>
    <xdr:to>
      <xdr:col>8</xdr:col>
      <xdr:colOff>552450</xdr:colOff>
      <xdr:row>10</xdr:row>
      <xdr:rowOff>257175</xdr:rowOff>
    </xdr:to>
    <xdr:pic>
      <xdr:nvPicPr>
        <xdr:cNvPr id="2" name="Picture 13598">
          <a:extLst>
            <a:ext uri="{FF2B5EF4-FFF2-40B4-BE49-F238E27FC236}">
              <a16:creationId xmlns:a16="http://schemas.microsoft.com/office/drawing/2014/main" id="{DB0A8AF5-B2AB-4B5E-B721-7F61D1C2EA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24575" y="30127575"/>
          <a:ext cx="4381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104775</xdr:colOff>
      <xdr:row>9</xdr:row>
      <xdr:rowOff>47625</xdr:rowOff>
    </xdr:from>
    <xdr:to>
      <xdr:col>8</xdr:col>
      <xdr:colOff>542925</xdr:colOff>
      <xdr:row>9</xdr:row>
      <xdr:rowOff>295275</xdr:rowOff>
    </xdr:to>
    <xdr:pic>
      <xdr:nvPicPr>
        <xdr:cNvPr id="3" name="Picture 13597">
          <a:extLst>
            <a:ext uri="{FF2B5EF4-FFF2-40B4-BE49-F238E27FC236}">
              <a16:creationId xmlns:a16="http://schemas.microsoft.com/office/drawing/2014/main" id="{B30BB593-B0CC-4D15-9D38-B82F3DCF59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15050" y="29784675"/>
          <a:ext cx="4381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200025</xdr:colOff>
      <xdr:row>11</xdr:row>
      <xdr:rowOff>57150</xdr:rowOff>
    </xdr:from>
    <xdr:to>
      <xdr:col>8</xdr:col>
      <xdr:colOff>438150</xdr:colOff>
      <xdr:row>11</xdr:row>
      <xdr:rowOff>228600</xdr:rowOff>
    </xdr:to>
    <xdr:pic>
      <xdr:nvPicPr>
        <xdr:cNvPr id="4" name="Picture 18700" descr="J)5YS357X@ZA`GLO%GGAFF2">
          <a:extLst>
            <a:ext uri="{FF2B5EF4-FFF2-40B4-BE49-F238E27FC236}">
              <a16:creationId xmlns:a16="http://schemas.microsoft.com/office/drawing/2014/main" id="{B25887DA-0823-4848-B1DC-673EFE97A2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0300" y="30403800"/>
          <a:ext cx="2381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104775</xdr:colOff>
      <xdr:row>17</xdr:row>
      <xdr:rowOff>47625</xdr:rowOff>
    </xdr:from>
    <xdr:to>
      <xdr:col>8</xdr:col>
      <xdr:colOff>523875</xdr:colOff>
      <xdr:row>17</xdr:row>
      <xdr:rowOff>285750</xdr:rowOff>
    </xdr:to>
    <xdr:pic>
      <xdr:nvPicPr>
        <xdr:cNvPr id="5" name="Picture 13592">
          <a:extLst>
            <a:ext uri="{FF2B5EF4-FFF2-40B4-BE49-F238E27FC236}">
              <a16:creationId xmlns:a16="http://schemas.microsoft.com/office/drawing/2014/main" id="{8498B3B1-5F54-4073-A213-6A9AAF63C5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15050" y="32223075"/>
          <a:ext cx="4191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47625</xdr:colOff>
      <xdr:row>14</xdr:row>
      <xdr:rowOff>57150</xdr:rowOff>
    </xdr:from>
    <xdr:to>
      <xdr:col>8</xdr:col>
      <xdr:colOff>542925</xdr:colOff>
      <xdr:row>15</xdr:row>
      <xdr:rowOff>0</xdr:rowOff>
    </xdr:to>
    <xdr:pic>
      <xdr:nvPicPr>
        <xdr:cNvPr id="6" name="Picture 6202">
          <a:extLst>
            <a:ext uri="{FF2B5EF4-FFF2-40B4-BE49-F238E27FC236}">
              <a16:creationId xmlns:a16="http://schemas.microsoft.com/office/drawing/2014/main" id="{9FE9988A-23B0-40A0-B114-B8E823BD82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7900" y="31318200"/>
          <a:ext cx="4953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161925</xdr:colOff>
      <xdr:row>15</xdr:row>
      <xdr:rowOff>9525</xdr:rowOff>
    </xdr:from>
    <xdr:to>
      <xdr:col>8</xdr:col>
      <xdr:colOff>409575</xdr:colOff>
      <xdr:row>16</xdr:row>
      <xdr:rowOff>19050</xdr:rowOff>
    </xdr:to>
    <xdr:pic>
      <xdr:nvPicPr>
        <xdr:cNvPr id="7" name="Picture 13595">
          <a:extLst>
            <a:ext uri="{FF2B5EF4-FFF2-40B4-BE49-F238E27FC236}">
              <a16:creationId xmlns:a16="http://schemas.microsoft.com/office/drawing/2014/main" id="{1C2717CA-4469-4AB3-B4D9-F446960331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2200" y="31575375"/>
          <a:ext cx="2476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180975</xdr:colOff>
      <xdr:row>1</xdr:row>
      <xdr:rowOff>66676</xdr:rowOff>
    </xdr:from>
    <xdr:to>
      <xdr:col>8</xdr:col>
      <xdr:colOff>533400</xdr:colOff>
      <xdr:row>1</xdr:row>
      <xdr:rowOff>257750</xdr:rowOff>
    </xdr:to>
    <xdr:pic>
      <xdr:nvPicPr>
        <xdr:cNvPr id="8" name="Picture 51">
          <a:extLst>
            <a:ext uri="{FF2B5EF4-FFF2-40B4-BE49-F238E27FC236}">
              <a16:creationId xmlns:a16="http://schemas.microsoft.com/office/drawing/2014/main" id="{0EFFCBCB-27EC-43A0-8B83-9A12F60435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7375" y="438151"/>
          <a:ext cx="352425" cy="191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200025</xdr:colOff>
      <xdr:row>2</xdr:row>
      <xdr:rowOff>76200</xdr:rowOff>
    </xdr:from>
    <xdr:to>
      <xdr:col>8</xdr:col>
      <xdr:colOff>462915</xdr:colOff>
      <xdr:row>2</xdr:row>
      <xdr:rowOff>295275</xdr:rowOff>
    </xdr:to>
    <xdr:pic>
      <xdr:nvPicPr>
        <xdr:cNvPr id="9" name="Picture 52">
          <a:extLst>
            <a:ext uri="{FF2B5EF4-FFF2-40B4-BE49-F238E27FC236}">
              <a16:creationId xmlns:a16="http://schemas.microsoft.com/office/drawing/2014/main" id="{6F1D9019-D4DE-4A76-97BD-3170A1A6D7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86425" y="828675"/>
          <a:ext cx="26289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123825</xdr:colOff>
      <xdr:row>3</xdr:row>
      <xdr:rowOff>76200</xdr:rowOff>
    </xdr:from>
    <xdr:to>
      <xdr:col>8</xdr:col>
      <xdr:colOff>540068</xdr:colOff>
      <xdr:row>3</xdr:row>
      <xdr:rowOff>257175</xdr:rowOff>
    </xdr:to>
    <xdr:pic>
      <xdr:nvPicPr>
        <xdr:cNvPr id="10" name="Picture 53">
          <a:extLst>
            <a:ext uri="{FF2B5EF4-FFF2-40B4-BE49-F238E27FC236}">
              <a16:creationId xmlns:a16="http://schemas.microsoft.com/office/drawing/2014/main" id="{B64B89F2-F1B4-4B49-B3FF-0296808C1C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0225" y="1209675"/>
          <a:ext cx="416243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104775</xdr:colOff>
      <xdr:row>5</xdr:row>
      <xdr:rowOff>57150</xdr:rowOff>
    </xdr:from>
    <xdr:to>
      <xdr:col>8</xdr:col>
      <xdr:colOff>552450</xdr:colOff>
      <xdr:row>5</xdr:row>
      <xdr:rowOff>285750</xdr:rowOff>
    </xdr:to>
    <xdr:pic>
      <xdr:nvPicPr>
        <xdr:cNvPr id="11" name="Picture 55">
          <a:extLst>
            <a:ext uri="{FF2B5EF4-FFF2-40B4-BE49-F238E27FC236}">
              <a16:creationId xmlns:a16="http://schemas.microsoft.com/office/drawing/2014/main" id="{22D8B95E-6246-4730-8878-0772BB8366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91175" y="1952625"/>
          <a:ext cx="4476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95250</xdr:colOff>
      <xdr:row>7</xdr:row>
      <xdr:rowOff>57150</xdr:rowOff>
    </xdr:from>
    <xdr:to>
      <xdr:col>8</xdr:col>
      <xdr:colOff>523875</xdr:colOff>
      <xdr:row>7</xdr:row>
      <xdr:rowOff>285750</xdr:rowOff>
    </xdr:to>
    <xdr:pic>
      <xdr:nvPicPr>
        <xdr:cNvPr id="12" name="Picture 56">
          <a:extLst>
            <a:ext uri="{FF2B5EF4-FFF2-40B4-BE49-F238E27FC236}">
              <a16:creationId xmlns:a16="http://schemas.microsoft.com/office/drawing/2014/main" id="{37244ECD-2671-4697-93F7-6237C7FB35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05525" y="29184600"/>
          <a:ext cx="4286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66675</xdr:colOff>
      <xdr:row>19</xdr:row>
      <xdr:rowOff>47625</xdr:rowOff>
    </xdr:from>
    <xdr:to>
      <xdr:col>8</xdr:col>
      <xdr:colOff>495300</xdr:colOff>
      <xdr:row>19</xdr:row>
      <xdr:rowOff>247650</xdr:rowOff>
    </xdr:to>
    <xdr:pic>
      <xdr:nvPicPr>
        <xdr:cNvPr id="13" name="Picture 57">
          <a:extLst>
            <a:ext uri="{FF2B5EF4-FFF2-40B4-BE49-F238E27FC236}">
              <a16:creationId xmlns:a16="http://schemas.microsoft.com/office/drawing/2014/main" id="{CA367AEC-A036-4A24-B556-ED6F3B129C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76950" y="32832675"/>
          <a:ext cx="4286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47625</xdr:colOff>
      <xdr:row>21</xdr:row>
      <xdr:rowOff>66675</xdr:rowOff>
    </xdr:from>
    <xdr:to>
      <xdr:col>8</xdr:col>
      <xdr:colOff>514350</xdr:colOff>
      <xdr:row>21</xdr:row>
      <xdr:rowOff>257175</xdr:rowOff>
    </xdr:to>
    <xdr:pic>
      <xdr:nvPicPr>
        <xdr:cNvPr id="14" name="Picture 58">
          <a:extLst>
            <a:ext uri="{FF2B5EF4-FFF2-40B4-BE49-F238E27FC236}">
              <a16:creationId xmlns:a16="http://schemas.microsoft.com/office/drawing/2014/main" id="{0F6CE8C1-FAAA-4B61-B7D4-A6C8FB1409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7900" y="33461325"/>
          <a:ext cx="466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180975</xdr:colOff>
      <xdr:row>1</xdr:row>
      <xdr:rowOff>0</xdr:rowOff>
    </xdr:from>
    <xdr:to>
      <xdr:col>8</xdr:col>
      <xdr:colOff>523875</xdr:colOff>
      <xdr:row>1</xdr:row>
      <xdr:rowOff>19050</xdr:rowOff>
    </xdr:to>
    <xdr:pic>
      <xdr:nvPicPr>
        <xdr:cNvPr id="15" name="Picture 48">
          <a:extLst>
            <a:ext uri="{FF2B5EF4-FFF2-40B4-BE49-F238E27FC236}">
              <a16:creationId xmlns:a16="http://schemas.microsoft.com/office/drawing/2014/main" id="{AD1596CD-875A-4157-87C7-69D5DCFDCA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0" y="26993850"/>
          <a:ext cx="34290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57150</xdr:colOff>
      <xdr:row>8</xdr:row>
      <xdr:rowOff>38100</xdr:rowOff>
    </xdr:from>
    <xdr:to>
      <xdr:col>8</xdr:col>
      <xdr:colOff>419100</xdr:colOff>
      <xdr:row>8</xdr:row>
      <xdr:rowOff>276225</xdr:rowOff>
    </xdr:to>
    <xdr:pic>
      <xdr:nvPicPr>
        <xdr:cNvPr id="16" name="Picture 10883">
          <a:extLst>
            <a:ext uri="{FF2B5EF4-FFF2-40B4-BE49-F238E27FC236}">
              <a16:creationId xmlns:a16="http://schemas.microsoft.com/office/drawing/2014/main" id="{75F43B84-1184-495C-982E-3F9C3910FD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67425" y="29470350"/>
          <a:ext cx="3619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161925</xdr:colOff>
      <xdr:row>4</xdr:row>
      <xdr:rowOff>47625</xdr:rowOff>
    </xdr:from>
    <xdr:to>
      <xdr:col>8</xdr:col>
      <xdr:colOff>466725</xdr:colOff>
      <xdr:row>4</xdr:row>
      <xdr:rowOff>314325</xdr:rowOff>
    </xdr:to>
    <xdr:pic>
      <xdr:nvPicPr>
        <xdr:cNvPr id="17" name="Picture 2">
          <a:extLst>
            <a:ext uri="{FF2B5EF4-FFF2-40B4-BE49-F238E27FC236}">
              <a16:creationId xmlns:a16="http://schemas.microsoft.com/office/drawing/2014/main" id="{54CA850D-F67F-4A2C-8987-D5067A80A5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48325" y="1562100"/>
          <a:ext cx="3048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190500</xdr:colOff>
      <xdr:row>16</xdr:row>
      <xdr:rowOff>57150</xdr:rowOff>
    </xdr:from>
    <xdr:to>
      <xdr:col>8</xdr:col>
      <xdr:colOff>457200</xdr:colOff>
      <xdr:row>16</xdr:row>
      <xdr:rowOff>257175</xdr:rowOff>
    </xdr:to>
    <xdr:pic>
      <xdr:nvPicPr>
        <xdr:cNvPr id="18" name="Picture 1">
          <a:extLst>
            <a:ext uri="{FF2B5EF4-FFF2-40B4-BE49-F238E27FC236}">
              <a16:creationId xmlns:a16="http://schemas.microsoft.com/office/drawing/2014/main" id="{4944AF5F-9C7D-4A99-9800-FDE2C74C7B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00775" y="31927800"/>
          <a:ext cx="2667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28575</xdr:colOff>
      <xdr:row>12</xdr:row>
      <xdr:rowOff>57150</xdr:rowOff>
    </xdr:from>
    <xdr:to>
      <xdr:col>8</xdr:col>
      <xdr:colOff>523875</xdr:colOff>
      <xdr:row>12</xdr:row>
      <xdr:rowOff>285750</xdr:rowOff>
    </xdr:to>
    <xdr:pic>
      <xdr:nvPicPr>
        <xdr:cNvPr id="19" name="Picture 18743">
          <a:extLst>
            <a:ext uri="{FF2B5EF4-FFF2-40B4-BE49-F238E27FC236}">
              <a16:creationId xmlns:a16="http://schemas.microsoft.com/office/drawing/2014/main" id="{867163B5-2A1E-4293-84D2-52A564846D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38850" y="30708600"/>
          <a:ext cx="4953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138954</xdr:colOff>
      <xdr:row>22</xdr:row>
      <xdr:rowOff>63874</xdr:rowOff>
    </xdr:from>
    <xdr:to>
      <xdr:col>8</xdr:col>
      <xdr:colOff>476470</xdr:colOff>
      <xdr:row>22</xdr:row>
      <xdr:rowOff>324971</xdr:rowOff>
    </xdr:to>
    <xdr:pic>
      <xdr:nvPicPr>
        <xdr:cNvPr id="20" name="Picture 59">
          <a:extLst>
            <a:ext uri="{FF2B5EF4-FFF2-40B4-BE49-F238E27FC236}">
              <a16:creationId xmlns:a16="http://schemas.microsoft.com/office/drawing/2014/main" id="{D6963F3D-EEDB-41D6-A55C-5F0B7E0618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06454" y="8434668"/>
          <a:ext cx="337516" cy="2610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209550</xdr:colOff>
      <xdr:row>23</xdr:row>
      <xdr:rowOff>9525</xdr:rowOff>
    </xdr:from>
    <xdr:to>
      <xdr:col>8</xdr:col>
      <xdr:colOff>447675</xdr:colOff>
      <xdr:row>23</xdr:row>
      <xdr:rowOff>276225</xdr:rowOff>
    </xdr:to>
    <xdr:pic>
      <xdr:nvPicPr>
        <xdr:cNvPr id="21" name="Picture 18700" descr="J)5YS357X@ZA`GLO%GGAFF2">
          <a:extLst>
            <a:ext uri="{FF2B5EF4-FFF2-40B4-BE49-F238E27FC236}">
              <a16:creationId xmlns:a16="http://schemas.microsoft.com/office/drawing/2014/main" id="{0E378A51-FF10-4E49-A20D-D62886BADF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34013775"/>
          <a:ext cx="2381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142875</xdr:colOff>
      <xdr:row>20</xdr:row>
      <xdr:rowOff>28575</xdr:rowOff>
    </xdr:from>
    <xdr:to>
      <xdr:col>8</xdr:col>
      <xdr:colOff>504825</xdr:colOff>
      <xdr:row>20</xdr:row>
      <xdr:rowOff>276225</xdr:rowOff>
    </xdr:to>
    <xdr:pic>
      <xdr:nvPicPr>
        <xdr:cNvPr id="22" name="Picture 10883">
          <a:extLst>
            <a:ext uri="{FF2B5EF4-FFF2-40B4-BE49-F238E27FC236}">
              <a16:creationId xmlns:a16="http://schemas.microsoft.com/office/drawing/2014/main" id="{40BBF2C3-B129-4D78-A3F5-0DAE6C937D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3150" y="33118425"/>
          <a:ext cx="3619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28575</xdr:colOff>
      <xdr:row>24</xdr:row>
      <xdr:rowOff>57150</xdr:rowOff>
    </xdr:from>
    <xdr:to>
      <xdr:col>8</xdr:col>
      <xdr:colOff>523875</xdr:colOff>
      <xdr:row>24</xdr:row>
      <xdr:rowOff>285750</xdr:rowOff>
    </xdr:to>
    <xdr:pic>
      <xdr:nvPicPr>
        <xdr:cNvPr id="23" name="Picture 18743">
          <a:extLst>
            <a:ext uri="{FF2B5EF4-FFF2-40B4-BE49-F238E27FC236}">
              <a16:creationId xmlns:a16="http://schemas.microsoft.com/office/drawing/2014/main" id="{F1A0DA44-E735-4037-BF28-EC1A13E9C6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38850" y="34366200"/>
          <a:ext cx="4953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161925</xdr:colOff>
      <xdr:row>6</xdr:row>
      <xdr:rowOff>38100</xdr:rowOff>
    </xdr:from>
    <xdr:to>
      <xdr:col>8</xdr:col>
      <xdr:colOff>390525</xdr:colOff>
      <xdr:row>6</xdr:row>
      <xdr:rowOff>295275</xdr:rowOff>
    </xdr:to>
    <xdr:pic>
      <xdr:nvPicPr>
        <xdr:cNvPr id="24" name="图片 172">
          <a:extLst>
            <a:ext uri="{FF2B5EF4-FFF2-40B4-BE49-F238E27FC236}">
              <a16:creationId xmlns:a16="http://schemas.microsoft.com/office/drawing/2014/main" id="{DF6E475B-E079-4096-958E-6C7B1B1ED0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0530326">
          <a:off x="6172200" y="28860750"/>
          <a:ext cx="2286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104775</xdr:colOff>
      <xdr:row>19</xdr:row>
      <xdr:rowOff>0</xdr:rowOff>
    </xdr:from>
    <xdr:to>
      <xdr:col>8</xdr:col>
      <xdr:colOff>495300</xdr:colOff>
      <xdr:row>19</xdr:row>
      <xdr:rowOff>0</xdr:rowOff>
    </xdr:to>
    <xdr:pic>
      <xdr:nvPicPr>
        <xdr:cNvPr id="25" name="Picture 13593">
          <a:extLst>
            <a:ext uri="{FF2B5EF4-FFF2-40B4-BE49-F238E27FC236}">
              <a16:creationId xmlns:a16="http://schemas.microsoft.com/office/drawing/2014/main" id="{544A8EF7-A953-426B-B877-95DAD67222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317" b="-317"/>
        <a:stretch>
          <a:fillRect/>
        </a:stretch>
      </xdr:blipFill>
      <xdr:spPr bwMode="auto">
        <a:xfrm rot="5400000">
          <a:off x="6310313" y="32589787"/>
          <a:ext cx="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123825</xdr:colOff>
      <xdr:row>18</xdr:row>
      <xdr:rowOff>0</xdr:rowOff>
    </xdr:from>
    <xdr:to>
      <xdr:col>8</xdr:col>
      <xdr:colOff>314325</xdr:colOff>
      <xdr:row>18</xdr:row>
      <xdr:rowOff>19050</xdr:rowOff>
    </xdr:to>
    <xdr:pic>
      <xdr:nvPicPr>
        <xdr:cNvPr id="26" name="Picture 13591">
          <a:extLst>
            <a:ext uri="{FF2B5EF4-FFF2-40B4-BE49-F238E27FC236}">
              <a16:creationId xmlns:a16="http://schemas.microsoft.com/office/drawing/2014/main" id="{041054B4-0337-4F89-9F72-385AEC680F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243" b="-243"/>
        <a:stretch>
          <a:fillRect/>
        </a:stretch>
      </xdr:blipFill>
      <xdr:spPr bwMode="auto">
        <a:xfrm>
          <a:off x="6134100" y="32480250"/>
          <a:ext cx="1905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152400</xdr:colOff>
      <xdr:row>18</xdr:row>
      <xdr:rowOff>28575</xdr:rowOff>
    </xdr:from>
    <xdr:to>
      <xdr:col>8</xdr:col>
      <xdr:colOff>371475</xdr:colOff>
      <xdr:row>18</xdr:row>
      <xdr:rowOff>285750</xdr:rowOff>
    </xdr:to>
    <xdr:pic>
      <xdr:nvPicPr>
        <xdr:cNvPr id="27" name="图片 175">
          <a:extLst>
            <a:ext uri="{FF2B5EF4-FFF2-40B4-BE49-F238E27FC236}">
              <a16:creationId xmlns:a16="http://schemas.microsoft.com/office/drawing/2014/main" id="{BFFE3E10-FDAC-4BC1-BC50-BA412664C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62675" y="32508825"/>
          <a:ext cx="2190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85725</xdr:colOff>
      <xdr:row>13</xdr:row>
      <xdr:rowOff>57150</xdr:rowOff>
    </xdr:from>
    <xdr:to>
      <xdr:col>8</xdr:col>
      <xdr:colOff>485775</xdr:colOff>
      <xdr:row>13</xdr:row>
      <xdr:rowOff>266700</xdr:rowOff>
    </xdr:to>
    <xdr:pic>
      <xdr:nvPicPr>
        <xdr:cNvPr id="28" name="Picture 5638">
          <a:extLst>
            <a:ext uri="{FF2B5EF4-FFF2-40B4-BE49-F238E27FC236}">
              <a16:creationId xmlns:a16="http://schemas.microsoft.com/office/drawing/2014/main" id="{2BE47886-B201-4D85-AFF9-A1C41C781D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31013400"/>
          <a:ext cx="4000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138393</xdr:colOff>
      <xdr:row>2</xdr:row>
      <xdr:rowOff>130773</xdr:rowOff>
    </xdr:from>
    <xdr:to>
      <xdr:col>8</xdr:col>
      <xdr:colOff>489548</xdr:colOff>
      <xdr:row>2</xdr:row>
      <xdr:rowOff>413983</xdr:rowOff>
    </xdr:to>
    <xdr:pic>
      <xdr:nvPicPr>
        <xdr:cNvPr id="87" name="图片 2">
          <a:extLst>
            <a:ext uri="{FF2B5EF4-FFF2-40B4-BE49-F238E27FC236}">
              <a16:creationId xmlns:a16="http://schemas.microsoft.com/office/drawing/2014/main" id="{BB59578F-4336-4A43-A5B6-8655C0DB17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80805" y="1195332"/>
          <a:ext cx="351155" cy="283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87630</xdr:colOff>
      <xdr:row>47</xdr:row>
      <xdr:rowOff>142875</xdr:rowOff>
    </xdr:from>
    <xdr:to>
      <xdr:col>8</xdr:col>
      <xdr:colOff>489585</xdr:colOff>
      <xdr:row>47</xdr:row>
      <xdr:rowOff>418465</xdr:rowOff>
    </xdr:to>
    <xdr:pic>
      <xdr:nvPicPr>
        <xdr:cNvPr id="88" name="Picture 283">
          <a:extLst>
            <a:ext uri="{FF2B5EF4-FFF2-40B4-BE49-F238E27FC236}">
              <a16:creationId xmlns:a16="http://schemas.microsoft.com/office/drawing/2014/main" id="{E27FCF46-2231-4797-93E5-A6CF4F0E8E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974205" y="23850600"/>
          <a:ext cx="401955" cy="275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87630</xdr:colOff>
      <xdr:row>48</xdr:row>
      <xdr:rowOff>57785</xdr:rowOff>
    </xdr:from>
    <xdr:to>
      <xdr:col>8</xdr:col>
      <xdr:colOff>515620</xdr:colOff>
      <xdr:row>48</xdr:row>
      <xdr:rowOff>427990</xdr:rowOff>
    </xdr:to>
    <xdr:pic>
      <xdr:nvPicPr>
        <xdr:cNvPr id="89" name="Picture 284">
          <a:extLst>
            <a:ext uri="{FF2B5EF4-FFF2-40B4-BE49-F238E27FC236}">
              <a16:creationId xmlns:a16="http://schemas.microsoft.com/office/drawing/2014/main" id="{ACCA5046-EACB-4CEC-B5C9-C6B6B8D056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974205" y="24270335"/>
          <a:ext cx="427990" cy="370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69850</xdr:colOff>
      <xdr:row>49</xdr:row>
      <xdr:rowOff>75565</xdr:rowOff>
    </xdr:from>
    <xdr:to>
      <xdr:col>8</xdr:col>
      <xdr:colOff>471170</xdr:colOff>
      <xdr:row>49</xdr:row>
      <xdr:rowOff>350520</xdr:rowOff>
    </xdr:to>
    <xdr:pic>
      <xdr:nvPicPr>
        <xdr:cNvPr id="90" name="Picture 285">
          <a:extLst>
            <a:ext uri="{FF2B5EF4-FFF2-40B4-BE49-F238E27FC236}">
              <a16:creationId xmlns:a16="http://schemas.microsoft.com/office/drawing/2014/main" id="{CB249C66-90AC-4DFF-9A11-522E5BD6DB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956425" y="24792940"/>
          <a:ext cx="401320" cy="274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96520</xdr:colOff>
      <xdr:row>46</xdr:row>
      <xdr:rowOff>180340</xdr:rowOff>
    </xdr:from>
    <xdr:to>
      <xdr:col>8</xdr:col>
      <xdr:colOff>349885</xdr:colOff>
      <xdr:row>46</xdr:row>
      <xdr:rowOff>360680</xdr:rowOff>
    </xdr:to>
    <xdr:pic>
      <xdr:nvPicPr>
        <xdr:cNvPr id="91" name="Picture 539">
          <a:extLst>
            <a:ext uri="{FF2B5EF4-FFF2-40B4-BE49-F238E27FC236}">
              <a16:creationId xmlns:a16="http://schemas.microsoft.com/office/drawing/2014/main" id="{BC3F6D17-9024-418C-BD9F-7964263590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983095" y="23383240"/>
          <a:ext cx="253365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130810</xdr:colOff>
      <xdr:row>52</xdr:row>
      <xdr:rowOff>190500</xdr:rowOff>
    </xdr:from>
    <xdr:to>
      <xdr:col>8</xdr:col>
      <xdr:colOff>384175</xdr:colOff>
      <xdr:row>52</xdr:row>
      <xdr:rowOff>370840</xdr:rowOff>
    </xdr:to>
    <xdr:pic>
      <xdr:nvPicPr>
        <xdr:cNvPr id="92" name="Picture 539">
          <a:extLst>
            <a:ext uri="{FF2B5EF4-FFF2-40B4-BE49-F238E27FC236}">
              <a16:creationId xmlns:a16="http://schemas.microsoft.com/office/drawing/2014/main" id="{59C1FFAE-C18E-4993-90DE-7DB6F5B81E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017385" y="26422350"/>
          <a:ext cx="253365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113665</xdr:colOff>
      <xdr:row>33</xdr:row>
      <xdr:rowOff>104775</xdr:rowOff>
    </xdr:from>
    <xdr:to>
      <xdr:col>8</xdr:col>
      <xdr:colOff>497840</xdr:colOff>
      <xdr:row>33</xdr:row>
      <xdr:rowOff>438150</xdr:rowOff>
    </xdr:to>
    <xdr:pic>
      <xdr:nvPicPr>
        <xdr:cNvPr id="93" name="图片 18">
          <a:extLst>
            <a:ext uri="{FF2B5EF4-FFF2-40B4-BE49-F238E27FC236}">
              <a16:creationId xmlns:a16="http://schemas.microsoft.com/office/drawing/2014/main" id="{3C066BFE-DD37-4131-84FE-EDF41FF9EF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7000240" y="16744950"/>
          <a:ext cx="384175" cy="333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69850</xdr:colOff>
      <xdr:row>34</xdr:row>
      <xdr:rowOff>27940</xdr:rowOff>
    </xdr:from>
    <xdr:to>
      <xdr:col>8</xdr:col>
      <xdr:colOff>436245</xdr:colOff>
      <xdr:row>34</xdr:row>
      <xdr:rowOff>398145</xdr:rowOff>
    </xdr:to>
    <xdr:pic>
      <xdr:nvPicPr>
        <xdr:cNvPr id="94" name="图片 19">
          <a:extLst>
            <a:ext uri="{FF2B5EF4-FFF2-40B4-BE49-F238E27FC236}">
              <a16:creationId xmlns:a16="http://schemas.microsoft.com/office/drawing/2014/main" id="{8428A9BA-064F-4740-9CFF-44E9C731A4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6956425" y="17172940"/>
          <a:ext cx="366395" cy="370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69850</xdr:colOff>
      <xdr:row>32</xdr:row>
      <xdr:rowOff>75565</xdr:rowOff>
    </xdr:from>
    <xdr:to>
      <xdr:col>8</xdr:col>
      <xdr:colOff>488950</xdr:colOff>
      <xdr:row>32</xdr:row>
      <xdr:rowOff>427990</xdr:rowOff>
    </xdr:to>
    <xdr:pic>
      <xdr:nvPicPr>
        <xdr:cNvPr id="95" name="图片 20">
          <a:extLst>
            <a:ext uri="{FF2B5EF4-FFF2-40B4-BE49-F238E27FC236}">
              <a16:creationId xmlns:a16="http://schemas.microsoft.com/office/drawing/2014/main" id="{3B39E2F7-483C-43FB-90E0-840C2E4A49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956425" y="16210915"/>
          <a:ext cx="419100" cy="352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200660</xdr:colOff>
      <xdr:row>36</xdr:row>
      <xdr:rowOff>95250</xdr:rowOff>
    </xdr:from>
    <xdr:to>
      <xdr:col>8</xdr:col>
      <xdr:colOff>506095</xdr:colOff>
      <xdr:row>36</xdr:row>
      <xdr:rowOff>332740</xdr:rowOff>
    </xdr:to>
    <xdr:pic>
      <xdr:nvPicPr>
        <xdr:cNvPr id="96" name="图片 21">
          <a:extLst>
            <a:ext uri="{FF2B5EF4-FFF2-40B4-BE49-F238E27FC236}">
              <a16:creationId xmlns:a16="http://schemas.microsoft.com/office/drawing/2014/main" id="{708E359A-AAB9-480A-B114-E419796FE1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-216496">
          <a:off x="7087235" y="18249900"/>
          <a:ext cx="305435" cy="237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104775</xdr:colOff>
      <xdr:row>39</xdr:row>
      <xdr:rowOff>85090</xdr:rowOff>
    </xdr:from>
    <xdr:to>
      <xdr:col>8</xdr:col>
      <xdr:colOff>454025</xdr:colOff>
      <xdr:row>39</xdr:row>
      <xdr:rowOff>418465</xdr:rowOff>
    </xdr:to>
    <xdr:pic>
      <xdr:nvPicPr>
        <xdr:cNvPr id="97" name="图片 24">
          <a:extLst>
            <a:ext uri="{FF2B5EF4-FFF2-40B4-BE49-F238E27FC236}">
              <a16:creationId xmlns:a16="http://schemas.microsoft.com/office/drawing/2014/main" id="{EA97FF7D-AA62-4E5E-B449-B598C22C9F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flipH="1">
          <a:off x="6991350" y="19754215"/>
          <a:ext cx="349250" cy="333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148590</xdr:colOff>
      <xdr:row>43</xdr:row>
      <xdr:rowOff>152400</xdr:rowOff>
    </xdr:from>
    <xdr:to>
      <xdr:col>8</xdr:col>
      <xdr:colOff>436880</xdr:colOff>
      <xdr:row>43</xdr:row>
      <xdr:rowOff>438150</xdr:rowOff>
    </xdr:to>
    <xdr:pic>
      <xdr:nvPicPr>
        <xdr:cNvPr id="98" name="图片 25">
          <a:extLst>
            <a:ext uri="{FF2B5EF4-FFF2-40B4-BE49-F238E27FC236}">
              <a16:creationId xmlns:a16="http://schemas.microsoft.com/office/drawing/2014/main" id="{15697A95-0248-464A-A1EE-52CE7D9CE8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7035165" y="21840825"/>
          <a:ext cx="288290" cy="285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69850</xdr:colOff>
      <xdr:row>40</xdr:row>
      <xdr:rowOff>27940</xdr:rowOff>
    </xdr:from>
    <xdr:to>
      <xdr:col>8</xdr:col>
      <xdr:colOff>436245</xdr:colOff>
      <xdr:row>40</xdr:row>
      <xdr:rowOff>398145</xdr:rowOff>
    </xdr:to>
    <xdr:pic>
      <xdr:nvPicPr>
        <xdr:cNvPr id="99" name="图片 26">
          <a:extLst>
            <a:ext uri="{FF2B5EF4-FFF2-40B4-BE49-F238E27FC236}">
              <a16:creationId xmlns:a16="http://schemas.microsoft.com/office/drawing/2014/main" id="{2225F648-D810-41D0-9318-A2961EBEDA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6956425" y="20201890"/>
          <a:ext cx="366395" cy="370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69850</xdr:colOff>
      <xdr:row>38</xdr:row>
      <xdr:rowOff>75565</xdr:rowOff>
    </xdr:from>
    <xdr:to>
      <xdr:col>8</xdr:col>
      <xdr:colOff>488950</xdr:colOff>
      <xdr:row>38</xdr:row>
      <xdr:rowOff>427990</xdr:rowOff>
    </xdr:to>
    <xdr:pic>
      <xdr:nvPicPr>
        <xdr:cNvPr id="100" name="图片 27">
          <a:extLst>
            <a:ext uri="{FF2B5EF4-FFF2-40B4-BE49-F238E27FC236}">
              <a16:creationId xmlns:a16="http://schemas.microsoft.com/office/drawing/2014/main" id="{10223DFD-64C2-4F9E-85A9-34CD8E1388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flipH="1">
          <a:off x="6956425" y="19239865"/>
          <a:ext cx="419100" cy="352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122555</xdr:colOff>
      <xdr:row>41</xdr:row>
      <xdr:rowOff>37465</xdr:rowOff>
    </xdr:from>
    <xdr:to>
      <xdr:col>8</xdr:col>
      <xdr:colOff>454025</xdr:colOff>
      <xdr:row>41</xdr:row>
      <xdr:rowOff>390525</xdr:rowOff>
    </xdr:to>
    <xdr:pic>
      <xdr:nvPicPr>
        <xdr:cNvPr id="101" name="图片 28" descr="C:\Users\Administrator\AppData\Roaming\feiq\RichOle\3532780825.bmp">
          <a:extLst>
            <a:ext uri="{FF2B5EF4-FFF2-40B4-BE49-F238E27FC236}">
              <a16:creationId xmlns:a16="http://schemas.microsoft.com/office/drawing/2014/main" id="{838C0814-90B2-4F29-9E51-EA9DC1BFC4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7009130" y="20716240"/>
          <a:ext cx="331470" cy="353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122555</xdr:colOff>
      <xdr:row>8</xdr:row>
      <xdr:rowOff>123190</xdr:rowOff>
    </xdr:from>
    <xdr:to>
      <xdr:col>8</xdr:col>
      <xdr:colOff>506730</xdr:colOff>
      <xdr:row>8</xdr:row>
      <xdr:rowOff>438150</xdr:rowOff>
    </xdr:to>
    <xdr:pic>
      <xdr:nvPicPr>
        <xdr:cNvPr id="102" name="图片 31">
          <a:extLst>
            <a:ext uri="{FF2B5EF4-FFF2-40B4-BE49-F238E27FC236}">
              <a16:creationId xmlns:a16="http://schemas.microsoft.com/office/drawing/2014/main" id="{FA468934-4E3E-430D-8AC4-C7500863AD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7009130" y="4142740"/>
          <a:ext cx="384175" cy="314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96520</xdr:colOff>
      <xdr:row>11</xdr:row>
      <xdr:rowOff>85090</xdr:rowOff>
    </xdr:from>
    <xdr:to>
      <xdr:col>8</xdr:col>
      <xdr:colOff>401955</xdr:colOff>
      <xdr:row>11</xdr:row>
      <xdr:rowOff>380365</xdr:rowOff>
    </xdr:to>
    <xdr:pic>
      <xdr:nvPicPr>
        <xdr:cNvPr id="103" name="图片 32">
          <a:extLst>
            <a:ext uri="{FF2B5EF4-FFF2-40B4-BE49-F238E27FC236}">
              <a16:creationId xmlns:a16="http://schemas.microsoft.com/office/drawing/2014/main" id="{8D0BD69C-C9A8-4F8B-9FD6-2347744815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6983095" y="5619115"/>
          <a:ext cx="305435" cy="295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87630</xdr:colOff>
      <xdr:row>13</xdr:row>
      <xdr:rowOff>47625</xdr:rowOff>
    </xdr:from>
    <xdr:to>
      <xdr:col>8</xdr:col>
      <xdr:colOff>445135</xdr:colOff>
      <xdr:row>13</xdr:row>
      <xdr:rowOff>438150</xdr:rowOff>
    </xdr:to>
    <xdr:pic>
      <xdr:nvPicPr>
        <xdr:cNvPr id="104" name="图片 33">
          <a:extLst>
            <a:ext uri="{FF2B5EF4-FFF2-40B4-BE49-F238E27FC236}">
              <a16:creationId xmlns:a16="http://schemas.microsoft.com/office/drawing/2014/main" id="{4843F130-0583-40BE-A81A-3FFF8D4DEC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6974205" y="6591300"/>
          <a:ext cx="357505" cy="390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60960</xdr:colOff>
      <xdr:row>21</xdr:row>
      <xdr:rowOff>57785</xdr:rowOff>
    </xdr:from>
    <xdr:to>
      <xdr:col>8</xdr:col>
      <xdr:colOff>462915</xdr:colOff>
      <xdr:row>21</xdr:row>
      <xdr:rowOff>372745</xdr:rowOff>
    </xdr:to>
    <xdr:pic>
      <xdr:nvPicPr>
        <xdr:cNvPr id="105" name="图片 34" descr="C:\Users\Administrator\AppData\Roaming\feiq\RichOle\2269507031.bmp">
          <a:extLst>
            <a:ext uri="{FF2B5EF4-FFF2-40B4-BE49-F238E27FC236}">
              <a16:creationId xmlns:a16="http://schemas.microsoft.com/office/drawing/2014/main" id="{1753393A-89AF-4F47-A6E6-367AF2958E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6947535" y="10640060"/>
          <a:ext cx="401955" cy="314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34925</xdr:colOff>
      <xdr:row>16</xdr:row>
      <xdr:rowOff>104775</xdr:rowOff>
    </xdr:from>
    <xdr:to>
      <xdr:col>8</xdr:col>
      <xdr:colOff>471170</xdr:colOff>
      <xdr:row>16</xdr:row>
      <xdr:rowOff>353060</xdr:rowOff>
    </xdr:to>
    <xdr:pic>
      <xdr:nvPicPr>
        <xdr:cNvPr id="106" name="Picture 10">
          <a:extLst>
            <a:ext uri="{FF2B5EF4-FFF2-40B4-BE49-F238E27FC236}">
              <a16:creationId xmlns:a16="http://schemas.microsoft.com/office/drawing/2014/main" id="{B123DC74-DC17-4044-8DC0-3009EE1FD9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6921500" y="8162925"/>
          <a:ext cx="436245" cy="248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104775</xdr:colOff>
      <xdr:row>12</xdr:row>
      <xdr:rowOff>75565</xdr:rowOff>
    </xdr:from>
    <xdr:to>
      <xdr:col>8</xdr:col>
      <xdr:colOff>384175</xdr:colOff>
      <xdr:row>12</xdr:row>
      <xdr:rowOff>427990</xdr:rowOff>
    </xdr:to>
    <xdr:pic>
      <xdr:nvPicPr>
        <xdr:cNvPr id="107" name="图片 36">
          <a:extLst>
            <a:ext uri="{FF2B5EF4-FFF2-40B4-BE49-F238E27FC236}">
              <a16:creationId xmlns:a16="http://schemas.microsoft.com/office/drawing/2014/main" id="{EDF863F7-A1FF-4BD5-AED9-7BE3EC7F5B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6991350" y="6114415"/>
          <a:ext cx="279400" cy="352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104775</xdr:colOff>
      <xdr:row>14</xdr:row>
      <xdr:rowOff>47625</xdr:rowOff>
    </xdr:from>
    <xdr:to>
      <xdr:col>8</xdr:col>
      <xdr:colOff>419100</xdr:colOff>
      <xdr:row>14</xdr:row>
      <xdr:rowOff>400050</xdr:rowOff>
    </xdr:to>
    <xdr:pic>
      <xdr:nvPicPr>
        <xdr:cNvPr id="108" name="图片 37">
          <a:extLst>
            <a:ext uri="{FF2B5EF4-FFF2-40B4-BE49-F238E27FC236}">
              <a16:creationId xmlns:a16="http://schemas.microsoft.com/office/drawing/2014/main" id="{C781FE32-4C69-4D85-BD66-5CB3478FE0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6991350" y="7096125"/>
          <a:ext cx="314325" cy="352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113665</xdr:colOff>
      <xdr:row>15</xdr:row>
      <xdr:rowOff>47625</xdr:rowOff>
    </xdr:from>
    <xdr:to>
      <xdr:col>8</xdr:col>
      <xdr:colOff>445135</xdr:colOff>
      <xdr:row>15</xdr:row>
      <xdr:rowOff>323215</xdr:rowOff>
    </xdr:to>
    <xdr:pic>
      <xdr:nvPicPr>
        <xdr:cNvPr id="109" name="图片 38">
          <a:extLst>
            <a:ext uri="{FF2B5EF4-FFF2-40B4-BE49-F238E27FC236}">
              <a16:creationId xmlns:a16="http://schemas.microsoft.com/office/drawing/2014/main" id="{35F52491-EB67-4955-B927-E603D4C296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7000240" y="7600950"/>
          <a:ext cx="331470" cy="275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78740</xdr:colOff>
      <xdr:row>17</xdr:row>
      <xdr:rowOff>104775</xdr:rowOff>
    </xdr:from>
    <xdr:to>
      <xdr:col>8</xdr:col>
      <xdr:colOff>401955</xdr:colOff>
      <xdr:row>17</xdr:row>
      <xdr:rowOff>420370</xdr:rowOff>
    </xdr:to>
    <xdr:pic>
      <xdr:nvPicPr>
        <xdr:cNvPr id="110" name="图片 39">
          <a:extLst>
            <a:ext uri="{FF2B5EF4-FFF2-40B4-BE49-F238E27FC236}">
              <a16:creationId xmlns:a16="http://schemas.microsoft.com/office/drawing/2014/main" id="{19B8B923-B6C4-4D06-97A8-A01EBEABCD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6965315" y="8667750"/>
          <a:ext cx="323215" cy="315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104775</xdr:colOff>
      <xdr:row>18</xdr:row>
      <xdr:rowOff>57785</xdr:rowOff>
    </xdr:from>
    <xdr:to>
      <xdr:col>8</xdr:col>
      <xdr:colOff>445135</xdr:colOff>
      <xdr:row>18</xdr:row>
      <xdr:rowOff>420370</xdr:rowOff>
    </xdr:to>
    <xdr:pic>
      <xdr:nvPicPr>
        <xdr:cNvPr id="111" name="图片 40">
          <a:extLst>
            <a:ext uri="{FF2B5EF4-FFF2-40B4-BE49-F238E27FC236}">
              <a16:creationId xmlns:a16="http://schemas.microsoft.com/office/drawing/2014/main" id="{AE143C13-C8E1-4351-A3FB-C134E0F8CB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6991350" y="9125585"/>
          <a:ext cx="340360" cy="3625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122555</xdr:colOff>
      <xdr:row>19</xdr:row>
      <xdr:rowOff>47625</xdr:rowOff>
    </xdr:from>
    <xdr:to>
      <xdr:col>8</xdr:col>
      <xdr:colOff>436880</xdr:colOff>
      <xdr:row>19</xdr:row>
      <xdr:rowOff>380365</xdr:rowOff>
    </xdr:to>
    <xdr:pic>
      <xdr:nvPicPr>
        <xdr:cNvPr id="112" name="图片 41">
          <a:extLst>
            <a:ext uri="{FF2B5EF4-FFF2-40B4-BE49-F238E27FC236}">
              <a16:creationId xmlns:a16="http://schemas.microsoft.com/office/drawing/2014/main" id="{BAF681A3-DA67-40A0-8D2D-6730AC90CA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7009130" y="9620250"/>
          <a:ext cx="314325" cy="332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78740</xdr:colOff>
      <xdr:row>20</xdr:row>
      <xdr:rowOff>47625</xdr:rowOff>
    </xdr:from>
    <xdr:to>
      <xdr:col>8</xdr:col>
      <xdr:colOff>480695</xdr:colOff>
      <xdr:row>20</xdr:row>
      <xdr:rowOff>410210</xdr:rowOff>
    </xdr:to>
    <xdr:pic>
      <xdr:nvPicPr>
        <xdr:cNvPr id="113" name="图片 42">
          <a:extLst>
            <a:ext uri="{FF2B5EF4-FFF2-40B4-BE49-F238E27FC236}">
              <a16:creationId xmlns:a16="http://schemas.microsoft.com/office/drawing/2014/main" id="{0766BA17-3E69-4F73-B8FA-3B70CE5314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6965315" y="10125075"/>
          <a:ext cx="401955" cy="3625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148590</xdr:colOff>
      <xdr:row>22</xdr:row>
      <xdr:rowOff>75565</xdr:rowOff>
    </xdr:from>
    <xdr:to>
      <xdr:col>8</xdr:col>
      <xdr:colOff>401955</xdr:colOff>
      <xdr:row>22</xdr:row>
      <xdr:rowOff>380365</xdr:rowOff>
    </xdr:to>
    <xdr:pic>
      <xdr:nvPicPr>
        <xdr:cNvPr id="114" name="图片 43">
          <a:extLst>
            <a:ext uri="{FF2B5EF4-FFF2-40B4-BE49-F238E27FC236}">
              <a16:creationId xmlns:a16="http://schemas.microsoft.com/office/drawing/2014/main" id="{AC875805-30C7-4A5B-906E-4654332FB6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7035165" y="11162665"/>
          <a:ext cx="253365" cy="30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139700</xdr:colOff>
      <xdr:row>23</xdr:row>
      <xdr:rowOff>114935</xdr:rowOff>
    </xdr:from>
    <xdr:to>
      <xdr:col>8</xdr:col>
      <xdr:colOff>454025</xdr:colOff>
      <xdr:row>23</xdr:row>
      <xdr:rowOff>410210</xdr:rowOff>
    </xdr:to>
    <xdr:pic>
      <xdr:nvPicPr>
        <xdr:cNvPr id="115" name="图片 44">
          <a:extLst>
            <a:ext uri="{FF2B5EF4-FFF2-40B4-BE49-F238E27FC236}">
              <a16:creationId xmlns:a16="http://schemas.microsoft.com/office/drawing/2014/main" id="{0DBB7AE8-C869-4BBE-8A9A-41E2C6AB52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7026275" y="11706860"/>
          <a:ext cx="314325" cy="295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113665</xdr:colOff>
      <xdr:row>24</xdr:row>
      <xdr:rowOff>95250</xdr:rowOff>
    </xdr:from>
    <xdr:to>
      <xdr:col>8</xdr:col>
      <xdr:colOff>419100</xdr:colOff>
      <xdr:row>24</xdr:row>
      <xdr:rowOff>390525</xdr:rowOff>
    </xdr:to>
    <xdr:pic>
      <xdr:nvPicPr>
        <xdr:cNvPr id="116" name="图片 45">
          <a:extLst>
            <a:ext uri="{FF2B5EF4-FFF2-40B4-BE49-F238E27FC236}">
              <a16:creationId xmlns:a16="http://schemas.microsoft.com/office/drawing/2014/main" id="{7BE3B1D2-94C9-4DB6-9D37-F45513CB62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7000240" y="12192000"/>
          <a:ext cx="305435" cy="295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78740</xdr:colOff>
      <xdr:row>25</xdr:row>
      <xdr:rowOff>75565</xdr:rowOff>
    </xdr:from>
    <xdr:to>
      <xdr:col>8</xdr:col>
      <xdr:colOff>427990</xdr:colOff>
      <xdr:row>25</xdr:row>
      <xdr:rowOff>427990</xdr:rowOff>
    </xdr:to>
    <xdr:pic>
      <xdr:nvPicPr>
        <xdr:cNvPr id="117" name="图片 46">
          <a:extLst>
            <a:ext uri="{FF2B5EF4-FFF2-40B4-BE49-F238E27FC236}">
              <a16:creationId xmlns:a16="http://schemas.microsoft.com/office/drawing/2014/main" id="{6C84B8A0-3493-4942-B9E1-3996A1D433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6965315" y="12677140"/>
          <a:ext cx="349250" cy="352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60960</xdr:colOff>
      <xdr:row>27</xdr:row>
      <xdr:rowOff>57785</xdr:rowOff>
    </xdr:from>
    <xdr:to>
      <xdr:col>8</xdr:col>
      <xdr:colOff>462915</xdr:colOff>
      <xdr:row>27</xdr:row>
      <xdr:rowOff>372745</xdr:rowOff>
    </xdr:to>
    <xdr:pic>
      <xdr:nvPicPr>
        <xdr:cNvPr id="118" name="图片 47" descr="C:\Users\Administrator\AppData\Roaming\feiq\RichOle\2269507031.bmp">
          <a:extLst>
            <a:ext uri="{FF2B5EF4-FFF2-40B4-BE49-F238E27FC236}">
              <a16:creationId xmlns:a16="http://schemas.microsoft.com/office/drawing/2014/main" id="{D32CA766-D07C-4D04-A320-0D01B2AB9E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6947535" y="13669010"/>
          <a:ext cx="401955" cy="314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78740</xdr:colOff>
      <xdr:row>26</xdr:row>
      <xdr:rowOff>67310</xdr:rowOff>
    </xdr:from>
    <xdr:to>
      <xdr:col>8</xdr:col>
      <xdr:colOff>480695</xdr:colOff>
      <xdr:row>26</xdr:row>
      <xdr:rowOff>429895</xdr:rowOff>
    </xdr:to>
    <xdr:pic>
      <xdr:nvPicPr>
        <xdr:cNvPr id="119" name="图片 48">
          <a:extLst>
            <a:ext uri="{FF2B5EF4-FFF2-40B4-BE49-F238E27FC236}">
              <a16:creationId xmlns:a16="http://schemas.microsoft.com/office/drawing/2014/main" id="{3075EE6A-E74D-4D97-BDA1-7026CA2A09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6965315" y="13173710"/>
          <a:ext cx="401955" cy="3625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148590</xdr:colOff>
      <xdr:row>28</xdr:row>
      <xdr:rowOff>75565</xdr:rowOff>
    </xdr:from>
    <xdr:to>
      <xdr:col>8</xdr:col>
      <xdr:colOff>401955</xdr:colOff>
      <xdr:row>28</xdr:row>
      <xdr:rowOff>380365</xdr:rowOff>
    </xdr:to>
    <xdr:pic>
      <xdr:nvPicPr>
        <xdr:cNvPr id="120" name="图片 49">
          <a:extLst>
            <a:ext uri="{FF2B5EF4-FFF2-40B4-BE49-F238E27FC236}">
              <a16:creationId xmlns:a16="http://schemas.microsoft.com/office/drawing/2014/main" id="{15E6225D-83CC-424C-B9E9-CD18CF2B2B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7035165" y="14191615"/>
          <a:ext cx="253365" cy="30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139700</xdr:colOff>
      <xdr:row>29</xdr:row>
      <xdr:rowOff>114935</xdr:rowOff>
    </xdr:from>
    <xdr:to>
      <xdr:col>8</xdr:col>
      <xdr:colOff>454025</xdr:colOff>
      <xdr:row>29</xdr:row>
      <xdr:rowOff>410210</xdr:rowOff>
    </xdr:to>
    <xdr:pic>
      <xdr:nvPicPr>
        <xdr:cNvPr id="121" name="图片 50">
          <a:extLst>
            <a:ext uri="{FF2B5EF4-FFF2-40B4-BE49-F238E27FC236}">
              <a16:creationId xmlns:a16="http://schemas.microsoft.com/office/drawing/2014/main" id="{BD5909AB-D598-4FC0-9ADF-E534D9BE82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7026275" y="14735810"/>
          <a:ext cx="314325" cy="295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69850</xdr:colOff>
      <xdr:row>30</xdr:row>
      <xdr:rowOff>104775</xdr:rowOff>
    </xdr:from>
    <xdr:to>
      <xdr:col>8</xdr:col>
      <xdr:colOff>436245</xdr:colOff>
      <xdr:row>30</xdr:row>
      <xdr:rowOff>400050</xdr:rowOff>
    </xdr:to>
    <xdr:pic>
      <xdr:nvPicPr>
        <xdr:cNvPr id="122" name="图片 51">
          <a:extLst>
            <a:ext uri="{FF2B5EF4-FFF2-40B4-BE49-F238E27FC236}">
              <a16:creationId xmlns:a16="http://schemas.microsoft.com/office/drawing/2014/main" id="{2E885C4F-B465-41FC-81CA-1997A76AB9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flipH="1">
          <a:off x="6956425" y="15230475"/>
          <a:ext cx="366395" cy="295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148590</xdr:colOff>
      <xdr:row>64</xdr:row>
      <xdr:rowOff>37465</xdr:rowOff>
    </xdr:from>
    <xdr:to>
      <xdr:col>8</xdr:col>
      <xdr:colOff>454025</xdr:colOff>
      <xdr:row>64</xdr:row>
      <xdr:rowOff>418465</xdr:rowOff>
    </xdr:to>
    <xdr:pic>
      <xdr:nvPicPr>
        <xdr:cNvPr id="123" name="图片 52">
          <a:extLst>
            <a:ext uri="{FF2B5EF4-FFF2-40B4-BE49-F238E27FC236}">
              <a16:creationId xmlns:a16="http://schemas.microsoft.com/office/drawing/2014/main" id="{D67128B9-4449-4714-963E-EFB56D5A0B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7035165" y="32327215"/>
          <a:ext cx="305435" cy="381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130810</xdr:colOff>
      <xdr:row>71</xdr:row>
      <xdr:rowOff>114935</xdr:rowOff>
    </xdr:from>
    <xdr:to>
      <xdr:col>8</xdr:col>
      <xdr:colOff>471170</xdr:colOff>
      <xdr:row>71</xdr:row>
      <xdr:rowOff>410210</xdr:rowOff>
    </xdr:to>
    <xdr:pic>
      <xdr:nvPicPr>
        <xdr:cNvPr id="124" name="图片 53">
          <a:extLst>
            <a:ext uri="{FF2B5EF4-FFF2-40B4-BE49-F238E27FC236}">
              <a16:creationId xmlns:a16="http://schemas.microsoft.com/office/drawing/2014/main" id="{2CDC438F-2CC6-41EF-89F3-6EBF39A229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7017385" y="35938460"/>
          <a:ext cx="340360" cy="295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139700</xdr:colOff>
      <xdr:row>73</xdr:row>
      <xdr:rowOff>85090</xdr:rowOff>
    </xdr:from>
    <xdr:to>
      <xdr:col>8</xdr:col>
      <xdr:colOff>419100</xdr:colOff>
      <xdr:row>73</xdr:row>
      <xdr:rowOff>427990</xdr:rowOff>
    </xdr:to>
    <xdr:pic>
      <xdr:nvPicPr>
        <xdr:cNvPr id="125" name="图片 54">
          <a:extLst>
            <a:ext uri="{FF2B5EF4-FFF2-40B4-BE49-F238E27FC236}">
              <a16:creationId xmlns:a16="http://schemas.microsoft.com/office/drawing/2014/main" id="{E86C684E-E8D9-4E0D-AAF0-1D8F656FA8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7026275" y="36918265"/>
          <a:ext cx="279400" cy="342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113665</xdr:colOff>
      <xdr:row>74</xdr:row>
      <xdr:rowOff>57785</xdr:rowOff>
    </xdr:from>
    <xdr:to>
      <xdr:col>8</xdr:col>
      <xdr:colOff>410210</xdr:colOff>
      <xdr:row>74</xdr:row>
      <xdr:rowOff>400050</xdr:rowOff>
    </xdr:to>
    <xdr:pic>
      <xdr:nvPicPr>
        <xdr:cNvPr id="126" name="Picture 26">
          <a:extLst>
            <a:ext uri="{FF2B5EF4-FFF2-40B4-BE49-F238E27FC236}">
              <a16:creationId xmlns:a16="http://schemas.microsoft.com/office/drawing/2014/main" id="{E6141116-65D1-4690-AE78-4EDA203758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7000240" y="37395785"/>
          <a:ext cx="296545" cy="342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60960</xdr:colOff>
      <xdr:row>69</xdr:row>
      <xdr:rowOff>95250</xdr:rowOff>
    </xdr:from>
    <xdr:to>
      <xdr:col>8</xdr:col>
      <xdr:colOff>462915</xdr:colOff>
      <xdr:row>69</xdr:row>
      <xdr:rowOff>427990</xdr:rowOff>
    </xdr:to>
    <xdr:pic>
      <xdr:nvPicPr>
        <xdr:cNvPr id="127" name="图片 56">
          <a:extLst>
            <a:ext uri="{FF2B5EF4-FFF2-40B4-BE49-F238E27FC236}">
              <a16:creationId xmlns:a16="http://schemas.microsoft.com/office/drawing/2014/main" id="{EE755576-6038-43A3-9164-8EDAAC6947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6947535" y="34909125"/>
          <a:ext cx="401955" cy="332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87630</xdr:colOff>
      <xdr:row>70</xdr:row>
      <xdr:rowOff>95250</xdr:rowOff>
    </xdr:from>
    <xdr:to>
      <xdr:col>8</xdr:col>
      <xdr:colOff>489585</xdr:colOff>
      <xdr:row>70</xdr:row>
      <xdr:rowOff>427990</xdr:rowOff>
    </xdr:to>
    <xdr:pic>
      <xdr:nvPicPr>
        <xdr:cNvPr id="128" name="图片 57">
          <a:extLst>
            <a:ext uri="{FF2B5EF4-FFF2-40B4-BE49-F238E27FC236}">
              <a16:creationId xmlns:a16="http://schemas.microsoft.com/office/drawing/2014/main" id="{52047384-F619-400E-BEE4-04773DA7E0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6974205" y="35413950"/>
          <a:ext cx="401955" cy="332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139700</xdr:colOff>
      <xdr:row>76</xdr:row>
      <xdr:rowOff>67310</xdr:rowOff>
    </xdr:from>
    <xdr:to>
      <xdr:col>8</xdr:col>
      <xdr:colOff>454025</xdr:colOff>
      <xdr:row>76</xdr:row>
      <xdr:rowOff>362585</xdr:rowOff>
    </xdr:to>
    <xdr:pic>
      <xdr:nvPicPr>
        <xdr:cNvPr id="129" name="图片 58">
          <a:extLst>
            <a:ext uri="{FF2B5EF4-FFF2-40B4-BE49-F238E27FC236}">
              <a16:creationId xmlns:a16="http://schemas.microsoft.com/office/drawing/2014/main" id="{3C1105A4-FA3B-4759-9060-108DF48F36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7026275" y="38414960"/>
          <a:ext cx="314325" cy="295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87630</xdr:colOff>
      <xdr:row>88</xdr:row>
      <xdr:rowOff>67310</xdr:rowOff>
    </xdr:from>
    <xdr:to>
      <xdr:col>8</xdr:col>
      <xdr:colOff>445135</xdr:colOff>
      <xdr:row>88</xdr:row>
      <xdr:rowOff>390525</xdr:rowOff>
    </xdr:to>
    <xdr:pic>
      <xdr:nvPicPr>
        <xdr:cNvPr id="130" name="图片 59">
          <a:extLst>
            <a:ext uri="{FF2B5EF4-FFF2-40B4-BE49-F238E27FC236}">
              <a16:creationId xmlns:a16="http://schemas.microsoft.com/office/drawing/2014/main" id="{D507BCD5-679A-4DD3-A9FF-2077F0D3BA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6974205" y="44472860"/>
          <a:ext cx="357505" cy="323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87630</xdr:colOff>
      <xdr:row>79</xdr:row>
      <xdr:rowOff>47625</xdr:rowOff>
    </xdr:from>
    <xdr:to>
      <xdr:col>8</xdr:col>
      <xdr:colOff>436880</xdr:colOff>
      <xdr:row>79</xdr:row>
      <xdr:rowOff>410210</xdr:rowOff>
    </xdr:to>
    <xdr:pic>
      <xdr:nvPicPr>
        <xdr:cNvPr id="131" name="图片 60">
          <a:extLst>
            <a:ext uri="{FF2B5EF4-FFF2-40B4-BE49-F238E27FC236}">
              <a16:creationId xmlns:a16="http://schemas.microsoft.com/office/drawing/2014/main" id="{00972097-87EC-4136-B860-428D95A60B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6974205" y="39909750"/>
          <a:ext cx="349250" cy="3625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156845</xdr:colOff>
      <xdr:row>80</xdr:row>
      <xdr:rowOff>27940</xdr:rowOff>
    </xdr:from>
    <xdr:to>
      <xdr:col>8</xdr:col>
      <xdr:colOff>471170</xdr:colOff>
      <xdr:row>80</xdr:row>
      <xdr:rowOff>418465</xdr:rowOff>
    </xdr:to>
    <xdr:pic>
      <xdr:nvPicPr>
        <xdr:cNvPr id="132" name="图片 61">
          <a:extLst>
            <a:ext uri="{FF2B5EF4-FFF2-40B4-BE49-F238E27FC236}">
              <a16:creationId xmlns:a16="http://schemas.microsoft.com/office/drawing/2014/main" id="{12A9575C-690E-4781-8433-7BE06D5967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7043420" y="40394890"/>
          <a:ext cx="314325" cy="390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78740</xdr:colOff>
      <xdr:row>77</xdr:row>
      <xdr:rowOff>47625</xdr:rowOff>
    </xdr:from>
    <xdr:to>
      <xdr:col>8</xdr:col>
      <xdr:colOff>480695</xdr:colOff>
      <xdr:row>77</xdr:row>
      <xdr:rowOff>438150</xdr:rowOff>
    </xdr:to>
    <xdr:pic>
      <xdr:nvPicPr>
        <xdr:cNvPr id="133" name="图片 62">
          <a:extLst>
            <a:ext uri="{FF2B5EF4-FFF2-40B4-BE49-F238E27FC236}">
              <a16:creationId xmlns:a16="http://schemas.microsoft.com/office/drawing/2014/main" id="{5B5AB522-28F7-4A09-A9B2-CDC5C776D3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6965315" y="38900100"/>
          <a:ext cx="401955" cy="390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104775</xdr:colOff>
      <xdr:row>78</xdr:row>
      <xdr:rowOff>19685</xdr:rowOff>
    </xdr:from>
    <xdr:to>
      <xdr:col>8</xdr:col>
      <xdr:colOff>427990</xdr:colOff>
      <xdr:row>78</xdr:row>
      <xdr:rowOff>372745</xdr:rowOff>
    </xdr:to>
    <xdr:pic>
      <xdr:nvPicPr>
        <xdr:cNvPr id="134" name="图片 63">
          <a:extLst>
            <a:ext uri="{FF2B5EF4-FFF2-40B4-BE49-F238E27FC236}">
              <a16:creationId xmlns:a16="http://schemas.microsoft.com/office/drawing/2014/main" id="{5A43413A-BE30-4F2F-ADB7-EDA0F5C8BB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6991350" y="39376985"/>
          <a:ext cx="323215" cy="353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104775</xdr:colOff>
      <xdr:row>81</xdr:row>
      <xdr:rowOff>57785</xdr:rowOff>
    </xdr:from>
    <xdr:to>
      <xdr:col>8</xdr:col>
      <xdr:colOff>489585</xdr:colOff>
      <xdr:row>81</xdr:row>
      <xdr:rowOff>390525</xdr:rowOff>
    </xdr:to>
    <xdr:pic>
      <xdr:nvPicPr>
        <xdr:cNvPr id="135" name="图片 64">
          <a:extLst>
            <a:ext uri="{FF2B5EF4-FFF2-40B4-BE49-F238E27FC236}">
              <a16:creationId xmlns:a16="http://schemas.microsoft.com/office/drawing/2014/main" id="{8FC81678-3A9C-4452-B306-21A7A50408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6991350" y="40929560"/>
          <a:ext cx="384810" cy="332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87630</xdr:colOff>
      <xdr:row>84</xdr:row>
      <xdr:rowOff>47625</xdr:rowOff>
    </xdr:from>
    <xdr:to>
      <xdr:col>8</xdr:col>
      <xdr:colOff>436880</xdr:colOff>
      <xdr:row>84</xdr:row>
      <xdr:rowOff>410210</xdr:rowOff>
    </xdr:to>
    <xdr:pic>
      <xdr:nvPicPr>
        <xdr:cNvPr id="136" name="图片 65">
          <a:extLst>
            <a:ext uri="{FF2B5EF4-FFF2-40B4-BE49-F238E27FC236}">
              <a16:creationId xmlns:a16="http://schemas.microsoft.com/office/drawing/2014/main" id="{6E752D3A-1B37-42BD-9E8E-CF9103710E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6974205" y="42433875"/>
          <a:ext cx="349250" cy="3625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156845</xdr:colOff>
      <xdr:row>85</xdr:row>
      <xdr:rowOff>27940</xdr:rowOff>
    </xdr:from>
    <xdr:to>
      <xdr:col>8</xdr:col>
      <xdr:colOff>471170</xdr:colOff>
      <xdr:row>85</xdr:row>
      <xdr:rowOff>418465</xdr:rowOff>
    </xdr:to>
    <xdr:pic>
      <xdr:nvPicPr>
        <xdr:cNvPr id="137" name="图片 66">
          <a:extLst>
            <a:ext uri="{FF2B5EF4-FFF2-40B4-BE49-F238E27FC236}">
              <a16:creationId xmlns:a16="http://schemas.microsoft.com/office/drawing/2014/main" id="{32A5C15C-0786-4769-AA7E-4E5BF528B1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7043420" y="42919015"/>
          <a:ext cx="314325" cy="390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78740</xdr:colOff>
      <xdr:row>82</xdr:row>
      <xdr:rowOff>47625</xdr:rowOff>
    </xdr:from>
    <xdr:to>
      <xdr:col>8</xdr:col>
      <xdr:colOff>480695</xdr:colOff>
      <xdr:row>82</xdr:row>
      <xdr:rowOff>438150</xdr:rowOff>
    </xdr:to>
    <xdr:pic>
      <xdr:nvPicPr>
        <xdr:cNvPr id="138" name="图片 67">
          <a:extLst>
            <a:ext uri="{FF2B5EF4-FFF2-40B4-BE49-F238E27FC236}">
              <a16:creationId xmlns:a16="http://schemas.microsoft.com/office/drawing/2014/main" id="{0C44CA4C-3040-4CD0-B7D3-3CF620DE0E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6965315" y="41424225"/>
          <a:ext cx="401955" cy="390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104775</xdr:colOff>
      <xdr:row>83</xdr:row>
      <xdr:rowOff>19685</xdr:rowOff>
    </xdr:from>
    <xdr:to>
      <xdr:col>8</xdr:col>
      <xdr:colOff>427990</xdr:colOff>
      <xdr:row>83</xdr:row>
      <xdr:rowOff>372745</xdr:rowOff>
    </xdr:to>
    <xdr:pic>
      <xdr:nvPicPr>
        <xdr:cNvPr id="139" name="图片 68">
          <a:extLst>
            <a:ext uri="{FF2B5EF4-FFF2-40B4-BE49-F238E27FC236}">
              <a16:creationId xmlns:a16="http://schemas.microsoft.com/office/drawing/2014/main" id="{23C01A74-ED04-4798-B25E-382A45AB08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6991350" y="41901110"/>
          <a:ext cx="323215" cy="353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122555</xdr:colOff>
      <xdr:row>86</xdr:row>
      <xdr:rowOff>75565</xdr:rowOff>
    </xdr:from>
    <xdr:to>
      <xdr:col>8</xdr:col>
      <xdr:colOff>506730</xdr:colOff>
      <xdr:row>86</xdr:row>
      <xdr:rowOff>408305</xdr:rowOff>
    </xdr:to>
    <xdr:pic>
      <xdr:nvPicPr>
        <xdr:cNvPr id="140" name="图片 69">
          <a:extLst>
            <a:ext uri="{FF2B5EF4-FFF2-40B4-BE49-F238E27FC236}">
              <a16:creationId xmlns:a16="http://schemas.microsoft.com/office/drawing/2014/main" id="{F7C902DE-B9EF-40EF-B73C-8E31B22EB2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7009130" y="43471465"/>
          <a:ext cx="384175" cy="332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191770</xdr:colOff>
      <xdr:row>72</xdr:row>
      <xdr:rowOff>132715</xdr:rowOff>
    </xdr:from>
    <xdr:to>
      <xdr:col>8</xdr:col>
      <xdr:colOff>383540</xdr:colOff>
      <xdr:row>72</xdr:row>
      <xdr:rowOff>342900</xdr:rowOff>
    </xdr:to>
    <xdr:pic>
      <xdr:nvPicPr>
        <xdr:cNvPr id="141" name="图片 70">
          <a:extLst>
            <a:ext uri="{FF2B5EF4-FFF2-40B4-BE49-F238E27FC236}">
              <a16:creationId xmlns:a16="http://schemas.microsoft.com/office/drawing/2014/main" id="{B3B576C4-D1D3-43D6-AC42-134AEC43D0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7078345" y="36461065"/>
          <a:ext cx="191770" cy="210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156845</xdr:colOff>
      <xdr:row>89</xdr:row>
      <xdr:rowOff>152400</xdr:rowOff>
    </xdr:from>
    <xdr:to>
      <xdr:col>8</xdr:col>
      <xdr:colOff>349250</xdr:colOff>
      <xdr:row>89</xdr:row>
      <xdr:rowOff>362585</xdr:rowOff>
    </xdr:to>
    <xdr:pic>
      <xdr:nvPicPr>
        <xdr:cNvPr id="142" name="图片 71">
          <a:extLst>
            <a:ext uri="{FF2B5EF4-FFF2-40B4-BE49-F238E27FC236}">
              <a16:creationId xmlns:a16="http://schemas.microsoft.com/office/drawing/2014/main" id="{E34F21A3-D9C2-40C8-8602-75B2000D85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7043420" y="45062775"/>
          <a:ext cx="192405" cy="210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174625</xdr:colOff>
      <xdr:row>65</xdr:row>
      <xdr:rowOff>85090</xdr:rowOff>
    </xdr:from>
    <xdr:to>
      <xdr:col>8</xdr:col>
      <xdr:colOff>445135</xdr:colOff>
      <xdr:row>65</xdr:row>
      <xdr:rowOff>408305</xdr:rowOff>
    </xdr:to>
    <xdr:pic>
      <xdr:nvPicPr>
        <xdr:cNvPr id="143" name="图片 72">
          <a:extLst>
            <a:ext uri="{FF2B5EF4-FFF2-40B4-BE49-F238E27FC236}">
              <a16:creationId xmlns:a16="http://schemas.microsoft.com/office/drawing/2014/main" id="{496224D5-C1A9-476E-8997-99C7B13486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7061200" y="32879665"/>
          <a:ext cx="270510" cy="323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236220</xdr:colOff>
      <xdr:row>66</xdr:row>
      <xdr:rowOff>114935</xdr:rowOff>
    </xdr:from>
    <xdr:to>
      <xdr:col>8</xdr:col>
      <xdr:colOff>463550</xdr:colOff>
      <xdr:row>66</xdr:row>
      <xdr:rowOff>382270</xdr:rowOff>
    </xdr:to>
    <xdr:pic>
      <xdr:nvPicPr>
        <xdr:cNvPr id="144" name="图片 73">
          <a:extLst>
            <a:ext uri="{FF2B5EF4-FFF2-40B4-BE49-F238E27FC236}">
              <a16:creationId xmlns:a16="http://schemas.microsoft.com/office/drawing/2014/main" id="{90C92C26-4895-46E9-BF7C-B5B1A4243B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7122795" y="33414335"/>
          <a:ext cx="227330" cy="267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165735</xdr:colOff>
      <xdr:row>67</xdr:row>
      <xdr:rowOff>75565</xdr:rowOff>
    </xdr:from>
    <xdr:to>
      <xdr:col>8</xdr:col>
      <xdr:colOff>427990</xdr:colOff>
      <xdr:row>67</xdr:row>
      <xdr:rowOff>390525</xdr:rowOff>
    </xdr:to>
    <xdr:pic>
      <xdr:nvPicPr>
        <xdr:cNvPr id="145" name="图片 74">
          <a:extLst>
            <a:ext uri="{FF2B5EF4-FFF2-40B4-BE49-F238E27FC236}">
              <a16:creationId xmlns:a16="http://schemas.microsoft.com/office/drawing/2014/main" id="{7718CBF9-A2F3-47AE-998F-EECF501B6E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7052310" y="33879790"/>
          <a:ext cx="262255" cy="314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148590</xdr:colOff>
      <xdr:row>68</xdr:row>
      <xdr:rowOff>114935</xdr:rowOff>
    </xdr:from>
    <xdr:to>
      <xdr:col>8</xdr:col>
      <xdr:colOff>419100</xdr:colOff>
      <xdr:row>68</xdr:row>
      <xdr:rowOff>420370</xdr:rowOff>
    </xdr:to>
    <xdr:pic>
      <xdr:nvPicPr>
        <xdr:cNvPr id="146" name="图片 75">
          <a:extLst>
            <a:ext uri="{FF2B5EF4-FFF2-40B4-BE49-F238E27FC236}">
              <a16:creationId xmlns:a16="http://schemas.microsoft.com/office/drawing/2014/main" id="{F5719704-026B-4B91-9001-238F2DE6AD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7035165" y="34423985"/>
          <a:ext cx="270510" cy="305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191770</xdr:colOff>
      <xdr:row>87</xdr:row>
      <xdr:rowOff>104775</xdr:rowOff>
    </xdr:from>
    <xdr:to>
      <xdr:col>8</xdr:col>
      <xdr:colOff>410210</xdr:colOff>
      <xdr:row>87</xdr:row>
      <xdr:rowOff>380365</xdr:rowOff>
    </xdr:to>
    <xdr:pic>
      <xdr:nvPicPr>
        <xdr:cNvPr id="147" name="图片 84">
          <a:extLst>
            <a:ext uri="{FF2B5EF4-FFF2-40B4-BE49-F238E27FC236}">
              <a16:creationId xmlns:a16="http://schemas.microsoft.com/office/drawing/2014/main" id="{10D895C4-D596-45F6-94C2-ABED46A276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7078345" y="44005500"/>
          <a:ext cx="218440" cy="275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139700</xdr:colOff>
      <xdr:row>75</xdr:row>
      <xdr:rowOff>67310</xdr:rowOff>
    </xdr:from>
    <xdr:to>
      <xdr:col>8</xdr:col>
      <xdr:colOff>454025</xdr:colOff>
      <xdr:row>75</xdr:row>
      <xdr:rowOff>362585</xdr:rowOff>
    </xdr:to>
    <xdr:pic>
      <xdr:nvPicPr>
        <xdr:cNvPr id="148" name="图片 88">
          <a:extLst>
            <a:ext uri="{FF2B5EF4-FFF2-40B4-BE49-F238E27FC236}">
              <a16:creationId xmlns:a16="http://schemas.microsoft.com/office/drawing/2014/main" id="{806B6037-1714-4AF1-88E9-69FC5035A7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7026275" y="37910135"/>
          <a:ext cx="314325" cy="295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163755</xdr:colOff>
      <xdr:row>3</xdr:row>
      <xdr:rowOff>155127</xdr:rowOff>
    </xdr:from>
    <xdr:to>
      <xdr:col>8</xdr:col>
      <xdr:colOff>486335</xdr:colOff>
      <xdr:row>3</xdr:row>
      <xdr:rowOff>393252</xdr:rowOff>
    </xdr:to>
    <xdr:pic>
      <xdr:nvPicPr>
        <xdr:cNvPr id="149" name="图片 89">
          <a:extLst>
            <a:ext uri="{FF2B5EF4-FFF2-40B4-BE49-F238E27FC236}">
              <a16:creationId xmlns:a16="http://schemas.microsoft.com/office/drawing/2014/main" id="{B9DC0D60-85B4-44F4-BEAD-B0B5337190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7806167" y="1914451"/>
          <a:ext cx="322580" cy="238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96520</xdr:colOff>
      <xdr:row>4</xdr:row>
      <xdr:rowOff>132715</xdr:rowOff>
    </xdr:from>
    <xdr:to>
      <xdr:col>8</xdr:col>
      <xdr:colOff>419100</xdr:colOff>
      <xdr:row>4</xdr:row>
      <xdr:rowOff>370840</xdr:rowOff>
    </xdr:to>
    <xdr:pic>
      <xdr:nvPicPr>
        <xdr:cNvPr id="150" name="图片 90">
          <a:extLst>
            <a:ext uri="{FF2B5EF4-FFF2-40B4-BE49-F238E27FC236}">
              <a16:creationId xmlns:a16="http://schemas.microsoft.com/office/drawing/2014/main" id="{D84B1EC7-E663-4B65-A04D-379439EDA8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6983095" y="2132965"/>
          <a:ext cx="322580" cy="238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69850</xdr:colOff>
      <xdr:row>5</xdr:row>
      <xdr:rowOff>104775</xdr:rowOff>
    </xdr:from>
    <xdr:to>
      <xdr:col>8</xdr:col>
      <xdr:colOff>445135</xdr:colOff>
      <xdr:row>5</xdr:row>
      <xdr:rowOff>438150</xdr:rowOff>
    </xdr:to>
    <xdr:pic>
      <xdr:nvPicPr>
        <xdr:cNvPr id="151" name="图片 91">
          <a:extLst>
            <a:ext uri="{FF2B5EF4-FFF2-40B4-BE49-F238E27FC236}">
              <a16:creationId xmlns:a16="http://schemas.microsoft.com/office/drawing/2014/main" id="{A7E77911-0D86-4545-8624-C7A46DAD20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6956425" y="2609850"/>
          <a:ext cx="375285" cy="333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143660</xdr:colOff>
      <xdr:row>6</xdr:row>
      <xdr:rowOff>160804</xdr:rowOff>
    </xdr:from>
    <xdr:to>
      <xdr:col>8</xdr:col>
      <xdr:colOff>475130</xdr:colOff>
      <xdr:row>6</xdr:row>
      <xdr:rowOff>466239</xdr:rowOff>
    </xdr:to>
    <xdr:pic>
      <xdr:nvPicPr>
        <xdr:cNvPr id="152" name="图片 92">
          <a:extLst>
            <a:ext uri="{FF2B5EF4-FFF2-40B4-BE49-F238E27FC236}">
              <a16:creationId xmlns:a16="http://schemas.microsoft.com/office/drawing/2014/main" id="{3F0F361B-3832-4E7C-98B2-4DA7C0A297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7786072" y="4004422"/>
          <a:ext cx="331470" cy="305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96520</xdr:colOff>
      <xdr:row>7</xdr:row>
      <xdr:rowOff>123190</xdr:rowOff>
    </xdr:from>
    <xdr:to>
      <xdr:col>8</xdr:col>
      <xdr:colOff>436880</xdr:colOff>
      <xdr:row>7</xdr:row>
      <xdr:rowOff>418465</xdr:rowOff>
    </xdr:to>
    <xdr:pic>
      <xdr:nvPicPr>
        <xdr:cNvPr id="153" name="图片 94">
          <a:extLst>
            <a:ext uri="{FF2B5EF4-FFF2-40B4-BE49-F238E27FC236}">
              <a16:creationId xmlns:a16="http://schemas.microsoft.com/office/drawing/2014/main" id="{4CA99541-C978-492F-B4F3-63169978CB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6983095" y="3637915"/>
          <a:ext cx="340360" cy="295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191770</xdr:colOff>
      <xdr:row>10</xdr:row>
      <xdr:rowOff>85090</xdr:rowOff>
    </xdr:from>
    <xdr:to>
      <xdr:col>8</xdr:col>
      <xdr:colOff>445135</xdr:colOff>
      <xdr:row>10</xdr:row>
      <xdr:rowOff>427990</xdr:rowOff>
    </xdr:to>
    <xdr:pic>
      <xdr:nvPicPr>
        <xdr:cNvPr id="154" name="Picture 18125">
          <a:extLst>
            <a:ext uri="{FF2B5EF4-FFF2-40B4-BE49-F238E27FC236}">
              <a16:creationId xmlns:a16="http://schemas.microsoft.com/office/drawing/2014/main" id="{F9CD22AE-C3F7-4C0E-BDD7-6804C36108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rcRect l="22121" t="18004" r="41039" b="27119"/>
        <a:stretch>
          <a:fillRect/>
        </a:stretch>
      </xdr:blipFill>
      <xdr:spPr>
        <a:xfrm>
          <a:off x="7078345" y="5114290"/>
          <a:ext cx="253365" cy="342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209550</xdr:colOff>
      <xdr:row>9</xdr:row>
      <xdr:rowOff>132715</xdr:rowOff>
    </xdr:from>
    <xdr:to>
      <xdr:col>8</xdr:col>
      <xdr:colOff>392430</xdr:colOff>
      <xdr:row>9</xdr:row>
      <xdr:rowOff>438150</xdr:rowOff>
    </xdr:to>
    <xdr:pic>
      <xdr:nvPicPr>
        <xdr:cNvPr id="155" name="Picture 87815">
          <a:extLst>
            <a:ext uri="{FF2B5EF4-FFF2-40B4-BE49-F238E27FC236}">
              <a16:creationId xmlns:a16="http://schemas.microsoft.com/office/drawing/2014/main" id="{5E7AEC18-6866-4B69-B9A3-CA3C5BBB59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7096125" y="4657090"/>
          <a:ext cx="182880" cy="305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104775</xdr:colOff>
      <xdr:row>31</xdr:row>
      <xdr:rowOff>67310</xdr:rowOff>
    </xdr:from>
    <xdr:to>
      <xdr:col>8</xdr:col>
      <xdr:colOff>471170</xdr:colOff>
      <xdr:row>31</xdr:row>
      <xdr:rowOff>390525</xdr:rowOff>
    </xdr:to>
    <xdr:pic>
      <xdr:nvPicPr>
        <xdr:cNvPr id="156" name="图片 97">
          <a:extLst>
            <a:ext uri="{FF2B5EF4-FFF2-40B4-BE49-F238E27FC236}">
              <a16:creationId xmlns:a16="http://schemas.microsoft.com/office/drawing/2014/main" id="{3550DDEB-B836-4A4B-BB63-B82658808B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6991350" y="15697835"/>
          <a:ext cx="366395" cy="323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122555</xdr:colOff>
      <xdr:row>35</xdr:row>
      <xdr:rowOff>37465</xdr:rowOff>
    </xdr:from>
    <xdr:to>
      <xdr:col>8</xdr:col>
      <xdr:colOff>454025</xdr:colOff>
      <xdr:row>35</xdr:row>
      <xdr:rowOff>390525</xdr:rowOff>
    </xdr:to>
    <xdr:pic>
      <xdr:nvPicPr>
        <xdr:cNvPr id="157" name="图片 99" descr="C:\Users\Administrator\AppData\Roaming\feiq\RichOle\3532780825.bmp">
          <a:extLst>
            <a:ext uri="{FF2B5EF4-FFF2-40B4-BE49-F238E27FC236}">
              <a16:creationId xmlns:a16="http://schemas.microsoft.com/office/drawing/2014/main" id="{F7656976-FEC0-42BE-B5D8-006BA78496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7009130" y="17687290"/>
          <a:ext cx="331470" cy="353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78740</xdr:colOff>
      <xdr:row>37</xdr:row>
      <xdr:rowOff>85090</xdr:rowOff>
    </xdr:from>
    <xdr:to>
      <xdr:col>8</xdr:col>
      <xdr:colOff>410210</xdr:colOff>
      <xdr:row>37</xdr:row>
      <xdr:rowOff>380365</xdr:rowOff>
    </xdr:to>
    <xdr:pic>
      <xdr:nvPicPr>
        <xdr:cNvPr id="158" name="图片 100">
          <a:extLst>
            <a:ext uri="{FF2B5EF4-FFF2-40B4-BE49-F238E27FC236}">
              <a16:creationId xmlns:a16="http://schemas.microsoft.com/office/drawing/2014/main" id="{13F0BA65-2967-4C96-B9F2-1B7197F5B5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6965315" y="18744565"/>
          <a:ext cx="331470" cy="295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148590</xdr:colOff>
      <xdr:row>42</xdr:row>
      <xdr:rowOff>75565</xdr:rowOff>
    </xdr:from>
    <xdr:to>
      <xdr:col>8</xdr:col>
      <xdr:colOff>323215</xdr:colOff>
      <xdr:row>42</xdr:row>
      <xdr:rowOff>360680</xdr:rowOff>
    </xdr:to>
    <xdr:pic>
      <xdr:nvPicPr>
        <xdr:cNvPr id="159" name="Picture 19">
          <a:extLst>
            <a:ext uri="{FF2B5EF4-FFF2-40B4-BE49-F238E27FC236}">
              <a16:creationId xmlns:a16="http://schemas.microsoft.com/office/drawing/2014/main" id="{0ABBCFC8-CF2E-4938-BD38-3E81032ABC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7035165" y="21259165"/>
          <a:ext cx="174625" cy="285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52070</xdr:colOff>
      <xdr:row>44</xdr:row>
      <xdr:rowOff>85090</xdr:rowOff>
    </xdr:from>
    <xdr:to>
      <xdr:col>8</xdr:col>
      <xdr:colOff>471170</xdr:colOff>
      <xdr:row>44</xdr:row>
      <xdr:rowOff>390525</xdr:rowOff>
    </xdr:to>
    <xdr:pic>
      <xdr:nvPicPr>
        <xdr:cNvPr id="160" name="图片 104">
          <a:extLst>
            <a:ext uri="{FF2B5EF4-FFF2-40B4-BE49-F238E27FC236}">
              <a16:creationId xmlns:a16="http://schemas.microsoft.com/office/drawing/2014/main" id="{0F97F6DF-C894-4AC5-A871-00D17E863B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6938645" y="22278340"/>
          <a:ext cx="419100" cy="305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60960</xdr:colOff>
      <xdr:row>45</xdr:row>
      <xdr:rowOff>114935</xdr:rowOff>
    </xdr:from>
    <xdr:to>
      <xdr:col>8</xdr:col>
      <xdr:colOff>480060</xdr:colOff>
      <xdr:row>45</xdr:row>
      <xdr:rowOff>420370</xdr:rowOff>
    </xdr:to>
    <xdr:pic>
      <xdr:nvPicPr>
        <xdr:cNvPr id="161" name="图片 105">
          <a:extLst>
            <a:ext uri="{FF2B5EF4-FFF2-40B4-BE49-F238E27FC236}">
              <a16:creationId xmlns:a16="http://schemas.microsoft.com/office/drawing/2014/main" id="{360CDE71-AC64-4B77-B088-821E291C6B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6947535" y="22813010"/>
          <a:ext cx="419100" cy="305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78740</xdr:colOff>
      <xdr:row>50</xdr:row>
      <xdr:rowOff>132715</xdr:rowOff>
    </xdr:from>
    <xdr:to>
      <xdr:col>8</xdr:col>
      <xdr:colOff>410210</xdr:colOff>
      <xdr:row>50</xdr:row>
      <xdr:rowOff>360680</xdr:rowOff>
    </xdr:to>
    <xdr:pic>
      <xdr:nvPicPr>
        <xdr:cNvPr id="162" name="图片 108">
          <a:extLst>
            <a:ext uri="{FF2B5EF4-FFF2-40B4-BE49-F238E27FC236}">
              <a16:creationId xmlns:a16="http://schemas.microsoft.com/office/drawing/2014/main" id="{6189E2B1-DDF6-4290-97FC-6E56328F97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>
          <a:off x="6965315" y="25354915"/>
          <a:ext cx="331470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96520</xdr:colOff>
      <xdr:row>51</xdr:row>
      <xdr:rowOff>114935</xdr:rowOff>
    </xdr:from>
    <xdr:to>
      <xdr:col>8</xdr:col>
      <xdr:colOff>427990</xdr:colOff>
      <xdr:row>51</xdr:row>
      <xdr:rowOff>342900</xdr:rowOff>
    </xdr:to>
    <xdr:pic>
      <xdr:nvPicPr>
        <xdr:cNvPr id="163" name="图片 109">
          <a:extLst>
            <a:ext uri="{FF2B5EF4-FFF2-40B4-BE49-F238E27FC236}">
              <a16:creationId xmlns:a16="http://schemas.microsoft.com/office/drawing/2014/main" id="{F3178C91-7B56-4E1A-AD15-1FFE0DA26E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>
          <a:off x="6983095" y="25841960"/>
          <a:ext cx="331470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87630</xdr:colOff>
      <xdr:row>57</xdr:row>
      <xdr:rowOff>47625</xdr:rowOff>
    </xdr:from>
    <xdr:to>
      <xdr:col>8</xdr:col>
      <xdr:colOff>463550</xdr:colOff>
      <xdr:row>57</xdr:row>
      <xdr:rowOff>410210</xdr:rowOff>
    </xdr:to>
    <xdr:pic>
      <xdr:nvPicPr>
        <xdr:cNvPr id="164" name="图片 110">
          <a:extLst>
            <a:ext uri="{FF2B5EF4-FFF2-40B4-BE49-F238E27FC236}">
              <a16:creationId xmlns:a16="http://schemas.microsoft.com/office/drawing/2014/main" id="{C756A029-B734-44C0-9A8F-D25EAEC8CE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>
          <a:off x="6974205" y="28803600"/>
          <a:ext cx="375920" cy="3625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130810</xdr:colOff>
      <xdr:row>58</xdr:row>
      <xdr:rowOff>114935</xdr:rowOff>
    </xdr:from>
    <xdr:to>
      <xdr:col>8</xdr:col>
      <xdr:colOff>393065</xdr:colOff>
      <xdr:row>58</xdr:row>
      <xdr:rowOff>420370</xdr:rowOff>
    </xdr:to>
    <xdr:pic>
      <xdr:nvPicPr>
        <xdr:cNvPr id="165" name="图片 111">
          <a:extLst>
            <a:ext uri="{FF2B5EF4-FFF2-40B4-BE49-F238E27FC236}">
              <a16:creationId xmlns:a16="http://schemas.microsoft.com/office/drawing/2014/main" id="{24F0D1BE-530A-4C77-BEBD-38FC37B206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>
          <a:off x="7017385" y="29375735"/>
          <a:ext cx="262255" cy="305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52070</xdr:colOff>
      <xdr:row>59</xdr:row>
      <xdr:rowOff>95250</xdr:rowOff>
    </xdr:from>
    <xdr:to>
      <xdr:col>8</xdr:col>
      <xdr:colOff>454025</xdr:colOff>
      <xdr:row>59</xdr:row>
      <xdr:rowOff>410210</xdr:rowOff>
    </xdr:to>
    <xdr:pic>
      <xdr:nvPicPr>
        <xdr:cNvPr id="166" name="图片 112">
          <a:extLst>
            <a:ext uri="{FF2B5EF4-FFF2-40B4-BE49-F238E27FC236}">
              <a16:creationId xmlns:a16="http://schemas.microsoft.com/office/drawing/2014/main" id="{602B1A7E-212E-4CA2-8567-82A9FE0186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>
          <a:off x="6938645" y="29860875"/>
          <a:ext cx="401955" cy="314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122555</xdr:colOff>
      <xdr:row>56</xdr:row>
      <xdr:rowOff>57785</xdr:rowOff>
    </xdr:from>
    <xdr:to>
      <xdr:col>8</xdr:col>
      <xdr:colOff>497840</xdr:colOff>
      <xdr:row>56</xdr:row>
      <xdr:rowOff>420370</xdr:rowOff>
    </xdr:to>
    <xdr:pic>
      <xdr:nvPicPr>
        <xdr:cNvPr id="167" name="图片 113">
          <a:extLst>
            <a:ext uri="{FF2B5EF4-FFF2-40B4-BE49-F238E27FC236}">
              <a16:creationId xmlns:a16="http://schemas.microsoft.com/office/drawing/2014/main" id="{1E86F110-6E97-4849-BC40-69BAE7AC2E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>
          <a:off x="7009130" y="28308935"/>
          <a:ext cx="375285" cy="3625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104775</xdr:colOff>
      <xdr:row>61</xdr:row>
      <xdr:rowOff>57785</xdr:rowOff>
    </xdr:from>
    <xdr:to>
      <xdr:col>8</xdr:col>
      <xdr:colOff>410210</xdr:colOff>
      <xdr:row>61</xdr:row>
      <xdr:rowOff>390525</xdr:rowOff>
    </xdr:to>
    <xdr:pic>
      <xdr:nvPicPr>
        <xdr:cNvPr id="168" name="图片 114">
          <a:extLst>
            <a:ext uri="{FF2B5EF4-FFF2-40B4-BE49-F238E27FC236}">
              <a16:creationId xmlns:a16="http://schemas.microsoft.com/office/drawing/2014/main" id="{349790EB-125D-4835-8C1D-53670EB41F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>
          <a:off x="6991350" y="30833060"/>
          <a:ext cx="305435" cy="332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104775</xdr:colOff>
      <xdr:row>62</xdr:row>
      <xdr:rowOff>85090</xdr:rowOff>
    </xdr:from>
    <xdr:to>
      <xdr:col>8</xdr:col>
      <xdr:colOff>419100</xdr:colOff>
      <xdr:row>62</xdr:row>
      <xdr:rowOff>418465</xdr:rowOff>
    </xdr:to>
    <xdr:pic>
      <xdr:nvPicPr>
        <xdr:cNvPr id="169" name="图片 115">
          <a:extLst>
            <a:ext uri="{FF2B5EF4-FFF2-40B4-BE49-F238E27FC236}">
              <a16:creationId xmlns:a16="http://schemas.microsoft.com/office/drawing/2014/main" id="{1396027D-4FC7-4EC8-9211-2F0F0540AF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>
          <a:off x="6991350" y="31365190"/>
          <a:ext cx="314325" cy="333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156845</xdr:colOff>
      <xdr:row>63</xdr:row>
      <xdr:rowOff>85090</xdr:rowOff>
    </xdr:from>
    <xdr:to>
      <xdr:col>8</xdr:col>
      <xdr:colOff>445135</xdr:colOff>
      <xdr:row>63</xdr:row>
      <xdr:rowOff>418465</xdr:rowOff>
    </xdr:to>
    <xdr:pic>
      <xdr:nvPicPr>
        <xdr:cNvPr id="170" name="图片 116">
          <a:extLst>
            <a:ext uri="{FF2B5EF4-FFF2-40B4-BE49-F238E27FC236}">
              <a16:creationId xmlns:a16="http://schemas.microsoft.com/office/drawing/2014/main" id="{6D5BE892-CD6D-41B7-A17F-C1739E1E4A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>
          <a:off x="7043420" y="31870015"/>
          <a:ext cx="288290" cy="333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191770</xdr:colOff>
      <xdr:row>149</xdr:row>
      <xdr:rowOff>162560</xdr:rowOff>
    </xdr:from>
    <xdr:to>
      <xdr:col>8</xdr:col>
      <xdr:colOff>340360</xdr:colOff>
      <xdr:row>149</xdr:row>
      <xdr:rowOff>334645</xdr:rowOff>
    </xdr:to>
    <xdr:pic>
      <xdr:nvPicPr>
        <xdr:cNvPr id="171" name="图片 1">
          <a:extLst>
            <a:ext uri="{FF2B5EF4-FFF2-40B4-BE49-F238E27FC236}">
              <a16:creationId xmlns:a16="http://schemas.microsoft.com/office/drawing/2014/main" id="{75D719CC-8ABF-4FBD-9C5C-093548877C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>
          <a:off x="7078345" y="75362435"/>
          <a:ext cx="14859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149860</xdr:colOff>
      <xdr:row>150</xdr:row>
      <xdr:rowOff>67310</xdr:rowOff>
    </xdr:from>
    <xdr:to>
      <xdr:col>8</xdr:col>
      <xdr:colOff>381000</xdr:colOff>
      <xdr:row>150</xdr:row>
      <xdr:rowOff>400050</xdr:rowOff>
    </xdr:to>
    <xdr:pic>
      <xdr:nvPicPr>
        <xdr:cNvPr id="172" name="图片 2">
          <a:extLst>
            <a:ext uri="{FF2B5EF4-FFF2-40B4-BE49-F238E27FC236}">
              <a16:creationId xmlns:a16="http://schemas.microsoft.com/office/drawing/2014/main" id="{10CF96FA-E193-4DBB-8D91-CD92BE7462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>
          <a:off x="7036435" y="75772010"/>
          <a:ext cx="231140" cy="332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163830</xdr:colOff>
      <xdr:row>151</xdr:row>
      <xdr:rowOff>152400</xdr:rowOff>
    </xdr:from>
    <xdr:to>
      <xdr:col>8</xdr:col>
      <xdr:colOff>373380</xdr:colOff>
      <xdr:row>151</xdr:row>
      <xdr:rowOff>325120</xdr:rowOff>
    </xdr:to>
    <xdr:pic>
      <xdr:nvPicPr>
        <xdr:cNvPr id="173" name="图片 3">
          <a:extLst>
            <a:ext uri="{FF2B5EF4-FFF2-40B4-BE49-F238E27FC236}">
              <a16:creationId xmlns:a16="http://schemas.microsoft.com/office/drawing/2014/main" id="{DCF1B435-9220-49CC-A6D8-9B39E45F9C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>
          <a:off x="7050405" y="76361925"/>
          <a:ext cx="2095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139700</xdr:colOff>
      <xdr:row>106</xdr:row>
      <xdr:rowOff>104775</xdr:rowOff>
    </xdr:from>
    <xdr:to>
      <xdr:col>8</xdr:col>
      <xdr:colOff>436880</xdr:colOff>
      <xdr:row>106</xdr:row>
      <xdr:rowOff>410210</xdr:rowOff>
    </xdr:to>
    <xdr:pic>
      <xdr:nvPicPr>
        <xdr:cNvPr id="174" name="图片 4">
          <a:extLst>
            <a:ext uri="{FF2B5EF4-FFF2-40B4-BE49-F238E27FC236}">
              <a16:creationId xmlns:a16="http://schemas.microsoft.com/office/drawing/2014/main" id="{A52CE772-E697-4C6B-84B4-9E46F1FD03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>
          <a:off x="7026275" y="53597175"/>
          <a:ext cx="297180" cy="305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104775</xdr:colOff>
      <xdr:row>108</xdr:row>
      <xdr:rowOff>162560</xdr:rowOff>
    </xdr:from>
    <xdr:to>
      <xdr:col>8</xdr:col>
      <xdr:colOff>489585</xdr:colOff>
      <xdr:row>108</xdr:row>
      <xdr:rowOff>325120</xdr:rowOff>
    </xdr:to>
    <xdr:pic>
      <xdr:nvPicPr>
        <xdr:cNvPr id="175" name="Picture 408">
          <a:extLst>
            <a:ext uri="{FF2B5EF4-FFF2-40B4-BE49-F238E27FC236}">
              <a16:creationId xmlns:a16="http://schemas.microsoft.com/office/drawing/2014/main" id="{17FD7D0B-38D1-4879-9309-9A164602CF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>
          <a:off x="6991350" y="54664610"/>
          <a:ext cx="384810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130810</xdr:colOff>
      <xdr:row>122</xdr:row>
      <xdr:rowOff>180340</xdr:rowOff>
    </xdr:from>
    <xdr:to>
      <xdr:col>8</xdr:col>
      <xdr:colOff>480060</xdr:colOff>
      <xdr:row>122</xdr:row>
      <xdr:rowOff>380365</xdr:rowOff>
    </xdr:to>
    <xdr:pic>
      <xdr:nvPicPr>
        <xdr:cNvPr id="176" name="Picture 420">
          <a:extLst>
            <a:ext uri="{FF2B5EF4-FFF2-40B4-BE49-F238E27FC236}">
              <a16:creationId xmlns:a16="http://schemas.microsoft.com/office/drawing/2014/main" id="{A8199E69-F7D8-43CC-8C27-83FD1F1911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>
          <a:off x="7017385" y="61749940"/>
          <a:ext cx="349250" cy="200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87630</xdr:colOff>
      <xdr:row>123</xdr:row>
      <xdr:rowOff>172720</xdr:rowOff>
    </xdr:from>
    <xdr:to>
      <xdr:col>8</xdr:col>
      <xdr:colOff>480695</xdr:colOff>
      <xdr:row>123</xdr:row>
      <xdr:rowOff>372745</xdr:rowOff>
    </xdr:to>
    <xdr:pic>
      <xdr:nvPicPr>
        <xdr:cNvPr id="177" name="Picture 425">
          <a:extLst>
            <a:ext uri="{FF2B5EF4-FFF2-40B4-BE49-F238E27FC236}">
              <a16:creationId xmlns:a16="http://schemas.microsoft.com/office/drawing/2014/main" id="{32EFCA69-0A37-4FC6-9654-73FDBA37F8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>
          <a:off x="6974205" y="62247145"/>
          <a:ext cx="393065" cy="200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183515</xdr:colOff>
      <xdr:row>124</xdr:row>
      <xdr:rowOff>162560</xdr:rowOff>
    </xdr:from>
    <xdr:to>
      <xdr:col>8</xdr:col>
      <xdr:colOff>375285</xdr:colOff>
      <xdr:row>124</xdr:row>
      <xdr:rowOff>362585</xdr:rowOff>
    </xdr:to>
    <xdr:pic>
      <xdr:nvPicPr>
        <xdr:cNvPr id="178" name="Picture 426">
          <a:extLst>
            <a:ext uri="{FF2B5EF4-FFF2-40B4-BE49-F238E27FC236}">
              <a16:creationId xmlns:a16="http://schemas.microsoft.com/office/drawing/2014/main" id="{EC94E15A-EC40-4999-ACBB-68BBDFE503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>
          <a:off x="7070090" y="62741810"/>
          <a:ext cx="191770" cy="200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191770</xdr:colOff>
      <xdr:row>125</xdr:row>
      <xdr:rowOff>142875</xdr:rowOff>
    </xdr:from>
    <xdr:to>
      <xdr:col>8</xdr:col>
      <xdr:colOff>410210</xdr:colOff>
      <xdr:row>125</xdr:row>
      <xdr:rowOff>342900</xdr:rowOff>
    </xdr:to>
    <xdr:pic>
      <xdr:nvPicPr>
        <xdr:cNvPr id="179" name="Picture 422">
          <a:extLst>
            <a:ext uri="{FF2B5EF4-FFF2-40B4-BE49-F238E27FC236}">
              <a16:creationId xmlns:a16="http://schemas.microsoft.com/office/drawing/2014/main" id="{CBCB56DC-CB8D-4256-973E-F4235D81CC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>
          <a:off x="7078345" y="63226950"/>
          <a:ext cx="218440" cy="200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148590</xdr:colOff>
      <xdr:row>113</xdr:row>
      <xdr:rowOff>104775</xdr:rowOff>
    </xdr:from>
    <xdr:to>
      <xdr:col>8</xdr:col>
      <xdr:colOff>471170</xdr:colOff>
      <xdr:row>113</xdr:row>
      <xdr:rowOff>390525</xdr:rowOff>
    </xdr:to>
    <xdr:pic>
      <xdr:nvPicPr>
        <xdr:cNvPr id="180" name="图片 10">
          <a:extLst>
            <a:ext uri="{FF2B5EF4-FFF2-40B4-BE49-F238E27FC236}">
              <a16:creationId xmlns:a16="http://schemas.microsoft.com/office/drawing/2014/main" id="{C186CEFB-AEB8-42DE-BC65-6762922A55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>
          <a:off x="7035165" y="57130950"/>
          <a:ext cx="322580" cy="285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156845</xdr:colOff>
      <xdr:row>127</xdr:row>
      <xdr:rowOff>95250</xdr:rowOff>
    </xdr:from>
    <xdr:to>
      <xdr:col>8</xdr:col>
      <xdr:colOff>427990</xdr:colOff>
      <xdr:row>127</xdr:row>
      <xdr:rowOff>410210</xdr:rowOff>
    </xdr:to>
    <xdr:pic>
      <xdr:nvPicPr>
        <xdr:cNvPr id="181" name="图片 12">
          <a:extLst>
            <a:ext uri="{FF2B5EF4-FFF2-40B4-BE49-F238E27FC236}">
              <a16:creationId xmlns:a16="http://schemas.microsoft.com/office/drawing/2014/main" id="{12CAEAC9-709A-472E-A0FE-ADC5701FC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>
          <a:off x="7043420" y="64188975"/>
          <a:ext cx="271145" cy="314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113665</xdr:colOff>
      <xdr:row>128</xdr:row>
      <xdr:rowOff>85090</xdr:rowOff>
    </xdr:from>
    <xdr:to>
      <xdr:col>8</xdr:col>
      <xdr:colOff>410210</xdr:colOff>
      <xdr:row>128</xdr:row>
      <xdr:rowOff>370840</xdr:rowOff>
    </xdr:to>
    <xdr:pic>
      <xdr:nvPicPr>
        <xdr:cNvPr id="182" name="图片 13">
          <a:extLst>
            <a:ext uri="{FF2B5EF4-FFF2-40B4-BE49-F238E27FC236}">
              <a16:creationId xmlns:a16="http://schemas.microsoft.com/office/drawing/2014/main" id="{8525F733-31BF-4D73-B01F-BE6687EBFA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>
          <a:off x="7000240" y="64683640"/>
          <a:ext cx="296545" cy="285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137795</xdr:colOff>
      <xdr:row>137</xdr:row>
      <xdr:rowOff>100965</xdr:rowOff>
    </xdr:from>
    <xdr:to>
      <xdr:col>8</xdr:col>
      <xdr:colOff>476885</xdr:colOff>
      <xdr:row>137</xdr:row>
      <xdr:rowOff>420370</xdr:rowOff>
    </xdr:to>
    <xdr:pic>
      <xdr:nvPicPr>
        <xdr:cNvPr id="183" name="图片 14">
          <a:extLst>
            <a:ext uri="{FF2B5EF4-FFF2-40B4-BE49-F238E27FC236}">
              <a16:creationId xmlns:a16="http://schemas.microsoft.com/office/drawing/2014/main" id="{96A26CB6-F4CA-45C4-9B95-7E1B220FD0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>
          <a:off x="7024370" y="69242940"/>
          <a:ext cx="339090" cy="319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139700</xdr:colOff>
      <xdr:row>139</xdr:row>
      <xdr:rowOff>162560</xdr:rowOff>
    </xdr:from>
    <xdr:to>
      <xdr:col>8</xdr:col>
      <xdr:colOff>375920</xdr:colOff>
      <xdr:row>139</xdr:row>
      <xdr:rowOff>390525</xdr:rowOff>
    </xdr:to>
    <xdr:pic>
      <xdr:nvPicPr>
        <xdr:cNvPr id="184" name="Picture 415">
          <a:extLst>
            <a:ext uri="{FF2B5EF4-FFF2-40B4-BE49-F238E27FC236}">
              <a16:creationId xmlns:a16="http://schemas.microsoft.com/office/drawing/2014/main" id="{817D749F-D3AD-47A6-8929-B55D8079AA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>
          <a:off x="7026275" y="70314185"/>
          <a:ext cx="236220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122555</xdr:colOff>
      <xdr:row>140</xdr:row>
      <xdr:rowOff>104775</xdr:rowOff>
    </xdr:from>
    <xdr:to>
      <xdr:col>8</xdr:col>
      <xdr:colOff>445135</xdr:colOff>
      <xdr:row>140</xdr:row>
      <xdr:rowOff>410210</xdr:rowOff>
    </xdr:to>
    <xdr:pic>
      <xdr:nvPicPr>
        <xdr:cNvPr id="185" name="图片 16">
          <a:extLst>
            <a:ext uri="{FF2B5EF4-FFF2-40B4-BE49-F238E27FC236}">
              <a16:creationId xmlns:a16="http://schemas.microsoft.com/office/drawing/2014/main" id="{692CC51D-5672-4C03-B45B-96E01B9F2C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>
          <a:off x="7009130" y="70761225"/>
          <a:ext cx="322580" cy="305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113665</xdr:colOff>
      <xdr:row>129</xdr:row>
      <xdr:rowOff>75565</xdr:rowOff>
    </xdr:from>
    <xdr:to>
      <xdr:col>8</xdr:col>
      <xdr:colOff>393065</xdr:colOff>
      <xdr:row>129</xdr:row>
      <xdr:rowOff>408305</xdr:rowOff>
    </xdr:to>
    <xdr:pic>
      <xdr:nvPicPr>
        <xdr:cNvPr id="186" name="图片 17">
          <a:extLst>
            <a:ext uri="{FF2B5EF4-FFF2-40B4-BE49-F238E27FC236}">
              <a16:creationId xmlns:a16="http://schemas.microsoft.com/office/drawing/2014/main" id="{E23C3044-A1DB-4D3F-92E6-F77D1A0C66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>
          <a:off x="7000240" y="65178940"/>
          <a:ext cx="279400" cy="332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130810</xdr:colOff>
      <xdr:row>147</xdr:row>
      <xdr:rowOff>142875</xdr:rowOff>
    </xdr:from>
    <xdr:to>
      <xdr:col>8</xdr:col>
      <xdr:colOff>401955</xdr:colOff>
      <xdr:row>147</xdr:row>
      <xdr:rowOff>400050</xdr:rowOff>
    </xdr:to>
    <xdr:pic>
      <xdr:nvPicPr>
        <xdr:cNvPr id="187" name="图片 18">
          <a:extLst>
            <a:ext uri="{FF2B5EF4-FFF2-40B4-BE49-F238E27FC236}">
              <a16:creationId xmlns:a16="http://schemas.microsoft.com/office/drawing/2014/main" id="{B2722F9A-B1B6-4C2D-B430-2DF34C906E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>
          <a:off x="7017385" y="74333100"/>
          <a:ext cx="271145" cy="257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78740</xdr:colOff>
      <xdr:row>148</xdr:row>
      <xdr:rowOff>75565</xdr:rowOff>
    </xdr:from>
    <xdr:to>
      <xdr:col>8</xdr:col>
      <xdr:colOff>454660</xdr:colOff>
      <xdr:row>148</xdr:row>
      <xdr:rowOff>408305</xdr:rowOff>
    </xdr:to>
    <xdr:pic>
      <xdr:nvPicPr>
        <xdr:cNvPr id="188" name="图片 19">
          <a:extLst>
            <a:ext uri="{FF2B5EF4-FFF2-40B4-BE49-F238E27FC236}">
              <a16:creationId xmlns:a16="http://schemas.microsoft.com/office/drawing/2014/main" id="{45D06A2B-4706-4CCC-93EB-68FE2A845D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>
          <a:off x="6965315" y="74770615"/>
          <a:ext cx="375920" cy="332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113665</xdr:colOff>
      <xdr:row>159</xdr:row>
      <xdr:rowOff>152400</xdr:rowOff>
    </xdr:from>
    <xdr:to>
      <xdr:col>8</xdr:col>
      <xdr:colOff>523875</xdr:colOff>
      <xdr:row>159</xdr:row>
      <xdr:rowOff>305435</xdr:rowOff>
    </xdr:to>
    <xdr:pic>
      <xdr:nvPicPr>
        <xdr:cNvPr id="189" name="Picture 501">
          <a:extLst>
            <a:ext uri="{FF2B5EF4-FFF2-40B4-BE49-F238E27FC236}">
              <a16:creationId xmlns:a16="http://schemas.microsoft.com/office/drawing/2014/main" id="{749F4CB9-4DC6-41FB-9B3A-90D9F121A9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>
          <a:off x="7000240" y="80400525"/>
          <a:ext cx="410210" cy="153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122555</xdr:colOff>
      <xdr:row>160</xdr:row>
      <xdr:rowOff>162560</xdr:rowOff>
    </xdr:from>
    <xdr:to>
      <xdr:col>8</xdr:col>
      <xdr:colOff>532765</xdr:colOff>
      <xdr:row>160</xdr:row>
      <xdr:rowOff>372745</xdr:rowOff>
    </xdr:to>
    <xdr:pic>
      <xdr:nvPicPr>
        <xdr:cNvPr id="190" name="Picture 502">
          <a:extLst>
            <a:ext uri="{FF2B5EF4-FFF2-40B4-BE49-F238E27FC236}">
              <a16:creationId xmlns:a16="http://schemas.microsoft.com/office/drawing/2014/main" id="{EB4AD485-3C26-4D1F-8BC1-3F8167B467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>
          <a:off x="7009130" y="80915510"/>
          <a:ext cx="410210" cy="210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87630</xdr:colOff>
      <xdr:row>161</xdr:row>
      <xdr:rowOff>132715</xdr:rowOff>
    </xdr:from>
    <xdr:to>
      <xdr:col>8</xdr:col>
      <xdr:colOff>463550</xdr:colOff>
      <xdr:row>161</xdr:row>
      <xdr:rowOff>342900</xdr:rowOff>
    </xdr:to>
    <xdr:pic>
      <xdr:nvPicPr>
        <xdr:cNvPr id="191" name="Picture 503">
          <a:extLst>
            <a:ext uri="{FF2B5EF4-FFF2-40B4-BE49-F238E27FC236}">
              <a16:creationId xmlns:a16="http://schemas.microsoft.com/office/drawing/2014/main" id="{C14EF24A-FBD2-4665-9DD7-83A196D66C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>
          <a:off x="6974205" y="81390490"/>
          <a:ext cx="375920" cy="210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122555</xdr:colOff>
      <xdr:row>164</xdr:row>
      <xdr:rowOff>180340</xdr:rowOff>
    </xdr:from>
    <xdr:to>
      <xdr:col>8</xdr:col>
      <xdr:colOff>506730</xdr:colOff>
      <xdr:row>164</xdr:row>
      <xdr:rowOff>380365</xdr:rowOff>
    </xdr:to>
    <xdr:pic>
      <xdr:nvPicPr>
        <xdr:cNvPr id="192" name="Picture 506">
          <a:extLst>
            <a:ext uri="{FF2B5EF4-FFF2-40B4-BE49-F238E27FC236}">
              <a16:creationId xmlns:a16="http://schemas.microsoft.com/office/drawing/2014/main" id="{F8C0567A-B9B2-4D92-A9E6-3E9DBEFBEB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>
          <a:off x="7009130" y="82952590"/>
          <a:ext cx="384175" cy="200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87630</xdr:colOff>
      <xdr:row>165</xdr:row>
      <xdr:rowOff>104775</xdr:rowOff>
    </xdr:from>
    <xdr:to>
      <xdr:col>8</xdr:col>
      <xdr:colOff>463550</xdr:colOff>
      <xdr:row>165</xdr:row>
      <xdr:rowOff>325120</xdr:rowOff>
    </xdr:to>
    <xdr:pic>
      <xdr:nvPicPr>
        <xdr:cNvPr id="193" name="Picture 507">
          <a:extLst>
            <a:ext uri="{FF2B5EF4-FFF2-40B4-BE49-F238E27FC236}">
              <a16:creationId xmlns:a16="http://schemas.microsoft.com/office/drawing/2014/main" id="{FA13A931-5540-48C9-8556-E51BAE2A2C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>
          <a:off x="6974205" y="83381850"/>
          <a:ext cx="375920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174625</xdr:colOff>
      <xdr:row>170</xdr:row>
      <xdr:rowOff>172720</xdr:rowOff>
    </xdr:from>
    <xdr:to>
      <xdr:col>8</xdr:col>
      <xdr:colOff>471170</xdr:colOff>
      <xdr:row>170</xdr:row>
      <xdr:rowOff>362585</xdr:rowOff>
    </xdr:to>
    <xdr:pic>
      <xdr:nvPicPr>
        <xdr:cNvPr id="194" name="Picture 508">
          <a:extLst>
            <a:ext uri="{FF2B5EF4-FFF2-40B4-BE49-F238E27FC236}">
              <a16:creationId xmlns:a16="http://schemas.microsoft.com/office/drawing/2014/main" id="{7997ADB1-76E1-46BB-9D63-24E865FC11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>
          <a:off x="7061200" y="85973920"/>
          <a:ext cx="296545" cy="189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130810</xdr:colOff>
      <xdr:row>173</xdr:row>
      <xdr:rowOff>123190</xdr:rowOff>
    </xdr:from>
    <xdr:to>
      <xdr:col>8</xdr:col>
      <xdr:colOff>358140</xdr:colOff>
      <xdr:row>173</xdr:row>
      <xdr:rowOff>313055</xdr:rowOff>
    </xdr:to>
    <xdr:pic>
      <xdr:nvPicPr>
        <xdr:cNvPr id="195" name="Picture 513">
          <a:extLst>
            <a:ext uri="{FF2B5EF4-FFF2-40B4-BE49-F238E27FC236}">
              <a16:creationId xmlns:a16="http://schemas.microsoft.com/office/drawing/2014/main" id="{28CCAEEA-9CB4-4DA0-B5C5-DC3B07D7F0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>
          <a:off x="7017385" y="87438865"/>
          <a:ext cx="227330" cy="189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156845</xdr:colOff>
      <xdr:row>175</xdr:row>
      <xdr:rowOff>138430</xdr:rowOff>
    </xdr:from>
    <xdr:to>
      <xdr:col>8</xdr:col>
      <xdr:colOff>349250</xdr:colOff>
      <xdr:row>175</xdr:row>
      <xdr:rowOff>348615</xdr:rowOff>
    </xdr:to>
    <xdr:pic>
      <xdr:nvPicPr>
        <xdr:cNvPr id="196" name="图片 27">
          <a:extLst>
            <a:ext uri="{FF2B5EF4-FFF2-40B4-BE49-F238E27FC236}">
              <a16:creationId xmlns:a16="http://schemas.microsoft.com/office/drawing/2014/main" id="{C5416A4C-2154-4785-8680-75D7CA18E5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7043420" y="88463755"/>
          <a:ext cx="192405" cy="210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191770</xdr:colOff>
      <xdr:row>176</xdr:row>
      <xdr:rowOff>85090</xdr:rowOff>
    </xdr:from>
    <xdr:to>
      <xdr:col>8</xdr:col>
      <xdr:colOff>383540</xdr:colOff>
      <xdr:row>176</xdr:row>
      <xdr:rowOff>295275</xdr:rowOff>
    </xdr:to>
    <xdr:pic>
      <xdr:nvPicPr>
        <xdr:cNvPr id="197" name="图片 28">
          <a:extLst>
            <a:ext uri="{FF2B5EF4-FFF2-40B4-BE49-F238E27FC236}">
              <a16:creationId xmlns:a16="http://schemas.microsoft.com/office/drawing/2014/main" id="{303DBAC2-05D4-4B1C-8A49-8C1797A1CA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7078345" y="88915240"/>
          <a:ext cx="191770" cy="210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139700</xdr:colOff>
      <xdr:row>177</xdr:row>
      <xdr:rowOff>172720</xdr:rowOff>
    </xdr:from>
    <xdr:to>
      <xdr:col>8</xdr:col>
      <xdr:colOff>331470</xdr:colOff>
      <xdr:row>177</xdr:row>
      <xdr:rowOff>382270</xdr:rowOff>
    </xdr:to>
    <xdr:pic>
      <xdr:nvPicPr>
        <xdr:cNvPr id="198" name="图片 29">
          <a:extLst>
            <a:ext uri="{FF2B5EF4-FFF2-40B4-BE49-F238E27FC236}">
              <a16:creationId xmlns:a16="http://schemas.microsoft.com/office/drawing/2014/main" id="{F7F7E285-EB92-470A-A80F-BE479F3EAB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7026275" y="89507695"/>
          <a:ext cx="191770" cy="209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86360</xdr:colOff>
      <xdr:row>132</xdr:row>
      <xdr:rowOff>91440</xdr:rowOff>
    </xdr:from>
    <xdr:to>
      <xdr:col>8</xdr:col>
      <xdr:colOff>441325</xdr:colOff>
      <xdr:row>132</xdr:row>
      <xdr:rowOff>422275</xdr:rowOff>
    </xdr:to>
    <xdr:pic>
      <xdr:nvPicPr>
        <xdr:cNvPr id="199" name="图片 30">
          <a:extLst>
            <a:ext uri="{FF2B5EF4-FFF2-40B4-BE49-F238E27FC236}">
              <a16:creationId xmlns:a16="http://schemas.microsoft.com/office/drawing/2014/main" id="{283D1188-740D-499D-9779-F84D640EAD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>
          <a:off x="6972935" y="66709290"/>
          <a:ext cx="354965" cy="330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87630</xdr:colOff>
      <xdr:row>131</xdr:row>
      <xdr:rowOff>95250</xdr:rowOff>
    </xdr:from>
    <xdr:to>
      <xdr:col>8</xdr:col>
      <xdr:colOff>436880</xdr:colOff>
      <xdr:row>131</xdr:row>
      <xdr:rowOff>418465</xdr:rowOff>
    </xdr:to>
    <xdr:pic>
      <xdr:nvPicPr>
        <xdr:cNvPr id="200" name="图片 31">
          <a:extLst>
            <a:ext uri="{FF2B5EF4-FFF2-40B4-BE49-F238E27FC236}">
              <a16:creationId xmlns:a16="http://schemas.microsoft.com/office/drawing/2014/main" id="{B31654EB-E37C-4CD4-9E0B-7570CAB85F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>
          <a:off x="6974205" y="66208275"/>
          <a:ext cx="349250" cy="323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87630</xdr:colOff>
      <xdr:row>143</xdr:row>
      <xdr:rowOff>67310</xdr:rowOff>
    </xdr:from>
    <xdr:to>
      <xdr:col>8</xdr:col>
      <xdr:colOff>454025</xdr:colOff>
      <xdr:row>143</xdr:row>
      <xdr:rowOff>429895</xdr:rowOff>
    </xdr:to>
    <xdr:pic>
      <xdr:nvPicPr>
        <xdr:cNvPr id="201" name="图片 32">
          <a:extLst>
            <a:ext uri="{FF2B5EF4-FFF2-40B4-BE49-F238E27FC236}">
              <a16:creationId xmlns:a16="http://schemas.microsoft.com/office/drawing/2014/main" id="{9202369F-CC80-4FEB-83A5-659A112C15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>
          <a:off x="6974205" y="72238235"/>
          <a:ext cx="366395" cy="3625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130810</xdr:colOff>
      <xdr:row>144</xdr:row>
      <xdr:rowOff>123190</xdr:rowOff>
    </xdr:from>
    <xdr:to>
      <xdr:col>8</xdr:col>
      <xdr:colOff>462915</xdr:colOff>
      <xdr:row>144</xdr:row>
      <xdr:rowOff>445770</xdr:rowOff>
    </xdr:to>
    <xdr:pic>
      <xdr:nvPicPr>
        <xdr:cNvPr id="202" name="图片 33">
          <a:extLst>
            <a:ext uri="{FF2B5EF4-FFF2-40B4-BE49-F238E27FC236}">
              <a16:creationId xmlns:a16="http://schemas.microsoft.com/office/drawing/2014/main" id="{D365B135-22E4-43D2-A70B-AD0F95D8DF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>
          <a:off x="7017385" y="72798940"/>
          <a:ext cx="332105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156845</xdr:colOff>
      <xdr:row>145</xdr:row>
      <xdr:rowOff>132715</xdr:rowOff>
    </xdr:from>
    <xdr:to>
      <xdr:col>8</xdr:col>
      <xdr:colOff>454025</xdr:colOff>
      <xdr:row>145</xdr:row>
      <xdr:rowOff>427990</xdr:rowOff>
    </xdr:to>
    <xdr:pic>
      <xdr:nvPicPr>
        <xdr:cNvPr id="203" name="图片 34">
          <a:extLst>
            <a:ext uri="{FF2B5EF4-FFF2-40B4-BE49-F238E27FC236}">
              <a16:creationId xmlns:a16="http://schemas.microsoft.com/office/drawing/2014/main" id="{540B6264-0B59-4B3E-B8F8-C2EF3CDCA3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>
          <a:off x="7043420" y="73313290"/>
          <a:ext cx="297180" cy="295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106680</xdr:colOff>
      <xdr:row>133</xdr:row>
      <xdr:rowOff>65405</xdr:rowOff>
    </xdr:from>
    <xdr:to>
      <xdr:col>8</xdr:col>
      <xdr:colOff>390525</xdr:colOff>
      <xdr:row>133</xdr:row>
      <xdr:rowOff>424180</xdr:rowOff>
    </xdr:to>
    <xdr:pic>
      <xdr:nvPicPr>
        <xdr:cNvPr id="204" name="图片 35">
          <a:extLst>
            <a:ext uri="{FF2B5EF4-FFF2-40B4-BE49-F238E27FC236}">
              <a16:creationId xmlns:a16="http://schemas.microsoft.com/office/drawing/2014/main" id="{BFE3A02B-2DE0-40EF-8CA9-9FFD39651D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>
          <a:off x="6993255" y="67188080"/>
          <a:ext cx="283845" cy="358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71755</xdr:colOff>
      <xdr:row>135</xdr:row>
      <xdr:rowOff>57785</xdr:rowOff>
    </xdr:from>
    <xdr:to>
      <xdr:col>8</xdr:col>
      <xdr:colOff>501650</xdr:colOff>
      <xdr:row>135</xdr:row>
      <xdr:rowOff>449580</xdr:rowOff>
    </xdr:to>
    <xdr:pic>
      <xdr:nvPicPr>
        <xdr:cNvPr id="205" name="图片 36">
          <a:extLst>
            <a:ext uri="{FF2B5EF4-FFF2-40B4-BE49-F238E27FC236}">
              <a16:creationId xmlns:a16="http://schemas.microsoft.com/office/drawing/2014/main" id="{AAC751E0-7829-4C00-B326-BD21A4960A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>
          <a:off x="6958330" y="68190110"/>
          <a:ext cx="429895" cy="391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87630</xdr:colOff>
      <xdr:row>134</xdr:row>
      <xdr:rowOff>142875</xdr:rowOff>
    </xdr:from>
    <xdr:to>
      <xdr:col>8</xdr:col>
      <xdr:colOff>436880</xdr:colOff>
      <xdr:row>134</xdr:row>
      <xdr:rowOff>465455</xdr:rowOff>
    </xdr:to>
    <xdr:pic>
      <xdr:nvPicPr>
        <xdr:cNvPr id="206" name="图片 37">
          <a:extLst>
            <a:ext uri="{FF2B5EF4-FFF2-40B4-BE49-F238E27FC236}">
              <a16:creationId xmlns:a16="http://schemas.microsoft.com/office/drawing/2014/main" id="{C4DFCAC8-9182-494A-8D10-5848C086D2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>
          <a:off x="6974205" y="67770375"/>
          <a:ext cx="349250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122555</xdr:colOff>
      <xdr:row>136</xdr:row>
      <xdr:rowOff>114935</xdr:rowOff>
    </xdr:from>
    <xdr:to>
      <xdr:col>8</xdr:col>
      <xdr:colOff>375920</xdr:colOff>
      <xdr:row>136</xdr:row>
      <xdr:rowOff>420370</xdr:rowOff>
    </xdr:to>
    <xdr:pic>
      <xdr:nvPicPr>
        <xdr:cNvPr id="207" name="图片 38">
          <a:extLst>
            <a:ext uri="{FF2B5EF4-FFF2-40B4-BE49-F238E27FC236}">
              <a16:creationId xmlns:a16="http://schemas.microsoft.com/office/drawing/2014/main" id="{C0142494-436A-47F5-A074-3DFFBD7E09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>
          <a:off x="7009130" y="68752085"/>
          <a:ext cx="253365" cy="305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122555</xdr:colOff>
      <xdr:row>109</xdr:row>
      <xdr:rowOff>95250</xdr:rowOff>
    </xdr:from>
    <xdr:to>
      <xdr:col>8</xdr:col>
      <xdr:colOff>419100</xdr:colOff>
      <xdr:row>109</xdr:row>
      <xdr:rowOff>418465</xdr:rowOff>
    </xdr:to>
    <xdr:pic>
      <xdr:nvPicPr>
        <xdr:cNvPr id="208" name="图片 39">
          <a:extLst>
            <a:ext uri="{FF2B5EF4-FFF2-40B4-BE49-F238E27FC236}">
              <a16:creationId xmlns:a16="http://schemas.microsoft.com/office/drawing/2014/main" id="{5E0A487C-D50D-4DA6-A901-41FD9FB490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>
          <a:off x="7009130" y="55102125"/>
          <a:ext cx="296545" cy="323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139700</xdr:colOff>
      <xdr:row>93</xdr:row>
      <xdr:rowOff>132715</xdr:rowOff>
    </xdr:from>
    <xdr:to>
      <xdr:col>8</xdr:col>
      <xdr:colOff>436880</xdr:colOff>
      <xdr:row>93</xdr:row>
      <xdr:rowOff>360680</xdr:rowOff>
    </xdr:to>
    <xdr:pic>
      <xdr:nvPicPr>
        <xdr:cNvPr id="209" name="图片 40">
          <a:extLst>
            <a:ext uri="{FF2B5EF4-FFF2-40B4-BE49-F238E27FC236}">
              <a16:creationId xmlns:a16="http://schemas.microsoft.com/office/drawing/2014/main" id="{4E649A0E-1CE8-45BD-8CA9-A38D696710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>
          <a:off x="7026275" y="47062390"/>
          <a:ext cx="297180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122555</xdr:colOff>
      <xdr:row>112</xdr:row>
      <xdr:rowOff>114935</xdr:rowOff>
    </xdr:from>
    <xdr:to>
      <xdr:col>8</xdr:col>
      <xdr:colOff>488950</xdr:colOff>
      <xdr:row>112</xdr:row>
      <xdr:rowOff>390525</xdr:rowOff>
    </xdr:to>
    <xdr:pic>
      <xdr:nvPicPr>
        <xdr:cNvPr id="210" name="图片 41">
          <a:extLst>
            <a:ext uri="{FF2B5EF4-FFF2-40B4-BE49-F238E27FC236}">
              <a16:creationId xmlns:a16="http://schemas.microsoft.com/office/drawing/2014/main" id="{7D04CA54-B750-4BFF-ACA7-2787B7EAF8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>
          <a:off x="7009130" y="56636285"/>
          <a:ext cx="366395" cy="275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96520</xdr:colOff>
      <xdr:row>130</xdr:row>
      <xdr:rowOff>67310</xdr:rowOff>
    </xdr:from>
    <xdr:to>
      <xdr:col>8</xdr:col>
      <xdr:colOff>480695</xdr:colOff>
      <xdr:row>130</xdr:row>
      <xdr:rowOff>420370</xdr:rowOff>
    </xdr:to>
    <xdr:pic>
      <xdr:nvPicPr>
        <xdr:cNvPr id="211" name="图片 42">
          <a:extLst>
            <a:ext uri="{FF2B5EF4-FFF2-40B4-BE49-F238E27FC236}">
              <a16:creationId xmlns:a16="http://schemas.microsoft.com/office/drawing/2014/main" id="{AAC75718-309F-4654-B13F-E501138DE7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>
          <a:off x="6983095" y="65675510"/>
          <a:ext cx="384175" cy="353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130810</xdr:colOff>
      <xdr:row>146</xdr:row>
      <xdr:rowOff>142875</xdr:rowOff>
    </xdr:from>
    <xdr:to>
      <xdr:col>8</xdr:col>
      <xdr:colOff>401955</xdr:colOff>
      <xdr:row>146</xdr:row>
      <xdr:rowOff>400050</xdr:rowOff>
    </xdr:to>
    <xdr:pic>
      <xdr:nvPicPr>
        <xdr:cNvPr id="212" name="图片 43">
          <a:extLst>
            <a:ext uri="{FF2B5EF4-FFF2-40B4-BE49-F238E27FC236}">
              <a16:creationId xmlns:a16="http://schemas.microsoft.com/office/drawing/2014/main" id="{4DFFDCC2-4EF5-48AD-96F9-5779910745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>
          <a:off x="7017385" y="73828275"/>
          <a:ext cx="271145" cy="257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217805</xdr:colOff>
      <xdr:row>154</xdr:row>
      <xdr:rowOff>132715</xdr:rowOff>
    </xdr:from>
    <xdr:to>
      <xdr:col>8</xdr:col>
      <xdr:colOff>401320</xdr:colOff>
      <xdr:row>154</xdr:row>
      <xdr:rowOff>342900</xdr:rowOff>
    </xdr:to>
    <xdr:pic>
      <xdr:nvPicPr>
        <xdr:cNvPr id="213" name="Picture 532">
          <a:extLst>
            <a:ext uri="{FF2B5EF4-FFF2-40B4-BE49-F238E27FC236}">
              <a16:creationId xmlns:a16="http://schemas.microsoft.com/office/drawing/2014/main" id="{2A768AAE-8F3F-4626-926F-74BECED501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>
          <a:off x="7104380" y="77856715"/>
          <a:ext cx="183515" cy="210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200660</xdr:colOff>
      <xdr:row>155</xdr:row>
      <xdr:rowOff>142875</xdr:rowOff>
    </xdr:from>
    <xdr:to>
      <xdr:col>8</xdr:col>
      <xdr:colOff>410210</xdr:colOff>
      <xdr:row>155</xdr:row>
      <xdr:rowOff>332740</xdr:rowOff>
    </xdr:to>
    <xdr:pic>
      <xdr:nvPicPr>
        <xdr:cNvPr id="214" name="Picture 533">
          <a:extLst>
            <a:ext uri="{FF2B5EF4-FFF2-40B4-BE49-F238E27FC236}">
              <a16:creationId xmlns:a16="http://schemas.microsoft.com/office/drawing/2014/main" id="{1F65D0D1-4C06-4294-803E-E5A0C96A20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>
          <a:off x="7087235" y="78371700"/>
          <a:ext cx="209550" cy="189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60960</xdr:colOff>
      <xdr:row>183</xdr:row>
      <xdr:rowOff>142875</xdr:rowOff>
    </xdr:from>
    <xdr:to>
      <xdr:col>8</xdr:col>
      <xdr:colOff>497205</xdr:colOff>
      <xdr:row>183</xdr:row>
      <xdr:rowOff>342900</xdr:rowOff>
    </xdr:to>
    <xdr:pic>
      <xdr:nvPicPr>
        <xdr:cNvPr id="215" name="Picture 13569">
          <a:extLst>
            <a:ext uri="{FF2B5EF4-FFF2-40B4-BE49-F238E27FC236}">
              <a16:creationId xmlns:a16="http://schemas.microsoft.com/office/drawing/2014/main" id="{2FB1348C-1F5E-4CAC-8571-4D95E55993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>
          <a:off x="6947535" y="92506800"/>
          <a:ext cx="436245" cy="200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122555</xdr:colOff>
      <xdr:row>166</xdr:row>
      <xdr:rowOff>75565</xdr:rowOff>
    </xdr:from>
    <xdr:to>
      <xdr:col>8</xdr:col>
      <xdr:colOff>471170</xdr:colOff>
      <xdr:row>166</xdr:row>
      <xdr:rowOff>418465</xdr:rowOff>
    </xdr:to>
    <xdr:pic>
      <xdr:nvPicPr>
        <xdr:cNvPr id="216" name="图片 47">
          <a:extLst>
            <a:ext uri="{FF2B5EF4-FFF2-40B4-BE49-F238E27FC236}">
              <a16:creationId xmlns:a16="http://schemas.microsoft.com/office/drawing/2014/main" id="{3BB2EC17-CE94-446D-95B1-FD0458BF01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>
          <a:off x="7009130" y="83857465"/>
          <a:ext cx="348615" cy="342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113665</xdr:colOff>
      <xdr:row>168</xdr:row>
      <xdr:rowOff>75565</xdr:rowOff>
    </xdr:from>
    <xdr:to>
      <xdr:col>8</xdr:col>
      <xdr:colOff>393065</xdr:colOff>
      <xdr:row>168</xdr:row>
      <xdr:rowOff>390525</xdr:rowOff>
    </xdr:to>
    <xdr:pic>
      <xdr:nvPicPr>
        <xdr:cNvPr id="217" name="图片 48">
          <a:extLst>
            <a:ext uri="{FF2B5EF4-FFF2-40B4-BE49-F238E27FC236}">
              <a16:creationId xmlns:a16="http://schemas.microsoft.com/office/drawing/2014/main" id="{59193D33-347A-47E8-9068-9665BD7664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>
          <a:off x="7000240" y="84867115"/>
          <a:ext cx="279400" cy="314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87630</xdr:colOff>
      <xdr:row>182</xdr:row>
      <xdr:rowOff>67310</xdr:rowOff>
    </xdr:from>
    <xdr:to>
      <xdr:col>8</xdr:col>
      <xdr:colOff>375920</xdr:colOff>
      <xdr:row>182</xdr:row>
      <xdr:rowOff>382270</xdr:rowOff>
    </xdr:to>
    <xdr:pic>
      <xdr:nvPicPr>
        <xdr:cNvPr id="218" name="图片 49">
          <a:extLst>
            <a:ext uri="{FF2B5EF4-FFF2-40B4-BE49-F238E27FC236}">
              <a16:creationId xmlns:a16="http://schemas.microsoft.com/office/drawing/2014/main" id="{AB48119E-19CF-4C34-A348-62F2E938FE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>
          <a:off x="6974205" y="91926410"/>
          <a:ext cx="288290" cy="314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87630</xdr:colOff>
      <xdr:row>169</xdr:row>
      <xdr:rowOff>95250</xdr:rowOff>
    </xdr:from>
    <xdr:to>
      <xdr:col>8</xdr:col>
      <xdr:colOff>419100</xdr:colOff>
      <xdr:row>169</xdr:row>
      <xdr:rowOff>410210</xdr:rowOff>
    </xdr:to>
    <xdr:pic>
      <xdr:nvPicPr>
        <xdr:cNvPr id="219" name="图片 50">
          <a:extLst>
            <a:ext uri="{FF2B5EF4-FFF2-40B4-BE49-F238E27FC236}">
              <a16:creationId xmlns:a16="http://schemas.microsoft.com/office/drawing/2014/main" id="{83143E7B-2648-469E-ADEA-2D86E09619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>
          <a:off x="6974205" y="85391625"/>
          <a:ext cx="331470" cy="314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148590</xdr:colOff>
      <xdr:row>111</xdr:row>
      <xdr:rowOff>114935</xdr:rowOff>
    </xdr:from>
    <xdr:to>
      <xdr:col>8</xdr:col>
      <xdr:colOff>480060</xdr:colOff>
      <xdr:row>111</xdr:row>
      <xdr:rowOff>410210</xdr:rowOff>
    </xdr:to>
    <xdr:pic>
      <xdr:nvPicPr>
        <xdr:cNvPr id="220" name="图片 51">
          <a:extLst>
            <a:ext uri="{FF2B5EF4-FFF2-40B4-BE49-F238E27FC236}">
              <a16:creationId xmlns:a16="http://schemas.microsoft.com/office/drawing/2014/main" id="{DE01388E-22B4-4E62-9CA5-AD881C9E73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>
          <a:off x="7035165" y="56131460"/>
          <a:ext cx="331470" cy="295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96520</xdr:colOff>
      <xdr:row>120</xdr:row>
      <xdr:rowOff>172720</xdr:rowOff>
    </xdr:from>
    <xdr:to>
      <xdr:col>8</xdr:col>
      <xdr:colOff>454025</xdr:colOff>
      <xdr:row>120</xdr:row>
      <xdr:rowOff>305435</xdr:rowOff>
    </xdr:to>
    <xdr:pic>
      <xdr:nvPicPr>
        <xdr:cNvPr id="221" name="Picture 423">
          <a:extLst>
            <a:ext uri="{FF2B5EF4-FFF2-40B4-BE49-F238E27FC236}">
              <a16:creationId xmlns:a16="http://schemas.microsoft.com/office/drawing/2014/main" id="{39506EF9-0429-4E9E-A43B-722E6748F9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>
          <a:off x="6983095" y="60732670"/>
          <a:ext cx="357505" cy="1327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60960</xdr:colOff>
      <xdr:row>103</xdr:row>
      <xdr:rowOff>188595</xdr:rowOff>
    </xdr:from>
    <xdr:to>
      <xdr:col>8</xdr:col>
      <xdr:colOff>523875</xdr:colOff>
      <xdr:row>103</xdr:row>
      <xdr:rowOff>303530</xdr:rowOff>
    </xdr:to>
    <xdr:pic>
      <xdr:nvPicPr>
        <xdr:cNvPr id="222" name="Picture 420">
          <a:extLst>
            <a:ext uri="{FF2B5EF4-FFF2-40B4-BE49-F238E27FC236}">
              <a16:creationId xmlns:a16="http://schemas.microsoft.com/office/drawing/2014/main" id="{79A1EC71-933E-4ABF-9BD9-2BDA33F336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>
          <a:off x="6947535" y="52166520"/>
          <a:ext cx="462915" cy="114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96520</xdr:colOff>
      <xdr:row>107</xdr:row>
      <xdr:rowOff>210185</xdr:rowOff>
    </xdr:from>
    <xdr:to>
      <xdr:col>8</xdr:col>
      <xdr:colOff>506730</xdr:colOff>
      <xdr:row>107</xdr:row>
      <xdr:rowOff>382270</xdr:rowOff>
    </xdr:to>
    <xdr:pic>
      <xdr:nvPicPr>
        <xdr:cNvPr id="223" name="Picture 420">
          <a:extLst>
            <a:ext uri="{FF2B5EF4-FFF2-40B4-BE49-F238E27FC236}">
              <a16:creationId xmlns:a16="http://schemas.microsoft.com/office/drawing/2014/main" id="{6CD58608-3FCA-4D78-9540-0D71664A1B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>
          <a:off x="6983095" y="54207410"/>
          <a:ext cx="4102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209550</xdr:colOff>
      <xdr:row>157</xdr:row>
      <xdr:rowOff>190500</xdr:rowOff>
    </xdr:from>
    <xdr:to>
      <xdr:col>8</xdr:col>
      <xdr:colOff>392430</xdr:colOff>
      <xdr:row>157</xdr:row>
      <xdr:rowOff>400050</xdr:rowOff>
    </xdr:to>
    <xdr:pic>
      <xdr:nvPicPr>
        <xdr:cNvPr id="224" name="Picture 532">
          <a:extLst>
            <a:ext uri="{FF2B5EF4-FFF2-40B4-BE49-F238E27FC236}">
              <a16:creationId xmlns:a16="http://schemas.microsoft.com/office/drawing/2014/main" id="{6974222B-50CB-499D-97D0-3B55E24065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>
          <a:off x="7096125" y="79428975"/>
          <a:ext cx="182880" cy="209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165735</xdr:colOff>
      <xdr:row>158</xdr:row>
      <xdr:rowOff>200025</xdr:rowOff>
    </xdr:from>
    <xdr:to>
      <xdr:col>8</xdr:col>
      <xdr:colOff>375285</xdr:colOff>
      <xdr:row>158</xdr:row>
      <xdr:rowOff>390525</xdr:rowOff>
    </xdr:to>
    <xdr:pic>
      <xdr:nvPicPr>
        <xdr:cNvPr id="225" name="Picture 533">
          <a:extLst>
            <a:ext uri="{FF2B5EF4-FFF2-40B4-BE49-F238E27FC236}">
              <a16:creationId xmlns:a16="http://schemas.microsoft.com/office/drawing/2014/main" id="{4BF90C52-D2A7-42F4-9D79-44FEE7AC16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>
          <a:off x="7052310" y="79943325"/>
          <a:ext cx="209550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139700</xdr:colOff>
      <xdr:row>152</xdr:row>
      <xdr:rowOff>172720</xdr:rowOff>
    </xdr:from>
    <xdr:to>
      <xdr:col>8</xdr:col>
      <xdr:colOff>375920</xdr:colOff>
      <xdr:row>152</xdr:row>
      <xdr:rowOff>362585</xdr:rowOff>
    </xdr:to>
    <xdr:pic>
      <xdr:nvPicPr>
        <xdr:cNvPr id="226" name="Picture 530">
          <a:extLst>
            <a:ext uri="{FF2B5EF4-FFF2-40B4-BE49-F238E27FC236}">
              <a16:creationId xmlns:a16="http://schemas.microsoft.com/office/drawing/2014/main" id="{3D7F6E37-7AF2-4648-A556-BAFD0AB524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>
          <a:off x="7026275" y="76887070"/>
          <a:ext cx="236220" cy="189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191770</xdr:colOff>
      <xdr:row>174</xdr:row>
      <xdr:rowOff>95250</xdr:rowOff>
    </xdr:from>
    <xdr:to>
      <xdr:col>8</xdr:col>
      <xdr:colOff>436880</xdr:colOff>
      <xdr:row>174</xdr:row>
      <xdr:rowOff>400050</xdr:rowOff>
    </xdr:to>
    <xdr:pic>
      <xdr:nvPicPr>
        <xdr:cNvPr id="227" name="图片 59">
          <a:extLst>
            <a:ext uri="{FF2B5EF4-FFF2-40B4-BE49-F238E27FC236}">
              <a16:creationId xmlns:a16="http://schemas.microsoft.com/office/drawing/2014/main" id="{85EE1323-D726-467C-8B25-1BDA96F96E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>
          <a:off x="7078345" y="87915750"/>
          <a:ext cx="245110" cy="30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69850</xdr:colOff>
      <xdr:row>141</xdr:row>
      <xdr:rowOff>67310</xdr:rowOff>
    </xdr:from>
    <xdr:to>
      <xdr:col>8</xdr:col>
      <xdr:colOff>436245</xdr:colOff>
      <xdr:row>141</xdr:row>
      <xdr:rowOff>400050</xdr:rowOff>
    </xdr:to>
    <xdr:pic>
      <xdr:nvPicPr>
        <xdr:cNvPr id="228" name="图片 60">
          <a:extLst>
            <a:ext uri="{FF2B5EF4-FFF2-40B4-BE49-F238E27FC236}">
              <a16:creationId xmlns:a16="http://schemas.microsoft.com/office/drawing/2014/main" id="{0520CC94-EFC1-46CA-AE21-C7D7FFEFEF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>
          <a:off x="6956425" y="71228585"/>
          <a:ext cx="366395" cy="332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113665</xdr:colOff>
      <xdr:row>142</xdr:row>
      <xdr:rowOff>104775</xdr:rowOff>
    </xdr:from>
    <xdr:to>
      <xdr:col>8</xdr:col>
      <xdr:colOff>436880</xdr:colOff>
      <xdr:row>142</xdr:row>
      <xdr:rowOff>467995</xdr:rowOff>
    </xdr:to>
    <xdr:pic>
      <xdr:nvPicPr>
        <xdr:cNvPr id="229" name="图片 61">
          <a:extLst>
            <a:ext uri="{FF2B5EF4-FFF2-40B4-BE49-F238E27FC236}">
              <a16:creationId xmlns:a16="http://schemas.microsoft.com/office/drawing/2014/main" id="{66C3D32E-C461-4655-AFC3-733664C9B3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>
          <a:off x="7000240" y="71770875"/>
          <a:ext cx="323215" cy="363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130810</xdr:colOff>
      <xdr:row>138</xdr:row>
      <xdr:rowOff>123190</xdr:rowOff>
    </xdr:from>
    <xdr:to>
      <xdr:col>8</xdr:col>
      <xdr:colOff>427990</xdr:colOff>
      <xdr:row>138</xdr:row>
      <xdr:rowOff>398145</xdr:rowOff>
    </xdr:to>
    <xdr:pic>
      <xdr:nvPicPr>
        <xdr:cNvPr id="230" name="图片 62">
          <a:extLst>
            <a:ext uri="{FF2B5EF4-FFF2-40B4-BE49-F238E27FC236}">
              <a16:creationId xmlns:a16="http://schemas.microsoft.com/office/drawing/2014/main" id="{C4616436-7D35-4BBA-8E9F-1C25316C57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>
          <a:off x="7017385" y="69769990"/>
          <a:ext cx="297180" cy="274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83820</xdr:colOff>
      <xdr:row>98</xdr:row>
      <xdr:rowOff>49530</xdr:rowOff>
    </xdr:from>
    <xdr:to>
      <xdr:col>8</xdr:col>
      <xdr:colOff>547370</xdr:colOff>
      <xdr:row>98</xdr:row>
      <xdr:rowOff>447675</xdr:rowOff>
    </xdr:to>
    <xdr:pic>
      <xdr:nvPicPr>
        <xdr:cNvPr id="231" name="图片 63">
          <a:extLst>
            <a:ext uri="{FF2B5EF4-FFF2-40B4-BE49-F238E27FC236}">
              <a16:creationId xmlns:a16="http://schemas.microsoft.com/office/drawing/2014/main" id="{07FD9346-C074-4F56-8C9E-A36089B35E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>
          <a:off x="6970395" y="49503330"/>
          <a:ext cx="463550" cy="398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95885</xdr:colOff>
      <xdr:row>101</xdr:row>
      <xdr:rowOff>81280</xdr:rowOff>
    </xdr:from>
    <xdr:to>
      <xdr:col>8</xdr:col>
      <xdr:colOff>497205</xdr:colOff>
      <xdr:row>101</xdr:row>
      <xdr:rowOff>429895</xdr:rowOff>
    </xdr:to>
    <xdr:pic>
      <xdr:nvPicPr>
        <xdr:cNvPr id="232" name="图片 64">
          <a:extLst>
            <a:ext uri="{FF2B5EF4-FFF2-40B4-BE49-F238E27FC236}">
              <a16:creationId xmlns:a16="http://schemas.microsoft.com/office/drawing/2014/main" id="{37047158-BF8A-4CF3-B6A9-01BE84B1CC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>
          <a:off x="6982460" y="51049555"/>
          <a:ext cx="401320" cy="348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46355</xdr:colOff>
      <xdr:row>94</xdr:row>
      <xdr:rowOff>45720</xdr:rowOff>
    </xdr:from>
    <xdr:to>
      <xdr:col>8</xdr:col>
      <xdr:colOff>486410</xdr:colOff>
      <xdr:row>94</xdr:row>
      <xdr:rowOff>465455</xdr:rowOff>
    </xdr:to>
    <xdr:pic>
      <xdr:nvPicPr>
        <xdr:cNvPr id="233" name="图片 65">
          <a:extLst>
            <a:ext uri="{FF2B5EF4-FFF2-40B4-BE49-F238E27FC236}">
              <a16:creationId xmlns:a16="http://schemas.microsoft.com/office/drawing/2014/main" id="{C9CE85D5-C6F7-4F33-B0FA-560C7C736D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>
          <a:off x="6932930" y="47480220"/>
          <a:ext cx="440055" cy="419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87630</xdr:colOff>
      <xdr:row>95</xdr:row>
      <xdr:rowOff>104775</xdr:rowOff>
    </xdr:from>
    <xdr:to>
      <xdr:col>8</xdr:col>
      <xdr:colOff>506730</xdr:colOff>
      <xdr:row>95</xdr:row>
      <xdr:rowOff>457835</xdr:rowOff>
    </xdr:to>
    <xdr:pic>
      <xdr:nvPicPr>
        <xdr:cNvPr id="234" name="图片 66">
          <a:extLst>
            <a:ext uri="{FF2B5EF4-FFF2-40B4-BE49-F238E27FC236}">
              <a16:creationId xmlns:a16="http://schemas.microsoft.com/office/drawing/2014/main" id="{4E8FB027-BCAB-4599-81A9-84BFDDFF88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 flipH="1">
          <a:off x="6974205" y="48044100"/>
          <a:ext cx="419100" cy="353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151765</xdr:colOff>
      <xdr:row>97</xdr:row>
      <xdr:rowOff>73025</xdr:rowOff>
    </xdr:from>
    <xdr:to>
      <xdr:col>8</xdr:col>
      <xdr:colOff>485775</xdr:colOff>
      <xdr:row>97</xdr:row>
      <xdr:rowOff>426085</xdr:rowOff>
    </xdr:to>
    <xdr:pic>
      <xdr:nvPicPr>
        <xdr:cNvPr id="235" name="图片 67">
          <a:extLst>
            <a:ext uri="{FF2B5EF4-FFF2-40B4-BE49-F238E27FC236}">
              <a16:creationId xmlns:a16="http://schemas.microsoft.com/office/drawing/2014/main" id="{21E15D2D-1E3C-439C-B986-EB760A2351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>
          <a:off x="7038340" y="49022000"/>
          <a:ext cx="334010" cy="353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96520</xdr:colOff>
      <xdr:row>100</xdr:row>
      <xdr:rowOff>95250</xdr:rowOff>
    </xdr:from>
    <xdr:to>
      <xdr:col>8</xdr:col>
      <xdr:colOff>375920</xdr:colOff>
      <xdr:row>100</xdr:row>
      <xdr:rowOff>438150</xdr:rowOff>
    </xdr:to>
    <xdr:pic>
      <xdr:nvPicPr>
        <xdr:cNvPr id="236" name="图片 68">
          <a:extLst>
            <a:ext uri="{FF2B5EF4-FFF2-40B4-BE49-F238E27FC236}">
              <a16:creationId xmlns:a16="http://schemas.microsoft.com/office/drawing/2014/main" id="{A771BD6F-2317-4321-8A64-6F7897D9D5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 flipH="1">
          <a:off x="6983095" y="50558700"/>
          <a:ext cx="279400" cy="342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122555</xdr:colOff>
      <xdr:row>96</xdr:row>
      <xdr:rowOff>67310</xdr:rowOff>
    </xdr:from>
    <xdr:to>
      <xdr:col>8</xdr:col>
      <xdr:colOff>497840</xdr:colOff>
      <xdr:row>96</xdr:row>
      <xdr:rowOff>467995</xdr:rowOff>
    </xdr:to>
    <xdr:pic>
      <xdr:nvPicPr>
        <xdr:cNvPr id="237" name="图片 69">
          <a:extLst>
            <a:ext uri="{FF2B5EF4-FFF2-40B4-BE49-F238E27FC236}">
              <a16:creationId xmlns:a16="http://schemas.microsoft.com/office/drawing/2014/main" id="{B9EC5806-B406-4068-898F-C60CC2DC9C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>
          <a:off x="7009130" y="48511460"/>
          <a:ext cx="375285" cy="400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78740</xdr:colOff>
      <xdr:row>99</xdr:row>
      <xdr:rowOff>67310</xdr:rowOff>
    </xdr:from>
    <xdr:to>
      <xdr:col>8</xdr:col>
      <xdr:colOff>480695</xdr:colOff>
      <xdr:row>99</xdr:row>
      <xdr:rowOff>467995</xdr:rowOff>
    </xdr:to>
    <xdr:pic>
      <xdr:nvPicPr>
        <xdr:cNvPr id="238" name="图片 70">
          <a:extLst>
            <a:ext uri="{FF2B5EF4-FFF2-40B4-BE49-F238E27FC236}">
              <a16:creationId xmlns:a16="http://schemas.microsoft.com/office/drawing/2014/main" id="{29EFCC4D-AB45-4574-A211-47E15B48E6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 flipH="1">
          <a:off x="6965315" y="50025935"/>
          <a:ext cx="401955" cy="400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130810</xdr:colOff>
      <xdr:row>92</xdr:row>
      <xdr:rowOff>114935</xdr:rowOff>
    </xdr:from>
    <xdr:to>
      <xdr:col>8</xdr:col>
      <xdr:colOff>515620</xdr:colOff>
      <xdr:row>92</xdr:row>
      <xdr:rowOff>390525</xdr:rowOff>
    </xdr:to>
    <xdr:pic>
      <xdr:nvPicPr>
        <xdr:cNvPr id="239" name="图片 71">
          <a:extLst>
            <a:ext uri="{FF2B5EF4-FFF2-40B4-BE49-F238E27FC236}">
              <a16:creationId xmlns:a16="http://schemas.microsoft.com/office/drawing/2014/main" id="{52839CA9-54C7-4A96-9DA4-9418D010B2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>
          <a:off x="7017385" y="46539785"/>
          <a:ext cx="384810" cy="275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130810</xdr:colOff>
      <xdr:row>91</xdr:row>
      <xdr:rowOff>114935</xdr:rowOff>
    </xdr:from>
    <xdr:to>
      <xdr:col>8</xdr:col>
      <xdr:colOff>515620</xdr:colOff>
      <xdr:row>91</xdr:row>
      <xdr:rowOff>390525</xdr:rowOff>
    </xdr:to>
    <xdr:pic>
      <xdr:nvPicPr>
        <xdr:cNvPr id="240" name="图片 73">
          <a:extLst>
            <a:ext uri="{FF2B5EF4-FFF2-40B4-BE49-F238E27FC236}">
              <a16:creationId xmlns:a16="http://schemas.microsoft.com/office/drawing/2014/main" id="{3821FA4B-011E-4481-AD2F-18E83AA3FA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>
          <a:off x="7017385" y="46034960"/>
          <a:ext cx="384810" cy="275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139700</xdr:colOff>
      <xdr:row>105</xdr:row>
      <xdr:rowOff>104775</xdr:rowOff>
    </xdr:from>
    <xdr:to>
      <xdr:col>8</xdr:col>
      <xdr:colOff>436880</xdr:colOff>
      <xdr:row>105</xdr:row>
      <xdr:rowOff>410210</xdr:rowOff>
    </xdr:to>
    <xdr:pic>
      <xdr:nvPicPr>
        <xdr:cNvPr id="241" name="图片 74">
          <a:extLst>
            <a:ext uri="{FF2B5EF4-FFF2-40B4-BE49-F238E27FC236}">
              <a16:creationId xmlns:a16="http://schemas.microsoft.com/office/drawing/2014/main" id="{76CD66C9-9B6A-48ED-831F-51680391C3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>
          <a:off x="7026275" y="53092350"/>
          <a:ext cx="297180" cy="305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148590</xdr:colOff>
      <xdr:row>110</xdr:row>
      <xdr:rowOff>114935</xdr:rowOff>
    </xdr:from>
    <xdr:to>
      <xdr:col>8</xdr:col>
      <xdr:colOff>480060</xdr:colOff>
      <xdr:row>110</xdr:row>
      <xdr:rowOff>410210</xdr:rowOff>
    </xdr:to>
    <xdr:pic>
      <xdr:nvPicPr>
        <xdr:cNvPr id="242" name="图片 75">
          <a:extLst>
            <a:ext uri="{FF2B5EF4-FFF2-40B4-BE49-F238E27FC236}">
              <a16:creationId xmlns:a16="http://schemas.microsoft.com/office/drawing/2014/main" id="{EAC8ED02-C414-40AD-9000-810CF08578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>
          <a:off x="7035165" y="55626635"/>
          <a:ext cx="331470" cy="295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53975</xdr:colOff>
      <xdr:row>121</xdr:row>
      <xdr:rowOff>150495</xdr:rowOff>
    </xdr:from>
    <xdr:to>
      <xdr:col>8</xdr:col>
      <xdr:colOff>542925</xdr:colOff>
      <xdr:row>121</xdr:row>
      <xdr:rowOff>330835</xdr:rowOff>
    </xdr:to>
    <xdr:pic>
      <xdr:nvPicPr>
        <xdr:cNvPr id="243" name="Picture 423">
          <a:extLst>
            <a:ext uri="{FF2B5EF4-FFF2-40B4-BE49-F238E27FC236}">
              <a16:creationId xmlns:a16="http://schemas.microsoft.com/office/drawing/2014/main" id="{BCBBA915-7C75-4533-BDA9-84290E72DE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>
          <a:off x="6940550" y="61215270"/>
          <a:ext cx="48895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156845</xdr:colOff>
      <xdr:row>126</xdr:row>
      <xdr:rowOff>95250</xdr:rowOff>
    </xdr:from>
    <xdr:to>
      <xdr:col>8</xdr:col>
      <xdr:colOff>427990</xdr:colOff>
      <xdr:row>126</xdr:row>
      <xdr:rowOff>410210</xdr:rowOff>
    </xdr:to>
    <xdr:pic>
      <xdr:nvPicPr>
        <xdr:cNvPr id="244" name="图片 77">
          <a:extLst>
            <a:ext uri="{FF2B5EF4-FFF2-40B4-BE49-F238E27FC236}">
              <a16:creationId xmlns:a16="http://schemas.microsoft.com/office/drawing/2014/main" id="{79A5E9C9-82C9-4764-B07A-7493241B16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>
          <a:off x="7043420" y="63684150"/>
          <a:ext cx="271145" cy="314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104775</xdr:colOff>
      <xdr:row>153</xdr:row>
      <xdr:rowOff>75565</xdr:rowOff>
    </xdr:from>
    <xdr:to>
      <xdr:col>8</xdr:col>
      <xdr:colOff>506730</xdr:colOff>
      <xdr:row>153</xdr:row>
      <xdr:rowOff>427990</xdr:rowOff>
    </xdr:to>
    <xdr:pic>
      <xdr:nvPicPr>
        <xdr:cNvPr id="245" name="图片 78">
          <a:extLst>
            <a:ext uri="{FF2B5EF4-FFF2-40B4-BE49-F238E27FC236}">
              <a16:creationId xmlns:a16="http://schemas.microsoft.com/office/drawing/2014/main" id="{2458B036-83A2-4C72-80BA-06C9CBB8ED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>
          <a:off x="6991350" y="77294740"/>
          <a:ext cx="401955" cy="352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122555</xdr:colOff>
      <xdr:row>162</xdr:row>
      <xdr:rowOff>75565</xdr:rowOff>
    </xdr:from>
    <xdr:to>
      <xdr:col>8</xdr:col>
      <xdr:colOff>506730</xdr:colOff>
      <xdr:row>162</xdr:row>
      <xdr:rowOff>398145</xdr:rowOff>
    </xdr:to>
    <xdr:pic>
      <xdr:nvPicPr>
        <xdr:cNvPr id="246" name="图片 79">
          <a:extLst>
            <a:ext uri="{FF2B5EF4-FFF2-40B4-BE49-F238E27FC236}">
              <a16:creationId xmlns:a16="http://schemas.microsoft.com/office/drawing/2014/main" id="{D4AE6A48-DE9A-42E2-B3C6-55AF5FCFC5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>
          <a:off x="7009130" y="81838165"/>
          <a:ext cx="384175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165735</xdr:colOff>
      <xdr:row>163</xdr:row>
      <xdr:rowOff>132715</xdr:rowOff>
    </xdr:from>
    <xdr:to>
      <xdr:col>8</xdr:col>
      <xdr:colOff>349250</xdr:colOff>
      <xdr:row>163</xdr:row>
      <xdr:rowOff>342900</xdr:rowOff>
    </xdr:to>
    <xdr:pic>
      <xdr:nvPicPr>
        <xdr:cNvPr id="247" name="Picture 532">
          <a:extLst>
            <a:ext uri="{FF2B5EF4-FFF2-40B4-BE49-F238E27FC236}">
              <a16:creationId xmlns:a16="http://schemas.microsoft.com/office/drawing/2014/main" id="{635C832A-F88F-4BD4-845E-00568BD0B7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>
          <a:off x="7052310" y="82400140"/>
          <a:ext cx="183515" cy="210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63500</xdr:colOff>
      <xdr:row>167</xdr:row>
      <xdr:rowOff>95250</xdr:rowOff>
    </xdr:from>
    <xdr:to>
      <xdr:col>8</xdr:col>
      <xdr:colOff>542290</xdr:colOff>
      <xdr:row>167</xdr:row>
      <xdr:rowOff>429895</xdr:rowOff>
    </xdr:to>
    <xdr:pic>
      <xdr:nvPicPr>
        <xdr:cNvPr id="248" name="图片 81">
          <a:extLst>
            <a:ext uri="{FF2B5EF4-FFF2-40B4-BE49-F238E27FC236}">
              <a16:creationId xmlns:a16="http://schemas.microsoft.com/office/drawing/2014/main" id="{98082004-5BE7-420E-BD49-3362439C0C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>
          <a:off x="6950075" y="84381975"/>
          <a:ext cx="478790" cy="334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60960</xdr:colOff>
      <xdr:row>171</xdr:row>
      <xdr:rowOff>75565</xdr:rowOff>
    </xdr:from>
    <xdr:to>
      <xdr:col>8</xdr:col>
      <xdr:colOff>488950</xdr:colOff>
      <xdr:row>171</xdr:row>
      <xdr:rowOff>455930</xdr:rowOff>
    </xdr:to>
    <xdr:pic>
      <xdr:nvPicPr>
        <xdr:cNvPr id="249" name="图片 82">
          <a:extLst>
            <a:ext uri="{FF2B5EF4-FFF2-40B4-BE49-F238E27FC236}">
              <a16:creationId xmlns:a16="http://schemas.microsoft.com/office/drawing/2014/main" id="{7B1296F7-5611-48B4-BA9B-5FE02ADA21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>
          <a:off x="6947535" y="86381590"/>
          <a:ext cx="427990" cy="380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96520</xdr:colOff>
      <xdr:row>172</xdr:row>
      <xdr:rowOff>86995</xdr:rowOff>
    </xdr:from>
    <xdr:to>
      <xdr:col>8</xdr:col>
      <xdr:colOff>504190</xdr:colOff>
      <xdr:row>172</xdr:row>
      <xdr:rowOff>376555</xdr:rowOff>
    </xdr:to>
    <xdr:pic>
      <xdr:nvPicPr>
        <xdr:cNvPr id="250" name="图片 83">
          <a:extLst>
            <a:ext uri="{FF2B5EF4-FFF2-40B4-BE49-F238E27FC236}">
              <a16:creationId xmlns:a16="http://schemas.microsoft.com/office/drawing/2014/main" id="{D95ADB2F-3467-488E-BAB6-38E9D0BD87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>
          <a:off x="6983095" y="86897845"/>
          <a:ext cx="40767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104775</xdr:colOff>
      <xdr:row>156</xdr:row>
      <xdr:rowOff>67310</xdr:rowOff>
    </xdr:from>
    <xdr:to>
      <xdr:col>8</xdr:col>
      <xdr:colOff>497840</xdr:colOff>
      <xdr:row>156</xdr:row>
      <xdr:rowOff>457835</xdr:rowOff>
    </xdr:to>
    <xdr:pic>
      <xdr:nvPicPr>
        <xdr:cNvPr id="251" name="图片 41" descr="1643200317(1)">
          <a:extLst>
            <a:ext uri="{FF2B5EF4-FFF2-40B4-BE49-F238E27FC236}">
              <a16:creationId xmlns:a16="http://schemas.microsoft.com/office/drawing/2014/main" id="{7E9CBB3A-877E-46FF-84C4-281E58D2C3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>
          <a:off x="6991350" y="78800960"/>
          <a:ext cx="393065" cy="390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130810</xdr:colOff>
      <xdr:row>90</xdr:row>
      <xdr:rowOff>75565</xdr:rowOff>
    </xdr:from>
    <xdr:to>
      <xdr:col>8</xdr:col>
      <xdr:colOff>462915</xdr:colOff>
      <xdr:row>90</xdr:row>
      <xdr:rowOff>408305</xdr:rowOff>
    </xdr:to>
    <xdr:pic>
      <xdr:nvPicPr>
        <xdr:cNvPr id="252" name="图片 85">
          <a:extLst>
            <a:ext uri="{FF2B5EF4-FFF2-40B4-BE49-F238E27FC236}">
              <a16:creationId xmlns:a16="http://schemas.microsoft.com/office/drawing/2014/main" id="{7395A0F1-45B0-47A3-9F0A-A75AE99033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>
          <a:off x="7017385" y="45490765"/>
          <a:ext cx="332105" cy="332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60960</xdr:colOff>
      <xdr:row>102</xdr:row>
      <xdr:rowOff>200025</xdr:rowOff>
    </xdr:from>
    <xdr:to>
      <xdr:col>8</xdr:col>
      <xdr:colOff>523875</xdr:colOff>
      <xdr:row>102</xdr:row>
      <xdr:rowOff>314960</xdr:rowOff>
    </xdr:to>
    <xdr:pic>
      <xdr:nvPicPr>
        <xdr:cNvPr id="253" name="Picture 420">
          <a:extLst>
            <a:ext uri="{FF2B5EF4-FFF2-40B4-BE49-F238E27FC236}">
              <a16:creationId xmlns:a16="http://schemas.microsoft.com/office/drawing/2014/main" id="{719B820C-1C6A-41F8-8D62-E3357743D1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>
          <a:off x="6947535" y="51673125"/>
          <a:ext cx="462915" cy="114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191770</xdr:colOff>
      <xdr:row>104</xdr:row>
      <xdr:rowOff>142875</xdr:rowOff>
    </xdr:from>
    <xdr:to>
      <xdr:col>8</xdr:col>
      <xdr:colOff>410210</xdr:colOff>
      <xdr:row>104</xdr:row>
      <xdr:rowOff>342900</xdr:rowOff>
    </xdr:to>
    <xdr:pic>
      <xdr:nvPicPr>
        <xdr:cNvPr id="254" name="Picture 422">
          <a:extLst>
            <a:ext uri="{FF2B5EF4-FFF2-40B4-BE49-F238E27FC236}">
              <a16:creationId xmlns:a16="http://schemas.microsoft.com/office/drawing/2014/main" id="{2736CF83-0865-4C23-B585-F5CCD9DF3E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>
          <a:off x="7078345" y="52625625"/>
          <a:ext cx="218440" cy="200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60960</xdr:colOff>
      <xdr:row>115</xdr:row>
      <xdr:rowOff>200025</xdr:rowOff>
    </xdr:from>
    <xdr:to>
      <xdr:col>8</xdr:col>
      <xdr:colOff>523875</xdr:colOff>
      <xdr:row>115</xdr:row>
      <xdr:rowOff>314960</xdr:rowOff>
    </xdr:to>
    <xdr:pic>
      <xdr:nvPicPr>
        <xdr:cNvPr id="255" name="Picture 420">
          <a:extLst>
            <a:ext uri="{FF2B5EF4-FFF2-40B4-BE49-F238E27FC236}">
              <a16:creationId xmlns:a16="http://schemas.microsoft.com/office/drawing/2014/main" id="{EC342B5D-C467-4739-9448-1873F42ADB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>
          <a:off x="6947535" y="58235850"/>
          <a:ext cx="462915" cy="114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60960</xdr:colOff>
      <xdr:row>114</xdr:row>
      <xdr:rowOff>200025</xdr:rowOff>
    </xdr:from>
    <xdr:to>
      <xdr:col>8</xdr:col>
      <xdr:colOff>523875</xdr:colOff>
      <xdr:row>114</xdr:row>
      <xdr:rowOff>314960</xdr:rowOff>
    </xdr:to>
    <xdr:pic>
      <xdr:nvPicPr>
        <xdr:cNvPr id="256" name="Picture 420">
          <a:extLst>
            <a:ext uri="{FF2B5EF4-FFF2-40B4-BE49-F238E27FC236}">
              <a16:creationId xmlns:a16="http://schemas.microsoft.com/office/drawing/2014/main" id="{6A3CD2C9-B12A-4BF1-9CB4-52AE02B0BA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>
          <a:off x="6947535" y="57731025"/>
          <a:ext cx="462915" cy="114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191770</xdr:colOff>
      <xdr:row>116</xdr:row>
      <xdr:rowOff>142875</xdr:rowOff>
    </xdr:from>
    <xdr:to>
      <xdr:col>8</xdr:col>
      <xdr:colOff>410210</xdr:colOff>
      <xdr:row>116</xdr:row>
      <xdr:rowOff>342900</xdr:rowOff>
    </xdr:to>
    <xdr:pic>
      <xdr:nvPicPr>
        <xdr:cNvPr id="257" name="Picture 422">
          <a:extLst>
            <a:ext uri="{FF2B5EF4-FFF2-40B4-BE49-F238E27FC236}">
              <a16:creationId xmlns:a16="http://schemas.microsoft.com/office/drawing/2014/main" id="{96906596-7035-470D-BB5C-1065037BBA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>
          <a:off x="7078345" y="58683525"/>
          <a:ext cx="218440" cy="200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96520</xdr:colOff>
      <xdr:row>178</xdr:row>
      <xdr:rowOff>75565</xdr:rowOff>
    </xdr:from>
    <xdr:to>
      <xdr:col>8</xdr:col>
      <xdr:colOff>471805</xdr:colOff>
      <xdr:row>178</xdr:row>
      <xdr:rowOff>208280</xdr:rowOff>
    </xdr:to>
    <xdr:pic>
      <xdr:nvPicPr>
        <xdr:cNvPr id="258" name="Picture 540">
          <a:extLst>
            <a:ext uri="{FF2B5EF4-FFF2-40B4-BE49-F238E27FC236}">
              <a16:creationId xmlns:a16="http://schemas.microsoft.com/office/drawing/2014/main" id="{902BBFD9-B75F-45BA-A85E-140C08BC60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>
          <a:off x="6983095" y="89915365"/>
          <a:ext cx="375285" cy="1327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165735</xdr:colOff>
      <xdr:row>181</xdr:row>
      <xdr:rowOff>114935</xdr:rowOff>
    </xdr:from>
    <xdr:to>
      <xdr:col>8</xdr:col>
      <xdr:colOff>436880</xdr:colOff>
      <xdr:row>181</xdr:row>
      <xdr:rowOff>382270</xdr:rowOff>
    </xdr:to>
    <xdr:pic>
      <xdr:nvPicPr>
        <xdr:cNvPr id="259" name="图片 95">
          <a:extLst>
            <a:ext uri="{FF2B5EF4-FFF2-40B4-BE49-F238E27FC236}">
              <a16:creationId xmlns:a16="http://schemas.microsoft.com/office/drawing/2014/main" id="{E4B15DC0-1350-4DC8-A1B9-1F0B1CC193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>
          <a:off x="7052310" y="91469210"/>
          <a:ext cx="271145" cy="267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104775</xdr:colOff>
      <xdr:row>180</xdr:row>
      <xdr:rowOff>132715</xdr:rowOff>
    </xdr:from>
    <xdr:to>
      <xdr:col>8</xdr:col>
      <xdr:colOff>480695</xdr:colOff>
      <xdr:row>180</xdr:row>
      <xdr:rowOff>247650</xdr:rowOff>
    </xdr:to>
    <xdr:pic>
      <xdr:nvPicPr>
        <xdr:cNvPr id="260" name="Picture 541">
          <a:extLst>
            <a:ext uri="{FF2B5EF4-FFF2-40B4-BE49-F238E27FC236}">
              <a16:creationId xmlns:a16="http://schemas.microsoft.com/office/drawing/2014/main" id="{75F2DBB2-8413-4270-A6DC-E2C1961C2A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>
          <a:off x="6991350" y="90982165"/>
          <a:ext cx="375920" cy="114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96520</xdr:colOff>
      <xdr:row>179</xdr:row>
      <xdr:rowOff>180340</xdr:rowOff>
    </xdr:from>
    <xdr:to>
      <xdr:col>8</xdr:col>
      <xdr:colOff>471805</xdr:colOff>
      <xdr:row>179</xdr:row>
      <xdr:rowOff>313055</xdr:rowOff>
    </xdr:to>
    <xdr:pic>
      <xdr:nvPicPr>
        <xdr:cNvPr id="261" name="Picture 540">
          <a:extLst>
            <a:ext uri="{FF2B5EF4-FFF2-40B4-BE49-F238E27FC236}">
              <a16:creationId xmlns:a16="http://schemas.microsoft.com/office/drawing/2014/main" id="{0828B1AE-D342-4630-BDA1-580B8C1C60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>
          <a:off x="6983095" y="90524965"/>
          <a:ext cx="375285" cy="1327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174171</xdr:colOff>
      <xdr:row>1</xdr:row>
      <xdr:rowOff>96611</xdr:rowOff>
    </xdr:from>
    <xdr:to>
      <xdr:col>8</xdr:col>
      <xdr:colOff>584354</xdr:colOff>
      <xdr:row>1</xdr:row>
      <xdr:rowOff>410936</xdr:rowOff>
    </xdr:to>
    <xdr:pic>
      <xdr:nvPicPr>
        <xdr:cNvPr id="262" name="图片 261">
          <a:extLst>
            <a:ext uri="{FF2B5EF4-FFF2-40B4-BE49-F238E27FC236}">
              <a16:creationId xmlns:a16="http://schemas.microsoft.com/office/drawing/2014/main" id="{E70B83F0-18A6-47F0-9797-86ED1FD04C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060746" y="582386"/>
          <a:ext cx="410183" cy="31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95885</xdr:colOff>
      <xdr:row>184</xdr:row>
      <xdr:rowOff>81280</xdr:rowOff>
    </xdr:from>
    <xdr:to>
      <xdr:col>8</xdr:col>
      <xdr:colOff>497205</xdr:colOff>
      <xdr:row>184</xdr:row>
      <xdr:rowOff>429895</xdr:rowOff>
    </xdr:to>
    <xdr:pic>
      <xdr:nvPicPr>
        <xdr:cNvPr id="263" name="图片 64">
          <a:extLst>
            <a:ext uri="{FF2B5EF4-FFF2-40B4-BE49-F238E27FC236}">
              <a16:creationId xmlns:a16="http://schemas.microsoft.com/office/drawing/2014/main" id="{5FC337A9-EC1E-4E4E-92EE-EBD003F9AD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>
          <a:off x="6982460" y="92950030"/>
          <a:ext cx="401320" cy="348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128270</xdr:colOff>
      <xdr:row>186</xdr:row>
      <xdr:rowOff>181610</xdr:rowOff>
    </xdr:from>
    <xdr:to>
      <xdr:col>8</xdr:col>
      <xdr:colOff>486410</xdr:colOff>
      <xdr:row>186</xdr:row>
      <xdr:rowOff>334645</xdr:rowOff>
    </xdr:to>
    <xdr:pic>
      <xdr:nvPicPr>
        <xdr:cNvPr id="264" name="Picture 22036">
          <a:extLst>
            <a:ext uri="{FF2B5EF4-FFF2-40B4-BE49-F238E27FC236}">
              <a16:creationId xmlns:a16="http://schemas.microsoft.com/office/drawing/2014/main" id="{60F7E3CA-7BD2-444A-A26A-3A95754486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>
          <a:off x="7014845" y="94060010"/>
          <a:ext cx="358140" cy="153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112395</xdr:colOff>
      <xdr:row>189</xdr:row>
      <xdr:rowOff>174625</xdr:rowOff>
    </xdr:from>
    <xdr:to>
      <xdr:col>8</xdr:col>
      <xdr:colOff>461645</xdr:colOff>
      <xdr:row>189</xdr:row>
      <xdr:rowOff>383540</xdr:rowOff>
    </xdr:to>
    <xdr:pic>
      <xdr:nvPicPr>
        <xdr:cNvPr id="265" name="Picture 452">
          <a:extLst>
            <a:ext uri="{FF2B5EF4-FFF2-40B4-BE49-F238E27FC236}">
              <a16:creationId xmlns:a16="http://schemas.microsoft.com/office/drawing/2014/main" id="{939ACCA2-2059-47A6-8D0C-26B9475001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"/>
        <a:srcRect t="-1945" b="-1945"/>
        <a:stretch>
          <a:fillRect/>
        </a:stretch>
      </xdr:blipFill>
      <xdr:spPr>
        <a:xfrm>
          <a:off x="6998970" y="95567500"/>
          <a:ext cx="349250" cy="208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48895</xdr:colOff>
      <xdr:row>188</xdr:row>
      <xdr:rowOff>207608</xdr:rowOff>
    </xdr:from>
    <xdr:to>
      <xdr:col>8</xdr:col>
      <xdr:colOff>628127</xdr:colOff>
      <xdr:row>188</xdr:row>
      <xdr:rowOff>515471</xdr:rowOff>
    </xdr:to>
    <xdr:pic>
      <xdr:nvPicPr>
        <xdr:cNvPr id="266" name="Picture 13630">
          <a:extLst>
            <a:ext uri="{FF2B5EF4-FFF2-40B4-BE49-F238E27FC236}">
              <a16:creationId xmlns:a16="http://schemas.microsoft.com/office/drawing/2014/main" id="{FCBB5701-EFF6-42CF-BB53-75192B22EA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"/>
        <a:srcRect t="-301" b="-301"/>
        <a:stretch>
          <a:fillRect/>
        </a:stretch>
      </xdr:blipFill>
      <xdr:spPr>
        <a:xfrm>
          <a:off x="7713719" y="130498402"/>
          <a:ext cx="579232" cy="307863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128270</xdr:colOff>
      <xdr:row>185</xdr:row>
      <xdr:rowOff>118745</xdr:rowOff>
    </xdr:from>
    <xdr:to>
      <xdr:col>8</xdr:col>
      <xdr:colOff>398780</xdr:colOff>
      <xdr:row>185</xdr:row>
      <xdr:rowOff>346710</xdr:rowOff>
    </xdr:to>
    <xdr:pic>
      <xdr:nvPicPr>
        <xdr:cNvPr id="267" name="图片 103">
          <a:extLst>
            <a:ext uri="{FF2B5EF4-FFF2-40B4-BE49-F238E27FC236}">
              <a16:creationId xmlns:a16="http://schemas.microsoft.com/office/drawing/2014/main" id="{1E90EC04-205E-4A37-87B5-509CCA5D82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>
          <a:off x="7014845" y="93492320"/>
          <a:ext cx="270510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115570</xdr:colOff>
      <xdr:row>187</xdr:row>
      <xdr:rowOff>116840</xdr:rowOff>
    </xdr:from>
    <xdr:to>
      <xdr:col>8</xdr:col>
      <xdr:colOff>440055</xdr:colOff>
      <xdr:row>187</xdr:row>
      <xdr:rowOff>348615</xdr:rowOff>
    </xdr:to>
    <xdr:pic>
      <xdr:nvPicPr>
        <xdr:cNvPr id="268" name="图片 267">
          <a:extLst>
            <a:ext uri="{FF2B5EF4-FFF2-40B4-BE49-F238E27FC236}">
              <a16:creationId xmlns:a16="http://schemas.microsoft.com/office/drawing/2014/main" id="{6209E902-10D4-445A-990B-1FF96DC2C4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002145" y="94500065"/>
          <a:ext cx="324485" cy="231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121285</xdr:colOff>
      <xdr:row>117</xdr:row>
      <xdr:rowOff>95885</xdr:rowOff>
    </xdr:from>
    <xdr:to>
      <xdr:col>8</xdr:col>
      <xdr:colOff>464185</xdr:colOff>
      <xdr:row>117</xdr:row>
      <xdr:rowOff>381635</xdr:rowOff>
    </xdr:to>
    <xdr:pic>
      <xdr:nvPicPr>
        <xdr:cNvPr id="269" name="图片 268">
          <a:extLst>
            <a:ext uri="{FF2B5EF4-FFF2-40B4-BE49-F238E27FC236}">
              <a16:creationId xmlns:a16="http://schemas.microsoft.com/office/drawing/2014/main" id="{1C495528-14F4-4ACA-A3E6-2F67B24BDC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007860" y="59141360"/>
          <a:ext cx="342900" cy="285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107315</xdr:colOff>
      <xdr:row>118</xdr:row>
      <xdr:rowOff>122555</xdr:rowOff>
    </xdr:from>
    <xdr:to>
      <xdr:col>8</xdr:col>
      <xdr:colOff>445770</xdr:colOff>
      <xdr:row>118</xdr:row>
      <xdr:rowOff>391160</xdr:rowOff>
    </xdr:to>
    <xdr:pic>
      <xdr:nvPicPr>
        <xdr:cNvPr id="270" name="Picture 428">
          <a:extLst>
            <a:ext uri="{FF2B5EF4-FFF2-40B4-BE49-F238E27FC236}">
              <a16:creationId xmlns:a16="http://schemas.microsoft.com/office/drawing/2014/main" id="{EC9C5E88-5F18-47F7-8ABE-2FD1F6BB7F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993890" y="59672855"/>
          <a:ext cx="338455" cy="2686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126365</xdr:colOff>
      <xdr:row>119</xdr:row>
      <xdr:rowOff>78105</xdr:rowOff>
    </xdr:from>
    <xdr:to>
      <xdr:col>8</xdr:col>
      <xdr:colOff>472440</xdr:colOff>
      <xdr:row>119</xdr:row>
      <xdr:rowOff>368935</xdr:rowOff>
    </xdr:to>
    <xdr:pic>
      <xdr:nvPicPr>
        <xdr:cNvPr id="271" name="图片 270">
          <a:extLst>
            <a:ext uri="{FF2B5EF4-FFF2-40B4-BE49-F238E27FC236}">
              <a16:creationId xmlns:a16="http://schemas.microsoft.com/office/drawing/2014/main" id="{D7947C1D-A1F2-44CD-8358-6957090636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012940" y="60133230"/>
          <a:ext cx="346075" cy="2908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169545</xdr:colOff>
      <xdr:row>54</xdr:row>
      <xdr:rowOff>51435</xdr:rowOff>
    </xdr:from>
    <xdr:to>
      <xdr:col>8</xdr:col>
      <xdr:colOff>424180</xdr:colOff>
      <xdr:row>54</xdr:row>
      <xdr:rowOff>403225</xdr:rowOff>
    </xdr:to>
    <xdr:pic>
      <xdr:nvPicPr>
        <xdr:cNvPr id="272" name="图片 271">
          <a:extLst>
            <a:ext uri="{FF2B5EF4-FFF2-40B4-BE49-F238E27FC236}">
              <a16:creationId xmlns:a16="http://schemas.microsoft.com/office/drawing/2014/main" id="{B2B83D0B-1482-4621-BE03-395607CA7B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056120" y="27292935"/>
          <a:ext cx="254635" cy="3517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160655</xdr:colOff>
      <xdr:row>53</xdr:row>
      <xdr:rowOff>45085</xdr:rowOff>
    </xdr:from>
    <xdr:to>
      <xdr:col>8</xdr:col>
      <xdr:colOff>516255</xdr:colOff>
      <xdr:row>53</xdr:row>
      <xdr:rowOff>393700</xdr:rowOff>
    </xdr:to>
    <xdr:pic>
      <xdr:nvPicPr>
        <xdr:cNvPr id="273" name="图片 272">
          <a:extLst>
            <a:ext uri="{FF2B5EF4-FFF2-40B4-BE49-F238E27FC236}">
              <a16:creationId xmlns:a16="http://schemas.microsoft.com/office/drawing/2014/main" id="{88E87614-87E7-48FF-919A-BA927A864B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047230" y="26781760"/>
          <a:ext cx="355600" cy="3486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201295</xdr:colOff>
      <xdr:row>55</xdr:row>
      <xdr:rowOff>69850</xdr:rowOff>
    </xdr:from>
    <xdr:to>
      <xdr:col>8</xdr:col>
      <xdr:colOff>517525</xdr:colOff>
      <xdr:row>55</xdr:row>
      <xdr:rowOff>381000</xdr:rowOff>
    </xdr:to>
    <xdr:pic>
      <xdr:nvPicPr>
        <xdr:cNvPr id="274" name="图片 273">
          <a:extLst>
            <a:ext uri="{FF2B5EF4-FFF2-40B4-BE49-F238E27FC236}">
              <a16:creationId xmlns:a16="http://schemas.microsoft.com/office/drawing/2014/main" id="{86CFCAEE-4CDC-44F0-A385-831DF0B057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087870" y="27816175"/>
          <a:ext cx="316230" cy="311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93518</xdr:colOff>
      <xdr:row>9</xdr:row>
      <xdr:rowOff>64589</xdr:rowOff>
    </xdr:from>
    <xdr:to>
      <xdr:col>8</xdr:col>
      <xdr:colOff>511581</xdr:colOff>
      <xdr:row>9</xdr:row>
      <xdr:rowOff>327150</xdr:rowOff>
    </xdr:to>
    <xdr:pic>
      <xdr:nvPicPr>
        <xdr:cNvPr id="3" name="Picture 283">
          <a:extLst>
            <a:ext uri="{FF2B5EF4-FFF2-40B4-BE49-F238E27FC236}">
              <a16:creationId xmlns:a16="http://schemas.microsoft.com/office/drawing/2014/main" id="{1D2AD447-D1BF-4D65-9A19-3798953A1F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48844" y="3245111"/>
          <a:ext cx="418063" cy="262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85238</xdr:colOff>
      <xdr:row>10</xdr:row>
      <xdr:rowOff>95238</xdr:rowOff>
    </xdr:from>
    <xdr:to>
      <xdr:col>8</xdr:col>
      <xdr:colOff>474994</xdr:colOff>
      <xdr:row>10</xdr:row>
      <xdr:rowOff>325910</xdr:rowOff>
    </xdr:to>
    <xdr:pic>
      <xdr:nvPicPr>
        <xdr:cNvPr id="4" name="Picture 284">
          <a:extLst>
            <a:ext uri="{FF2B5EF4-FFF2-40B4-BE49-F238E27FC236}">
              <a16:creationId xmlns:a16="http://schemas.microsoft.com/office/drawing/2014/main" id="{B3A4C9F7-B2EA-4313-8A11-3C53C41E05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40564" y="3656760"/>
          <a:ext cx="389756" cy="230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80315</xdr:colOff>
      <xdr:row>11</xdr:row>
      <xdr:rowOff>103257</xdr:rowOff>
    </xdr:from>
    <xdr:to>
      <xdr:col>8</xdr:col>
      <xdr:colOff>526389</xdr:colOff>
      <xdr:row>11</xdr:row>
      <xdr:rowOff>333514</xdr:rowOff>
    </xdr:to>
    <xdr:pic>
      <xdr:nvPicPr>
        <xdr:cNvPr id="5" name="Picture 285">
          <a:extLst>
            <a:ext uri="{FF2B5EF4-FFF2-40B4-BE49-F238E27FC236}">
              <a16:creationId xmlns:a16="http://schemas.microsoft.com/office/drawing/2014/main" id="{DB23FBAF-050A-4779-A217-EFCA67F974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35641" y="4045779"/>
          <a:ext cx="446074" cy="2302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113909</xdr:colOff>
      <xdr:row>14</xdr:row>
      <xdr:rowOff>49695</xdr:rowOff>
    </xdr:from>
    <xdr:to>
      <xdr:col>8</xdr:col>
      <xdr:colOff>616410</xdr:colOff>
      <xdr:row>14</xdr:row>
      <xdr:rowOff>348406</xdr:rowOff>
    </xdr:to>
    <xdr:pic>
      <xdr:nvPicPr>
        <xdr:cNvPr id="6" name="Picture 33225">
          <a:extLst>
            <a:ext uri="{FF2B5EF4-FFF2-40B4-BE49-F238E27FC236}">
              <a16:creationId xmlns:a16="http://schemas.microsoft.com/office/drawing/2014/main" id="{E3E50A89-0D01-4646-A618-155E18C782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69235" y="5135217"/>
          <a:ext cx="502501" cy="2987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223631</xdr:colOff>
      <xdr:row>13</xdr:row>
      <xdr:rowOff>31960</xdr:rowOff>
    </xdr:from>
    <xdr:to>
      <xdr:col>8</xdr:col>
      <xdr:colOff>465816</xdr:colOff>
      <xdr:row>13</xdr:row>
      <xdr:rowOff>294518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B75DE6F2-AB1E-4D1B-91EA-5843101DBE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878957" y="4736482"/>
          <a:ext cx="242185" cy="262558"/>
        </a:xfrm>
        <a:prstGeom prst="rect">
          <a:avLst/>
        </a:prstGeom>
      </xdr:spPr>
    </xdr:pic>
    <xdr:clientData/>
  </xdr:twoCellAnchor>
  <xdr:twoCellAnchor>
    <xdr:from>
      <xdr:col>8</xdr:col>
      <xdr:colOff>167260</xdr:colOff>
      <xdr:row>17</xdr:row>
      <xdr:rowOff>159357</xdr:rowOff>
    </xdr:from>
    <xdr:to>
      <xdr:col>8</xdr:col>
      <xdr:colOff>472060</xdr:colOff>
      <xdr:row>17</xdr:row>
      <xdr:rowOff>368907</xdr:rowOff>
    </xdr:to>
    <xdr:pic>
      <xdr:nvPicPr>
        <xdr:cNvPr id="8" name="Picture 36">
          <a:extLst>
            <a:ext uri="{FF2B5EF4-FFF2-40B4-BE49-F238E27FC236}">
              <a16:creationId xmlns:a16="http://schemas.microsoft.com/office/drawing/2014/main" id="{CA1B9BB8-1E4E-47C6-851A-9E9939C702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22586" y="6387879"/>
          <a:ext cx="3048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156883</xdr:colOff>
      <xdr:row>15</xdr:row>
      <xdr:rowOff>84146</xdr:rowOff>
    </xdr:from>
    <xdr:to>
      <xdr:col>8</xdr:col>
      <xdr:colOff>518833</xdr:colOff>
      <xdr:row>15</xdr:row>
      <xdr:rowOff>331796</xdr:rowOff>
    </xdr:to>
    <xdr:pic>
      <xdr:nvPicPr>
        <xdr:cNvPr id="9" name="Picture 42">
          <a:extLst>
            <a:ext uri="{FF2B5EF4-FFF2-40B4-BE49-F238E27FC236}">
              <a16:creationId xmlns:a16="http://schemas.microsoft.com/office/drawing/2014/main" id="{36CC12E5-B62A-450D-957C-BB70D2D480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2209" y="5550668"/>
          <a:ext cx="3619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108162</xdr:colOff>
      <xdr:row>16</xdr:row>
      <xdr:rowOff>145515</xdr:rowOff>
    </xdr:from>
    <xdr:to>
      <xdr:col>8</xdr:col>
      <xdr:colOff>498687</xdr:colOff>
      <xdr:row>16</xdr:row>
      <xdr:rowOff>402690</xdr:rowOff>
    </xdr:to>
    <xdr:pic>
      <xdr:nvPicPr>
        <xdr:cNvPr id="10" name="Picture 42">
          <a:extLst>
            <a:ext uri="{FF2B5EF4-FFF2-40B4-BE49-F238E27FC236}">
              <a16:creationId xmlns:a16="http://schemas.microsoft.com/office/drawing/2014/main" id="{0B3965A5-6C5C-48EE-8CEB-C0B01F6E95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75737" y="11756490"/>
          <a:ext cx="3905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230937</xdr:colOff>
      <xdr:row>7</xdr:row>
      <xdr:rowOff>160800</xdr:rowOff>
    </xdr:from>
    <xdr:to>
      <xdr:col>8</xdr:col>
      <xdr:colOff>430695</xdr:colOff>
      <xdr:row>7</xdr:row>
      <xdr:rowOff>302999</xdr:rowOff>
    </xdr:to>
    <xdr:pic>
      <xdr:nvPicPr>
        <xdr:cNvPr id="11" name="Picture 8253">
          <a:extLst>
            <a:ext uri="{FF2B5EF4-FFF2-40B4-BE49-F238E27FC236}">
              <a16:creationId xmlns:a16="http://schemas.microsoft.com/office/drawing/2014/main" id="{BDF83E48-C364-4A22-9225-FD5FE58B8E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8886263" y="2579322"/>
          <a:ext cx="199758" cy="1421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228503</xdr:colOff>
      <xdr:row>8</xdr:row>
      <xdr:rowOff>57979</xdr:rowOff>
    </xdr:from>
    <xdr:to>
      <xdr:col>8</xdr:col>
      <xdr:colOff>397656</xdr:colOff>
      <xdr:row>8</xdr:row>
      <xdr:rowOff>305389</xdr:rowOff>
    </xdr:to>
    <xdr:pic>
      <xdr:nvPicPr>
        <xdr:cNvPr id="12" name="Picture 13522">
          <a:extLst>
            <a:ext uri="{FF2B5EF4-FFF2-40B4-BE49-F238E27FC236}">
              <a16:creationId xmlns:a16="http://schemas.microsoft.com/office/drawing/2014/main" id="{7265D0FB-2B3C-4762-A594-1BDBF50F0C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8883829" y="2857501"/>
          <a:ext cx="169153" cy="2474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237273</xdr:colOff>
      <xdr:row>12</xdr:row>
      <xdr:rowOff>82825</xdr:rowOff>
    </xdr:from>
    <xdr:to>
      <xdr:col>8</xdr:col>
      <xdr:colOff>397174</xdr:colOff>
      <xdr:row>12</xdr:row>
      <xdr:rowOff>269788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id="{F5F748A7-C648-44C1-8BAE-B1BA24298B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8892599" y="4406347"/>
          <a:ext cx="159901" cy="186963"/>
        </a:xfrm>
        <a:prstGeom prst="rect">
          <a:avLst/>
        </a:prstGeom>
      </xdr:spPr>
    </xdr:pic>
    <xdr:clientData/>
  </xdr:twoCellAnchor>
  <xdr:twoCellAnchor editAs="oneCell">
    <xdr:from>
      <xdr:col>8</xdr:col>
      <xdr:colOff>150694</xdr:colOff>
      <xdr:row>4</xdr:row>
      <xdr:rowOff>71231</xdr:rowOff>
    </xdr:from>
    <xdr:to>
      <xdr:col>8</xdr:col>
      <xdr:colOff>381000</xdr:colOff>
      <xdr:row>4</xdr:row>
      <xdr:rowOff>294018</xdr:rowOff>
    </xdr:to>
    <xdr:pic>
      <xdr:nvPicPr>
        <xdr:cNvPr id="14" name="Picture 8254">
          <a:extLst>
            <a:ext uri="{FF2B5EF4-FFF2-40B4-BE49-F238E27FC236}">
              <a16:creationId xmlns:a16="http://schemas.microsoft.com/office/drawing/2014/main" id="{49E517E1-3660-49AE-BE4D-31ED646A36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8806020" y="1346753"/>
          <a:ext cx="230306" cy="2227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8</xdr:col>
      <xdr:colOff>137394</xdr:colOff>
      <xdr:row>5</xdr:row>
      <xdr:rowOff>8872</xdr:rowOff>
    </xdr:from>
    <xdr:ext cx="333375" cy="314325"/>
    <xdr:pic>
      <xdr:nvPicPr>
        <xdr:cNvPr id="15" name="Picture 13522">
          <a:extLst>
            <a:ext uri="{FF2B5EF4-FFF2-40B4-BE49-F238E27FC236}">
              <a16:creationId xmlns:a16="http://schemas.microsoft.com/office/drawing/2014/main" id="{E04697A5-DC7A-4427-A46C-8744F3B229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8792720" y="1665394"/>
          <a:ext cx="3333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8</xdr:col>
      <xdr:colOff>133108</xdr:colOff>
      <xdr:row>3</xdr:row>
      <xdr:rowOff>58709</xdr:rowOff>
    </xdr:from>
    <xdr:to>
      <xdr:col>8</xdr:col>
      <xdr:colOff>372718</xdr:colOff>
      <xdr:row>3</xdr:row>
      <xdr:rowOff>317743</xdr:rowOff>
    </xdr:to>
    <xdr:pic>
      <xdr:nvPicPr>
        <xdr:cNvPr id="16" name="图片 15">
          <a:extLst>
            <a:ext uri="{FF2B5EF4-FFF2-40B4-BE49-F238E27FC236}">
              <a16:creationId xmlns:a16="http://schemas.microsoft.com/office/drawing/2014/main" id="{3307645A-96E8-4151-AB67-79ABA6971B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8788434" y="953231"/>
          <a:ext cx="239610" cy="259034"/>
        </a:xfrm>
        <a:prstGeom prst="rect">
          <a:avLst/>
        </a:prstGeom>
      </xdr:spPr>
    </xdr:pic>
    <xdr:clientData/>
  </xdr:twoCellAnchor>
  <xdr:twoCellAnchor editAs="oneCell">
    <xdr:from>
      <xdr:col>8</xdr:col>
      <xdr:colOff>182217</xdr:colOff>
      <xdr:row>6</xdr:row>
      <xdr:rowOff>47938</xdr:rowOff>
    </xdr:from>
    <xdr:to>
      <xdr:col>8</xdr:col>
      <xdr:colOff>433812</xdr:colOff>
      <xdr:row>6</xdr:row>
      <xdr:rowOff>277932</xdr:rowOff>
    </xdr:to>
    <xdr:pic>
      <xdr:nvPicPr>
        <xdr:cNvPr id="17" name="图片 16">
          <a:extLst>
            <a:ext uri="{FF2B5EF4-FFF2-40B4-BE49-F238E27FC236}">
              <a16:creationId xmlns:a16="http://schemas.microsoft.com/office/drawing/2014/main" id="{CB4F47D1-0F0D-4B86-95FE-D55293AB0C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8837543" y="2085460"/>
          <a:ext cx="251595" cy="229994"/>
        </a:xfrm>
        <a:prstGeom prst="rect">
          <a:avLst/>
        </a:prstGeom>
      </xdr:spPr>
    </xdr:pic>
    <xdr:clientData/>
  </xdr:twoCellAnchor>
  <xdr:twoCellAnchor editAs="oneCell">
    <xdr:from>
      <xdr:col>8</xdr:col>
      <xdr:colOff>183680</xdr:colOff>
      <xdr:row>18</xdr:row>
      <xdr:rowOff>112548</xdr:rowOff>
    </xdr:from>
    <xdr:to>
      <xdr:col>8</xdr:col>
      <xdr:colOff>521805</xdr:colOff>
      <xdr:row>18</xdr:row>
      <xdr:rowOff>317726</xdr:rowOff>
    </xdr:to>
    <xdr:pic>
      <xdr:nvPicPr>
        <xdr:cNvPr id="18" name="图片 17">
          <a:extLst>
            <a:ext uri="{FF2B5EF4-FFF2-40B4-BE49-F238E27FC236}">
              <a16:creationId xmlns:a16="http://schemas.microsoft.com/office/drawing/2014/main" id="{45B08A64-9C9D-4982-B046-81B7B8920F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8839006" y="6722070"/>
          <a:ext cx="338125" cy="205178"/>
        </a:xfrm>
        <a:prstGeom prst="rect">
          <a:avLst/>
        </a:prstGeom>
      </xdr:spPr>
    </xdr:pic>
    <xdr:clientData/>
  </xdr:twoCellAnchor>
  <xdr:twoCellAnchor editAs="oneCell">
    <xdr:from>
      <xdr:col>8</xdr:col>
      <xdr:colOff>61390</xdr:colOff>
      <xdr:row>19</xdr:row>
      <xdr:rowOff>92570</xdr:rowOff>
    </xdr:from>
    <xdr:to>
      <xdr:col>8</xdr:col>
      <xdr:colOff>623287</xdr:colOff>
      <xdr:row>19</xdr:row>
      <xdr:rowOff>284994</xdr:rowOff>
    </xdr:to>
    <xdr:pic>
      <xdr:nvPicPr>
        <xdr:cNvPr id="19" name="图片 18">
          <a:extLst>
            <a:ext uri="{FF2B5EF4-FFF2-40B4-BE49-F238E27FC236}">
              <a16:creationId xmlns:a16="http://schemas.microsoft.com/office/drawing/2014/main" id="{CE23BA6C-8ABF-47F8-849E-966C641DB8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8716716" y="7066527"/>
          <a:ext cx="561897" cy="192424"/>
        </a:xfrm>
        <a:prstGeom prst="rect">
          <a:avLst/>
        </a:prstGeom>
      </xdr:spPr>
    </xdr:pic>
    <xdr:clientData/>
  </xdr:twoCellAnchor>
  <xdr:twoCellAnchor editAs="oneCell">
    <xdr:from>
      <xdr:col>8</xdr:col>
      <xdr:colOff>191961</xdr:colOff>
      <xdr:row>20</xdr:row>
      <xdr:rowOff>165652</xdr:rowOff>
    </xdr:from>
    <xdr:to>
      <xdr:col>8</xdr:col>
      <xdr:colOff>455543</xdr:colOff>
      <xdr:row>20</xdr:row>
      <xdr:rowOff>278197</xdr:rowOff>
    </xdr:to>
    <xdr:pic>
      <xdr:nvPicPr>
        <xdr:cNvPr id="20" name="图片 19">
          <a:extLst>
            <a:ext uri="{FF2B5EF4-FFF2-40B4-BE49-F238E27FC236}">
              <a16:creationId xmlns:a16="http://schemas.microsoft.com/office/drawing/2014/main" id="{BEBBF311-7C1D-437C-8A9D-1677E8FB2B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8847287" y="7504043"/>
          <a:ext cx="263582" cy="112545"/>
        </a:xfrm>
        <a:prstGeom prst="rect">
          <a:avLst/>
        </a:prstGeom>
      </xdr:spPr>
    </xdr:pic>
    <xdr:clientData/>
  </xdr:twoCellAnchor>
  <xdr:twoCellAnchor editAs="oneCell">
    <xdr:from>
      <xdr:col>8</xdr:col>
      <xdr:colOff>191963</xdr:colOff>
      <xdr:row>21</xdr:row>
      <xdr:rowOff>56308</xdr:rowOff>
    </xdr:from>
    <xdr:to>
      <xdr:col>8</xdr:col>
      <xdr:colOff>463827</xdr:colOff>
      <xdr:row>21</xdr:row>
      <xdr:rowOff>292248</xdr:rowOff>
    </xdr:to>
    <xdr:pic>
      <xdr:nvPicPr>
        <xdr:cNvPr id="21" name="图片 20">
          <a:extLst>
            <a:ext uri="{FF2B5EF4-FFF2-40B4-BE49-F238E27FC236}">
              <a16:creationId xmlns:a16="http://schemas.microsoft.com/office/drawing/2014/main" id="{5C6EEF85-CFAE-4E1D-A4FC-1B332EC85B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8847289" y="7759134"/>
          <a:ext cx="271864" cy="235940"/>
        </a:xfrm>
        <a:prstGeom prst="rect">
          <a:avLst/>
        </a:prstGeom>
      </xdr:spPr>
    </xdr:pic>
    <xdr:clientData/>
  </xdr:twoCellAnchor>
  <xdr:twoCellAnchor editAs="oneCell">
    <xdr:from>
      <xdr:col>8</xdr:col>
      <xdr:colOff>214374</xdr:colOff>
      <xdr:row>22</xdr:row>
      <xdr:rowOff>55631</xdr:rowOff>
    </xdr:from>
    <xdr:to>
      <xdr:col>8</xdr:col>
      <xdr:colOff>472109</xdr:colOff>
      <xdr:row>22</xdr:row>
      <xdr:rowOff>304336</xdr:rowOff>
    </xdr:to>
    <xdr:pic>
      <xdr:nvPicPr>
        <xdr:cNvPr id="22" name="图片 21">
          <a:extLst>
            <a:ext uri="{FF2B5EF4-FFF2-40B4-BE49-F238E27FC236}">
              <a16:creationId xmlns:a16="http://schemas.microsoft.com/office/drawing/2014/main" id="{67691DC1-D839-4424-90BE-4B3452D820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8869700" y="8122892"/>
          <a:ext cx="257735" cy="248705"/>
        </a:xfrm>
        <a:prstGeom prst="rect">
          <a:avLst/>
        </a:prstGeom>
      </xdr:spPr>
    </xdr:pic>
    <xdr:clientData/>
  </xdr:twoCellAnchor>
  <xdr:twoCellAnchor editAs="oneCell">
    <xdr:from>
      <xdr:col>8</xdr:col>
      <xdr:colOff>341049</xdr:colOff>
      <xdr:row>23</xdr:row>
      <xdr:rowOff>55055</xdr:rowOff>
    </xdr:from>
    <xdr:to>
      <xdr:col>8</xdr:col>
      <xdr:colOff>543650</xdr:colOff>
      <xdr:row>23</xdr:row>
      <xdr:rowOff>314603</xdr:rowOff>
    </xdr:to>
    <xdr:pic>
      <xdr:nvPicPr>
        <xdr:cNvPr id="24" name="图片 23">
          <a:extLst>
            <a:ext uri="{FF2B5EF4-FFF2-40B4-BE49-F238E27FC236}">
              <a16:creationId xmlns:a16="http://schemas.microsoft.com/office/drawing/2014/main" id="{84FCE404-8F24-4F3D-8BFB-0DED15B319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8991990" y="8459467"/>
          <a:ext cx="202601" cy="259548"/>
        </a:xfrm>
        <a:prstGeom prst="rect">
          <a:avLst/>
        </a:prstGeom>
      </xdr:spPr>
    </xdr:pic>
    <xdr:clientData/>
  </xdr:twoCellAnchor>
  <xdr:twoCellAnchor editAs="oneCell">
    <xdr:from>
      <xdr:col>8</xdr:col>
      <xdr:colOff>237565</xdr:colOff>
      <xdr:row>25</xdr:row>
      <xdr:rowOff>56030</xdr:rowOff>
    </xdr:from>
    <xdr:to>
      <xdr:col>8</xdr:col>
      <xdr:colOff>542365</xdr:colOff>
      <xdr:row>25</xdr:row>
      <xdr:rowOff>431250</xdr:rowOff>
    </xdr:to>
    <xdr:pic>
      <xdr:nvPicPr>
        <xdr:cNvPr id="25" name="图片 24">
          <a:extLst>
            <a:ext uri="{FF2B5EF4-FFF2-40B4-BE49-F238E27FC236}">
              <a16:creationId xmlns:a16="http://schemas.microsoft.com/office/drawing/2014/main" id="{98336707-42EA-4A61-B90B-9887C569F0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88506" y="9177618"/>
          <a:ext cx="304800" cy="3752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132454</xdr:colOff>
      <xdr:row>26</xdr:row>
      <xdr:rowOff>185758</xdr:rowOff>
    </xdr:from>
    <xdr:to>
      <xdr:col>8</xdr:col>
      <xdr:colOff>577440</xdr:colOff>
      <xdr:row>26</xdr:row>
      <xdr:rowOff>394749</xdr:rowOff>
    </xdr:to>
    <xdr:pic>
      <xdr:nvPicPr>
        <xdr:cNvPr id="26" name="图片 25">
          <a:extLst>
            <a:ext uri="{FF2B5EF4-FFF2-40B4-BE49-F238E27FC236}">
              <a16:creationId xmlns:a16="http://schemas.microsoft.com/office/drawing/2014/main" id="{EAD6716A-8E9A-4DA9-82B0-452DFB0B5B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 flipH="1">
          <a:off x="8901392" y="9693614"/>
          <a:ext cx="208991" cy="4449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95250</xdr:colOff>
      <xdr:row>1</xdr:row>
      <xdr:rowOff>95251</xdr:rowOff>
    </xdr:from>
    <xdr:to>
      <xdr:col>8</xdr:col>
      <xdr:colOff>585108</xdr:colOff>
      <xdr:row>1</xdr:row>
      <xdr:rowOff>368031</xdr:rowOff>
    </xdr:to>
    <xdr:pic>
      <xdr:nvPicPr>
        <xdr:cNvPr id="27" name="图片 26">
          <a:extLst>
            <a:ext uri="{FF2B5EF4-FFF2-40B4-BE49-F238E27FC236}">
              <a16:creationId xmlns:a16="http://schemas.microsoft.com/office/drawing/2014/main" id="{8369CBD2-EE37-6481-71C2-77694055AF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8708571" y="612322"/>
          <a:ext cx="489858" cy="272780"/>
        </a:xfrm>
        <a:prstGeom prst="rect">
          <a:avLst/>
        </a:prstGeom>
      </xdr:spPr>
    </xdr:pic>
    <xdr:clientData/>
  </xdr:twoCellAnchor>
  <xdr:twoCellAnchor editAs="oneCell">
    <xdr:from>
      <xdr:col>8</xdr:col>
      <xdr:colOff>122465</xdr:colOff>
      <xdr:row>2</xdr:row>
      <xdr:rowOff>122465</xdr:rowOff>
    </xdr:from>
    <xdr:to>
      <xdr:col>8</xdr:col>
      <xdr:colOff>625930</xdr:colOff>
      <xdr:row>2</xdr:row>
      <xdr:rowOff>402823</xdr:rowOff>
    </xdr:to>
    <xdr:pic>
      <xdr:nvPicPr>
        <xdr:cNvPr id="28" name="图片 27">
          <a:extLst>
            <a:ext uri="{FF2B5EF4-FFF2-40B4-BE49-F238E27FC236}">
              <a16:creationId xmlns:a16="http://schemas.microsoft.com/office/drawing/2014/main" id="{49187521-CEAF-4964-19DE-543D173DB5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8735786" y="1143001"/>
          <a:ext cx="503465" cy="280358"/>
        </a:xfrm>
        <a:prstGeom prst="rect">
          <a:avLst/>
        </a:prstGeom>
      </xdr:spPr>
    </xdr:pic>
    <xdr:clientData/>
  </xdr:twoCellAnchor>
  <xdr:twoCellAnchor editAs="oneCell">
    <xdr:from>
      <xdr:col>8</xdr:col>
      <xdr:colOff>91597</xdr:colOff>
      <xdr:row>24</xdr:row>
      <xdr:rowOff>134053</xdr:rowOff>
    </xdr:from>
    <xdr:to>
      <xdr:col>8</xdr:col>
      <xdr:colOff>511627</xdr:colOff>
      <xdr:row>24</xdr:row>
      <xdr:rowOff>330067</xdr:rowOff>
    </xdr:to>
    <xdr:pic>
      <xdr:nvPicPr>
        <xdr:cNvPr id="29" name="图片 28">
          <a:extLst>
            <a:ext uri="{FF2B5EF4-FFF2-40B4-BE49-F238E27FC236}">
              <a16:creationId xmlns:a16="http://schemas.microsoft.com/office/drawing/2014/main" id="{9EAAE7D4-9DEB-43A7-A4A2-36952B3D50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7359172" y="13259503"/>
          <a:ext cx="420030" cy="19601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253253</xdr:colOff>
      <xdr:row>8</xdr:row>
      <xdr:rowOff>107576</xdr:rowOff>
    </xdr:from>
    <xdr:to>
      <xdr:col>8</xdr:col>
      <xdr:colOff>520921</xdr:colOff>
      <xdr:row>8</xdr:row>
      <xdr:rowOff>510987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89694" y="3379694"/>
          <a:ext cx="267668" cy="403411"/>
        </a:xfrm>
        <a:prstGeom prst="rect">
          <a:avLst/>
        </a:prstGeom>
      </xdr:spPr>
    </xdr:pic>
    <xdr:clientData/>
  </xdr:twoCellAnchor>
  <xdr:twoCellAnchor editAs="oneCell">
    <xdr:from>
      <xdr:col>8</xdr:col>
      <xdr:colOff>231962</xdr:colOff>
      <xdr:row>10</xdr:row>
      <xdr:rowOff>43143</xdr:rowOff>
    </xdr:from>
    <xdr:to>
      <xdr:col>8</xdr:col>
      <xdr:colOff>512109</xdr:colOff>
      <xdr:row>10</xdr:row>
      <xdr:rowOff>513790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13837" y="3996018"/>
          <a:ext cx="280147" cy="470647"/>
        </a:xfrm>
        <a:prstGeom prst="rect">
          <a:avLst/>
        </a:prstGeom>
      </xdr:spPr>
    </xdr:pic>
    <xdr:clientData/>
  </xdr:twoCellAnchor>
  <xdr:twoCellAnchor editAs="oneCell">
    <xdr:from>
      <xdr:col>8</xdr:col>
      <xdr:colOff>282412</xdr:colOff>
      <xdr:row>12</xdr:row>
      <xdr:rowOff>172888</xdr:rowOff>
    </xdr:from>
    <xdr:to>
      <xdr:col>8</xdr:col>
      <xdr:colOff>615787</xdr:colOff>
      <xdr:row>12</xdr:row>
      <xdr:rowOff>430063</xdr:rowOff>
    </xdr:to>
    <xdr:pic>
      <xdr:nvPicPr>
        <xdr:cNvPr id="5" name="Picture 19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18853" y="4655241"/>
          <a:ext cx="3333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219315</xdr:colOff>
      <xdr:row>13</xdr:row>
      <xdr:rowOff>153835</xdr:rowOff>
    </xdr:from>
    <xdr:to>
      <xdr:col>8</xdr:col>
      <xdr:colOff>647940</xdr:colOff>
      <xdr:row>13</xdr:row>
      <xdr:rowOff>411010</xdr:rowOff>
    </xdr:to>
    <xdr:pic>
      <xdr:nvPicPr>
        <xdr:cNvPr id="6" name="Picture 20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94386" y="5828014"/>
          <a:ext cx="4286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314886</xdr:colOff>
      <xdr:row>17</xdr:row>
      <xdr:rowOff>112059</xdr:rowOff>
    </xdr:from>
    <xdr:to>
      <xdr:col>8</xdr:col>
      <xdr:colOff>494180</xdr:colOff>
      <xdr:row>17</xdr:row>
      <xdr:rowOff>440672</xdr:rowOff>
    </xdr:to>
    <xdr:pic>
      <xdr:nvPicPr>
        <xdr:cNvPr id="11" name="图片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696761" y="6855759"/>
          <a:ext cx="179294" cy="328613"/>
        </a:xfrm>
        <a:prstGeom prst="rect">
          <a:avLst/>
        </a:prstGeom>
      </xdr:spPr>
    </xdr:pic>
    <xdr:clientData/>
  </xdr:twoCellAnchor>
  <xdr:twoCellAnchor editAs="oneCell">
    <xdr:from>
      <xdr:col>8</xdr:col>
      <xdr:colOff>200905</xdr:colOff>
      <xdr:row>15</xdr:row>
      <xdr:rowOff>69637</xdr:rowOff>
    </xdr:from>
    <xdr:to>
      <xdr:col>8</xdr:col>
      <xdr:colOff>413122</xdr:colOff>
      <xdr:row>15</xdr:row>
      <xdr:rowOff>417020</xdr:rowOff>
    </xdr:to>
    <xdr:pic>
      <xdr:nvPicPr>
        <xdr:cNvPr id="17" name="图片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9399334" y="6886816"/>
          <a:ext cx="212217" cy="347383"/>
        </a:xfrm>
        <a:prstGeom prst="rect">
          <a:avLst/>
        </a:prstGeom>
      </xdr:spPr>
    </xdr:pic>
    <xdr:clientData/>
  </xdr:twoCellAnchor>
  <xdr:twoCellAnchor editAs="oneCell">
    <xdr:from>
      <xdr:col>8</xdr:col>
      <xdr:colOff>246530</xdr:colOff>
      <xdr:row>19</xdr:row>
      <xdr:rowOff>44823</xdr:rowOff>
    </xdr:from>
    <xdr:to>
      <xdr:col>8</xdr:col>
      <xdr:colOff>515471</xdr:colOff>
      <xdr:row>19</xdr:row>
      <xdr:rowOff>458950</xdr:rowOff>
    </xdr:to>
    <xdr:pic>
      <xdr:nvPicPr>
        <xdr:cNvPr id="18" name="图片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7182971" y="13301382"/>
          <a:ext cx="268941" cy="414127"/>
        </a:xfrm>
        <a:prstGeom prst="rect">
          <a:avLst/>
        </a:prstGeom>
      </xdr:spPr>
    </xdr:pic>
    <xdr:clientData/>
  </xdr:twoCellAnchor>
  <xdr:twoCellAnchor editAs="oneCell">
    <xdr:from>
      <xdr:col>8</xdr:col>
      <xdr:colOff>119263</xdr:colOff>
      <xdr:row>39</xdr:row>
      <xdr:rowOff>107257</xdr:rowOff>
    </xdr:from>
    <xdr:to>
      <xdr:col>8</xdr:col>
      <xdr:colOff>657146</xdr:colOff>
      <xdr:row>39</xdr:row>
      <xdr:rowOff>411405</xdr:rowOff>
    </xdr:to>
    <xdr:pic>
      <xdr:nvPicPr>
        <xdr:cNvPr id="48" name="图片 47">
          <a:extLst>
            <a:ext uri="{FF2B5EF4-FFF2-40B4-BE49-F238E27FC236}">
              <a16:creationId xmlns:a16="http://schemas.microsoft.com/office/drawing/2014/main" id="{00000000-0008-0000-01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8133870" y="53488078"/>
          <a:ext cx="537883" cy="304148"/>
        </a:xfrm>
        <a:prstGeom prst="rect">
          <a:avLst/>
        </a:prstGeom>
      </xdr:spPr>
    </xdr:pic>
    <xdr:clientData/>
  </xdr:twoCellAnchor>
  <xdr:twoCellAnchor editAs="oneCell">
    <xdr:from>
      <xdr:col>8</xdr:col>
      <xdr:colOff>116061</xdr:colOff>
      <xdr:row>41</xdr:row>
      <xdr:rowOff>79242</xdr:rowOff>
    </xdr:from>
    <xdr:to>
      <xdr:col>8</xdr:col>
      <xdr:colOff>642865</xdr:colOff>
      <xdr:row>41</xdr:row>
      <xdr:rowOff>340558</xdr:rowOff>
    </xdr:to>
    <xdr:pic>
      <xdr:nvPicPr>
        <xdr:cNvPr id="49" name="图片 48">
          <a:extLst>
            <a:ext uri="{FF2B5EF4-FFF2-40B4-BE49-F238E27FC236}">
              <a16:creationId xmlns:a16="http://schemas.microsoft.com/office/drawing/2014/main" id="{00000000-0008-0000-0100-00003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30668" y="53963528"/>
          <a:ext cx="526804" cy="2613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125707</xdr:colOff>
      <xdr:row>43</xdr:row>
      <xdr:rowOff>153924</xdr:rowOff>
    </xdr:from>
    <xdr:to>
      <xdr:col>8</xdr:col>
      <xdr:colOff>626628</xdr:colOff>
      <xdr:row>43</xdr:row>
      <xdr:rowOff>402401</xdr:rowOff>
    </xdr:to>
    <xdr:pic>
      <xdr:nvPicPr>
        <xdr:cNvPr id="50" name="图片 49">
          <a:extLst>
            <a:ext uri="{FF2B5EF4-FFF2-40B4-BE49-F238E27FC236}">
              <a16:creationId xmlns:a16="http://schemas.microsoft.com/office/drawing/2014/main" id="{00000000-0008-0000-0100-00003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0314" y="54541674"/>
          <a:ext cx="500921" cy="2484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138953</xdr:colOff>
      <xdr:row>68</xdr:row>
      <xdr:rowOff>182656</xdr:rowOff>
    </xdr:from>
    <xdr:to>
      <xdr:col>8</xdr:col>
      <xdr:colOff>539003</xdr:colOff>
      <xdr:row>68</xdr:row>
      <xdr:rowOff>449356</xdr:rowOff>
    </xdr:to>
    <xdr:pic>
      <xdr:nvPicPr>
        <xdr:cNvPr id="223" name="Picture 22">
          <a:extLst>
            <a:ext uri="{FF2B5EF4-FFF2-40B4-BE49-F238E27FC236}">
              <a16:creationId xmlns:a16="http://schemas.microsoft.com/office/drawing/2014/main" id="{00000000-0008-0000-0100-0000D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2109" b="-2109"/>
        <a:stretch>
          <a:fillRect/>
        </a:stretch>
      </xdr:blipFill>
      <xdr:spPr bwMode="auto">
        <a:xfrm>
          <a:off x="7075394" y="144906627"/>
          <a:ext cx="4000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233081</xdr:colOff>
      <xdr:row>34</xdr:row>
      <xdr:rowOff>112058</xdr:rowOff>
    </xdr:from>
    <xdr:to>
      <xdr:col>8</xdr:col>
      <xdr:colOff>518831</xdr:colOff>
      <xdr:row>34</xdr:row>
      <xdr:rowOff>321608</xdr:rowOff>
    </xdr:to>
    <xdr:pic>
      <xdr:nvPicPr>
        <xdr:cNvPr id="256" name="Picture 16">
          <a:extLst>
            <a:ext uri="{FF2B5EF4-FFF2-40B4-BE49-F238E27FC236}">
              <a16:creationId xmlns:a16="http://schemas.microsoft.com/office/drawing/2014/main" id="{00000000-0008-0000-0100-00000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178" b="-1178"/>
        <a:stretch>
          <a:fillRect/>
        </a:stretch>
      </xdr:blipFill>
      <xdr:spPr bwMode="auto">
        <a:xfrm>
          <a:off x="7169522" y="35051999"/>
          <a:ext cx="2857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123265</xdr:colOff>
      <xdr:row>36</xdr:row>
      <xdr:rowOff>56029</xdr:rowOff>
    </xdr:from>
    <xdr:to>
      <xdr:col>8</xdr:col>
      <xdr:colOff>618565</xdr:colOff>
      <xdr:row>36</xdr:row>
      <xdr:rowOff>341779</xdr:rowOff>
    </xdr:to>
    <xdr:pic>
      <xdr:nvPicPr>
        <xdr:cNvPr id="274" name="Picture 89">
          <a:extLst>
            <a:ext uri="{FF2B5EF4-FFF2-40B4-BE49-F238E27FC236}">
              <a16:creationId xmlns:a16="http://schemas.microsoft.com/office/drawing/2014/main" id="{00000000-0008-0000-0100-00001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524" b="-1524"/>
        <a:stretch>
          <a:fillRect/>
        </a:stretch>
      </xdr:blipFill>
      <xdr:spPr bwMode="auto">
        <a:xfrm>
          <a:off x="7059706" y="47098323"/>
          <a:ext cx="4953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189939</xdr:colOff>
      <xdr:row>37</xdr:row>
      <xdr:rowOff>136151</xdr:rowOff>
    </xdr:from>
    <xdr:to>
      <xdr:col>8</xdr:col>
      <xdr:colOff>428064</xdr:colOff>
      <xdr:row>37</xdr:row>
      <xdr:rowOff>383801</xdr:rowOff>
    </xdr:to>
    <xdr:pic>
      <xdr:nvPicPr>
        <xdr:cNvPr id="275" name="Picture 122" descr="rId420">
          <a:extLst>
            <a:ext uri="{FF2B5EF4-FFF2-40B4-BE49-F238E27FC236}">
              <a16:creationId xmlns:a16="http://schemas.microsoft.com/office/drawing/2014/main" id="{00000000-0008-0000-0100-00001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6059" b="-6059"/>
        <a:stretch>
          <a:fillRect/>
        </a:stretch>
      </xdr:blipFill>
      <xdr:spPr bwMode="auto">
        <a:xfrm>
          <a:off x="7126380" y="4768271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154641</xdr:colOff>
      <xdr:row>38</xdr:row>
      <xdr:rowOff>170328</xdr:rowOff>
    </xdr:from>
    <xdr:to>
      <xdr:col>8</xdr:col>
      <xdr:colOff>421341</xdr:colOff>
      <xdr:row>38</xdr:row>
      <xdr:rowOff>389403</xdr:rowOff>
    </xdr:to>
    <xdr:pic>
      <xdr:nvPicPr>
        <xdr:cNvPr id="276" name="Picture 27537" descr="rId421">
          <a:extLst>
            <a:ext uri="{FF2B5EF4-FFF2-40B4-BE49-F238E27FC236}">
              <a16:creationId xmlns:a16="http://schemas.microsoft.com/office/drawing/2014/main" id="{00000000-0008-0000-0100-00001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7018" b="-7018"/>
        <a:stretch>
          <a:fillRect/>
        </a:stretch>
      </xdr:blipFill>
      <xdr:spPr bwMode="auto">
        <a:xfrm>
          <a:off x="7091082" y="48221152"/>
          <a:ext cx="2667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174171</xdr:colOff>
      <xdr:row>50</xdr:row>
      <xdr:rowOff>96611</xdr:rowOff>
    </xdr:from>
    <xdr:to>
      <xdr:col>8</xdr:col>
      <xdr:colOff>584354</xdr:colOff>
      <xdr:row>50</xdr:row>
      <xdr:rowOff>410936</xdr:rowOff>
    </xdr:to>
    <xdr:pic>
      <xdr:nvPicPr>
        <xdr:cNvPr id="324" name="图片 323">
          <a:extLst>
            <a:ext uri="{FF2B5EF4-FFF2-40B4-BE49-F238E27FC236}">
              <a16:creationId xmlns:a16="http://schemas.microsoft.com/office/drawing/2014/main" id="{00000000-0008-0000-0100-00004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549242" y="24970468"/>
          <a:ext cx="410183" cy="31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185622</xdr:colOff>
      <xdr:row>32</xdr:row>
      <xdr:rowOff>173993</xdr:rowOff>
    </xdr:from>
    <xdr:to>
      <xdr:col>8</xdr:col>
      <xdr:colOff>572453</xdr:colOff>
      <xdr:row>32</xdr:row>
      <xdr:rowOff>321692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7560693" y="13468172"/>
          <a:ext cx="386831" cy="147699"/>
        </a:xfrm>
        <a:prstGeom prst="rect">
          <a:avLst/>
        </a:prstGeom>
      </xdr:spPr>
    </xdr:pic>
    <xdr:clientData/>
  </xdr:twoCellAnchor>
  <xdr:twoCellAnchor editAs="oneCell">
    <xdr:from>
      <xdr:col>8</xdr:col>
      <xdr:colOff>133350</xdr:colOff>
      <xdr:row>33</xdr:row>
      <xdr:rowOff>152400</xdr:rowOff>
    </xdr:from>
    <xdr:to>
      <xdr:col>8</xdr:col>
      <xdr:colOff>676275</xdr:colOff>
      <xdr:row>33</xdr:row>
      <xdr:rowOff>348907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7515225" y="13963650"/>
          <a:ext cx="542925" cy="196507"/>
        </a:xfrm>
        <a:prstGeom prst="rect">
          <a:avLst/>
        </a:prstGeom>
      </xdr:spPr>
    </xdr:pic>
    <xdr:clientData/>
  </xdr:twoCellAnchor>
  <xdr:twoCellAnchor editAs="oneCell">
    <xdr:from>
      <xdr:col>8</xdr:col>
      <xdr:colOff>258539</xdr:colOff>
      <xdr:row>72</xdr:row>
      <xdr:rowOff>27214</xdr:rowOff>
    </xdr:from>
    <xdr:to>
      <xdr:col>8</xdr:col>
      <xdr:colOff>517073</xdr:colOff>
      <xdr:row>72</xdr:row>
      <xdr:rowOff>402450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7633610" y="36861750"/>
          <a:ext cx="258534" cy="375236"/>
        </a:xfrm>
        <a:prstGeom prst="rect">
          <a:avLst/>
        </a:prstGeom>
      </xdr:spPr>
    </xdr:pic>
    <xdr:clientData/>
  </xdr:twoCellAnchor>
  <xdr:twoCellAnchor editAs="oneCell">
    <xdr:from>
      <xdr:col>8</xdr:col>
      <xdr:colOff>47625</xdr:colOff>
      <xdr:row>55</xdr:row>
      <xdr:rowOff>66675</xdr:rowOff>
    </xdr:from>
    <xdr:to>
      <xdr:col>8</xdr:col>
      <xdr:colOff>514350</xdr:colOff>
      <xdr:row>55</xdr:row>
      <xdr:rowOff>390525</xdr:rowOff>
    </xdr:to>
    <xdr:pic>
      <xdr:nvPicPr>
        <xdr:cNvPr id="67" name="Picture 484">
          <a:extLst>
            <a:ext uri="{FF2B5EF4-FFF2-40B4-BE49-F238E27FC236}">
              <a16:creationId xmlns:a16="http://schemas.microsoft.com/office/drawing/2014/main" id="{56A5E803-CE29-4587-9F0F-38B9BBDD36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86775" y="144551400"/>
          <a:ext cx="4667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104775</xdr:colOff>
      <xdr:row>58</xdr:row>
      <xdr:rowOff>47625</xdr:rowOff>
    </xdr:from>
    <xdr:to>
      <xdr:col>8</xdr:col>
      <xdr:colOff>571500</xdr:colOff>
      <xdr:row>58</xdr:row>
      <xdr:rowOff>381000</xdr:rowOff>
    </xdr:to>
    <xdr:pic>
      <xdr:nvPicPr>
        <xdr:cNvPr id="70" name="Picture 49279">
          <a:extLst>
            <a:ext uri="{FF2B5EF4-FFF2-40B4-BE49-F238E27FC236}">
              <a16:creationId xmlns:a16="http://schemas.microsoft.com/office/drawing/2014/main" id="{520C9B5F-BDCB-42E3-BC16-3ABCAF9963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43925" y="145846800"/>
          <a:ext cx="46672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133350</xdr:colOff>
      <xdr:row>59</xdr:row>
      <xdr:rowOff>47625</xdr:rowOff>
    </xdr:from>
    <xdr:to>
      <xdr:col>8</xdr:col>
      <xdr:colOff>485775</xdr:colOff>
      <xdr:row>59</xdr:row>
      <xdr:rowOff>371475</xdr:rowOff>
    </xdr:to>
    <xdr:pic>
      <xdr:nvPicPr>
        <xdr:cNvPr id="71" name="Picture 49281">
          <a:extLst>
            <a:ext uri="{FF2B5EF4-FFF2-40B4-BE49-F238E27FC236}">
              <a16:creationId xmlns:a16="http://schemas.microsoft.com/office/drawing/2014/main" id="{C12CB82D-7A8B-4CF8-AB1F-8F29263F0D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146284950"/>
          <a:ext cx="3524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114300</xdr:colOff>
      <xdr:row>60</xdr:row>
      <xdr:rowOff>38100</xdr:rowOff>
    </xdr:from>
    <xdr:to>
      <xdr:col>8</xdr:col>
      <xdr:colOff>552450</xdr:colOff>
      <xdr:row>60</xdr:row>
      <xdr:rowOff>400050</xdr:rowOff>
    </xdr:to>
    <xdr:pic>
      <xdr:nvPicPr>
        <xdr:cNvPr id="72" name="Picture 49566">
          <a:extLst>
            <a:ext uri="{FF2B5EF4-FFF2-40B4-BE49-F238E27FC236}">
              <a16:creationId xmlns:a16="http://schemas.microsoft.com/office/drawing/2014/main" id="{5ECFC437-9D83-4400-A799-8A86748ABA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53450" y="146713575"/>
          <a:ext cx="4381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104775</xdr:colOff>
      <xdr:row>54</xdr:row>
      <xdr:rowOff>123825</xdr:rowOff>
    </xdr:from>
    <xdr:to>
      <xdr:col>8</xdr:col>
      <xdr:colOff>619125</xdr:colOff>
      <xdr:row>54</xdr:row>
      <xdr:rowOff>381000</xdr:rowOff>
    </xdr:to>
    <xdr:pic>
      <xdr:nvPicPr>
        <xdr:cNvPr id="73" name="图片 296">
          <a:extLst>
            <a:ext uri="{FF2B5EF4-FFF2-40B4-BE49-F238E27FC236}">
              <a16:creationId xmlns:a16="http://schemas.microsoft.com/office/drawing/2014/main" id="{097345DB-E419-4C32-9C6C-670D31A084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43925" y="144170400"/>
          <a:ext cx="5143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196903</xdr:colOff>
      <xdr:row>69</xdr:row>
      <xdr:rowOff>95250</xdr:rowOff>
    </xdr:from>
    <xdr:to>
      <xdr:col>8</xdr:col>
      <xdr:colOff>611522</xdr:colOff>
      <xdr:row>69</xdr:row>
      <xdr:rowOff>381000</xdr:rowOff>
    </xdr:to>
    <xdr:pic>
      <xdr:nvPicPr>
        <xdr:cNvPr id="27" name="Picture 13589">
          <a:extLst>
            <a:ext uri="{FF2B5EF4-FFF2-40B4-BE49-F238E27FC236}">
              <a16:creationId xmlns:a16="http://schemas.microsoft.com/office/drawing/2014/main" id="{3AF310E5-3EB9-4989-A7B8-4D746A71E7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2628" y="13868400"/>
          <a:ext cx="414619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57150</xdr:colOff>
      <xdr:row>56</xdr:row>
      <xdr:rowOff>85725</xdr:rowOff>
    </xdr:from>
    <xdr:ext cx="457200" cy="323850"/>
    <xdr:pic>
      <xdr:nvPicPr>
        <xdr:cNvPr id="28" name="Picture 621">
          <a:extLst>
            <a:ext uri="{FF2B5EF4-FFF2-40B4-BE49-F238E27FC236}">
              <a16:creationId xmlns:a16="http://schemas.microsoft.com/office/drawing/2014/main" id="{A30A71D7-532A-4F2E-9992-F5D44E5C7A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45974" y="14249960"/>
          <a:ext cx="45720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8</xdr:col>
      <xdr:colOff>58892</xdr:colOff>
      <xdr:row>57</xdr:row>
      <xdr:rowOff>168089</xdr:rowOff>
    </xdr:from>
    <xdr:to>
      <xdr:col>8</xdr:col>
      <xdr:colOff>703584</xdr:colOff>
      <xdr:row>57</xdr:row>
      <xdr:rowOff>347382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D3C349F6-6F6D-BF68-532D-2B241B0E88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9247716" y="14332324"/>
          <a:ext cx="644692" cy="179293"/>
        </a:xfrm>
        <a:prstGeom prst="rect">
          <a:avLst/>
        </a:prstGeom>
      </xdr:spPr>
    </xdr:pic>
    <xdr:clientData/>
  </xdr:twoCellAnchor>
  <xdr:oneCellAnchor>
    <xdr:from>
      <xdr:col>8</xdr:col>
      <xdr:colOff>253253</xdr:colOff>
      <xdr:row>9</xdr:row>
      <xdr:rowOff>107576</xdr:rowOff>
    </xdr:from>
    <xdr:ext cx="267668" cy="403411"/>
    <xdr:pic>
      <xdr:nvPicPr>
        <xdr:cNvPr id="7" name="图片 6">
          <a:extLst>
            <a:ext uri="{FF2B5EF4-FFF2-40B4-BE49-F238E27FC236}">
              <a16:creationId xmlns:a16="http://schemas.microsoft.com/office/drawing/2014/main" id="{899DEC72-335C-4106-80C9-50371C7F94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451682" y="2856219"/>
          <a:ext cx="267668" cy="403411"/>
        </a:xfrm>
        <a:prstGeom prst="rect">
          <a:avLst/>
        </a:prstGeom>
      </xdr:spPr>
    </xdr:pic>
    <xdr:clientData/>
  </xdr:oneCellAnchor>
  <xdr:oneCellAnchor>
    <xdr:from>
      <xdr:col>8</xdr:col>
      <xdr:colOff>231962</xdr:colOff>
      <xdr:row>11</xdr:row>
      <xdr:rowOff>43143</xdr:rowOff>
    </xdr:from>
    <xdr:ext cx="280147" cy="470647"/>
    <xdr:pic>
      <xdr:nvPicPr>
        <xdr:cNvPr id="12" name="图片 11">
          <a:extLst>
            <a:ext uri="{FF2B5EF4-FFF2-40B4-BE49-F238E27FC236}">
              <a16:creationId xmlns:a16="http://schemas.microsoft.com/office/drawing/2014/main" id="{535A9025-971A-4590-89A2-B37172C873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430391" y="4070857"/>
          <a:ext cx="280147" cy="470647"/>
        </a:xfrm>
        <a:prstGeom prst="rect">
          <a:avLst/>
        </a:prstGeom>
      </xdr:spPr>
    </xdr:pic>
    <xdr:clientData/>
  </xdr:oneCellAnchor>
  <xdr:oneCellAnchor>
    <xdr:from>
      <xdr:col>8</xdr:col>
      <xdr:colOff>396529</xdr:colOff>
      <xdr:row>18</xdr:row>
      <xdr:rowOff>98452</xdr:rowOff>
    </xdr:from>
    <xdr:ext cx="179294" cy="328613"/>
    <xdr:pic>
      <xdr:nvPicPr>
        <xdr:cNvPr id="13" name="图片 12">
          <a:extLst>
            <a:ext uri="{FF2B5EF4-FFF2-40B4-BE49-F238E27FC236}">
              <a16:creationId xmlns:a16="http://schemas.microsoft.com/office/drawing/2014/main" id="{B6852B80-7134-4AE4-B31B-33425E4E17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9594958" y="7922559"/>
          <a:ext cx="179294" cy="328613"/>
        </a:xfrm>
        <a:prstGeom prst="rect">
          <a:avLst/>
        </a:prstGeom>
      </xdr:spPr>
    </xdr:pic>
    <xdr:clientData/>
  </xdr:oneCellAnchor>
  <xdr:oneCellAnchor>
    <xdr:from>
      <xdr:col>8</xdr:col>
      <xdr:colOff>200905</xdr:colOff>
      <xdr:row>16</xdr:row>
      <xdr:rowOff>69637</xdr:rowOff>
    </xdr:from>
    <xdr:ext cx="212217" cy="347383"/>
    <xdr:pic>
      <xdr:nvPicPr>
        <xdr:cNvPr id="15" name="图片 14">
          <a:extLst>
            <a:ext uri="{FF2B5EF4-FFF2-40B4-BE49-F238E27FC236}">
              <a16:creationId xmlns:a16="http://schemas.microsoft.com/office/drawing/2014/main" id="{08D99364-D483-468B-9CEA-46FF24383A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9399334" y="6886816"/>
          <a:ext cx="212217" cy="347383"/>
        </a:xfrm>
        <a:prstGeom prst="rect">
          <a:avLst/>
        </a:prstGeom>
      </xdr:spPr>
    </xdr:pic>
    <xdr:clientData/>
  </xdr:oneCellAnchor>
  <xdr:oneCellAnchor>
    <xdr:from>
      <xdr:col>8</xdr:col>
      <xdr:colOff>119263</xdr:colOff>
      <xdr:row>40</xdr:row>
      <xdr:rowOff>107257</xdr:rowOff>
    </xdr:from>
    <xdr:ext cx="537883" cy="304148"/>
    <xdr:pic>
      <xdr:nvPicPr>
        <xdr:cNvPr id="16" name="图片 15">
          <a:extLst>
            <a:ext uri="{FF2B5EF4-FFF2-40B4-BE49-F238E27FC236}">
              <a16:creationId xmlns:a16="http://schemas.microsoft.com/office/drawing/2014/main" id="{A19CDB0B-3CF7-4676-88F2-7D14AB6835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9317692" y="12462543"/>
          <a:ext cx="537883" cy="304148"/>
        </a:xfrm>
        <a:prstGeom prst="rect">
          <a:avLst/>
        </a:prstGeom>
      </xdr:spPr>
    </xdr:pic>
    <xdr:clientData/>
  </xdr:oneCellAnchor>
  <xdr:oneCellAnchor>
    <xdr:from>
      <xdr:col>8</xdr:col>
      <xdr:colOff>116061</xdr:colOff>
      <xdr:row>42</xdr:row>
      <xdr:rowOff>79242</xdr:rowOff>
    </xdr:from>
    <xdr:ext cx="526804" cy="261316"/>
    <xdr:pic>
      <xdr:nvPicPr>
        <xdr:cNvPr id="19" name="图片 18">
          <a:extLst>
            <a:ext uri="{FF2B5EF4-FFF2-40B4-BE49-F238E27FC236}">
              <a16:creationId xmlns:a16="http://schemas.microsoft.com/office/drawing/2014/main" id="{C24BED6E-C3A2-42A7-ADAC-21C55021C9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14490" y="13441456"/>
          <a:ext cx="526804" cy="2613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125707</xdr:colOff>
      <xdr:row>44</xdr:row>
      <xdr:rowOff>153924</xdr:rowOff>
    </xdr:from>
    <xdr:ext cx="500921" cy="248477"/>
    <xdr:pic>
      <xdr:nvPicPr>
        <xdr:cNvPr id="20" name="图片 19">
          <a:extLst>
            <a:ext uri="{FF2B5EF4-FFF2-40B4-BE49-F238E27FC236}">
              <a16:creationId xmlns:a16="http://schemas.microsoft.com/office/drawing/2014/main" id="{DDDBC432-74BC-4CD7-BE5D-1E368EF540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24136" y="14523067"/>
          <a:ext cx="500921" cy="2484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8</xdr:col>
      <xdr:colOff>268941</xdr:colOff>
      <xdr:row>22</xdr:row>
      <xdr:rowOff>67236</xdr:rowOff>
    </xdr:from>
    <xdr:to>
      <xdr:col>8</xdr:col>
      <xdr:colOff>432182</xdr:colOff>
      <xdr:row>22</xdr:row>
      <xdr:rowOff>392207</xdr:rowOff>
    </xdr:to>
    <xdr:pic>
      <xdr:nvPicPr>
        <xdr:cNvPr id="22" name="图片 21">
          <a:extLst>
            <a:ext uri="{FF2B5EF4-FFF2-40B4-BE49-F238E27FC236}">
              <a16:creationId xmlns:a16="http://schemas.microsoft.com/office/drawing/2014/main" id="{17012B79-65DC-47FC-BEE2-2FD45B968E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7488891" y="8763561"/>
          <a:ext cx="163241" cy="324971"/>
        </a:xfrm>
        <a:prstGeom prst="rect">
          <a:avLst/>
        </a:prstGeom>
      </xdr:spPr>
    </xdr:pic>
    <xdr:clientData/>
  </xdr:twoCellAnchor>
  <xdr:twoCellAnchor editAs="oneCell">
    <xdr:from>
      <xdr:col>8</xdr:col>
      <xdr:colOff>291354</xdr:colOff>
      <xdr:row>21</xdr:row>
      <xdr:rowOff>42724</xdr:rowOff>
    </xdr:from>
    <xdr:to>
      <xdr:col>8</xdr:col>
      <xdr:colOff>493060</xdr:colOff>
      <xdr:row>21</xdr:row>
      <xdr:rowOff>438068</xdr:rowOff>
    </xdr:to>
    <xdr:pic>
      <xdr:nvPicPr>
        <xdr:cNvPr id="23" name="图片 22">
          <a:extLst>
            <a:ext uri="{FF2B5EF4-FFF2-40B4-BE49-F238E27FC236}">
              <a16:creationId xmlns:a16="http://schemas.microsoft.com/office/drawing/2014/main" id="{1C8D4FD7-B725-4633-9035-87FCE0AB2D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7511304" y="8234224"/>
          <a:ext cx="201706" cy="395344"/>
        </a:xfrm>
        <a:prstGeom prst="rect">
          <a:avLst/>
        </a:prstGeom>
      </xdr:spPr>
    </xdr:pic>
    <xdr:clientData/>
  </xdr:twoCellAnchor>
  <xdr:twoCellAnchor editAs="oneCell">
    <xdr:from>
      <xdr:col>8</xdr:col>
      <xdr:colOff>179294</xdr:colOff>
      <xdr:row>23</xdr:row>
      <xdr:rowOff>67235</xdr:rowOff>
    </xdr:from>
    <xdr:to>
      <xdr:col>8</xdr:col>
      <xdr:colOff>571500</xdr:colOff>
      <xdr:row>24</xdr:row>
      <xdr:rowOff>0</xdr:rowOff>
    </xdr:to>
    <xdr:pic>
      <xdr:nvPicPr>
        <xdr:cNvPr id="24" name="图片 23">
          <a:extLst>
            <a:ext uri="{FF2B5EF4-FFF2-40B4-BE49-F238E27FC236}">
              <a16:creationId xmlns:a16="http://schemas.microsoft.com/office/drawing/2014/main" id="{BF66B895-3489-4A0B-BE89-2CDEAB55EB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7399244" y="9268385"/>
          <a:ext cx="392206" cy="437590"/>
        </a:xfrm>
        <a:prstGeom prst="rect">
          <a:avLst/>
        </a:prstGeom>
      </xdr:spPr>
    </xdr:pic>
    <xdr:clientData/>
  </xdr:twoCellAnchor>
  <xdr:twoCellAnchor editAs="oneCell">
    <xdr:from>
      <xdr:col>8</xdr:col>
      <xdr:colOff>143033</xdr:colOff>
      <xdr:row>25</xdr:row>
      <xdr:rowOff>117662</xdr:rowOff>
    </xdr:from>
    <xdr:to>
      <xdr:col>8</xdr:col>
      <xdr:colOff>661891</xdr:colOff>
      <xdr:row>25</xdr:row>
      <xdr:rowOff>414618</xdr:rowOff>
    </xdr:to>
    <xdr:pic>
      <xdr:nvPicPr>
        <xdr:cNvPr id="25" name="图片 24">
          <a:extLst>
            <a:ext uri="{FF2B5EF4-FFF2-40B4-BE49-F238E27FC236}">
              <a16:creationId xmlns:a16="http://schemas.microsoft.com/office/drawing/2014/main" id="{DEB681DD-0AAD-48B2-89D9-D582A25520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62983" y="10328462"/>
          <a:ext cx="518858" cy="296956"/>
        </a:xfrm>
        <a:prstGeom prst="rect">
          <a:avLst/>
        </a:prstGeom>
      </xdr:spPr>
    </xdr:pic>
    <xdr:clientData/>
  </xdr:twoCellAnchor>
  <xdr:twoCellAnchor>
    <xdr:from>
      <xdr:col>8</xdr:col>
      <xdr:colOff>307761</xdr:colOff>
      <xdr:row>24</xdr:row>
      <xdr:rowOff>112059</xdr:rowOff>
    </xdr:from>
    <xdr:to>
      <xdr:col>8</xdr:col>
      <xdr:colOff>616325</xdr:colOff>
      <xdr:row>24</xdr:row>
      <xdr:rowOff>437030</xdr:rowOff>
    </xdr:to>
    <xdr:pic>
      <xdr:nvPicPr>
        <xdr:cNvPr id="26" name="图片 25">
          <a:extLst>
            <a:ext uri="{FF2B5EF4-FFF2-40B4-BE49-F238E27FC236}">
              <a16:creationId xmlns:a16="http://schemas.microsoft.com/office/drawing/2014/main" id="{31EBD0F9-4799-4BF4-8200-F386A1E102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527711" y="9818034"/>
          <a:ext cx="308564" cy="3249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8</xdr:col>
      <xdr:colOff>179294</xdr:colOff>
      <xdr:row>23</xdr:row>
      <xdr:rowOff>67235</xdr:rowOff>
    </xdr:from>
    <xdr:ext cx="392206" cy="437502"/>
    <xdr:pic>
      <xdr:nvPicPr>
        <xdr:cNvPr id="29" name="图片 28">
          <a:extLst>
            <a:ext uri="{FF2B5EF4-FFF2-40B4-BE49-F238E27FC236}">
              <a16:creationId xmlns:a16="http://schemas.microsoft.com/office/drawing/2014/main" id="{18590D32-3F5B-4C87-8F45-3EC37B2316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7399244" y="9705975"/>
          <a:ext cx="392206" cy="437502"/>
        </a:xfrm>
        <a:prstGeom prst="rect">
          <a:avLst/>
        </a:prstGeom>
      </xdr:spPr>
    </xdr:pic>
    <xdr:clientData/>
  </xdr:oneCellAnchor>
  <xdr:twoCellAnchor>
    <xdr:from>
      <xdr:col>8</xdr:col>
      <xdr:colOff>244928</xdr:colOff>
      <xdr:row>26</xdr:row>
      <xdr:rowOff>78040</xdr:rowOff>
    </xdr:from>
    <xdr:to>
      <xdr:col>8</xdr:col>
      <xdr:colOff>627566</xdr:colOff>
      <xdr:row>26</xdr:row>
      <xdr:rowOff>418139</xdr:rowOff>
    </xdr:to>
    <xdr:pic>
      <xdr:nvPicPr>
        <xdr:cNvPr id="30" name="图片 29">
          <a:extLst>
            <a:ext uri="{FF2B5EF4-FFF2-40B4-BE49-F238E27FC236}">
              <a16:creationId xmlns:a16="http://schemas.microsoft.com/office/drawing/2014/main" id="{13A96A76-3097-4CD6-B4B1-3A4ECAA7AD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464878" y="10793665"/>
          <a:ext cx="382638" cy="340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270623</xdr:colOff>
      <xdr:row>48</xdr:row>
      <xdr:rowOff>102935</xdr:rowOff>
    </xdr:from>
    <xdr:to>
      <xdr:col>8</xdr:col>
      <xdr:colOff>493060</xdr:colOff>
      <xdr:row>48</xdr:row>
      <xdr:rowOff>413234</xdr:rowOff>
    </xdr:to>
    <xdr:pic>
      <xdr:nvPicPr>
        <xdr:cNvPr id="31" name="图片 30">
          <a:extLst>
            <a:ext uri="{FF2B5EF4-FFF2-40B4-BE49-F238E27FC236}">
              <a16:creationId xmlns:a16="http://schemas.microsoft.com/office/drawing/2014/main" id="{165C9A87-9D22-4E4C-8064-93C8044579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90573" y="19400585"/>
          <a:ext cx="222437" cy="310299"/>
        </a:xfrm>
        <a:prstGeom prst="rect">
          <a:avLst/>
        </a:prstGeom>
      </xdr:spPr>
    </xdr:pic>
    <xdr:clientData/>
  </xdr:twoCellAnchor>
  <xdr:twoCellAnchor editAs="oneCell">
    <xdr:from>
      <xdr:col>8</xdr:col>
      <xdr:colOff>179294</xdr:colOff>
      <xdr:row>47</xdr:row>
      <xdr:rowOff>33618</xdr:rowOff>
    </xdr:from>
    <xdr:to>
      <xdr:col>8</xdr:col>
      <xdr:colOff>571500</xdr:colOff>
      <xdr:row>47</xdr:row>
      <xdr:rowOff>403714</xdr:rowOff>
    </xdr:to>
    <xdr:pic>
      <xdr:nvPicPr>
        <xdr:cNvPr id="32" name="图片 31">
          <a:extLst>
            <a:ext uri="{FF2B5EF4-FFF2-40B4-BE49-F238E27FC236}">
              <a16:creationId xmlns:a16="http://schemas.microsoft.com/office/drawing/2014/main" id="{DB92F361-8BC6-412F-A707-838EC44896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7399244" y="18826443"/>
          <a:ext cx="392206" cy="370096"/>
        </a:xfrm>
        <a:prstGeom prst="rect">
          <a:avLst/>
        </a:prstGeom>
      </xdr:spPr>
    </xdr:pic>
    <xdr:clientData/>
  </xdr:twoCellAnchor>
  <xdr:twoCellAnchor>
    <xdr:from>
      <xdr:col>8</xdr:col>
      <xdr:colOff>244928</xdr:colOff>
      <xdr:row>49</xdr:row>
      <xdr:rowOff>78040</xdr:rowOff>
    </xdr:from>
    <xdr:to>
      <xdr:col>8</xdr:col>
      <xdr:colOff>627566</xdr:colOff>
      <xdr:row>49</xdr:row>
      <xdr:rowOff>418139</xdr:rowOff>
    </xdr:to>
    <xdr:pic>
      <xdr:nvPicPr>
        <xdr:cNvPr id="33" name="图片 32">
          <a:extLst>
            <a:ext uri="{FF2B5EF4-FFF2-40B4-BE49-F238E27FC236}">
              <a16:creationId xmlns:a16="http://schemas.microsoft.com/office/drawing/2014/main" id="{0AF1F14A-D8D7-49E3-A168-63363A536B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464878" y="19880515"/>
          <a:ext cx="382638" cy="340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224278</xdr:colOff>
      <xdr:row>53</xdr:row>
      <xdr:rowOff>103654</xdr:rowOff>
    </xdr:from>
    <xdr:to>
      <xdr:col>8</xdr:col>
      <xdr:colOff>537884</xdr:colOff>
      <xdr:row>53</xdr:row>
      <xdr:rowOff>405537</xdr:rowOff>
    </xdr:to>
    <xdr:pic>
      <xdr:nvPicPr>
        <xdr:cNvPr id="35" name="图片 4" descr="1610786911(1)">
          <a:extLst>
            <a:ext uri="{FF2B5EF4-FFF2-40B4-BE49-F238E27FC236}">
              <a16:creationId xmlns:a16="http://schemas.microsoft.com/office/drawing/2014/main" id="{13BD065B-84AA-434B-BBDC-235C35F5E1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44228" y="31993354"/>
          <a:ext cx="313606" cy="3018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205228</xdr:colOff>
      <xdr:row>52</xdr:row>
      <xdr:rowOff>73401</xdr:rowOff>
    </xdr:from>
    <xdr:ext cx="363231" cy="341217"/>
    <xdr:pic>
      <xdr:nvPicPr>
        <xdr:cNvPr id="36" name="图片 35">
          <a:extLst>
            <a:ext uri="{FF2B5EF4-FFF2-40B4-BE49-F238E27FC236}">
              <a16:creationId xmlns:a16="http://schemas.microsoft.com/office/drawing/2014/main" id="{DF61FA2A-0E7C-45D3-946C-0071598A5E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25178" y="31458276"/>
          <a:ext cx="363231" cy="341217"/>
        </a:xfrm>
        <a:prstGeom prst="rect">
          <a:avLst/>
        </a:prstGeom>
      </xdr:spPr>
    </xdr:pic>
    <xdr:clientData/>
  </xdr:oneCellAnchor>
  <xdr:oneCellAnchor>
    <xdr:from>
      <xdr:col>8</xdr:col>
      <xdr:colOff>246530</xdr:colOff>
      <xdr:row>20</xdr:row>
      <xdr:rowOff>44823</xdr:rowOff>
    </xdr:from>
    <xdr:ext cx="268941" cy="414127"/>
    <xdr:pic>
      <xdr:nvPicPr>
        <xdr:cNvPr id="14" name="图片 13">
          <a:extLst>
            <a:ext uri="{FF2B5EF4-FFF2-40B4-BE49-F238E27FC236}">
              <a16:creationId xmlns:a16="http://schemas.microsoft.com/office/drawing/2014/main" id="{1A5D33B4-63F6-495D-9229-B0B349DF46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9444959" y="8875859"/>
          <a:ext cx="268941" cy="414127"/>
        </a:xfrm>
        <a:prstGeom prst="rect">
          <a:avLst/>
        </a:prstGeom>
      </xdr:spPr>
    </xdr:pic>
    <xdr:clientData/>
  </xdr:oneCellAnchor>
  <xdr:twoCellAnchor>
    <xdr:from>
      <xdr:col>8</xdr:col>
      <xdr:colOff>233081</xdr:colOff>
      <xdr:row>35</xdr:row>
      <xdr:rowOff>112058</xdr:rowOff>
    </xdr:from>
    <xdr:to>
      <xdr:col>8</xdr:col>
      <xdr:colOff>518831</xdr:colOff>
      <xdr:row>35</xdr:row>
      <xdr:rowOff>321608</xdr:rowOff>
    </xdr:to>
    <xdr:pic>
      <xdr:nvPicPr>
        <xdr:cNvPr id="37" name="Picture 16">
          <a:extLst>
            <a:ext uri="{FF2B5EF4-FFF2-40B4-BE49-F238E27FC236}">
              <a16:creationId xmlns:a16="http://schemas.microsoft.com/office/drawing/2014/main" id="{8F62CFF6-B934-4874-BAAB-A8F8766355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178" b="-1178"/>
        <a:stretch>
          <a:fillRect/>
        </a:stretch>
      </xdr:blipFill>
      <xdr:spPr bwMode="auto">
        <a:xfrm>
          <a:off x="9431510" y="13977737"/>
          <a:ext cx="2857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57150</xdr:colOff>
      <xdr:row>63</xdr:row>
      <xdr:rowOff>57149</xdr:rowOff>
    </xdr:from>
    <xdr:to>
      <xdr:col>8</xdr:col>
      <xdr:colOff>742270</xdr:colOff>
      <xdr:row>63</xdr:row>
      <xdr:rowOff>247649</xdr:rowOff>
    </xdr:to>
    <xdr:pic>
      <xdr:nvPicPr>
        <xdr:cNvPr id="40" name="Picture 4933">
          <a:extLst>
            <a:ext uri="{FF2B5EF4-FFF2-40B4-BE49-F238E27FC236}">
              <a16:creationId xmlns:a16="http://schemas.microsoft.com/office/drawing/2014/main" id="{2408B94E-E800-4BFF-AD32-BA356EA412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>
          <a:off x="8677275" y="63855599"/>
          <a:ext cx="68512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47624</xdr:colOff>
      <xdr:row>64</xdr:row>
      <xdr:rowOff>66675</xdr:rowOff>
    </xdr:from>
    <xdr:to>
      <xdr:col>8</xdr:col>
      <xdr:colOff>719977</xdr:colOff>
      <xdr:row>64</xdr:row>
      <xdr:rowOff>304800</xdr:rowOff>
    </xdr:to>
    <xdr:pic>
      <xdr:nvPicPr>
        <xdr:cNvPr id="41" name="Picture 4934">
          <a:extLst>
            <a:ext uri="{FF2B5EF4-FFF2-40B4-BE49-F238E27FC236}">
              <a16:creationId xmlns:a16="http://schemas.microsoft.com/office/drawing/2014/main" id="{EA2B9777-BC75-40C4-A808-6DF4BC6058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/>
        <a:srcRect/>
        <a:stretch>
          <a:fillRect/>
        </a:stretch>
      </xdr:blipFill>
      <xdr:spPr bwMode="auto">
        <a:xfrm>
          <a:off x="8667749" y="64369950"/>
          <a:ext cx="672353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76200</xdr:colOff>
      <xdr:row>66</xdr:row>
      <xdr:rowOff>150159</xdr:rowOff>
    </xdr:from>
    <xdr:to>
      <xdr:col>8</xdr:col>
      <xdr:colOff>683418</xdr:colOff>
      <xdr:row>66</xdr:row>
      <xdr:rowOff>350184</xdr:rowOff>
    </xdr:to>
    <xdr:pic>
      <xdr:nvPicPr>
        <xdr:cNvPr id="42" name="Picture 4936">
          <a:extLst>
            <a:ext uri="{FF2B5EF4-FFF2-40B4-BE49-F238E27FC236}">
              <a16:creationId xmlns:a16="http://schemas.microsoft.com/office/drawing/2014/main" id="{85114BAF-D8A8-40DB-97DF-DF14A9AA3C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 cstate="print"/>
        <a:srcRect/>
        <a:stretch>
          <a:fillRect/>
        </a:stretch>
      </xdr:blipFill>
      <xdr:spPr bwMode="auto">
        <a:xfrm>
          <a:off x="8696325" y="65463084"/>
          <a:ext cx="607218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112059</xdr:colOff>
      <xdr:row>67</xdr:row>
      <xdr:rowOff>123265</xdr:rowOff>
    </xdr:from>
    <xdr:to>
      <xdr:col>8</xdr:col>
      <xdr:colOff>575471</xdr:colOff>
      <xdr:row>67</xdr:row>
      <xdr:rowOff>290073</xdr:rowOff>
    </xdr:to>
    <xdr:pic>
      <xdr:nvPicPr>
        <xdr:cNvPr id="43" name="图片 208" descr="IMG_1128.JPG">
          <a:extLst>
            <a:ext uri="{FF2B5EF4-FFF2-40B4-BE49-F238E27FC236}">
              <a16:creationId xmlns:a16="http://schemas.microsoft.com/office/drawing/2014/main" id="{D3F1F292-0A45-4969-9638-48FF171788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32184" y="65941015"/>
          <a:ext cx="463412" cy="1668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285750</xdr:colOff>
      <xdr:row>65</xdr:row>
      <xdr:rowOff>68036</xdr:rowOff>
    </xdr:from>
    <xdr:to>
      <xdr:col>8</xdr:col>
      <xdr:colOff>721178</xdr:colOff>
      <xdr:row>65</xdr:row>
      <xdr:rowOff>408214</xdr:rowOff>
    </xdr:to>
    <xdr:pic>
      <xdr:nvPicPr>
        <xdr:cNvPr id="44" name="图片 43">
          <a:extLst>
            <a:ext uri="{FF2B5EF4-FFF2-40B4-BE49-F238E27FC236}">
              <a16:creationId xmlns:a16="http://schemas.microsoft.com/office/drawing/2014/main" id="{CDB015C2-341C-4715-A919-00F64ABC6D69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905875" y="64876136"/>
          <a:ext cx="435428" cy="3401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208094</xdr:colOff>
      <xdr:row>29</xdr:row>
      <xdr:rowOff>179294</xdr:rowOff>
    </xdr:from>
    <xdr:to>
      <xdr:col>8</xdr:col>
      <xdr:colOff>352094</xdr:colOff>
      <xdr:row>29</xdr:row>
      <xdr:rowOff>431294</xdr:rowOff>
    </xdr:to>
    <xdr:pic>
      <xdr:nvPicPr>
        <xdr:cNvPr id="45" name="图片 44">
          <a:extLst>
            <a:ext uri="{FF2B5EF4-FFF2-40B4-BE49-F238E27FC236}">
              <a16:creationId xmlns:a16="http://schemas.microsoft.com/office/drawing/2014/main" id="{4F0D6B64-5D60-46C9-A6FB-6D9389488F36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7428044" y="25896794"/>
          <a:ext cx="144000" cy="252000"/>
        </a:xfrm>
        <a:prstGeom prst="rect">
          <a:avLst/>
        </a:prstGeom>
      </xdr:spPr>
    </xdr:pic>
    <xdr:clientData/>
  </xdr:twoCellAnchor>
  <xdr:twoCellAnchor>
    <xdr:from>
      <xdr:col>8</xdr:col>
      <xdr:colOff>247988</xdr:colOff>
      <xdr:row>30</xdr:row>
      <xdr:rowOff>112014</xdr:rowOff>
    </xdr:from>
    <xdr:to>
      <xdr:col>8</xdr:col>
      <xdr:colOff>391988</xdr:colOff>
      <xdr:row>30</xdr:row>
      <xdr:rowOff>364014</xdr:rowOff>
    </xdr:to>
    <xdr:pic>
      <xdr:nvPicPr>
        <xdr:cNvPr id="46" name="图片 45">
          <a:extLst>
            <a:ext uri="{FF2B5EF4-FFF2-40B4-BE49-F238E27FC236}">
              <a16:creationId xmlns:a16="http://schemas.microsoft.com/office/drawing/2014/main" id="{479F3768-4BA0-407B-A603-DDBC01E58F7A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7467938" y="26334339"/>
          <a:ext cx="144000" cy="252000"/>
        </a:xfrm>
        <a:prstGeom prst="rect">
          <a:avLst/>
        </a:prstGeom>
      </xdr:spPr>
    </xdr:pic>
    <xdr:clientData/>
  </xdr:twoCellAnchor>
  <xdr:twoCellAnchor>
    <xdr:from>
      <xdr:col>8</xdr:col>
      <xdr:colOff>332975</xdr:colOff>
      <xdr:row>27</xdr:row>
      <xdr:rowOff>180656</xdr:rowOff>
    </xdr:from>
    <xdr:to>
      <xdr:col>8</xdr:col>
      <xdr:colOff>476975</xdr:colOff>
      <xdr:row>27</xdr:row>
      <xdr:rowOff>432656</xdr:rowOff>
    </xdr:to>
    <xdr:pic>
      <xdr:nvPicPr>
        <xdr:cNvPr id="47" name="图片 46">
          <a:extLst>
            <a:ext uri="{FF2B5EF4-FFF2-40B4-BE49-F238E27FC236}">
              <a16:creationId xmlns:a16="http://schemas.microsoft.com/office/drawing/2014/main" id="{70CA773C-B3AB-4F0B-B19E-79C61DE54667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7552925" y="23374031"/>
          <a:ext cx="144000" cy="252000"/>
        </a:xfrm>
        <a:prstGeom prst="rect">
          <a:avLst/>
        </a:prstGeom>
      </xdr:spPr>
    </xdr:pic>
    <xdr:clientData/>
  </xdr:twoCellAnchor>
  <xdr:twoCellAnchor editAs="oneCell">
    <xdr:from>
      <xdr:col>8</xdr:col>
      <xdr:colOff>123264</xdr:colOff>
      <xdr:row>31</xdr:row>
      <xdr:rowOff>44824</xdr:rowOff>
    </xdr:from>
    <xdr:to>
      <xdr:col>8</xdr:col>
      <xdr:colOff>567319</xdr:colOff>
      <xdr:row>31</xdr:row>
      <xdr:rowOff>381001</xdr:rowOff>
    </xdr:to>
    <xdr:pic>
      <xdr:nvPicPr>
        <xdr:cNvPr id="51" name="图片 50">
          <a:extLst>
            <a:ext uri="{FF2B5EF4-FFF2-40B4-BE49-F238E27FC236}">
              <a16:creationId xmlns:a16="http://schemas.microsoft.com/office/drawing/2014/main" id="{2DF5767C-9454-41AE-9E58-9FB4E7F1E3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7343214" y="26771974"/>
          <a:ext cx="444055" cy="336177"/>
        </a:xfrm>
        <a:prstGeom prst="rect">
          <a:avLst/>
        </a:prstGeom>
      </xdr:spPr>
    </xdr:pic>
    <xdr:clientData/>
  </xdr:twoCellAnchor>
  <xdr:twoCellAnchor editAs="oneCell">
    <xdr:from>
      <xdr:col>8</xdr:col>
      <xdr:colOff>216433</xdr:colOff>
      <xdr:row>28</xdr:row>
      <xdr:rowOff>85166</xdr:rowOff>
    </xdr:from>
    <xdr:to>
      <xdr:col>8</xdr:col>
      <xdr:colOff>574698</xdr:colOff>
      <xdr:row>28</xdr:row>
      <xdr:rowOff>421821</xdr:rowOff>
    </xdr:to>
    <xdr:pic>
      <xdr:nvPicPr>
        <xdr:cNvPr id="52" name="图片 51">
          <a:extLst>
            <a:ext uri="{FF2B5EF4-FFF2-40B4-BE49-F238E27FC236}">
              <a16:creationId xmlns:a16="http://schemas.microsoft.com/office/drawing/2014/main" id="{6E54BC3A-91F9-4524-9ABC-DC313E7CA1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7436383" y="24288191"/>
          <a:ext cx="358265" cy="336655"/>
        </a:xfrm>
        <a:prstGeom prst="rect">
          <a:avLst/>
        </a:prstGeom>
      </xdr:spPr>
    </xdr:pic>
    <xdr:clientData/>
  </xdr:twoCellAnchor>
  <xdr:oneCellAnchor>
    <xdr:from>
      <xdr:col>8</xdr:col>
      <xdr:colOff>258539</xdr:colOff>
      <xdr:row>73</xdr:row>
      <xdr:rowOff>27214</xdr:rowOff>
    </xdr:from>
    <xdr:ext cx="258534" cy="375236"/>
    <xdr:pic>
      <xdr:nvPicPr>
        <xdr:cNvPr id="56" name="图片 55">
          <a:extLst>
            <a:ext uri="{FF2B5EF4-FFF2-40B4-BE49-F238E27FC236}">
              <a16:creationId xmlns:a16="http://schemas.microsoft.com/office/drawing/2014/main" id="{55E2223B-C8B7-41D0-A3D9-EB2C147070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9456968" y="35664321"/>
          <a:ext cx="258534" cy="375236"/>
        </a:xfrm>
        <a:prstGeom prst="rect">
          <a:avLst/>
        </a:prstGeom>
      </xdr:spPr>
    </xdr:pic>
    <xdr:clientData/>
  </xdr:oneCellAnchor>
  <xdr:twoCellAnchor editAs="oneCell">
    <xdr:from>
      <xdr:col>8</xdr:col>
      <xdr:colOff>190499</xdr:colOff>
      <xdr:row>51</xdr:row>
      <xdr:rowOff>22460</xdr:rowOff>
    </xdr:from>
    <xdr:to>
      <xdr:col>8</xdr:col>
      <xdr:colOff>530678</xdr:colOff>
      <xdr:row>51</xdr:row>
      <xdr:rowOff>349270</xdr:rowOff>
    </xdr:to>
    <xdr:pic>
      <xdr:nvPicPr>
        <xdr:cNvPr id="21" name="图片 20">
          <a:extLst>
            <a:ext uri="{FF2B5EF4-FFF2-40B4-BE49-F238E27FC236}">
              <a16:creationId xmlns:a16="http://schemas.microsoft.com/office/drawing/2014/main" id="{69C6343A-4D51-0902-3D2B-92F60904EA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9388928" y="24964353"/>
          <a:ext cx="340179" cy="32681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257174</xdr:colOff>
      <xdr:row>5</xdr:row>
      <xdr:rowOff>171859</xdr:rowOff>
    </xdr:from>
    <xdr:to>
      <xdr:col>2</xdr:col>
      <xdr:colOff>854470</xdr:colOff>
      <xdr:row>9</xdr:row>
      <xdr:rowOff>428626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63376516-4BAB-18C0-65BA-4E3A76C4A2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7174" y="2286409"/>
          <a:ext cx="1711721" cy="279994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95250</xdr:colOff>
      <xdr:row>19</xdr:row>
      <xdr:rowOff>95251</xdr:rowOff>
    </xdr:from>
    <xdr:to>
      <xdr:col>8</xdr:col>
      <xdr:colOff>436790</xdr:colOff>
      <xdr:row>19</xdr:row>
      <xdr:rowOff>352426</xdr:rowOff>
    </xdr:to>
    <xdr:pic>
      <xdr:nvPicPr>
        <xdr:cNvPr id="9" name="Picture 19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50036" y="12192001"/>
          <a:ext cx="34154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27213</xdr:colOff>
      <xdr:row>17</xdr:row>
      <xdr:rowOff>132227</xdr:rowOff>
    </xdr:from>
    <xdr:to>
      <xdr:col>8</xdr:col>
      <xdr:colOff>456135</xdr:colOff>
      <xdr:row>17</xdr:row>
      <xdr:rowOff>389403</xdr:rowOff>
    </xdr:to>
    <xdr:pic>
      <xdr:nvPicPr>
        <xdr:cNvPr id="10" name="Picture 20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1999" y="11222048"/>
          <a:ext cx="428922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96611</xdr:colOff>
      <xdr:row>23</xdr:row>
      <xdr:rowOff>0</xdr:rowOff>
    </xdr:from>
    <xdr:to>
      <xdr:col>8</xdr:col>
      <xdr:colOff>96611</xdr:colOff>
      <xdr:row>23</xdr:row>
      <xdr:rowOff>0</xdr:rowOff>
    </xdr:to>
    <xdr:pic>
      <xdr:nvPicPr>
        <xdr:cNvPr id="11" name="Picture 463" descr="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40511" y="20090947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163286</xdr:colOff>
      <xdr:row>23</xdr:row>
      <xdr:rowOff>0</xdr:rowOff>
    </xdr:from>
    <xdr:to>
      <xdr:col>8</xdr:col>
      <xdr:colOff>163286</xdr:colOff>
      <xdr:row>23</xdr:row>
      <xdr:rowOff>85726</xdr:rowOff>
    </xdr:to>
    <xdr:pic>
      <xdr:nvPicPr>
        <xdr:cNvPr id="12" name="Picture 5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07186" y="20176672"/>
          <a:ext cx="0" cy="870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58511</xdr:colOff>
      <xdr:row>17</xdr:row>
      <xdr:rowOff>122465</xdr:rowOff>
    </xdr:from>
    <xdr:to>
      <xdr:col>8</xdr:col>
      <xdr:colOff>58511</xdr:colOff>
      <xdr:row>17</xdr:row>
      <xdr:rowOff>122465</xdr:rowOff>
    </xdr:to>
    <xdr:pic>
      <xdr:nvPicPr>
        <xdr:cNvPr id="15" name="Picture 7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6451" b="-6451"/>
        <a:stretch>
          <a:fillRect/>
        </a:stretch>
      </xdr:blipFill>
      <xdr:spPr bwMode="auto">
        <a:xfrm>
          <a:off x="8402411" y="1122861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58511</xdr:colOff>
      <xdr:row>17</xdr:row>
      <xdr:rowOff>389165</xdr:rowOff>
    </xdr:from>
    <xdr:to>
      <xdr:col>8</xdr:col>
      <xdr:colOff>58511</xdr:colOff>
      <xdr:row>17</xdr:row>
      <xdr:rowOff>389165</xdr:rowOff>
    </xdr:to>
    <xdr:pic>
      <xdr:nvPicPr>
        <xdr:cNvPr id="16" name="Picture 7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5634" b="-5634"/>
        <a:stretch>
          <a:fillRect/>
        </a:stretch>
      </xdr:blipFill>
      <xdr:spPr bwMode="auto">
        <a:xfrm>
          <a:off x="8402411" y="1149531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96611</xdr:colOff>
      <xdr:row>22</xdr:row>
      <xdr:rowOff>283029</xdr:rowOff>
    </xdr:from>
    <xdr:to>
      <xdr:col>8</xdr:col>
      <xdr:colOff>96611</xdr:colOff>
      <xdr:row>22</xdr:row>
      <xdr:rowOff>406854</xdr:rowOff>
    </xdr:to>
    <xdr:pic>
      <xdr:nvPicPr>
        <xdr:cNvPr id="36" name="Picture 7367">
          <a:extLst>
            <a:ext uri="{FF2B5EF4-FFF2-40B4-BE49-F238E27FC236}">
              <a16:creationId xmlns:a16="http://schemas.microsoft.com/office/drawing/2014/main" id="{00000000-0008-0000-0300-00002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990" b="-990"/>
        <a:stretch>
          <a:fillRect/>
        </a:stretch>
      </xdr:blipFill>
      <xdr:spPr bwMode="auto">
        <a:xfrm>
          <a:off x="8440511" y="17951904"/>
          <a:ext cx="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182336</xdr:colOff>
      <xdr:row>22</xdr:row>
      <xdr:rowOff>0</xdr:rowOff>
    </xdr:from>
    <xdr:to>
      <xdr:col>8</xdr:col>
      <xdr:colOff>182336</xdr:colOff>
      <xdr:row>22</xdr:row>
      <xdr:rowOff>102054</xdr:rowOff>
    </xdr:to>
    <xdr:pic>
      <xdr:nvPicPr>
        <xdr:cNvPr id="39" name="Picture 24">
          <a:extLst>
            <a:ext uri="{FF2B5EF4-FFF2-40B4-BE49-F238E27FC236}">
              <a16:creationId xmlns:a16="http://schemas.microsoft.com/office/drawing/2014/main" id="{00000000-0008-0000-0300-00002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624" b="-624"/>
        <a:stretch>
          <a:fillRect/>
        </a:stretch>
      </xdr:blipFill>
      <xdr:spPr bwMode="auto">
        <a:xfrm>
          <a:off x="8526236" y="17645743"/>
          <a:ext cx="0" cy="1251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163286</xdr:colOff>
      <xdr:row>20</xdr:row>
      <xdr:rowOff>478972</xdr:rowOff>
    </xdr:from>
    <xdr:to>
      <xdr:col>8</xdr:col>
      <xdr:colOff>163286</xdr:colOff>
      <xdr:row>20</xdr:row>
      <xdr:rowOff>478972</xdr:rowOff>
    </xdr:to>
    <xdr:pic>
      <xdr:nvPicPr>
        <xdr:cNvPr id="42" name="Picture 13522">
          <a:extLst>
            <a:ext uri="{FF2B5EF4-FFF2-40B4-BE49-F238E27FC236}">
              <a16:creationId xmlns:a16="http://schemas.microsoft.com/office/drawing/2014/main" id="{00000000-0008-0000-0300-00002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214" b="-214"/>
        <a:stretch>
          <a:fillRect/>
        </a:stretch>
      </xdr:blipFill>
      <xdr:spPr bwMode="auto">
        <a:xfrm>
          <a:off x="8507186" y="13099597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50347</xdr:colOff>
      <xdr:row>22</xdr:row>
      <xdr:rowOff>137434</xdr:rowOff>
    </xdr:from>
    <xdr:to>
      <xdr:col>8</xdr:col>
      <xdr:colOff>421822</xdr:colOff>
      <xdr:row>22</xdr:row>
      <xdr:rowOff>412326</xdr:rowOff>
    </xdr:to>
    <xdr:pic>
      <xdr:nvPicPr>
        <xdr:cNvPr id="63" name="Picture 51">
          <a:extLst>
            <a:ext uri="{FF2B5EF4-FFF2-40B4-BE49-F238E27FC236}">
              <a16:creationId xmlns:a16="http://schemas.microsoft.com/office/drawing/2014/main" id="{00000000-0008-0000-0300-00003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05133" y="17772291"/>
          <a:ext cx="371475" cy="2748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70995</xdr:colOff>
      <xdr:row>20</xdr:row>
      <xdr:rowOff>118145</xdr:rowOff>
    </xdr:from>
    <xdr:to>
      <xdr:col>8</xdr:col>
      <xdr:colOff>522752</xdr:colOff>
      <xdr:row>20</xdr:row>
      <xdr:rowOff>329056</xdr:rowOff>
    </xdr:to>
    <xdr:pic>
      <xdr:nvPicPr>
        <xdr:cNvPr id="92" name="Picture 36" descr="036">
          <a:extLst>
            <a:ext uri="{FF2B5EF4-FFF2-40B4-BE49-F238E27FC236}">
              <a16:creationId xmlns:a16="http://schemas.microsoft.com/office/drawing/2014/main" id="{00000000-0008-0000-0300-00005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25781" y="12718359"/>
          <a:ext cx="451757" cy="2109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96611</xdr:colOff>
      <xdr:row>23</xdr:row>
      <xdr:rowOff>0</xdr:rowOff>
    </xdr:from>
    <xdr:to>
      <xdr:col>8</xdr:col>
      <xdr:colOff>96611</xdr:colOff>
      <xdr:row>23</xdr:row>
      <xdr:rowOff>0</xdr:rowOff>
    </xdr:to>
    <xdr:pic>
      <xdr:nvPicPr>
        <xdr:cNvPr id="93" name="Picture 463" descr="1">
          <a:extLst>
            <a:ext uri="{FF2B5EF4-FFF2-40B4-BE49-F238E27FC236}">
              <a16:creationId xmlns:a16="http://schemas.microsoft.com/office/drawing/2014/main" id="{00000000-0008-0000-0300-00005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40511" y="19786147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32659</xdr:colOff>
      <xdr:row>21</xdr:row>
      <xdr:rowOff>191862</xdr:rowOff>
    </xdr:from>
    <xdr:to>
      <xdr:col>8</xdr:col>
      <xdr:colOff>465366</xdr:colOff>
      <xdr:row>21</xdr:row>
      <xdr:rowOff>429988</xdr:rowOff>
    </xdr:to>
    <xdr:pic>
      <xdr:nvPicPr>
        <xdr:cNvPr id="94" name="Picture 1">
          <a:extLst>
            <a:ext uri="{FF2B5EF4-FFF2-40B4-BE49-F238E27FC236}">
              <a16:creationId xmlns:a16="http://schemas.microsoft.com/office/drawing/2014/main" id="{00000000-0008-0000-0300-00005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8484736" y="13198250"/>
          <a:ext cx="238126" cy="432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182750</xdr:colOff>
      <xdr:row>15</xdr:row>
      <xdr:rowOff>88039</xdr:rowOff>
    </xdr:from>
    <xdr:to>
      <xdr:col>8</xdr:col>
      <xdr:colOff>447793</xdr:colOff>
      <xdr:row>15</xdr:row>
      <xdr:rowOff>475953</xdr:rowOff>
    </xdr:to>
    <xdr:pic>
      <xdr:nvPicPr>
        <xdr:cNvPr id="98" name="图片 97">
          <a:extLst>
            <a:ext uri="{FF2B5EF4-FFF2-40B4-BE49-F238E27FC236}">
              <a16:creationId xmlns:a16="http://schemas.microsoft.com/office/drawing/2014/main" id="{00000000-0008-0000-0300-00006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26650" y="6145939"/>
          <a:ext cx="265043" cy="3879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1089933</xdr:colOff>
      <xdr:row>98</xdr:row>
      <xdr:rowOff>59872</xdr:rowOff>
    </xdr:from>
    <xdr:to>
      <xdr:col>5</xdr:col>
      <xdr:colOff>1512955</xdr:colOff>
      <xdr:row>98</xdr:row>
      <xdr:rowOff>255815</xdr:rowOff>
    </xdr:to>
    <xdr:pic>
      <xdr:nvPicPr>
        <xdr:cNvPr id="120" name="图片 119">
          <a:extLst>
            <a:ext uri="{FF2B5EF4-FFF2-40B4-BE49-F238E27FC236}">
              <a16:creationId xmlns:a16="http://schemas.microsoft.com/office/drawing/2014/main" id="{00000000-0008-0000-0300-00007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76483" y="52685497"/>
          <a:ext cx="423022" cy="1959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191861</xdr:colOff>
      <xdr:row>11</xdr:row>
      <xdr:rowOff>84365</xdr:rowOff>
    </xdr:from>
    <xdr:to>
      <xdr:col>8</xdr:col>
      <xdr:colOff>372836</xdr:colOff>
      <xdr:row>11</xdr:row>
      <xdr:rowOff>423693</xdr:rowOff>
    </xdr:to>
    <xdr:pic>
      <xdr:nvPicPr>
        <xdr:cNvPr id="138" name="图片 137">
          <a:extLst>
            <a:ext uri="{FF2B5EF4-FFF2-40B4-BE49-F238E27FC236}">
              <a16:creationId xmlns:a16="http://schemas.microsoft.com/office/drawing/2014/main" id="{00000000-0008-0000-0300-00008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8535761" y="4627790"/>
          <a:ext cx="180975" cy="339328"/>
        </a:xfrm>
        <a:prstGeom prst="rect">
          <a:avLst/>
        </a:prstGeom>
      </xdr:spPr>
    </xdr:pic>
    <xdr:clientData/>
  </xdr:twoCellAnchor>
  <xdr:twoCellAnchor editAs="oneCell">
    <xdr:from>
      <xdr:col>8</xdr:col>
      <xdr:colOff>171450</xdr:colOff>
      <xdr:row>9</xdr:row>
      <xdr:rowOff>125186</xdr:rowOff>
    </xdr:from>
    <xdr:to>
      <xdr:col>8</xdr:col>
      <xdr:colOff>390525</xdr:colOff>
      <xdr:row>9</xdr:row>
      <xdr:rowOff>473833</xdr:rowOff>
    </xdr:to>
    <xdr:pic>
      <xdr:nvPicPr>
        <xdr:cNvPr id="140" name="图片 139">
          <a:extLst>
            <a:ext uri="{FF2B5EF4-FFF2-40B4-BE49-F238E27FC236}">
              <a16:creationId xmlns:a16="http://schemas.microsoft.com/office/drawing/2014/main" id="{00000000-0008-0000-0300-00008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7043057" y="2941865"/>
          <a:ext cx="219075" cy="348647"/>
        </a:xfrm>
        <a:prstGeom prst="rect">
          <a:avLst/>
        </a:prstGeom>
      </xdr:spPr>
    </xdr:pic>
    <xdr:clientData/>
  </xdr:twoCellAnchor>
  <xdr:twoCellAnchor editAs="oneCell">
    <xdr:from>
      <xdr:col>8</xdr:col>
      <xdr:colOff>53068</xdr:colOff>
      <xdr:row>28</xdr:row>
      <xdr:rowOff>93891</xdr:rowOff>
    </xdr:from>
    <xdr:to>
      <xdr:col>8</xdr:col>
      <xdr:colOff>434068</xdr:colOff>
      <xdr:row>28</xdr:row>
      <xdr:rowOff>355007</xdr:rowOff>
    </xdr:to>
    <xdr:pic>
      <xdr:nvPicPr>
        <xdr:cNvPr id="146" name="图片 145">
          <a:extLst>
            <a:ext uri="{FF2B5EF4-FFF2-40B4-BE49-F238E27FC236}">
              <a16:creationId xmlns:a16="http://schemas.microsoft.com/office/drawing/2014/main" id="{00000000-0008-0000-0300-00009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07854" y="24273784"/>
          <a:ext cx="381000" cy="2611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100053</xdr:colOff>
      <xdr:row>27</xdr:row>
      <xdr:rowOff>129668</xdr:rowOff>
    </xdr:from>
    <xdr:to>
      <xdr:col>8</xdr:col>
      <xdr:colOff>446440</xdr:colOff>
      <xdr:row>27</xdr:row>
      <xdr:rowOff>381000</xdr:rowOff>
    </xdr:to>
    <xdr:pic>
      <xdr:nvPicPr>
        <xdr:cNvPr id="147" name="图片 146">
          <a:extLst>
            <a:ext uri="{FF2B5EF4-FFF2-40B4-BE49-F238E27FC236}">
              <a16:creationId xmlns:a16="http://schemas.microsoft.com/office/drawing/2014/main" id="{00000000-0008-0000-0300-00009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48435" y="23841315"/>
          <a:ext cx="346387" cy="251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32326</xdr:colOff>
      <xdr:row>29</xdr:row>
      <xdr:rowOff>100853</xdr:rowOff>
    </xdr:from>
    <xdr:to>
      <xdr:col>8</xdr:col>
      <xdr:colOff>512769</xdr:colOff>
      <xdr:row>29</xdr:row>
      <xdr:rowOff>382460</xdr:rowOff>
    </xdr:to>
    <xdr:pic>
      <xdr:nvPicPr>
        <xdr:cNvPr id="148" name="Picture 8810">
          <a:extLst>
            <a:ext uri="{FF2B5EF4-FFF2-40B4-BE49-F238E27FC236}">
              <a16:creationId xmlns:a16="http://schemas.microsoft.com/office/drawing/2014/main" id="{00000000-0008-0000-0300-00009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8380708" y="25325294"/>
          <a:ext cx="480443" cy="2816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89647</xdr:colOff>
      <xdr:row>23</xdr:row>
      <xdr:rowOff>89647</xdr:rowOff>
    </xdr:from>
    <xdr:to>
      <xdr:col>8</xdr:col>
      <xdr:colOff>526836</xdr:colOff>
      <xdr:row>23</xdr:row>
      <xdr:rowOff>425824</xdr:rowOff>
    </xdr:to>
    <xdr:pic>
      <xdr:nvPicPr>
        <xdr:cNvPr id="152" name="Picture 89">
          <a:extLst>
            <a:ext uri="{FF2B5EF4-FFF2-40B4-BE49-F238E27FC236}">
              <a16:creationId xmlns:a16="http://schemas.microsoft.com/office/drawing/2014/main" id="{00000000-0008-0000-0300-00009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524" b="-1524"/>
        <a:stretch>
          <a:fillRect/>
        </a:stretch>
      </xdr:blipFill>
      <xdr:spPr bwMode="auto">
        <a:xfrm>
          <a:off x="8438029" y="17245853"/>
          <a:ext cx="437189" cy="3361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101973</xdr:colOff>
      <xdr:row>25</xdr:row>
      <xdr:rowOff>142956</xdr:rowOff>
    </xdr:from>
    <xdr:to>
      <xdr:col>8</xdr:col>
      <xdr:colOff>454398</xdr:colOff>
      <xdr:row>25</xdr:row>
      <xdr:rowOff>376999</xdr:rowOff>
    </xdr:to>
    <xdr:pic>
      <xdr:nvPicPr>
        <xdr:cNvPr id="153" name="Picture 27537" descr="rId421">
          <a:extLst>
            <a:ext uri="{FF2B5EF4-FFF2-40B4-BE49-F238E27FC236}">
              <a16:creationId xmlns:a16="http://schemas.microsoft.com/office/drawing/2014/main" id="{00000000-0008-0000-0300-00009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7018" b="-7018"/>
        <a:stretch>
          <a:fillRect/>
        </a:stretch>
      </xdr:blipFill>
      <xdr:spPr bwMode="auto">
        <a:xfrm>
          <a:off x="8450355" y="18307691"/>
          <a:ext cx="352425" cy="2340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145836</xdr:colOff>
      <xdr:row>24</xdr:row>
      <xdr:rowOff>147196</xdr:rowOff>
    </xdr:from>
    <xdr:to>
      <xdr:col>8</xdr:col>
      <xdr:colOff>488736</xdr:colOff>
      <xdr:row>24</xdr:row>
      <xdr:rowOff>405172</xdr:rowOff>
    </xdr:to>
    <xdr:pic>
      <xdr:nvPicPr>
        <xdr:cNvPr id="154" name="Picture 122" descr="rId420">
          <a:extLst>
            <a:ext uri="{FF2B5EF4-FFF2-40B4-BE49-F238E27FC236}">
              <a16:creationId xmlns:a16="http://schemas.microsoft.com/office/drawing/2014/main" id="{00000000-0008-0000-0300-00009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6059" b="-6059"/>
        <a:stretch>
          <a:fillRect/>
        </a:stretch>
      </xdr:blipFill>
      <xdr:spPr bwMode="auto">
        <a:xfrm>
          <a:off x="7017443" y="17550732"/>
          <a:ext cx="342900" cy="257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149678</xdr:colOff>
      <xdr:row>32</xdr:row>
      <xdr:rowOff>39309</xdr:rowOff>
    </xdr:from>
    <xdr:to>
      <xdr:col>8</xdr:col>
      <xdr:colOff>400984</xdr:colOff>
      <xdr:row>32</xdr:row>
      <xdr:rowOff>407345</xdr:rowOff>
    </xdr:to>
    <xdr:pic>
      <xdr:nvPicPr>
        <xdr:cNvPr id="155" name="图片 154">
          <a:extLst>
            <a:ext uri="{FF2B5EF4-FFF2-40B4-BE49-F238E27FC236}">
              <a16:creationId xmlns:a16="http://schemas.microsoft.com/office/drawing/2014/main" id="{00000000-0008-0000-0300-00009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8504464" y="27743452"/>
          <a:ext cx="251306" cy="368036"/>
        </a:xfrm>
        <a:prstGeom prst="rect">
          <a:avLst/>
        </a:prstGeom>
      </xdr:spPr>
    </xdr:pic>
    <xdr:clientData/>
  </xdr:twoCellAnchor>
  <xdr:twoCellAnchor>
    <xdr:from>
      <xdr:col>8</xdr:col>
      <xdr:colOff>122464</xdr:colOff>
      <xdr:row>30</xdr:row>
      <xdr:rowOff>81643</xdr:rowOff>
    </xdr:from>
    <xdr:to>
      <xdr:col>8</xdr:col>
      <xdr:colOff>522514</xdr:colOff>
      <xdr:row>30</xdr:row>
      <xdr:rowOff>348343</xdr:rowOff>
    </xdr:to>
    <xdr:pic>
      <xdr:nvPicPr>
        <xdr:cNvPr id="71" name="Picture 22">
          <a:extLst>
            <a:ext uri="{FF2B5EF4-FFF2-40B4-BE49-F238E27FC236}">
              <a16:creationId xmlns:a16="http://schemas.microsoft.com/office/drawing/2014/main" id="{00000000-0008-0000-0300-00004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2109" b="-2109"/>
        <a:stretch>
          <a:fillRect/>
        </a:stretch>
      </xdr:blipFill>
      <xdr:spPr bwMode="auto">
        <a:xfrm>
          <a:off x="6994071" y="25540607"/>
          <a:ext cx="4000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108859</xdr:colOff>
      <xdr:row>26</xdr:row>
      <xdr:rowOff>122465</xdr:rowOff>
    </xdr:from>
    <xdr:to>
      <xdr:col>8</xdr:col>
      <xdr:colOff>462645</xdr:colOff>
      <xdr:row>26</xdr:row>
      <xdr:rowOff>382378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22CD5EF7-E9B3-365A-FBB3-3B8D78225D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8504466" y="9987644"/>
          <a:ext cx="353786" cy="259913"/>
        </a:xfrm>
        <a:prstGeom prst="rect">
          <a:avLst/>
        </a:prstGeom>
      </xdr:spPr>
    </xdr:pic>
    <xdr:clientData/>
  </xdr:twoCellAnchor>
  <xdr:oneCellAnchor>
    <xdr:from>
      <xdr:col>8</xdr:col>
      <xdr:colOff>171450</xdr:colOff>
      <xdr:row>10</xdr:row>
      <xdr:rowOff>125186</xdr:rowOff>
    </xdr:from>
    <xdr:ext cx="219075" cy="348647"/>
    <xdr:pic>
      <xdr:nvPicPr>
        <xdr:cNvPr id="3" name="图片 2">
          <a:extLst>
            <a:ext uri="{FF2B5EF4-FFF2-40B4-BE49-F238E27FC236}">
              <a16:creationId xmlns:a16="http://schemas.microsoft.com/office/drawing/2014/main" id="{6ACF1975-504C-45B3-8E0C-EEF36C77BE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8575862" y="2949068"/>
          <a:ext cx="219075" cy="348647"/>
        </a:xfrm>
        <a:prstGeom prst="rect">
          <a:avLst/>
        </a:prstGeom>
      </xdr:spPr>
    </xdr:pic>
    <xdr:clientData/>
  </xdr:oneCellAnchor>
  <xdr:oneCellAnchor>
    <xdr:from>
      <xdr:col>8</xdr:col>
      <xdr:colOff>191861</xdr:colOff>
      <xdr:row>12</xdr:row>
      <xdr:rowOff>84365</xdr:rowOff>
    </xdr:from>
    <xdr:ext cx="180975" cy="339328"/>
    <xdr:pic>
      <xdr:nvPicPr>
        <xdr:cNvPr id="4" name="图片 3">
          <a:extLst>
            <a:ext uri="{FF2B5EF4-FFF2-40B4-BE49-F238E27FC236}">
              <a16:creationId xmlns:a16="http://schemas.microsoft.com/office/drawing/2014/main" id="{EE45FBDA-8A4F-4337-9380-30E3C05A5D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8596273" y="3916777"/>
          <a:ext cx="180975" cy="339328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235324</xdr:colOff>
      <xdr:row>6</xdr:row>
      <xdr:rowOff>195123</xdr:rowOff>
    </xdr:from>
    <xdr:to>
      <xdr:col>2</xdr:col>
      <xdr:colOff>952501</xdr:colOff>
      <xdr:row>8</xdr:row>
      <xdr:rowOff>285452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370EBD44-A0B8-40A2-AD5A-F27476E6EB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5324" y="3147873"/>
          <a:ext cx="1831602" cy="115712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112059</xdr:colOff>
      <xdr:row>10</xdr:row>
      <xdr:rowOff>112059</xdr:rowOff>
    </xdr:from>
    <xdr:to>
      <xdr:col>8</xdr:col>
      <xdr:colOff>614453</xdr:colOff>
      <xdr:row>10</xdr:row>
      <xdr:rowOff>560294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FCE06909-D63E-48F6-B2FE-73F0C09B7F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17609" y="6255684"/>
          <a:ext cx="502394" cy="448235"/>
        </a:xfrm>
        <a:prstGeom prst="rect">
          <a:avLst/>
        </a:prstGeom>
      </xdr:spPr>
    </xdr:pic>
    <xdr:clientData/>
  </xdr:twoCellAnchor>
  <xdr:twoCellAnchor editAs="oneCell">
    <xdr:from>
      <xdr:col>8</xdr:col>
      <xdr:colOff>112059</xdr:colOff>
      <xdr:row>12</xdr:row>
      <xdr:rowOff>136071</xdr:rowOff>
    </xdr:from>
    <xdr:to>
      <xdr:col>8</xdr:col>
      <xdr:colOff>614676</xdr:colOff>
      <xdr:row>12</xdr:row>
      <xdr:rowOff>555756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9DB76AE4-1945-476A-B4D5-B0B5D43B9B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417609" y="9422946"/>
          <a:ext cx="502617" cy="419685"/>
        </a:xfrm>
        <a:prstGeom prst="rect">
          <a:avLst/>
        </a:prstGeom>
      </xdr:spPr>
    </xdr:pic>
    <xdr:clientData/>
  </xdr:twoCellAnchor>
  <xdr:twoCellAnchor editAs="oneCell">
    <xdr:from>
      <xdr:col>8</xdr:col>
      <xdr:colOff>116060</xdr:colOff>
      <xdr:row>13</xdr:row>
      <xdr:rowOff>99252</xdr:rowOff>
    </xdr:from>
    <xdr:to>
      <xdr:col>8</xdr:col>
      <xdr:colOff>576444</xdr:colOff>
      <xdr:row>13</xdr:row>
      <xdr:rowOff>581105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D3DFB66C-7CC4-4C1F-9749-CDD26B5830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421610" y="10014777"/>
          <a:ext cx="460384" cy="481853"/>
        </a:xfrm>
        <a:prstGeom prst="rect">
          <a:avLst/>
        </a:prstGeom>
      </xdr:spPr>
    </xdr:pic>
    <xdr:clientData/>
  </xdr:twoCellAnchor>
  <xdr:twoCellAnchor editAs="oneCell">
    <xdr:from>
      <xdr:col>8</xdr:col>
      <xdr:colOff>159684</xdr:colOff>
      <xdr:row>8</xdr:row>
      <xdr:rowOff>112059</xdr:rowOff>
    </xdr:from>
    <xdr:to>
      <xdr:col>8</xdr:col>
      <xdr:colOff>662078</xdr:colOff>
      <xdr:row>8</xdr:row>
      <xdr:rowOff>560294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340F52EC-83E1-49D1-ABA3-AD1920C38E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65234" y="3112434"/>
          <a:ext cx="502394" cy="448235"/>
        </a:xfrm>
        <a:prstGeom prst="rect">
          <a:avLst/>
        </a:prstGeom>
      </xdr:spPr>
    </xdr:pic>
    <xdr:clientData/>
  </xdr:twoCellAnchor>
  <xdr:oneCellAnchor>
    <xdr:from>
      <xdr:col>8</xdr:col>
      <xdr:colOff>159684</xdr:colOff>
      <xdr:row>9</xdr:row>
      <xdr:rowOff>112059</xdr:rowOff>
    </xdr:from>
    <xdr:ext cx="502394" cy="448235"/>
    <xdr:pic>
      <xdr:nvPicPr>
        <xdr:cNvPr id="3" name="图片 2">
          <a:extLst>
            <a:ext uri="{FF2B5EF4-FFF2-40B4-BE49-F238E27FC236}">
              <a16:creationId xmlns:a16="http://schemas.microsoft.com/office/drawing/2014/main" id="{52A87BD0-788D-404A-B141-676A1BB12B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42970" y="3119238"/>
          <a:ext cx="502394" cy="448235"/>
        </a:xfrm>
        <a:prstGeom prst="rect">
          <a:avLst/>
        </a:prstGeom>
      </xdr:spPr>
    </xdr:pic>
    <xdr:clientData/>
  </xdr:oneCellAnchor>
  <xdr:oneCellAnchor>
    <xdr:from>
      <xdr:col>8</xdr:col>
      <xdr:colOff>112059</xdr:colOff>
      <xdr:row>11</xdr:row>
      <xdr:rowOff>112059</xdr:rowOff>
    </xdr:from>
    <xdr:ext cx="502394" cy="448235"/>
    <xdr:pic>
      <xdr:nvPicPr>
        <xdr:cNvPr id="4" name="图片 3">
          <a:extLst>
            <a:ext uri="{FF2B5EF4-FFF2-40B4-BE49-F238E27FC236}">
              <a16:creationId xmlns:a16="http://schemas.microsoft.com/office/drawing/2014/main" id="{DC53FAC6-D059-4BBF-B909-871B1D69B3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95345" y="4371095"/>
          <a:ext cx="502394" cy="448235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280147</xdr:colOff>
      <xdr:row>1</xdr:row>
      <xdr:rowOff>67236</xdr:rowOff>
    </xdr:from>
    <xdr:to>
      <xdr:col>8</xdr:col>
      <xdr:colOff>515470</xdr:colOff>
      <xdr:row>1</xdr:row>
      <xdr:rowOff>374966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DE54B71F-12FD-4AC0-96E0-2E54EC2823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33472" y="410136"/>
          <a:ext cx="235323" cy="3077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137248</xdr:colOff>
      <xdr:row>2</xdr:row>
      <xdr:rowOff>134471</xdr:rowOff>
    </xdr:from>
    <xdr:to>
      <xdr:col>8</xdr:col>
      <xdr:colOff>508385</xdr:colOff>
      <xdr:row>2</xdr:row>
      <xdr:rowOff>376323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B284E76D-0D11-420D-B583-591A1E8BD6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0573" y="982196"/>
          <a:ext cx="371137" cy="2418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190500</xdr:colOff>
      <xdr:row>4</xdr:row>
      <xdr:rowOff>95250</xdr:rowOff>
    </xdr:from>
    <xdr:to>
      <xdr:col>8</xdr:col>
      <xdr:colOff>502757</xdr:colOff>
      <xdr:row>4</xdr:row>
      <xdr:rowOff>409575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BE55ABC2-63AA-4806-B612-681FFF27A9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43825" y="1952625"/>
          <a:ext cx="312257" cy="31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149679</xdr:colOff>
      <xdr:row>3</xdr:row>
      <xdr:rowOff>81643</xdr:rowOff>
    </xdr:from>
    <xdr:to>
      <xdr:col>8</xdr:col>
      <xdr:colOff>606879</xdr:colOff>
      <xdr:row>3</xdr:row>
      <xdr:rowOff>319768</xdr:rowOff>
    </xdr:to>
    <xdr:pic>
      <xdr:nvPicPr>
        <xdr:cNvPr id="5" name="Picture 7">
          <a:extLst>
            <a:ext uri="{FF2B5EF4-FFF2-40B4-BE49-F238E27FC236}">
              <a16:creationId xmlns:a16="http://schemas.microsoft.com/office/drawing/2014/main" id="{650D4F94-7AA9-4787-9A43-B1DC827399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5999" b="-15999"/>
        <a:stretch>
          <a:fillRect/>
        </a:stretch>
      </xdr:blipFill>
      <xdr:spPr bwMode="auto">
        <a:xfrm>
          <a:off x="7703004" y="1434193"/>
          <a:ext cx="457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180976</xdr:colOff>
      <xdr:row>5</xdr:row>
      <xdr:rowOff>104775</xdr:rowOff>
    </xdr:from>
    <xdr:to>
      <xdr:col>8</xdr:col>
      <xdr:colOff>520902</xdr:colOff>
      <xdr:row>5</xdr:row>
      <xdr:rowOff>419100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1F1E3C16-8570-450D-91A6-FAFFE506D7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4301" y="2466975"/>
          <a:ext cx="339926" cy="31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200026</xdr:colOff>
      <xdr:row>6</xdr:row>
      <xdr:rowOff>104775</xdr:rowOff>
    </xdr:from>
    <xdr:to>
      <xdr:col>8</xdr:col>
      <xdr:colOff>539952</xdr:colOff>
      <xdr:row>6</xdr:row>
      <xdr:rowOff>419100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F49D1FB9-901B-49AB-92E6-4AE9DCE95D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53351" y="2971800"/>
          <a:ext cx="339926" cy="31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209550</xdr:colOff>
      <xdr:row>7</xdr:row>
      <xdr:rowOff>123825</xdr:rowOff>
    </xdr:from>
    <xdr:to>
      <xdr:col>8</xdr:col>
      <xdr:colOff>508273</xdr:colOff>
      <xdr:row>7</xdr:row>
      <xdr:rowOff>400050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9EA9D7F1-7D8B-4A31-B33A-D5517C41C2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62875" y="3495675"/>
          <a:ext cx="298723" cy="276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85725</xdr:colOff>
      <xdr:row>8</xdr:row>
      <xdr:rowOff>114300</xdr:rowOff>
    </xdr:from>
    <xdr:to>
      <xdr:col>8</xdr:col>
      <xdr:colOff>741209</xdr:colOff>
      <xdr:row>8</xdr:row>
      <xdr:rowOff>352425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5D6F402C-1C91-447F-815C-4F9290C8FC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3990975"/>
          <a:ext cx="655484" cy="23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200025</xdr:colOff>
      <xdr:row>9</xdr:row>
      <xdr:rowOff>110684</xdr:rowOff>
    </xdr:from>
    <xdr:to>
      <xdr:col>8</xdr:col>
      <xdr:colOff>550784</xdr:colOff>
      <xdr:row>9</xdr:row>
      <xdr:rowOff>342900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id="{D718A3E3-21A7-498D-B7BD-13E2B1654B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53350" y="4492184"/>
          <a:ext cx="350759" cy="2322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116320</xdr:colOff>
      <xdr:row>16</xdr:row>
      <xdr:rowOff>147771</xdr:rowOff>
    </xdr:from>
    <xdr:to>
      <xdr:col>8</xdr:col>
      <xdr:colOff>646156</xdr:colOff>
      <xdr:row>16</xdr:row>
      <xdr:rowOff>348503</xdr:rowOff>
    </xdr:to>
    <xdr:pic>
      <xdr:nvPicPr>
        <xdr:cNvPr id="11" name="图片 10">
          <a:extLst>
            <a:ext uri="{FF2B5EF4-FFF2-40B4-BE49-F238E27FC236}">
              <a16:creationId xmlns:a16="http://schemas.microsoft.com/office/drawing/2014/main" id="{BE61A6FD-B7DF-438D-AADC-A498485255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7669645" y="8063046"/>
          <a:ext cx="529836" cy="2007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50564</xdr:colOff>
      <xdr:row>11</xdr:row>
      <xdr:rowOff>80342</xdr:rowOff>
    </xdr:from>
    <xdr:to>
      <xdr:col>8</xdr:col>
      <xdr:colOff>728163</xdr:colOff>
      <xdr:row>11</xdr:row>
      <xdr:rowOff>365630</xdr:rowOff>
    </xdr:to>
    <xdr:pic>
      <xdr:nvPicPr>
        <xdr:cNvPr id="12" name="图片 11">
          <a:extLst>
            <a:ext uri="{FF2B5EF4-FFF2-40B4-BE49-F238E27FC236}">
              <a16:creationId xmlns:a16="http://schemas.microsoft.com/office/drawing/2014/main" id="{D9E2737C-494B-4642-A14A-467AA66EE0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03889" y="5471492"/>
          <a:ext cx="677599" cy="2852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218516</xdr:colOff>
      <xdr:row>10</xdr:row>
      <xdr:rowOff>101974</xdr:rowOff>
    </xdr:from>
    <xdr:to>
      <xdr:col>8</xdr:col>
      <xdr:colOff>487457</xdr:colOff>
      <xdr:row>10</xdr:row>
      <xdr:rowOff>393053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id="{62906761-F5F8-4E68-BA1D-5C1E7F3BA7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71841" y="4988299"/>
          <a:ext cx="268941" cy="291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145676</xdr:colOff>
      <xdr:row>12</xdr:row>
      <xdr:rowOff>67235</xdr:rowOff>
    </xdr:from>
    <xdr:to>
      <xdr:col>8</xdr:col>
      <xdr:colOff>493058</xdr:colOff>
      <xdr:row>12</xdr:row>
      <xdr:rowOff>360316</xdr:rowOff>
    </xdr:to>
    <xdr:pic>
      <xdr:nvPicPr>
        <xdr:cNvPr id="14" name="图片 13">
          <a:extLst>
            <a:ext uri="{FF2B5EF4-FFF2-40B4-BE49-F238E27FC236}">
              <a16:creationId xmlns:a16="http://schemas.microsoft.com/office/drawing/2014/main" id="{937B7777-54C7-4C40-96F9-779B3E05EF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9001" y="5963210"/>
          <a:ext cx="347382" cy="2930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208991</xdr:colOff>
      <xdr:row>13</xdr:row>
      <xdr:rowOff>81243</xdr:rowOff>
    </xdr:from>
    <xdr:to>
      <xdr:col>8</xdr:col>
      <xdr:colOff>580889</xdr:colOff>
      <xdr:row>13</xdr:row>
      <xdr:rowOff>395008</xdr:rowOff>
    </xdr:to>
    <xdr:pic>
      <xdr:nvPicPr>
        <xdr:cNvPr id="15" name="图片 14">
          <a:extLst>
            <a:ext uri="{FF2B5EF4-FFF2-40B4-BE49-F238E27FC236}">
              <a16:creationId xmlns:a16="http://schemas.microsoft.com/office/drawing/2014/main" id="{93A0CA90-E555-4B9D-880E-28DDAF9A63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62316" y="6482043"/>
          <a:ext cx="371898" cy="3137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270930</xdr:colOff>
      <xdr:row>15</xdr:row>
      <xdr:rowOff>135591</xdr:rowOff>
    </xdr:from>
    <xdr:to>
      <xdr:col>8</xdr:col>
      <xdr:colOff>540124</xdr:colOff>
      <xdr:row>15</xdr:row>
      <xdr:rowOff>426944</xdr:rowOff>
    </xdr:to>
    <xdr:pic>
      <xdr:nvPicPr>
        <xdr:cNvPr id="16" name="图片 15">
          <a:extLst>
            <a:ext uri="{FF2B5EF4-FFF2-40B4-BE49-F238E27FC236}">
              <a16:creationId xmlns:a16="http://schemas.microsoft.com/office/drawing/2014/main" id="{0D8B5C36-BFF8-4678-8D75-6A2D810BD8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7824255" y="7546041"/>
          <a:ext cx="269194" cy="2913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201118</xdr:colOff>
      <xdr:row>17</xdr:row>
      <xdr:rowOff>152960</xdr:rowOff>
    </xdr:from>
    <xdr:to>
      <xdr:col>8</xdr:col>
      <xdr:colOff>559734</xdr:colOff>
      <xdr:row>17</xdr:row>
      <xdr:rowOff>455519</xdr:rowOff>
    </xdr:to>
    <xdr:pic>
      <xdr:nvPicPr>
        <xdr:cNvPr id="17" name="图片 16">
          <a:extLst>
            <a:ext uri="{FF2B5EF4-FFF2-40B4-BE49-F238E27FC236}">
              <a16:creationId xmlns:a16="http://schemas.microsoft.com/office/drawing/2014/main" id="{6C95CCB3-5351-4749-8AE5-F48EC3EAC4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7754443" y="8573060"/>
          <a:ext cx="358616" cy="3025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164305</xdr:colOff>
      <xdr:row>18</xdr:row>
      <xdr:rowOff>92448</xdr:rowOff>
    </xdr:from>
    <xdr:to>
      <xdr:col>8</xdr:col>
      <xdr:colOff>536203</xdr:colOff>
      <xdr:row>18</xdr:row>
      <xdr:rowOff>406213</xdr:rowOff>
    </xdr:to>
    <xdr:pic>
      <xdr:nvPicPr>
        <xdr:cNvPr id="18" name="图片 17">
          <a:extLst>
            <a:ext uri="{FF2B5EF4-FFF2-40B4-BE49-F238E27FC236}">
              <a16:creationId xmlns:a16="http://schemas.microsoft.com/office/drawing/2014/main" id="{A206A638-07BF-4CA7-88B1-A44D4A04D6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7717630" y="9017373"/>
          <a:ext cx="371898" cy="3137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257175</xdr:colOff>
      <xdr:row>14</xdr:row>
      <xdr:rowOff>133350</xdr:rowOff>
    </xdr:from>
    <xdr:to>
      <xdr:col>8</xdr:col>
      <xdr:colOff>582199</xdr:colOff>
      <xdr:row>14</xdr:row>
      <xdr:rowOff>438150</xdr:rowOff>
    </xdr:to>
    <xdr:pic>
      <xdr:nvPicPr>
        <xdr:cNvPr id="19" name="图片 18">
          <a:extLst>
            <a:ext uri="{FF2B5EF4-FFF2-40B4-BE49-F238E27FC236}">
              <a16:creationId xmlns:a16="http://schemas.microsoft.com/office/drawing/2014/main" id="{526DBC09-4A73-421C-96C1-7016C3C9A4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500" y="7038975"/>
          <a:ext cx="325024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190500</xdr:colOff>
      <xdr:row>19</xdr:row>
      <xdr:rowOff>104775</xdr:rowOff>
    </xdr:from>
    <xdr:to>
      <xdr:col>8</xdr:col>
      <xdr:colOff>515524</xdr:colOff>
      <xdr:row>19</xdr:row>
      <xdr:rowOff>409575</xdr:rowOff>
    </xdr:to>
    <xdr:pic>
      <xdr:nvPicPr>
        <xdr:cNvPr id="20" name="图片 19">
          <a:extLst>
            <a:ext uri="{FF2B5EF4-FFF2-40B4-BE49-F238E27FC236}">
              <a16:creationId xmlns:a16="http://schemas.microsoft.com/office/drawing/2014/main" id="{5074305F-FAFB-432B-A057-47A1170689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43825" y="9534525"/>
          <a:ext cx="325024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170525</xdr:colOff>
      <xdr:row>22</xdr:row>
      <xdr:rowOff>143900</xdr:rowOff>
    </xdr:from>
    <xdr:to>
      <xdr:col>8</xdr:col>
      <xdr:colOff>566005</xdr:colOff>
      <xdr:row>22</xdr:row>
      <xdr:rowOff>442633</xdr:rowOff>
    </xdr:to>
    <xdr:pic>
      <xdr:nvPicPr>
        <xdr:cNvPr id="21" name="Picture 99">
          <a:extLst>
            <a:ext uri="{FF2B5EF4-FFF2-40B4-BE49-F238E27FC236}">
              <a16:creationId xmlns:a16="http://schemas.microsoft.com/office/drawing/2014/main" id="{AED74BDE-A18F-4155-BB60-2F3D87E739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658" b="-658"/>
        <a:stretch>
          <a:fillRect/>
        </a:stretch>
      </xdr:blipFill>
      <xdr:spPr bwMode="auto">
        <a:xfrm>
          <a:off x="7723850" y="11088125"/>
          <a:ext cx="395480" cy="29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27942</xdr:colOff>
      <xdr:row>21</xdr:row>
      <xdr:rowOff>214763</xdr:rowOff>
    </xdr:from>
    <xdr:to>
      <xdr:col>8</xdr:col>
      <xdr:colOff>758273</xdr:colOff>
      <xdr:row>21</xdr:row>
      <xdr:rowOff>376692</xdr:rowOff>
    </xdr:to>
    <xdr:pic>
      <xdr:nvPicPr>
        <xdr:cNvPr id="22" name="图片 21">
          <a:extLst>
            <a:ext uri="{FF2B5EF4-FFF2-40B4-BE49-F238E27FC236}">
              <a16:creationId xmlns:a16="http://schemas.microsoft.com/office/drawing/2014/main" id="{67F1CE62-AFEA-498B-885D-A5B7171098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7581267" y="10654163"/>
          <a:ext cx="730331" cy="161929"/>
        </a:xfrm>
        <a:prstGeom prst="rect">
          <a:avLst/>
        </a:prstGeom>
      </xdr:spPr>
    </xdr:pic>
    <xdr:clientData/>
  </xdr:twoCellAnchor>
  <xdr:twoCellAnchor>
    <xdr:from>
      <xdr:col>8</xdr:col>
      <xdr:colOff>283680</xdr:colOff>
      <xdr:row>20</xdr:row>
      <xdr:rowOff>77028</xdr:rowOff>
    </xdr:from>
    <xdr:to>
      <xdr:col>8</xdr:col>
      <xdr:colOff>532158</xdr:colOff>
      <xdr:row>20</xdr:row>
      <xdr:rowOff>403479</xdr:rowOff>
    </xdr:to>
    <xdr:pic>
      <xdr:nvPicPr>
        <xdr:cNvPr id="23" name="图片 22">
          <a:extLst>
            <a:ext uri="{FF2B5EF4-FFF2-40B4-BE49-F238E27FC236}">
              <a16:creationId xmlns:a16="http://schemas.microsoft.com/office/drawing/2014/main" id="{2BBDAC4C-6FCB-4571-97B0-B2D1BEA942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7837005" y="10011603"/>
          <a:ext cx="248478" cy="326451"/>
        </a:xfrm>
        <a:prstGeom prst="rect">
          <a:avLst/>
        </a:prstGeom>
      </xdr:spPr>
    </xdr:pic>
    <xdr:clientData/>
  </xdr:twoCellAnchor>
  <xdr:twoCellAnchor editAs="oneCell">
    <xdr:from>
      <xdr:col>8</xdr:col>
      <xdr:colOff>110378</xdr:colOff>
      <xdr:row>23</xdr:row>
      <xdr:rowOff>95250</xdr:rowOff>
    </xdr:from>
    <xdr:to>
      <xdr:col>8</xdr:col>
      <xdr:colOff>581685</xdr:colOff>
      <xdr:row>23</xdr:row>
      <xdr:rowOff>345702</xdr:rowOff>
    </xdr:to>
    <xdr:pic>
      <xdr:nvPicPr>
        <xdr:cNvPr id="24" name="图片 23">
          <a:extLst>
            <a:ext uri="{FF2B5EF4-FFF2-40B4-BE49-F238E27FC236}">
              <a16:creationId xmlns:a16="http://schemas.microsoft.com/office/drawing/2014/main" id="{6BF9807D-0E07-4F94-B6E7-F326485080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8749553" y="8715375"/>
          <a:ext cx="471307" cy="250452"/>
        </a:xfrm>
        <a:prstGeom prst="rect">
          <a:avLst/>
        </a:prstGeom>
      </xdr:spPr>
    </xdr:pic>
    <xdr:clientData/>
  </xdr:twoCellAnchor>
  <xdr:twoCellAnchor editAs="oneCell">
    <xdr:from>
      <xdr:col>8</xdr:col>
      <xdr:colOff>36135</xdr:colOff>
      <xdr:row>24</xdr:row>
      <xdr:rowOff>206540</xdr:rowOff>
    </xdr:from>
    <xdr:to>
      <xdr:col>8</xdr:col>
      <xdr:colOff>649198</xdr:colOff>
      <xdr:row>24</xdr:row>
      <xdr:rowOff>252259</xdr:rowOff>
    </xdr:to>
    <xdr:pic>
      <xdr:nvPicPr>
        <xdr:cNvPr id="25" name="图片 24">
          <a:extLst>
            <a:ext uri="{FF2B5EF4-FFF2-40B4-BE49-F238E27FC236}">
              <a16:creationId xmlns:a16="http://schemas.microsoft.com/office/drawing/2014/main" id="{E5EC8FF6-CD2B-4A4F-A5DE-71C14F3E98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5400000">
          <a:off x="8958982" y="8923993"/>
          <a:ext cx="45719" cy="613063"/>
        </a:xfrm>
        <a:prstGeom prst="rect">
          <a:avLst/>
        </a:prstGeom>
      </xdr:spPr>
    </xdr:pic>
    <xdr:clientData/>
  </xdr:twoCellAnchor>
  <xdr:twoCellAnchor editAs="oneCell">
    <xdr:from>
      <xdr:col>8</xdr:col>
      <xdr:colOff>233644</xdr:colOff>
      <xdr:row>25</xdr:row>
      <xdr:rowOff>99230</xdr:rowOff>
    </xdr:from>
    <xdr:to>
      <xdr:col>8</xdr:col>
      <xdr:colOff>409575</xdr:colOff>
      <xdr:row>25</xdr:row>
      <xdr:rowOff>355620</xdr:rowOff>
    </xdr:to>
    <xdr:pic>
      <xdr:nvPicPr>
        <xdr:cNvPr id="26" name="图片 25">
          <a:extLst>
            <a:ext uri="{FF2B5EF4-FFF2-40B4-BE49-F238E27FC236}">
              <a16:creationId xmlns:a16="http://schemas.microsoft.com/office/drawing/2014/main" id="{B73BB1ED-25CC-4C39-9857-5A8DBE1C6F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8872819" y="9481355"/>
          <a:ext cx="175931" cy="25639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219075</xdr:colOff>
      <xdr:row>1</xdr:row>
      <xdr:rowOff>57150</xdr:rowOff>
    </xdr:from>
    <xdr:to>
      <xdr:col>8</xdr:col>
      <xdr:colOff>466725</xdr:colOff>
      <xdr:row>1</xdr:row>
      <xdr:rowOff>366100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43631C17-2DFF-4BF5-842C-4E5FE1DBC3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72400" y="400050"/>
          <a:ext cx="247650" cy="308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137248</xdr:colOff>
      <xdr:row>2</xdr:row>
      <xdr:rowOff>134471</xdr:rowOff>
    </xdr:from>
    <xdr:to>
      <xdr:col>8</xdr:col>
      <xdr:colOff>508385</xdr:colOff>
      <xdr:row>2</xdr:row>
      <xdr:rowOff>376323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51028849-FC7D-41C8-95BB-A00A4607C6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0573" y="982196"/>
          <a:ext cx="371137" cy="2418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149679</xdr:colOff>
      <xdr:row>3</xdr:row>
      <xdr:rowOff>81643</xdr:rowOff>
    </xdr:from>
    <xdr:to>
      <xdr:col>8</xdr:col>
      <xdr:colOff>606879</xdr:colOff>
      <xdr:row>3</xdr:row>
      <xdr:rowOff>319768</xdr:rowOff>
    </xdr:to>
    <xdr:pic>
      <xdr:nvPicPr>
        <xdr:cNvPr id="4" name="Picture 7">
          <a:extLst>
            <a:ext uri="{FF2B5EF4-FFF2-40B4-BE49-F238E27FC236}">
              <a16:creationId xmlns:a16="http://schemas.microsoft.com/office/drawing/2014/main" id="{BB4F1523-D664-4C38-A88A-6C494E8187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5999" b="-15999"/>
        <a:stretch>
          <a:fillRect/>
        </a:stretch>
      </xdr:blipFill>
      <xdr:spPr bwMode="auto">
        <a:xfrm>
          <a:off x="7703004" y="1434193"/>
          <a:ext cx="457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145132</xdr:colOff>
      <xdr:row>4</xdr:row>
      <xdr:rowOff>95250</xdr:rowOff>
    </xdr:from>
    <xdr:to>
      <xdr:col>8</xdr:col>
      <xdr:colOff>447675</xdr:colOff>
      <xdr:row>4</xdr:row>
      <xdr:rowOff>399797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61862662-FF72-4036-8D57-899C9CDEA5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7698457" y="1952625"/>
          <a:ext cx="302543" cy="3045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104775</xdr:colOff>
      <xdr:row>7</xdr:row>
      <xdr:rowOff>0</xdr:rowOff>
    </xdr:from>
    <xdr:to>
      <xdr:col>9</xdr:col>
      <xdr:colOff>0</xdr:colOff>
      <xdr:row>7</xdr:row>
      <xdr:rowOff>0</xdr:rowOff>
    </xdr:to>
    <xdr:pic>
      <xdr:nvPicPr>
        <xdr:cNvPr id="6" name="Picture 7367">
          <a:extLst>
            <a:ext uri="{FF2B5EF4-FFF2-40B4-BE49-F238E27FC236}">
              <a16:creationId xmlns:a16="http://schemas.microsoft.com/office/drawing/2014/main" id="{8C720987-8539-4D16-9DD8-55EB327D89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8100" y="3371850"/>
          <a:ext cx="695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85725</xdr:colOff>
      <xdr:row>5</xdr:row>
      <xdr:rowOff>114300</xdr:rowOff>
    </xdr:from>
    <xdr:to>
      <xdr:col>8</xdr:col>
      <xdr:colOff>85725</xdr:colOff>
      <xdr:row>5</xdr:row>
      <xdr:rowOff>171450</xdr:rowOff>
    </xdr:to>
    <xdr:pic>
      <xdr:nvPicPr>
        <xdr:cNvPr id="7" name="Picture 2441">
          <a:extLst>
            <a:ext uri="{FF2B5EF4-FFF2-40B4-BE49-F238E27FC236}">
              <a16:creationId xmlns:a16="http://schemas.microsoft.com/office/drawing/2014/main" id="{D68C083D-75A0-442E-9D11-E2541C21A7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807" b="-807"/>
        <a:stretch>
          <a:fillRect/>
        </a:stretch>
      </xdr:blipFill>
      <xdr:spPr bwMode="auto">
        <a:xfrm rot="5400000">
          <a:off x="7610475" y="2505075"/>
          <a:ext cx="57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66675</xdr:colOff>
      <xdr:row>6</xdr:row>
      <xdr:rowOff>38100</xdr:rowOff>
    </xdr:from>
    <xdr:to>
      <xdr:col>8</xdr:col>
      <xdr:colOff>66675</xdr:colOff>
      <xdr:row>6</xdr:row>
      <xdr:rowOff>171450</xdr:rowOff>
    </xdr:to>
    <xdr:pic>
      <xdr:nvPicPr>
        <xdr:cNvPr id="8" name="Picture 2442">
          <a:extLst>
            <a:ext uri="{FF2B5EF4-FFF2-40B4-BE49-F238E27FC236}">
              <a16:creationId xmlns:a16="http://schemas.microsoft.com/office/drawing/2014/main" id="{AD4CFB40-C817-4986-AA93-D75537CD5E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807" b="-807"/>
        <a:stretch>
          <a:fillRect/>
        </a:stretch>
      </xdr:blipFill>
      <xdr:spPr bwMode="auto">
        <a:xfrm rot="5400000">
          <a:off x="7553325" y="2971800"/>
          <a:ext cx="133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95250</xdr:colOff>
      <xdr:row>7</xdr:row>
      <xdr:rowOff>257175</xdr:rowOff>
    </xdr:from>
    <xdr:to>
      <xdr:col>8</xdr:col>
      <xdr:colOff>95250</xdr:colOff>
      <xdr:row>7</xdr:row>
      <xdr:rowOff>257175</xdr:rowOff>
    </xdr:to>
    <xdr:pic>
      <xdr:nvPicPr>
        <xdr:cNvPr id="9" name="Picture 2502">
          <a:extLst>
            <a:ext uri="{FF2B5EF4-FFF2-40B4-BE49-F238E27FC236}">
              <a16:creationId xmlns:a16="http://schemas.microsoft.com/office/drawing/2014/main" id="{79016127-0B2C-4F5C-A1F3-77F776B596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361" b="-1361"/>
        <a:stretch>
          <a:fillRect/>
        </a:stretch>
      </xdr:blipFill>
      <xdr:spPr bwMode="auto">
        <a:xfrm>
          <a:off x="7648575" y="36290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254504</xdr:colOff>
      <xdr:row>5</xdr:row>
      <xdr:rowOff>95251</xdr:rowOff>
    </xdr:from>
    <xdr:to>
      <xdr:col>8</xdr:col>
      <xdr:colOff>542926</xdr:colOff>
      <xdr:row>5</xdr:row>
      <xdr:rowOff>361951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id="{B7B2E756-D4D3-4168-A813-4A08D5A2C4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7807829" y="2457451"/>
          <a:ext cx="288422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203776</xdr:colOff>
      <xdr:row>6</xdr:row>
      <xdr:rowOff>95251</xdr:rowOff>
    </xdr:from>
    <xdr:to>
      <xdr:col>8</xdr:col>
      <xdr:colOff>533401</xdr:colOff>
      <xdr:row>6</xdr:row>
      <xdr:rowOff>400051</xdr:rowOff>
    </xdr:to>
    <xdr:pic>
      <xdr:nvPicPr>
        <xdr:cNvPr id="11" name="图片 10">
          <a:extLst>
            <a:ext uri="{FF2B5EF4-FFF2-40B4-BE49-F238E27FC236}">
              <a16:creationId xmlns:a16="http://schemas.microsoft.com/office/drawing/2014/main" id="{7C401CDC-09DC-4AD5-AFBF-CE65763CD6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7757101" y="2962276"/>
          <a:ext cx="32962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219075</xdr:colOff>
      <xdr:row>7</xdr:row>
      <xdr:rowOff>114300</xdr:rowOff>
    </xdr:from>
    <xdr:to>
      <xdr:col>8</xdr:col>
      <xdr:colOff>517798</xdr:colOff>
      <xdr:row>7</xdr:row>
      <xdr:rowOff>390525</xdr:rowOff>
    </xdr:to>
    <xdr:pic>
      <xdr:nvPicPr>
        <xdr:cNvPr id="12" name="图片 11">
          <a:extLst>
            <a:ext uri="{FF2B5EF4-FFF2-40B4-BE49-F238E27FC236}">
              <a16:creationId xmlns:a16="http://schemas.microsoft.com/office/drawing/2014/main" id="{9311BB27-D906-4659-9379-FE1016DC2B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72400" y="3486150"/>
          <a:ext cx="298723" cy="276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85725</xdr:colOff>
      <xdr:row>8</xdr:row>
      <xdr:rowOff>114300</xdr:rowOff>
    </xdr:from>
    <xdr:to>
      <xdr:col>8</xdr:col>
      <xdr:colOff>741209</xdr:colOff>
      <xdr:row>8</xdr:row>
      <xdr:rowOff>352425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id="{13DAE628-FD18-4F04-8A0B-011B77D26B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3990975"/>
          <a:ext cx="655484" cy="23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200025</xdr:colOff>
      <xdr:row>9</xdr:row>
      <xdr:rowOff>110684</xdr:rowOff>
    </xdr:from>
    <xdr:to>
      <xdr:col>8</xdr:col>
      <xdr:colOff>550784</xdr:colOff>
      <xdr:row>9</xdr:row>
      <xdr:rowOff>342900</xdr:rowOff>
    </xdr:to>
    <xdr:pic>
      <xdr:nvPicPr>
        <xdr:cNvPr id="14" name="图片 13">
          <a:extLst>
            <a:ext uri="{FF2B5EF4-FFF2-40B4-BE49-F238E27FC236}">
              <a16:creationId xmlns:a16="http://schemas.microsoft.com/office/drawing/2014/main" id="{0EFB871D-8CC7-46CD-9349-96721E4570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53350" y="4492184"/>
          <a:ext cx="350759" cy="2322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116320</xdr:colOff>
      <xdr:row>16</xdr:row>
      <xdr:rowOff>147771</xdr:rowOff>
    </xdr:from>
    <xdr:to>
      <xdr:col>8</xdr:col>
      <xdr:colOff>646156</xdr:colOff>
      <xdr:row>16</xdr:row>
      <xdr:rowOff>348503</xdr:rowOff>
    </xdr:to>
    <xdr:pic>
      <xdr:nvPicPr>
        <xdr:cNvPr id="15" name="图片 14">
          <a:extLst>
            <a:ext uri="{FF2B5EF4-FFF2-40B4-BE49-F238E27FC236}">
              <a16:creationId xmlns:a16="http://schemas.microsoft.com/office/drawing/2014/main" id="{D1164FD7-9D34-4E42-8DD7-42752112BF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7669645" y="8063046"/>
          <a:ext cx="529836" cy="2007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50564</xdr:colOff>
      <xdr:row>11</xdr:row>
      <xdr:rowOff>80342</xdr:rowOff>
    </xdr:from>
    <xdr:to>
      <xdr:col>8</xdr:col>
      <xdr:colOff>728163</xdr:colOff>
      <xdr:row>11</xdr:row>
      <xdr:rowOff>365630</xdr:rowOff>
    </xdr:to>
    <xdr:pic>
      <xdr:nvPicPr>
        <xdr:cNvPr id="16" name="图片 15">
          <a:extLst>
            <a:ext uri="{FF2B5EF4-FFF2-40B4-BE49-F238E27FC236}">
              <a16:creationId xmlns:a16="http://schemas.microsoft.com/office/drawing/2014/main" id="{B4FF2952-D202-4F90-8059-45597915EA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03889" y="5471492"/>
          <a:ext cx="677599" cy="2852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218516</xdr:colOff>
      <xdr:row>10</xdr:row>
      <xdr:rowOff>101974</xdr:rowOff>
    </xdr:from>
    <xdr:to>
      <xdr:col>8</xdr:col>
      <xdr:colOff>487457</xdr:colOff>
      <xdr:row>10</xdr:row>
      <xdr:rowOff>393053</xdr:rowOff>
    </xdr:to>
    <xdr:pic>
      <xdr:nvPicPr>
        <xdr:cNvPr id="17" name="图片 16">
          <a:extLst>
            <a:ext uri="{FF2B5EF4-FFF2-40B4-BE49-F238E27FC236}">
              <a16:creationId xmlns:a16="http://schemas.microsoft.com/office/drawing/2014/main" id="{DE0E3AFA-6978-4561-AD08-D8122343E1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71841" y="4988299"/>
          <a:ext cx="268941" cy="291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145676</xdr:colOff>
      <xdr:row>12</xdr:row>
      <xdr:rowOff>67235</xdr:rowOff>
    </xdr:from>
    <xdr:to>
      <xdr:col>8</xdr:col>
      <xdr:colOff>493058</xdr:colOff>
      <xdr:row>12</xdr:row>
      <xdr:rowOff>360316</xdr:rowOff>
    </xdr:to>
    <xdr:pic>
      <xdr:nvPicPr>
        <xdr:cNvPr id="18" name="图片 17">
          <a:extLst>
            <a:ext uri="{FF2B5EF4-FFF2-40B4-BE49-F238E27FC236}">
              <a16:creationId xmlns:a16="http://schemas.microsoft.com/office/drawing/2014/main" id="{27D4C85A-0BC1-4FA8-B239-724428D0BD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9001" y="5963210"/>
          <a:ext cx="347382" cy="2930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208991</xdr:colOff>
      <xdr:row>13</xdr:row>
      <xdr:rowOff>81243</xdr:rowOff>
    </xdr:from>
    <xdr:to>
      <xdr:col>8</xdr:col>
      <xdr:colOff>580889</xdr:colOff>
      <xdr:row>13</xdr:row>
      <xdr:rowOff>395008</xdr:rowOff>
    </xdr:to>
    <xdr:pic>
      <xdr:nvPicPr>
        <xdr:cNvPr id="19" name="图片 18">
          <a:extLst>
            <a:ext uri="{FF2B5EF4-FFF2-40B4-BE49-F238E27FC236}">
              <a16:creationId xmlns:a16="http://schemas.microsoft.com/office/drawing/2014/main" id="{86480B54-76FB-4A1A-8DFF-4AAF17FEB4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62316" y="6482043"/>
          <a:ext cx="371898" cy="3137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270930</xdr:colOff>
      <xdr:row>15</xdr:row>
      <xdr:rowOff>135591</xdr:rowOff>
    </xdr:from>
    <xdr:to>
      <xdr:col>8</xdr:col>
      <xdr:colOff>540124</xdr:colOff>
      <xdr:row>15</xdr:row>
      <xdr:rowOff>426944</xdr:rowOff>
    </xdr:to>
    <xdr:pic>
      <xdr:nvPicPr>
        <xdr:cNvPr id="20" name="图片 19">
          <a:extLst>
            <a:ext uri="{FF2B5EF4-FFF2-40B4-BE49-F238E27FC236}">
              <a16:creationId xmlns:a16="http://schemas.microsoft.com/office/drawing/2014/main" id="{4452BFE6-729D-408D-BF81-0B9F15074E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7824255" y="7546041"/>
          <a:ext cx="269194" cy="2913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201118</xdr:colOff>
      <xdr:row>17</xdr:row>
      <xdr:rowOff>152960</xdr:rowOff>
    </xdr:from>
    <xdr:to>
      <xdr:col>8</xdr:col>
      <xdr:colOff>559734</xdr:colOff>
      <xdr:row>17</xdr:row>
      <xdr:rowOff>455519</xdr:rowOff>
    </xdr:to>
    <xdr:pic>
      <xdr:nvPicPr>
        <xdr:cNvPr id="21" name="图片 20">
          <a:extLst>
            <a:ext uri="{FF2B5EF4-FFF2-40B4-BE49-F238E27FC236}">
              <a16:creationId xmlns:a16="http://schemas.microsoft.com/office/drawing/2014/main" id="{FC89386F-5A30-46F7-899B-590B08FF78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7754443" y="8573060"/>
          <a:ext cx="358616" cy="3025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164305</xdr:colOff>
      <xdr:row>18</xdr:row>
      <xdr:rowOff>92448</xdr:rowOff>
    </xdr:from>
    <xdr:to>
      <xdr:col>8</xdr:col>
      <xdr:colOff>536203</xdr:colOff>
      <xdr:row>18</xdr:row>
      <xdr:rowOff>406213</xdr:rowOff>
    </xdr:to>
    <xdr:pic>
      <xdr:nvPicPr>
        <xdr:cNvPr id="22" name="图片 21">
          <a:extLst>
            <a:ext uri="{FF2B5EF4-FFF2-40B4-BE49-F238E27FC236}">
              <a16:creationId xmlns:a16="http://schemas.microsoft.com/office/drawing/2014/main" id="{81626EAC-64F0-4A37-8030-B4EE0F8B30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7717630" y="9017373"/>
          <a:ext cx="371898" cy="3137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257175</xdr:colOff>
      <xdr:row>14</xdr:row>
      <xdr:rowOff>133350</xdr:rowOff>
    </xdr:from>
    <xdr:to>
      <xdr:col>8</xdr:col>
      <xdr:colOff>582199</xdr:colOff>
      <xdr:row>14</xdr:row>
      <xdr:rowOff>438150</xdr:rowOff>
    </xdr:to>
    <xdr:pic>
      <xdr:nvPicPr>
        <xdr:cNvPr id="23" name="图片 22">
          <a:extLst>
            <a:ext uri="{FF2B5EF4-FFF2-40B4-BE49-F238E27FC236}">
              <a16:creationId xmlns:a16="http://schemas.microsoft.com/office/drawing/2014/main" id="{A6BA36A9-6EBF-41F8-9DCF-D70B805899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500" y="7038975"/>
          <a:ext cx="325024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190500</xdr:colOff>
      <xdr:row>19</xdr:row>
      <xdr:rowOff>104775</xdr:rowOff>
    </xdr:from>
    <xdr:to>
      <xdr:col>8</xdr:col>
      <xdr:colOff>515524</xdr:colOff>
      <xdr:row>19</xdr:row>
      <xdr:rowOff>409575</xdr:rowOff>
    </xdr:to>
    <xdr:pic>
      <xdr:nvPicPr>
        <xdr:cNvPr id="24" name="图片 23">
          <a:extLst>
            <a:ext uri="{FF2B5EF4-FFF2-40B4-BE49-F238E27FC236}">
              <a16:creationId xmlns:a16="http://schemas.microsoft.com/office/drawing/2014/main" id="{7209C981-B05D-4E3D-9EE6-85C0BCBC31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43825" y="9534525"/>
          <a:ext cx="325024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59645</xdr:colOff>
      <xdr:row>22</xdr:row>
      <xdr:rowOff>85725</xdr:rowOff>
    </xdr:from>
    <xdr:to>
      <xdr:col>8</xdr:col>
      <xdr:colOff>603542</xdr:colOff>
      <xdr:row>22</xdr:row>
      <xdr:rowOff>282388</xdr:rowOff>
    </xdr:to>
    <xdr:pic>
      <xdr:nvPicPr>
        <xdr:cNvPr id="27" name="图片 26">
          <a:extLst>
            <a:ext uri="{FF2B5EF4-FFF2-40B4-BE49-F238E27FC236}">
              <a16:creationId xmlns:a16="http://schemas.microsoft.com/office/drawing/2014/main" id="{8321EC0D-7E74-4FF7-90FE-60E7843853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8746445" y="8562975"/>
          <a:ext cx="543897" cy="196663"/>
        </a:xfrm>
        <a:prstGeom prst="rect">
          <a:avLst/>
        </a:prstGeom>
      </xdr:spPr>
    </xdr:pic>
    <xdr:clientData/>
  </xdr:twoCellAnchor>
  <xdr:twoCellAnchor editAs="oneCell">
    <xdr:from>
      <xdr:col>8</xdr:col>
      <xdr:colOff>28338</xdr:colOff>
      <xdr:row>21</xdr:row>
      <xdr:rowOff>159134</xdr:rowOff>
    </xdr:from>
    <xdr:to>
      <xdr:col>8</xdr:col>
      <xdr:colOff>666823</xdr:colOff>
      <xdr:row>21</xdr:row>
      <xdr:rowOff>257175</xdr:rowOff>
    </xdr:to>
    <xdr:pic>
      <xdr:nvPicPr>
        <xdr:cNvPr id="29" name="图片 28">
          <a:extLst>
            <a:ext uri="{FF2B5EF4-FFF2-40B4-BE49-F238E27FC236}">
              <a16:creationId xmlns:a16="http://schemas.microsoft.com/office/drawing/2014/main" id="{10E75B43-F417-44FE-98E4-21F0AF03D5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5400000" flipH="1">
          <a:off x="8985360" y="7985162"/>
          <a:ext cx="98041" cy="638485"/>
        </a:xfrm>
        <a:prstGeom prst="rect">
          <a:avLst/>
        </a:prstGeom>
      </xdr:spPr>
    </xdr:pic>
    <xdr:clientData/>
  </xdr:twoCellAnchor>
  <xdr:twoCellAnchor editAs="oneCell">
    <xdr:from>
      <xdr:col>8</xdr:col>
      <xdr:colOff>189941</xdr:colOff>
      <xdr:row>20</xdr:row>
      <xdr:rowOff>116209</xdr:rowOff>
    </xdr:from>
    <xdr:to>
      <xdr:col>8</xdr:col>
      <xdr:colOff>447675</xdr:colOff>
      <xdr:row>20</xdr:row>
      <xdr:rowOff>308160</xdr:rowOff>
    </xdr:to>
    <xdr:pic>
      <xdr:nvPicPr>
        <xdr:cNvPr id="30" name="图片 29">
          <a:extLst>
            <a:ext uri="{FF2B5EF4-FFF2-40B4-BE49-F238E27FC236}">
              <a16:creationId xmlns:a16="http://schemas.microsoft.com/office/drawing/2014/main" id="{3EB4CA48-D98B-478D-BE3D-BD3BE4FA4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8876741" y="7831459"/>
          <a:ext cx="257734" cy="191951"/>
        </a:xfrm>
        <a:prstGeom prst="rect">
          <a:avLst/>
        </a:prstGeom>
      </xdr:spPr>
    </xdr:pic>
    <xdr:clientData/>
  </xdr:twoCellAnchor>
  <xdr:twoCellAnchor>
    <xdr:from>
      <xdr:col>8</xdr:col>
      <xdr:colOff>149679</xdr:colOff>
      <xdr:row>3</xdr:row>
      <xdr:rowOff>81643</xdr:rowOff>
    </xdr:from>
    <xdr:to>
      <xdr:col>8</xdr:col>
      <xdr:colOff>606879</xdr:colOff>
      <xdr:row>3</xdr:row>
      <xdr:rowOff>319768</xdr:rowOff>
    </xdr:to>
    <xdr:pic>
      <xdr:nvPicPr>
        <xdr:cNvPr id="31" name="Picture 7">
          <a:extLst>
            <a:ext uri="{FF2B5EF4-FFF2-40B4-BE49-F238E27FC236}">
              <a16:creationId xmlns:a16="http://schemas.microsoft.com/office/drawing/2014/main" id="{8E9FF392-C13B-42A7-BA78-817C8A64C3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5999" b="-15999"/>
        <a:stretch>
          <a:fillRect/>
        </a:stretch>
      </xdr:blipFill>
      <xdr:spPr bwMode="auto">
        <a:xfrm>
          <a:off x="8788854" y="1215118"/>
          <a:ext cx="457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171450</xdr:colOff>
      <xdr:row>0</xdr:row>
      <xdr:rowOff>0</xdr:rowOff>
    </xdr:from>
    <xdr:ext cx="0" cy="85725"/>
    <xdr:pic>
      <xdr:nvPicPr>
        <xdr:cNvPr id="2" name="Picture 5">
          <a:extLst>
            <a:ext uri="{FF2B5EF4-FFF2-40B4-BE49-F238E27FC236}">
              <a16:creationId xmlns:a16="http://schemas.microsoft.com/office/drawing/2014/main" id="{D50970D1-333C-4C0B-8A4B-528B359BBA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96450" y="34290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195303</xdr:colOff>
      <xdr:row>2</xdr:row>
      <xdr:rowOff>52055</xdr:rowOff>
    </xdr:from>
    <xdr:ext cx="176172" cy="292275"/>
    <xdr:pic>
      <xdr:nvPicPr>
        <xdr:cNvPr id="11" name="图片 10">
          <a:extLst>
            <a:ext uri="{FF2B5EF4-FFF2-40B4-BE49-F238E27FC236}">
              <a16:creationId xmlns:a16="http://schemas.microsoft.com/office/drawing/2014/main" id="{89C28DF3-0961-4361-9B79-C7AA18B00F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96478" y="909305"/>
          <a:ext cx="176172" cy="292275"/>
        </a:xfrm>
        <a:prstGeom prst="rect">
          <a:avLst/>
        </a:prstGeom>
      </xdr:spPr>
    </xdr:pic>
    <xdr:clientData/>
  </xdr:oneCellAnchor>
  <xdr:oneCellAnchor>
    <xdr:from>
      <xdr:col>8</xdr:col>
      <xdr:colOff>152960</xdr:colOff>
      <xdr:row>4</xdr:row>
      <xdr:rowOff>48184</xdr:rowOff>
    </xdr:from>
    <xdr:ext cx="401940" cy="247091"/>
    <xdr:pic>
      <xdr:nvPicPr>
        <xdr:cNvPr id="19" name="图片 18">
          <a:extLst>
            <a:ext uri="{FF2B5EF4-FFF2-40B4-BE49-F238E27FC236}">
              <a16:creationId xmlns:a16="http://schemas.microsoft.com/office/drawing/2014/main" id="{3E367A5A-A301-473C-B574-E882969EEE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54135" y="1667434"/>
          <a:ext cx="401940" cy="2470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49062</xdr:colOff>
      <xdr:row>5</xdr:row>
      <xdr:rowOff>52960</xdr:rowOff>
    </xdr:from>
    <xdr:ext cx="552673" cy="297979"/>
    <xdr:pic>
      <xdr:nvPicPr>
        <xdr:cNvPr id="20" name="图片 19">
          <a:extLst>
            <a:ext uri="{FF2B5EF4-FFF2-40B4-BE49-F238E27FC236}">
              <a16:creationId xmlns:a16="http://schemas.microsoft.com/office/drawing/2014/main" id="{E640E90A-79D0-4385-99D4-F15B140A73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0237" y="2053210"/>
          <a:ext cx="552673" cy="2979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257736</xdr:colOff>
      <xdr:row>6</xdr:row>
      <xdr:rowOff>44823</xdr:rowOff>
    </xdr:from>
    <xdr:ext cx="190499" cy="329395"/>
    <xdr:pic>
      <xdr:nvPicPr>
        <xdr:cNvPr id="21" name="图片 20">
          <a:extLst>
            <a:ext uri="{FF2B5EF4-FFF2-40B4-BE49-F238E27FC236}">
              <a16:creationId xmlns:a16="http://schemas.microsoft.com/office/drawing/2014/main" id="{82B78241-AEF8-482D-A686-02C0CDD265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9782736" y="2911848"/>
          <a:ext cx="190499" cy="329395"/>
        </a:xfrm>
        <a:prstGeom prst="rect">
          <a:avLst/>
        </a:prstGeom>
      </xdr:spPr>
    </xdr:pic>
    <xdr:clientData/>
  </xdr:oneCellAnchor>
  <xdr:oneCellAnchor>
    <xdr:from>
      <xdr:col>8</xdr:col>
      <xdr:colOff>138000</xdr:colOff>
      <xdr:row>3</xdr:row>
      <xdr:rowOff>153354</xdr:rowOff>
    </xdr:from>
    <xdr:ext cx="444708" cy="131024"/>
    <xdr:pic>
      <xdr:nvPicPr>
        <xdr:cNvPr id="23" name="图片 22">
          <a:extLst>
            <a:ext uri="{FF2B5EF4-FFF2-40B4-BE49-F238E27FC236}">
              <a16:creationId xmlns:a16="http://schemas.microsoft.com/office/drawing/2014/main" id="{D5181E17-78DC-4F2D-9962-4E0F6561A1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16200000">
          <a:off x="9819842" y="1349062"/>
          <a:ext cx="131024" cy="444708"/>
        </a:xfrm>
        <a:prstGeom prst="rect">
          <a:avLst/>
        </a:prstGeom>
      </xdr:spPr>
    </xdr:pic>
    <xdr:clientData/>
  </xdr:oneCellAnchor>
  <xdr:oneCellAnchor>
    <xdr:from>
      <xdr:col>8</xdr:col>
      <xdr:colOff>203948</xdr:colOff>
      <xdr:row>1</xdr:row>
      <xdr:rowOff>19612</xdr:rowOff>
    </xdr:from>
    <xdr:ext cx="177052" cy="303659"/>
    <xdr:pic>
      <xdr:nvPicPr>
        <xdr:cNvPr id="36" name="图片 35">
          <a:extLst>
            <a:ext uri="{FF2B5EF4-FFF2-40B4-BE49-F238E27FC236}">
              <a16:creationId xmlns:a16="http://schemas.microsoft.com/office/drawing/2014/main" id="{7C18BAB1-8D6C-4393-8CF6-FFC1BEDAA0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05123" y="495862"/>
          <a:ext cx="177052" cy="303659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4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76F067-51FE-4DC3-9306-730921FF941D}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BEB821-E218-4801-A697-520E1B29BC86}">
  <dimension ref="A1:G42"/>
  <sheetViews>
    <sheetView topLeftCell="E1" zoomScale="85" zoomScaleNormal="85" workbookViewId="0">
      <selection activeCell="J17" sqref="J17"/>
    </sheetView>
  </sheetViews>
  <sheetFormatPr defaultRowHeight="13.5"/>
  <cols>
    <col min="3" max="3" width="22.5" customWidth="1"/>
    <col min="4" max="4" width="34" customWidth="1"/>
    <col min="5" max="5" width="8.125" customWidth="1"/>
    <col min="6" max="6" width="19.625" style="150" customWidth="1"/>
    <col min="7" max="7" width="11.75" customWidth="1"/>
  </cols>
  <sheetData>
    <row r="1" spans="1:7">
      <c r="A1" s="191" t="s">
        <v>308</v>
      </c>
      <c r="B1" s="191" t="s">
        <v>485</v>
      </c>
      <c r="C1" s="191" t="s">
        <v>339</v>
      </c>
      <c r="D1" s="191" t="s">
        <v>483</v>
      </c>
      <c r="E1" s="191" t="s">
        <v>491</v>
      </c>
      <c r="F1" s="205" t="s">
        <v>309</v>
      </c>
      <c r="G1" s="191" t="s">
        <v>484</v>
      </c>
    </row>
    <row r="2" spans="1:7" ht="18.75">
      <c r="A2" s="143">
        <v>1</v>
      </c>
      <c r="B2" s="705" t="s">
        <v>170</v>
      </c>
      <c r="C2" s="192" t="s">
        <v>195</v>
      </c>
      <c r="D2" s="192" t="s">
        <v>125</v>
      </c>
      <c r="E2" s="192">
        <v>1</v>
      </c>
      <c r="F2" s="149"/>
      <c r="G2" s="148" t="s">
        <v>487</v>
      </c>
    </row>
    <row r="3" spans="1:7" ht="18.75">
      <c r="A3" s="143">
        <v>2</v>
      </c>
      <c r="B3" s="706"/>
      <c r="C3" s="192" t="s">
        <v>228</v>
      </c>
      <c r="D3" s="192" t="s">
        <v>119</v>
      </c>
      <c r="E3" s="192">
        <v>1</v>
      </c>
      <c r="F3" s="149"/>
      <c r="G3" s="148" t="s">
        <v>487</v>
      </c>
    </row>
    <row r="4" spans="1:7" ht="18.75">
      <c r="A4" s="143">
        <v>3</v>
      </c>
      <c r="B4" s="706"/>
      <c r="C4" s="192" t="s">
        <v>123</v>
      </c>
      <c r="D4" s="192" t="s">
        <v>237</v>
      </c>
      <c r="E4" s="192">
        <v>4</v>
      </c>
      <c r="F4" s="149"/>
      <c r="G4" s="148" t="s">
        <v>487</v>
      </c>
    </row>
    <row r="5" spans="1:7" ht="18.75">
      <c r="A5" s="143">
        <v>4</v>
      </c>
      <c r="B5" s="706"/>
      <c r="C5" s="192" t="s">
        <v>404</v>
      </c>
      <c r="D5" s="192" t="s">
        <v>242</v>
      </c>
      <c r="E5" s="192">
        <v>1</v>
      </c>
      <c r="F5" s="149"/>
      <c r="G5" s="148" t="s">
        <v>487</v>
      </c>
    </row>
    <row r="6" spans="1:7" ht="18.75">
      <c r="A6" s="143">
        <v>5</v>
      </c>
      <c r="B6" s="706"/>
      <c r="C6" s="192" t="s">
        <v>384</v>
      </c>
      <c r="D6" s="192" t="s">
        <v>245</v>
      </c>
      <c r="E6" s="192">
        <v>1</v>
      </c>
      <c r="F6" s="149"/>
      <c r="G6" s="148" t="s">
        <v>487</v>
      </c>
    </row>
    <row r="7" spans="1:7" ht="18.75">
      <c r="A7" s="143">
        <v>6</v>
      </c>
      <c r="B7" s="706"/>
      <c r="C7" s="192" t="s">
        <v>406</v>
      </c>
      <c r="D7" s="192" t="s">
        <v>247</v>
      </c>
      <c r="E7" s="192">
        <v>1</v>
      </c>
      <c r="F7" s="149"/>
      <c r="G7" s="148" t="s">
        <v>487</v>
      </c>
    </row>
    <row r="8" spans="1:7" ht="18.75">
      <c r="A8" s="143">
        <v>7</v>
      </c>
      <c r="B8" s="706"/>
      <c r="C8" s="192" t="s">
        <v>249</v>
      </c>
      <c r="D8" s="192" t="s">
        <v>250</v>
      </c>
      <c r="E8" s="192">
        <v>1</v>
      </c>
      <c r="F8" s="149"/>
      <c r="G8" s="148" t="s">
        <v>487</v>
      </c>
    </row>
    <row r="9" spans="1:7" ht="18.75">
      <c r="A9" s="143">
        <v>8</v>
      </c>
      <c r="B9" s="706"/>
      <c r="C9" s="192" t="s">
        <v>321</v>
      </c>
      <c r="D9" s="192" t="s">
        <v>187</v>
      </c>
      <c r="E9" s="192">
        <v>1</v>
      </c>
      <c r="F9" s="149"/>
      <c r="G9" s="148" t="s">
        <v>487</v>
      </c>
    </row>
    <row r="10" spans="1:7" ht="18.75">
      <c r="A10" s="143">
        <v>9</v>
      </c>
      <c r="B10" s="706"/>
      <c r="C10" s="192" t="s">
        <v>407</v>
      </c>
      <c r="D10" s="192" t="s">
        <v>256</v>
      </c>
      <c r="E10" s="192">
        <v>1</v>
      </c>
      <c r="F10" s="149"/>
      <c r="G10" s="148" t="s">
        <v>490</v>
      </c>
    </row>
    <row r="11" spans="1:7" ht="18.75">
      <c r="A11" s="143">
        <v>10</v>
      </c>
      <c r="B11" s="706"/>
      <c r="C11" s="192" t="s">
        <v>333</v>
      </c>
      <c r="D11" s="192" t="s">
        <v>41</v>
      </c>
      <c r="E11" s="192">
        <v>8</v>
      </c>
      <c r="F11" s="705" t="s">
        <v>489</v>
      </c>
      <c r="G11" s="148" t="s">
        <v>487</v>
      </c>
    </row>
    <row r="12" spans="1:7" ht="18.75">
      <c r="A12" s="143">
        <v>11</v>
      </c>
      <c r="B12" s="706"/>
      <c r="C12" s="192" t="s">
        <v>136</v>
      </c>
      <c r="D12" s="192" t="s">
        <v>137</v>
      </c>
      <c r="E12" s="192">
        <v>8</v>
      </c>
      <c r="F12" s="706"/>
      <c r="G12" s="148" t="s">
        <v>487</v>
      </c>
    </row>
    <row r="13" spans="1:7" ht="18.75">
      <c r="A13" s="143">
        <v>12</v>
      </c>
      <c r="B13" s="706"/>
      <c r="C13" s="192" t="s">
        <v>139</v>
      </c>
      <c r="D13" s="192" t="s">
        <v>42</v>
      </c>
      <c r="E13" s="192">
        <v>8</v>
      </c>
      <c r="F13" s="707"/>
      <c r="G13" s="148" t="s">
        <v>487</v>
      </c>
    </row>
    <row r="14" spans="1:7" ht="18.75">
      <c r="A14" s="143">
        <v>13</v>
      </c>
      <c r="B14" s="706"/>
      <c r="C14" s="192" t="s">
        <v>410</v>
      </c>
      <c r="D14" s="192" t="s">
        <v>173</v>
      </c>
      <c r="E14" s="192">
        <v>1</v>
      </c>
      <c r="F14" s="149"/>
      <c r="G14" s="148" t="s">
        <v>487</v>
      </c>
    </row>
    <row r="15" spans="1:7" ht="18.75">
      <c r="A15" s="143">
        <v>14</v>
      </c>
      <c r="B15" s="706"/>
      <c r="C15" s="192" t="s">
        <v>412</v>
      </c>
      <c r="D15" s="192" t="s">
        <v>273</v>
      </c>
      <c r="E15" s="192">
        <v>1</v>
      </c>
      <c r="F15" s="149"/>
      <c r="G15" s="148" t="s">
        <v>487</v>
      </c>
    </row>
    <row r="16" spans="1:7" ht="18.75">
      <c r="A16" s="143">
        <v>15</v>
      </c>
      <c r="B16" s="706"/>
      <c r="C16" s="111" t="s">
        <v>389</v>
      </c>
      <c r="D16" s="192" t="s">
        <v>275</v>
      </c>
      <c r="E16" s="192">
        <v>1</v>
      </c>
      <c r="F16" s="149" t="s">
        <v>486</v>
      </c>
      <c r="G16" s="148" t="s">
        <v>487</v>
      </c>
    </row>
    <row r="17" spans="1:7" ht="18.75">
      <c r="A17" s="143">
        <v>16</v>
      </c>
      <c r="B17" s="706"/>
      <c r="C17" s="192" t="s">
        <v>400</v>
      </c>
      <c r="D17" s="192" t="s">
        <v>130</v>
      </c>
      <c r="E17" s="192">
        <v>1</v>
      </c>
      <c r="F17" s="149"/>
      <c r="G17" s="148" t="s">
        <v>490</v>
      </c>
    </row>
    <row r="18" spans="1:7" ht="18.75">
      <c r="A18" s="143">
        <v>17</v>
      </c>
      <c r="B18" s="706"/>
      <c r="C18" s="192" t="s">
        <v>415</v>
      </c>
      <c r="D18" s="192" t="s">
        <v>133</v>
      </c>
      <c r="E18" s="192">
        <v>1</v>
      </c>
      <c r="F18" s="149" t="s">
        <v>488</v>
      </c>
      <c r="G18" s="148" t="s">
        <v>490</v>
      </c>
    </row>
    <row r="19" spans="1:7" ht="18.75">
      <c r="A19" s="143">
        <v>18</v>
      </c>
      <c r="B19" s="706"/>
      <c r="C19" s="192" t="s">
        <v>394</v>
      </c>
      <c r="D19" s="192" t="s">
        <v>277</v>
      </c>
      <c r="E19" s="192">
        <v>1</v>
      </c>
      <c r="F19" s="149"/>
      <c r="G19" s="148" t="s">
        <v>490</v>
      </c>
    </row>
    <row r="20" spans="1:7" ht="18.75">
      <c r="A20" s="143">
        <v>19</v>
      </c>
      <c r="B20" s="706"/>
      <c r="C20" s="192" t="s">
        <v>395</v>
      </c>
      <c r="D20" s="192" t="s">
        <v>174</v>
      </c>
      <c r="E20" s="192">
        <v>1</v>
      </c>
      <c r="F20" s="149"/>
      <c r="G20" s="148" t="s">
        <v>490</v>
      </c>
    </row>
    <row r="21" spans="1:7" ht="18.75">
      <c r="A21" s="143">
        <v>20</v>
      </c>
      <c r="B21" s="706"/>
      <c r="C21" s="192" t="s">
        <v>396</v>
      </c>
      <c r="D21" s="192" t="s">
        <v>397</v>
      </c>
      <c r="E21" s="192">
        <v>1</v>
      </c>
      <c r="F21" s="149"/>
      <c r="G21" s="148" t="s">
        <v>490</v>
      </c>
    </row>
    <row r="22" spans="1:7" ht="18.75">
      <c r="A22" s="143">
        <v>21</v>
      </c>
      <c r="B22" s="706"/>
      <c r="C22" s="192" t="s">
        <v>398</v>
      </c>
      <c r="D22" s="192" t="s">
        <v>399</v>
      </c>
      <c r="E22" s="192">
        <v>1</v>
      </c>
      <c r="F22" s="149"/>
      <c r="G22" s="148" t="s">
        <v>490</v>
      </c>
    </row>
    <row r="23" spans="1:7" ht="18.75">
      <c r="A23" s="143">
        <v>22</v>
      </c>
      <c r="B23" s="706"/>
      <c r="C23" s="110" t="s">
        <v>310</v>
      </c>
      <c r="D23" s="110" t="s">
        <v>284</v>
      </c>
      <c r="E23" s="110">
        <v>1</v>
      </c>
      <c r="F23" s="149"/>
      <c r="G23" s="148" t="s">
        <v>487</v>
      </c>
    </row>
    <row r="24" spans="1:7" ht="18.75">
      <c r="A24" s="143">
        <v>23</v>
      </c>
      <c r="B24" s="707"/>
      <c r="C24" s="110" t="s">
        <v>312</v>
      </c>
      <c r="D24" s="110" t="s">
        <v>153</v>
      </c>
      <c r="E24" s="110">
        <v>1</v>
      </c>
      <c r="F24" s="149"/>
      <c r="G24" s="148" t="s">
        <v>487</v>
      </c>
    </row>
    <row r="25" spans="1:7" ht="18.75">
      <c r="A25" s="143">
        <v>24</v>
      </c>
      <c r="B25" s="705" t="s">
        <v>141</v>
      </c>
      <c r="C25" s="193" t="s">
        <v>429</v>
      </c>
      <c r="D25" s="194" t="s">
        <v>147</v>
      </c>
      <c r="E25" s="194">
        <v>1</v>
      </c>
      <c r="F25" s="149"/>
      <c r="G25" s="148" t="s">
        <v>487</v>
      </c>
    </row>
    <row r="26" spans="1:7" ht="18.75">
      <c r="A26" s="143">
        <v>25</v>
      </c>
      <c r="B26" s="706"/>
      <c r="C26" s="195" t="s">
        <v>431</v>
      </c>
      <c r="D26" s="194" t="s">
        <v>146</v>
      </c>
      <c r="E26" s="194">
        <v>1</v>
      </c>
      <c r="F26" s="149"/>
      <c r="G26" s="148" t="s">
        <v>487</v>
      </c>
    </row>
    <row r="27" spans="1:7" ht="18.75">
      <c r="A27" s="143">
        <v>26</v>
      </c>
      <c r="B27" s="706"/>
      <c r="C27" s="196" t="s">
        <v>430</v>
      </c>
      <c r="D27" s="197" t="s">
        <v>110</v>
      </c>
      <c r="E27" s="197">
        <v>1</v>
      </c>
      <c r="F27" s="149"/>
      <c r="G27" s="148" t="s">
        <v>487</v>
      </c>
    </row>
    <row r="28" spans="1:7" ht="18.75">
      <c r="A28" s="143">
        <v>27</v>
      </c>
      <c r="B28" s="706"/>
      <c r="C28" s="198" t="s">
        <v>192</v>
      </c>
      <c r="D28" s="194" t="s">
        <v>119</v>
      </c>
      <c r="E28" s="194">
        <v>1</v>
      </c>
      <c r="F28" s="149"/>
      <c r="G28" s="148" t="s">
        <v>487</v>
      </c>
    </row>
    <row r="29" spans="1:7" ht="18.75">
      <c r="A29" s="143">
        <v>28</v>
      </c>
      <c r="B29" s="706"/>
      <c r="C29" s="194" t="s">
        <v>123</v>
      </c>
      <c r="D29" s="194" t="s">
        <v>124</v>
      </c>
      <c r="E29" s="194">
        <v>4</v>
      </c>
      <c r="F29" s="149"/>
      <c r="G29" s="148" t="s">
        <v>487</v>
      </c>
    </row>
    <row r="30" spans="1:7" ht="18.75">
      <c r="A30" s="143">
        <v>29</v>
      </c>
      <c r="B30" s="706"/>
      <c r="C30" s="199" t="s">
        <v>195</v>
      </c>
      <c r="D30" s="194" t="s">
        <v>125</v>
      </c>
      <c r="E30" s="194">
        <v>1</v>
      </c>
      <c r="F30" s="149"/>
      <c r="G30" s="148" t="s">
        <v>487</v>
      </c>
    </row>
    <row r="31" spans="1:7" ht="18.75">
      <c r="A31" s="143">
        <v>30</v>
      </c>
      <c r="B31" s="706"/>
      <c r="C31" s="111" t="s">
        <v>193</v>
      </c>
      <c r="D31" s="111" t="s">
        <v>181</v>
      </c>
      <c r="E31" s="111">
        <v>1</v>
      </c>
      <c r="F31" s="149"/>
      <c r="G31" s="148" t="s">
        <v>487</v>
      </c>
    </row>
    <row r="32" spans="1:7" ht="18.75">
      <c r="A32" s="143">
        <v>31</v>
      </c>
      <c r="B32" s="706"/>
      <c r="C32" s="111" t="s">
        <v>293</v>
      </c>
      <c r="D32" s="111" t="s">
        <v>187</v>
      </c>
      <c r="E32" s="111">
        <v>1</v>
      </c>
      <c r="F32" s="149"/>
      <c r="G32" s="148" t="s">
        <v>487</v>
      </c>
    </row>
    <row r="33" spans="1:7" ht="18.75">
      <c r="A33" s="143">
        <v>32</v>
      </c>
      <c r="B33" s="706"/>
      <c r="C33" s="200" t="s">
        <v>175</v>
      </c>
      <c r="D33" s="194" t="s">
        <v>164</v>
      </c>
      <c r="E33" s="194">
        <v>1</v>
      </c>
      <c r="F33" s="149"/>
      <c r="G33" s="148" t="s">
        <v>487</v>
      </c>
    </row>
    <row r="34" spans="1:7" ht="18.75">
      <c r="A34" s="143">
        <v>33</v>
      </c>
      <c r="B34" s="706"/>
      <c r="C34" s="111" t="s">
        <v>434</v>
      </c>
      <c r="D34" s="111" t="s">
        <v>433</v>
      </c>
      <c r="E34" s="111">
        <v>1</v>
      </c>
      <c r="F34" s="149" t="s">
        <v>486</v>
      </c>
      <c r="G34" s="148" t="s">
        <v>487</v>
      </c>
    </row>
    <row r="35" spans="1:7" ht="18.75">
      <c r="A35" s="143">
        <v>34</v>
      </c>
      <c r="B35" s="706"/>
      <c r="C35" s="111" t="s">
        <v>129</v>
      </c>
      <c r="D35" s="111" t="s">
        <v>130</v>
      </c>
      <c r="E35" s="111">
        <v>1</v>
      </c>
      <c r="F35" s="149"/>
      <c r="G35" s="148" t="s">
        <v>487</v>
      </c>
    </row>
    <row r="36" spans="1:7" ht="18.75">
      <c r="A36" s="143">
        <v>35</v>
      </c>
      <c r="B36" s="706"/>
      <c r="C36" s="111" t="s">
        <v>132</v>
      </c>
      <c r="D36" s="111" t="s">
        <v>133</v>
      </c>
      <c r="E36" s="111">
        <v>1</v>
      </c>
      <c r="F36" s="149"/>
      <c r="G36" s="148" t="s">
        <v>487</v>
      </c>
    </row>
    <row r="37" spans="1:7" ht="18.75">
      <c r="A37" s="143">
        <v>36</v>
      </c>
      <c r="B37" s="706"/>
      <c r="C37" s="111" t="s">
        <v>178</v>
      </c>
      <c r="D37" s="111" t="s">
        <v>174</v>
      </c>
      <c r="E37" s="111">
        <v>1</v>
      </c>
      <c r="F37" s="149"/>
      <c r="G37" s="148" t="s">
        <v>487</v>
      </c>
    </row>
    <row r="38" spans="1:7" ht="18.75">
      <c r="A38" s="143">
        <v>37</v>
      </c>
      <c r="B38" s="707"/>
      <c r="C38" s="110" t="s">
        <v>310</v>
      </c>
      <c r="D38" s="110" t="s">
        <v>284</v>
      </c>
      <c r="E38" s="110">
        <v>1</v>
      </c>
      <c r="F38" s="149"/>
      <c r="G38" s="148" t="s">
        <v>487</v>
      </c>
    </row>
    <row r="39" spans="1:7" ht="18.75">
      <c r="A39" s="143">
        <v>38</v>
      </c>
      <c r="B39" s="705" t="s">
        <v>445</v>
      </c>
      <c r="C39" s="201" t="s">
        <v>482</v>
      </c>
      <c r="D39" s="202" t="s">
        <v>177</v>
      </c>
      <c r="E39" s="204">
        <v>1</v>
      </c>
      <c r="F39" s="149"/>
      <c r="G39" s="148" t="s">
        <v>487</v>
      </c>
    </row>
    <row r="40" spans="1:7" ht="18.75">
      <c r="A40" s="143">
        <v>39</v>
      </c>
      <c r="B40" s="706"/>
      <c r="C40" s="181" t="s">
        <v>460</v>
      </c>
      <c r="D40" s="181" t="s">
        <v>461</v>
      </c>
      <c r="E40" s="181">
        <v>1</v>
      </c>
      <c r="F40" s="149"/>
      <c r="G40" s="148" t="s">
        <v>487</v>
      </c>
    </row>
    <row r="41" spans="1:7" ht="18.75">
      <c r="A41" s="143">
        <v>40</v>
      </c>
      <c r="B41" s="706"/>
      <c r="C41" s="203" t="s">
        <v>467</v>
      </c>
      <c r="D41" s="203" t="s">
        <v>176</v>
      </c>
      <c r="E41" s="203">
        <v>1</v>
      </c>
      <c r="F41" s="149"/>
      <c r="G41" s="148" t="s">
        <v>487</v>
      </c>
    </row>
    <row r="42" spans="1:7" ht="18.75">
      <c r="A42" s="143">
        <v>41</v>
      </c>
      <c r="B42" s="707"/>
      <c r="C42" s="181" t="s">
        <v>471</v>
      </c>
      <c r="D42" s="181" t="s">
        <v>169</v>
      </c>
      <c r="E42" s="181">
        <v>1</v>
      </c>
      <c r="F42" s="149"/>
      <c r="G42" s="148" t="s">
        <v>487</v>
      </c>
    </row>
  </sheetData>
  <mergeCells count="4">
    <mergeCell ref="B2:B24"/>
    <mergeCell ref="B25:B38"/>
    <mergeCell ref="B39:B42"/>
    <mergeCell ref="F11:F13"/>
  </mergeCells>
  <phoneticPr fontId="1" type="noConversion"/>
  <conditionalFormatting sqref="C23:C24">
    <cfRule type="duplicateValues" dxfId="397" priority="17"/>
  </conditionalFormatting>
  <conditionalFormatting sqref="C23:C24">
    <cfRule type="duplicateValues" dxfId="396" priority="18"/>
  </conditionalFormatting>
  <conditionalFormatting sqref="C16">
    <cfRule type="duplicateValues" dxfId="395" priority="21"/>
  </conditionalFormatting>
  <conditionalFormatting sqref="C31:C32">
    <cfRule type="duplicateValues" dxfId="394" priority="9"/>
  </conditionalFormatting>
  <conditionalFormatting sqref="C27">
    <cfRule type="duplicateValues" dxfId="393" priority="7"/>
  </conditionalFormatting>
  <conditionalFormatting sqref="C26">
    <cfRule type="duplicateValues" dxfId="392" priority="14"/>
  </conditionalFormatting>
  <conditionalFormatting sqref="C41">
    <cfRule type="duplicateValues" dxfId="391" priority="2"/>
  </conditionalFormatting>
  <conditionalFormatting sqref="C39">
    <cfRule type="duplicateValues" dxfId="390" priority="3"/>
  </conditionalFormatting>
  <conditionalFormatting sqref="C2:C24">
    <cfRule type="duplicateValues" dxfId="389" priority="987"/>
  </conditionalFormatting>
  <conditionalFormatting sqref="C25 C28:C30 C33:C37">
    <cfRule type="duplicateValues" dxfId="388" priority="991"/>
  </conditionalFormatting>
  <conditionalFormatting sqref="C38">
    <cfRule type="duplicateValues" dxfId="387" priority="1003"/>
  </conditionalFormatting>
  <conditionalFormatting sqref="C25 C28:C37">
    <cfRule type="duplicateValues" dxfId="386" priority="1004"/>
  </conditionalFormatting>
  <conditionalFormatting sqref="C1:C1048576">
    <cfRule type="duplicateValues" dxfId="385" priority="1"/>
  </conditionalFormatting>
  <pageMargins left="0.7" right="0.7" top="0.75" bottom="0.75" header="0.3" footer="0.3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AD350E-CFEC-4E77-A500-59F2CA480E72}">
  <dimension ref="A1:AB26"/>
  <sheetViews>
    <sheetView zoomScale="70" zoomScaleNormal="70" workbookViewId="0">
      <selection activeCell="F11" sqref="F11"/>
    </sheetView>
  </sheetViews>
  <sheetFormatPr defaultRowHeight="13.5"/>
  <cols>
    <col min="3" max="3" width="13.125" customWidth="1"/>
    <col min="4" max="4" width="19.375" customWidth="1"/>
    <col min="5" max="5" width="31.25" customWidth="1"/>
    <col min="6" max="6" width="13.625" customWidth="1"/>
    <col min="11" max="11" width="15.875" customWidth="1"/>
    <col min="15" max="15" width="13.125" customWidth="1"/>
    <col min="16" max="16" width="11.5" customWidth="1"/>
    <col min="17" max="17" width="16.125" customWidth="1"/>
    <col min="18" max="18" width="16.5" customWidth="1"/>
    <col min="19" max="19" width="14.75" customWidth="1"/>
    <col min="21" max="21" width="15" style="247" customWidth="1"/>
    <col min="28" max="28" width="17.25" customWidth="1"/>
  </cols>
  <sheetData>
    <row r="1" spans="1:28" s="238" customFormat="1" ht="29.25" customHeight="1">
      <c r="A1" s="248" t="s">
        <v>500</v>
      </c>
      <c r="B1" s="248" t="s">
        <v>501</v>
      </c>
      <c r="C1" s="248" t="s">
        <v>502</v>
      </c>
      <c r="D1" s="248" t="s">
        <v>503</v>
      </c>
      <c r="E1" s="248" t="s">
        <v>504</v>
      </c>
      <c r="F1" s="248" t="s">
        <v>505</v>
      </c>
      <c r="G1" s="248" t="s">
        <v>506</v>
      </c>
      <c r="H1" s="248" t="s">
        <v>507</v>
      </c>
      <c r="I1" s="248" t="s">
        <v>508</v>
      </c>
      <c r="J1" s="248" t="s">
        <v>509</v>
      </c>
      <c r="K1" s="248" t="s">
        <v>510</v>
      </c>
      <c r="L1" s="248" t="s">
        <v>511</v>
      </c>
      <c r="M1" s="248" t="s">
        <v>512</v>
      </c>
      <c r="N1" s="248" t="s">
        <v>513</v>
      </c>
      <c r="O1" s="248" t="s">
        <v>514</v>
      </c>
      <c r="P1" s="248" t="s">
        <v>515</v>
      </c>
      <c r="Q1" s="248" t="s">
        <v>516</v>
      </c>
      <c r="R1" s="248" t="s">
        <v>517</v>
      </c>
      <c r="S1" s="248" t="s">
        <v>518</v>
      </c>
      <c r="T1" s="248" t="s">
        <v>519</v>
      </c>
      <c r="U1" s="249" t="s">
        <v>520</v>
      </c>
      <c r="V1" s="248" t="s">
        <v>521</v>
      </c>
      <c r="W1" s="248" t="s">
        <v>522</v>
      </c>
      <c r="X1" s="248" t="s">
        <v>523</v>
      </c>
      <c r="Y1" s="248" t="s">
        <v>524</v>
      </c>
      <c r="Z1" s="248" t="s">
        <v>525</v>
      </c>
      <c r="AA1" s="248" t="s">
        <v>526</v>
      </c>
      <c r="AB1" s="250" t="s">
        <v>579</v>
      </c>
    </row>
    <row r="2" spans="1:28" ht="30" customHeight="1">
      <c r="A2" s="106">
        <v>1</v>
      </c>
      <c r="B2" s="106">
        <v>2</v>
      </c>
      <c r="C2" s="106" t="s">
        <v>580</v>
      </c>
      <c r="D2" s="251" t="s">
        <v>579</v>
      </c>
      <c r="E2" s="106" t="s">
        <v>581</v>
      </c>
      <c r="F2" s="106" t="s">
        <v>582</v>
      </c>
      <c r="G2" s="106" t="s">
        <v>38</v>
      </c>
      <c r="H2" s="106" t="s">
        <v>530</v>
      </c>
      <c r="I2" s="106"/>
      <c r="J2" s="106" t="s">
        <v>639</v>
      </c>
      <c r="K2" s="106" t="s">
        <v>640</v>
      </c>
      <c r="L2" s="106" t="s">
        <v>641</v>
      </c>
      <c r="M2" s="106" t="s">
        <v>456</v>
      </c>
      <c r="N2" s="106" t="s">
        <v>650</v>
      </c>
      <c r="O2" s="106" t="s">
        <v>642</v>
      </c>
      <c r="P2" s="106" t="s">
        <v>157</v>
      </c>
      <c r="Q2" s="106" t="s">
        <v>39</v>
      </c>
      <c r="R2" s="106" t="s">
        <v>39</v>
      </c>
      <c r="S2" s="106" t="s">
        <v>643</v>
      </c>
      <c r="T2" s="106" t="s">
        <v>39</v>
      </c>
      <c r="U2" s="252">
        <v>5.6818</v>
      </c>
      <c r="V2" s="106" t="s">
        <v>39</v>
      </c>
      <c r="W2" s="106" t="s">
        <v>465</v>
      </c>
      <c r="X2" s="106" t="s">
        <v>39</v>
      </c>
      <c r="Y2" s="106" t="s">
        <v>466</v>
      </c>
      <c r="Z2" s="106" t="s">
        <v>39</v>
      </c>
      <c r="AA2" s="106" t="s">
        <v>39</v>
      </c>
      <c r="AB2" s="253">
        <v>1</v>
      </c>
    </row>
    <row r="3" spans="1:28" ht="30" customHeight="1">
      <c r="A3" s="106">
        <v>2</v>
      </c>
      <c r="B3" s="106">
        <v>3</v>
      </c>
      <c r="C3" s="106" t="s">
        <v>171</v>
      </c>
      <c r="D3" s="106" t="s">
        <v>583</v>
      </c>
      <c r="E3" s="106" t="s">
        <v>584</v>
      </c>
      <c r="F3" s="106" t="s">
        <v>39</v>
      </c>
      <c r="G3" s="106" t="s">
        <v>152</v>
      </c>
      <c r="H3" s="106" t="s">
        <v>530</v>
      </c>
      <c r="I3" s="106"/>
      <c r="J3" s="106" t="s">
        <v>38</v>
      </c>
      <c r="K3" s="106" t="s">
        <v>644</v>
      </c>
      <c r="L3" s="106" t="s">
        <v>38</v>
      </c>
      <c r="M3" s="106" t="s">
        <v>456</v>
      </c>
      <c r="N3" s="106" t="s">
        <v>650</v>
      </c>
      <c r="O3" s="106" t="s">
        <v>645</v>
      </c>
      <c r="P3" s="106" t="s">
        <v>646</v>
      </c>
      <c r="Q3" s="106" t="s">
        <v>647</v>
      </c>
      <c r="R3" s="106" t="s">
        <v>648</v>
      </c>
      <c r="S3" s="106" t="s">
        <v>39</v>
      </c>
      <c r="T3" s="106" t="s">
        <v>39</v>
      </c>
      <c r="U3" s="252">
        <v>0.36990000000000001</v>
      </c>
      <c r="V3" s="106" t="s">
        <v>39</v>
      </c>
      <c r="W3" s="106" t="s">
        <v>39</v>
      </c>
      <c r="X3" s="106" t="s">
        <v>39</v>
      </c>
      <c r="Y3" s="106" t="s">
        <v>39</v>
      </c>
      <c r="Z3" s="106" t="s">
        <v>39</v>
      </c>
      <c r="AA3" s="106" t="s">
        <v>39</v>
      </c>
      <c r="AB3" s="253">
        <v>1</v>
      </c>
    </row>
    <row r="4" spans="1:28" ht="30" customHeight="1">
      <c r="A4" s="106">
        <v>3</v>
      </c>
      <c r="B4" s="106">
        <v>3</v>
      </c>
      <c r="C4" s="106" t="s">
        <v>685</v>
      </c>
      <c r="D4" s="106" t="s">
        <v>585</v>
      </c>
      <c r="E4" s="106" t="s">
        <v>586</v>
      </c>
      <c r="F4" s="106" t="s">
        <v>39</v>
      </c>
      <c r="G4" s="106" t="s">
        <v>152</v>
      </c>
      <c r="H4" s="106" t="s">
        <v>530</v>
      </c>
      <c r="I4" s="106"/>
      <c r="J4" s="106" t="s">
        <v>38</v>
      </c>
      <c r="K4" s="106" t="s">
        <v>585</v>
      </c>
      <c r="L4" s="106" t="s">
        <v>38</v>
      </c>
      <c r="M4" s="106" t="s">
        <v>456</v>
      </c>
      <c r="N4" s="106" t="s">
        <v>650</v>
      </c>
      <c r="O4" s="106" t="s">
        <v>552</v>
      </c>
      <c r="P4" s="106" t="s">
        <v>666</v>
      </c>
      <c r="Q4" s="106" t="s">
        <v>628</v>
      </c>
      <c r="R4" s="106" t="s">
        <v>648</v>
      </c>
      <c r="S4" s="106" t="s">
        <v>688</v>
      </c>
      <c r="T4" s="106" t="s">
        <v>39</v>
      </c>
      <c r="U4" s="252">
        <v>3.9E-2</v>
      </c>
      <c r="V4" s="106" t="s">
        <v>39</v>
      </c>
      <c r="W4" s="106" t="s">
        <v>39</v>
      </c>
      <c r="X4" s="106" t="s">
        <v>39</v>
      </c>
      <c r="Y4" s="106" t="s">
        <v>39</v>
      </c>
      <c r="Z4" s="106" t="s">
        <v>39</v>
      </c>
      <c r="AA4" s="106" t="s">
        <v>39</v>
      </c>
      <c r="AB4" s="253">
        <v>1</v>
      </c>
    </row>
    <row r="5" spans="1:28" ht="30" customHeight="1">
      <c r="A5" s="106">
        <v>4</v>
      </c>
      <c r="B5" s="106">
        <v>3</v>
      </c>
      <c r="C5" s="106" t="s">
        <v>587</v>
      </c>
      <c r="D5" s="106" t="s">
        <v>588</v>
      </c>
      <c r="E5" s="106" t="s">
        <v>589</v>
      </c>
      <c r="F5" s="106" t="s">
        <v>590</v>
      </c>
      <c r="G5" s="106" t="s">
        <v>152</v>
      </c>
      <c r="H5" s="106" t="s">
        <v>530</v>
      </c>
      <c r="I5" s="106"/>
      <c r="J5" s="106" t="s">
        <v>38</v>
      </c>
      <c r="K5" s="106" t="s">
        <v>649</v>
      </c>
      <c r="L5" s="106" t="s">
        <v>38</v>
      </c>
      <c r="M5" s="106" t="s">
        <v>456</v>
      </c>
      <c r="N5" s="106" t="s">
        <v>650</v>
      </c>
      <c r="O5" s="106" t="s">
        <v>645</v>
      </c>
      <c r="P5" s="106" t="s">
        <v>646</v>
      </c>
      <c r="Q5" s="106" t="s">
        <v>651</v>
      </c>
      <c r="R5" s="106" t="s">
        <v>648</v>
      </c>
      <c r="S5" s="106" t="s">
        <v>39</v>
      </c>
      <c r="T5" s="106" t="s">
        <v>39</v>
      </c>
      <c r="U5" s="252">
        <v>1.7899</v>
      </c>
      <c r="V5" s="106" t="s">
        <v>39</v>
      </c>
      <c r="W5" s="106" t="s">
        <v>39</v>
      </c>
      <c r="X5" s="106" t="s">
        <v>39</v>
      </c>
      <c r="Y5" s="106" t="s">
        <v>39</v>
      </c>
      <c r="Z5" s="106" t="s">
        <v>39</v>
      </c>
      <c r="AA5" s="106" t="s">
        <v>39</v>
      </c>
      <c r="AB5" s="253">
        <v>1</v>
      </c>
    </row>
    <row r="6" spans="1:28" ht="30" customHeight="1">
      <c r="A6" s="106">
        <v>5</v>
      </c>
      <c r="B6" s="106">
        <v>3</v>
      </c>
      <c r="C6" s="106" t="s">
        <v>587</v>
      </c>
      <c r="D6" s="106" t="s">
        <v>591</v>
      </c>
      <c r="E6" s="106" t="s">
        <v>592</v>
      </c>
      <c r="F6" s="106" t="s">
        <v>593</v>
      </c>
      <c r="G6" s="106" t="s">
        <v>152</v>
      </c>
      <c r="H6" s="106" t="s">
        <v>530</v>
      </c>
      <c r="I6" s="106"/>
      <c r="J6" s="106" t="s">
        <v>38</v>
      </c>
      <c r="K6" s="106" t="s">
        <v>652</v>
      </c>
      <c r="L6" s="106" t="s">
        <v>38</v>
      </c>
      <c r="M6" s="106" t="s">
        <v>456</v>
      </c>
      <c r="N6" s="106" t="s">
        <v>650</v>
      </c>
      <c r="O6" s="106" t="s">
        <v>653</v>
      </c>
      <c r="P6" s="106" t="s">
        <v>157</v>
      </c>
      <c r="Q6" s="106" t="s">
        <v>39</v>
      </c>
      <c r="R6" s="106" t="s">
        <v>39</v>
      </c>
      <c r="S6" s="106" t="s">
        <v>39</v>
      </c>
      <c r="T6" s="106" t="s">
        <v>39</v>
      </c>
      <c r="U6" s="252">
        <v>0.43390000000000001</v>
      </c>
      <c r="V6" s="106" t="s">
        <v>39</v>
      </c>
      <c r="W6" s="106" t="s">
        <v>39</v>
      </c>
      <c r="X6" s="106" t="s">
        <v>39</v>
      </c>
      <c r="Y6" s="106" t="s">
        <v>39</v>
      </c>
      <c r="Z6" s="106" t="s">
        <v>39</v>
      </c>
      <c r="AA6" s="106" t="s">
        <v>39</v>
      </c>
      <c r="AB6" s="253">
        <v>1</v>
      </c>
    </row>
    <row r="7" spans="1:28" ht="30" customHeight="1">
      <c r="A7" s="106">
        <v>6</v>
      </c>
      <c r="B7" s="106">
        <v>4</v>
      </c>
      <c r="C7" s="106" t="s">
        <v>587</v>
      </c>
      <c r="D7" s="106" t="s">
        <v>594</v>
      </c>
      <c r="E7" s="106" t="s">
        <v>595</v>
      </c>
      <c r="F7" s="106" t="s">
        <v>596</v>
      </c>
      <c r="G7" s="106" t="s">
        <v>152</v>
      </c>
      <c r="H7" s="106" t="s">
        <v>530</v>
      </c>
      <c r="I7" s="106"/>
      <c r="J7" s="106" t="s">
        <v>38</v>
      </c>
      <c r="K7" s="106" t="s">
        <v>654</v>
      </c>
      <c r="L7" s="106" t="s">
        <v>38</v>
      </c>
      <c r="M7" s="106" t="s">
        <v>456</v>
      </c>
      <c r="N7" s="106" t="s">
        <v>650</v>
      </c>
      <c r="O7" s="106" t="s">
        <v>552</v>
      </c>
      <c r="P7" s="106" t="s">
        <v>655</v>
      </c>
      <c r="Q7" s="106" t="s">
        <v>656</v>
      </c>
      <c r="R7" s="106" t="s">
        <v>657</v>
      </c>
      <c r="S7" s="106" t="s">
        <v>39</v>
      </c>
      <c r="T7" s="106" t="s">
        <v>39</v>
      </c>
      <c r="U7" s="252">
        <v>0.42349999999999999</v>
      </c>
      <c r="V7" s="106" t="s">
        <v>39</v>
      </c>
      <c r="W7" s="106" t="s">
        <v>39</v>
      </c>
      <c r="X7" s="106" t="s">
        <v>39</v>
      </c>
      <c r="Y7" s="106" t="s">
        <v>39</v>
      </c>
      <c r="Z7" s="106" t="s">
        <v>39</v>
      </c>
      <c r="AA7" s="106" t="s">
        <v>39</v>
      </c>
      <c r="AB7" s="253">
        <v>1</v>
      </c>
    </row>
    <row r="8" spans="1:28" ht="30" customHeight="1">
      <c r="A8" s="106">
        <v>7</v>
      </c>
      <c r="B8" s="106">
        <v>4</v>
      </c>
      <c r="C8" s="106" t="s">
        <v>160</v>
      </c>
      <c r="D8" s="106" t="s">
        <v>597</v>
      </c>
      <c r="E8" s="106" t="s">
        <v>598</v>
      </c>
      <c r="F8" s="106" t="s">
        <v>495</v>
      </c>
      <c r="G8" s="106" t="s">
        <v>152</v>
      </c>
      <c r="H8" s="106" t="s">
        <v>530</v>
      </c>
      <c r="I8" s="106"/>
      <c r="J8" s="106" t="s">
        <v>38</v>
      </c>
      <c r="K8" s="106" t="s">
        <v>658</v>
      </c>
      <c r="L8" s="106" t="s">
        <v>38</v>
      </c>
      <c r="M8" s="106" t="s">
        <v>456</v>
      </c>
      <c r="N8" s="106" t="s">
        <v>650</v>
      </c>
      <c r="O8" s="106" t="s">
        <v>659</v>
      </c>
      <c r="P8" s="106" t="s">
        <v>39</v>
      </c>
      <c r="Q8" s="106" t="s">
        <v>660</v>
      </c>
      <c r="R8" s="106" t="s">
        <v>39</v>
      </c>
      <c r="S8" s="106" t="s">
        <v>39</v>
      </c>
      <c r="T8" s="106" t="s">
        <v>39</v>
      </c>
      <c r="U8" s="252">
        <v>1.04E-2</v>
      </c>
      <c r="V8" s="106" t="s">
        <v>39</v>
      </c>
      <c r="W8" s="106" t="s">
        <v>39</v>
      </c>
      <c r="X8" s="106" t="s">
        <v>39</v>
      </c>
      <c r="Y8" s="106" t="s">
        <v>39</v>
      </c>
      <c r="Z8" s="106" t="s">
        <v>39</v>
      </c>
      <c r="AA8" s="106" t="s">
        <v>39</v>
      </c>
      <c r="AB8" s="253">
        <v>1</v>
      </c>
    </row>
    <row r="9" spans="1:28" ht="30" customHeight="1">
      <c r="A9" s="106">
        <v>8</v>
      </c>
      <c r="B9" s="106">
        <v>3</v>
      </c>
      <c r="C9" s="106" t="s">
        <v>599</v>
      </c>
      <c r="D9" s="106" t="s">
        <v>600</v>
      </c>
      <c r="E9" s="106" t="s">
        <v>601</v>
      </c>
      <c r="F9" s="106" t="s">
        <v>590</v>
      </c>
      <c r="G9" s="106" t="s">
        <v>152</v>
      </c>
      <c r="H9" s="106" t="s">
        <v>530</v>
      </c>
      <c r="I9" s="106"/>
      <c r="J9" s="106" t="s">
        <v>38</v>
      </c>
      <c r="K9" s="106" t="s">
        <v>661</v>
      </c>
      <c r="L9" s="106" t="s">
        <v>38</v>
      </c>
      <c r="M9" s="106" t="s">
        <v>456</v>
      </c>
      <c r="N9" s="106" t="s">
        <v>650</v>
      </c>
      <c r="O9" s="106" t="s">
        <v>645</v>
      </c>
      <c r="P9" s="106" t="s">
        <v>646</v>
      </c>
      <c r="Q9" s="106" t="s">
        <v>662</v>
      </c>
      <c r="R9" s="106" t="s">
        <v>648</v>
      </c>
      <c r="S9" s="106" t="s">
        <v>39</v>
      </c>
      <c r="T9" s="106" t="s">
        <v>39</v>
      </c>
      <c r="U9" s="252">
        <v>0.41339999999999999</v>
      </c>
      <c r="V9" s="106" t="s">
        <v>39</v>
      </c>
      <c r="W9" s="106" t="s">
        <v>465</v>
      </c>
      <c r="X9" s="106" t="s">
        <v>39</v>
      </c>
      <c r="Y9" s="106" t="s">
        <v>466</v>
      </c>
      <c r="Z9" s="106" t="s">
        <v>39</v>
      </c>
      <c r="AA9" s="106" t="s">
        <v>39</v>
      </c>
      <c r="AB9" s="253">
        <v>1</v>
      </c>
    </row>
    <row r="10" spans="1:28" ht="30" customHeight="1">
      <c r="A10" s="106">
        <v>9</v>
      </c>
      <c r="B10" s="106">
        <v>3</v>
      </c>
      <c r="C10" s="106" t="s">
        <v>599</v>
      </c>
      <c r="D10" s="106" t="s">
        <v>602</v>
      </c>
      <c r="E10" s="106" t="s">
        <v>603</v>
      </c>
      <c r="F10" s="106" t="s">
        <v>590</v>
      </c>
      <c r="G10" s="106" t="s">
        <v>152</v>
      </c>
      <c r="H10" s="106" t="s">
        <v>530</v>
      </c>
      <c r="I10" s="106"/>
      <c r="J10" s="106" t="s">
        <v>152</v>
      </c>
      <c r="K10" s="106" t="s">
        <v>663</v>
      </c>
      <c r="L10" s="106" t="s">
        <v>152</v>
      </c>
      <c r="M10" s="106" t="s">
        <v>456</v>
      </c>
      <c r="N10" s="106" t="s">
        <v>650</v>
      </c>
      <c r="O10" s="106" t="s">
        <v>645</v>
      </c>
      <c r="P10" s="106" t="s">
        <v>646</v>
      </c>
      <c r="Q10" s="106" t="s">
        <v>651</v>
      </c>
      <c r="R10" s="106" t="s">
        <v>648</v>
      </c>
      <c r="S10" s="106" t="s">
        <v>39</v>
      </c>
      <c r="T10" s="106" t="s">
        <v>39</v>
      </c>
      <c r="U10" s="252">
        <v>0.41339999999999999</v>
      </c>
      <c r="V10" s="106" t="s">
        <v>39</v>
      </c>
      <c r="W10" s="106" t="s">
        <v>465</v>
      </c>
      <c r="X10" s="106" t="s">
        <v>39</v>
      </c>
      <c r="Y10" s="106" t="s">
        <v>466</v>
      </c>
      <c r="Z10" s="106" t="s">
        <v>39</v>
      </c>
      <c r="AA10" s="106" t="s">
        <v>39</v>
      </c>
      <c r="AB10" s="253">
        <v>1</v>
      </c>
    </row>
    <row r="11" spans="1:28" ht="30" customHeight="1">
      <c r="A11" s="106">
        <v>10</v>
      </c>
      <c r="B11" s="106">
        <v>3</v>
      </c>
      <c r="C11" s="106" t="s">
        <v>171</v>
      </c>
      <c r="D11" s="106" t="s">
        <v>604</v>
      </c>
      <c r="E11" s="106" t="s">
        <v>605</v>
      </c>
      <c r="F11" s="106" t="s">
        <v>463</v>
      </c>
      <c r="G11" s="106" t="s">
        <v>152</v>
      </c>
      <c r="H11" s="106" t="s">
        <v>530</v>
      </c>
      <c r="I11" s="106"/>
      <c r="J11" s="106" t="s">
        <v>38</v>
      </c>
      <c r="K11" s="106" t="s">
        <v>604</v>
      </c>
      <c r="L11" s="106" t="s">
        <v>38</v>
      </c>
      <c r="M11" s="106" t="s">
        <v>456</v>
      </c>
      <c r="N11" s="106" t="s">
        <v>650</v>
      </c>
      <c r="O11" s="106" t="s">
        <v>664</v>
      </c>
      <c r="P11" s="106" t="s">
        <v>157</v>
      </c>
      <c r="Q11" s="106" t="s">
        <v>39</v>
      </c>
      <c r="R11" s="106" t="s">
        <v>39</v>
      </c>
      <c r="S11" s="106" t="s">
        <v>665</v>
      </c>
      <c r="T11" s="106" t="s">
        <v>39</v>
      </c>
      <c r="U11" s="252">
        <v>0.65979999999999994</v>
      </c>
      <c r="V11" s="106" t="s">
        <v>39</v>
      </c>
      <c r="W11" s="106" t="s">
        <v>39</v>
      </c>
      <c r="X11" s="106" t="s">
        <v>39</v>
      </c>
      <c r="Y11" s="106" t="s">
        <v>39</v>
      </c>
      <c r="Z11" s="106" t="s">
        <v>39</v>
      </c>
      <c r="AA11" s="106" t="s">
        <v>39</v>
      </c>
      <c r="AB11" s="253">
        <v>1</v>
      </c>
    </row>
    <row r="12" spans="1:28" ht="30" customHeight="1">
      <c r="A12" s="106">
        <v>11</v>
      </c>
      <c r="B12" s="106">
        <v>4</v>
      </c>
      <c r="C12" s="106" t="s">
        <v>171</v>
      </c>
      <c r="D12" s="106" t="s">
        <v>606</v>
      </c>
      <c r="E12" s="106" t="s">
        <v>607</v>
      </c>
      <c r="F12" s="106" t="s">
        <v>608</v>
      </c>
      <c r="G12" s="106" t="s">
        <v>152</v>
      </c>
      <c r="H12" s="106" t="s">
        <v>530</v>
      </c>
      <c r="I12" s="106"/>
      <c r="J12" s="106" t="s">
        <v>38</v>
      </c>
      <c r="K12" s="106" t="s">
        <v>606</v>
      </c>
      <c r="L12" s="106" t="s">
        <v>38</v>
      </c>
      <c r="M12" s="106" t="s">
        <v>456</v>
      </c>
      <c r="N12" s="106" t="s">
        <v>650</v>
      </c>
      <c r="O12" s="106" t="s">
        <v>659</v>
      </c>
      <c r="P12" s="106" t="s">
        <v>666</v>
      </c>
      <c r="Q12" s="106" t="s">
        <v>608</v>
      </c>
      <c r="R12" s="106" t="s">
        <v>648</v>
      </c>
      <c r="S12" s="106" t="s">
        <v>39</v>
      </c>
      <c r="T12" s="106" t="s">
        <v>39</v>
      </c>
      <c r="U12" s="252">
        <v>0.124</v>
      </c>
      <c r="V12" s="106" t="s">
        <v>39</v>
      </c>
      <c r="W12" s="106" t="s">
        <v>39</v>
      </c>
      <c r="X12" s="106" t="s">
        <v>39</v>
      </c>
      <c r="Y12" s="106" t="s">
        <v>39</v>
      </c>
      <c r="Z12" s="106" t="s">
        <v>39</v>
      </c>
      <c r="AA12" s="106" t="s">
        <v>39</v>
      </c>
      <c r="AB12" s="253">
        <v>1</v>
      </c>
    </row>
    <row r="13" spans="1:28" ht="30" customHeight="1">
      <c r="A13" s="106">
        <v>12</v>
      </c>
      <c r="B13" s="106">
        <v>4</v>
      </c>
      <c r="C13" s="106" t="s">
        <v>599</v>
      </c>
      <c r="D13" s="106" t="s">
        <v>609</v>
      </c>
      <c r="E13" s="106" t="s">
        <v>610</v>
      </c>
      <c r="F13" s="106" t="s">
        <v>593</v>
      </c>
      <c r="G13" s="106" t="s">
        <v>152</v>
      </c>
      <c r="H13" s="106" t="s">
        <v>530</v>
      </c>
      <c r="I13" s="106"/>
      <c r="J13" s="106" t="s">
        <v>38</v>
      </c>
      <c r="K13" s="106" t="s">
        <v>667</v>
      </c>
      <c r="L13" s="106" t="s">
        <v>38</v>
      </c>
      <c r="M13" s="106" t="s">
        <v>456</v>
      </c>
      <c r="N13" s="106" t="s">
        <v>650</v>
      </c>
      <c r="O13" s="106" t="s">
        <v>642</v>
      </c>
      <c r="P13" s="106" t="s">
        <v>157</v>
      </c>
      <c r="Q13" s="106" t="s">
        <v>39</v>
      </c>
      <c r="R13" s="106" t="s">
        <v>39</v>
      </c>
      <c r="S13" s="106" t="s">
        <v>668</v>
      </c>
      <c r="T13" s="106" t="s">
        <v>39</v>
      </c>
      <c r="U13" s="252">
        <v>0.53579999999999994</v>
      </c>
      <c r="V13" s="106" t="s">
        <v>39</v>
      </c>
      <c r="W13" s="106" t="s">
        <v>39</v>
      </c>
      <c r="X13" s="106" t="s">
        <v>39</v>
      </c>
      <c r="Y13" s="106" t="s">
        <v>39</v>
      </c>
      <c r="Z13" s="106" t="s">
        <v>39</v>
      </c>
      <c r="AA13" s="106" t="s">
        <v>39</v>
      </c>
      <c r="AB13" s="253">
        <v>1</v>
      </c>
    </row>
    <row r="14" spans="1:28" ht="30" customHeight="1">
      <c r="A14" s="106">
        <v>13</v>
      </c>
      <c r="B14" s="106">
        <v>5</v>
      </c>
      <c r="C14" s="106" t="s">
        <v>599</v>
      </c>
      <c r="D14" s="106" t="s">
        <v>611</v>
      </c>
      <c r="E14" s="106" t="s">
        <v>612</v>
      </c>
      <c r="F14" s="106" t="s">
        <v>596</v>
      </c>
      <c r="G14" s="106" t="s">
        <v>152</v>
      </c>
      <c r="H14" s="106" t="s">
        <v>530</v>
      </c>
      <c r="I14" s="106"/>
      <c r="J14" s="106" t="s">
        <v>38</v>
      </c>
      <c r="K14" s="106" t="s">
        <v>669</v>
      </c>
      <c r="L14" s="106" t="s">
        <v>38</v>
      </c>
      <c r="M14" s="106" t="s">
        <v>456</v>
      </c>
      <c r="N14" s="106" t="s">
        <v>650</v>
      </c>
      <c r="O14" s="106" t="s">
        <v>552</v>
      </c>
      <c r="P14" s="106" t="s">
        <v>670</v>
      </c>
      <c r="Q14" s="106" t="s">
        <v>671</v>
      </c>
      <c r="R14" s="106" t="s">
        <v>657</v>
      </c>
      <c r="S14" s="106" t="s">
        <v>668</v>
      </c>
      <c r="T14" s="106" t="s">
        <v>39</v>
      </c>
      <c r="U14" s="252">
        <v>0.51639999999999997</v>
      </c>
      <c r="V14" s="106" t="s">
        <v>39</v>
      </c>
      <c r="W14" s="106" t="s">
        <v>39</v>
      </c>
      <c r="X14" s="106" t="s">
        <v>39</v>
      </c>
      <c r="Y14" s="106" t="s">
        <v>39</v>
      </c>
      <c r="Z14" s="106" t="s">
        <v>39</v>
      </c>
      <c r="AA14" s="106" t="s">
        <v>39</v>
      </c>
      <c r="AB14" s="253">
        <v>1</v>
      </c>
    </row>
    <row r="15" spans="1:28" ht="30" customHeight="1">
      <c r="A15" s="106">
        <v>14</v>
      </c>
      <c r="B15" s="106">
        <v>5</v>
      </c>
      <c r="C15" s="106" t="s">
        <v>39</v>
      </c>
      <c r="D15" s="106" t="s">
        <v>613</v>
      </c>
      <c r="E15" s="106" t="s">
        <v>614</v>
      </c>
      <c r="F15" s="106" t="s">
        <v>495</v>
      </c>
      <c r="G15" s="106" t="s">
        <v>152</v>
      </c>
      <c r="H15" s="106" t="s">
        <v>530</v>
      </c>
      <c r="I15" s="106"/>
      <c r="J15" s="106" t="s">
        <v>38</v>
      </c>
      <c r="K15" s="106" t="s">
        <v>672</v>
      </c>
      <c r="L15" s="106" t="s">
        <v>38</v>
      </c>
      <c r="M15" s="106" t="s">
        <v>456</v>
      </c>
      <c r="N15" s="106" t="s">
        <v>650</v>
      </c>
      <c r="O15" s="106" t="s">
        <v>495</v>
      </c>
      <c r="P15" s="106" t="s">
        <v>39</v>
      </c>
      <c r="Q15" s="106" t="s">
        <v>300</v>
      </c>
      <c r="R15" s="106" t="s">
        <v>39</v>
      </c>
      <c r="S15" s="106" t="s">
        <v>39</v>
      </c>
      <c r="T15" s="106" t="s">
        <v>39</v>
      </c>
      <c r="U15" s="252">
        <v>9.7000000000000003E-3</v>
      </c>
      <c r="V15" s="106" t="s">
        <v>39</v>
      </c>
      <c r="W15" s="106" t="s">
        <v>39</v>
      </c>
      <c r="X15" s="106" t="s">
        <v>39</v>
      </c>
      <c r="Y15" s="106" t="s">
        <v>39</v>
      </c>
      <c r="Z15" s="106" t="s">
        <v>39</v>
      </c>
      <c r="AA15" s="106" t="s">
        <v>39</v>
      </c>
      <c r="AB15" s="253">
        <v>2</v>
      </c>
    </row>
    <row r="16" spans="1:28" ht="30" customHeight="1">
      <c r="A16" s="106">
        <v>15</v>
      </c>
      <c r="B16" s="106">
        <v>3</v>
      </c>
      <c r="C16" s="106" t="s">
        <v>171</v>
      </c>
      <c r="D16" s="106" t="s">
        <v>615</v>
      </c>
      <c r="E16" s="106" t="s">
        <v>616</v>
      </c>
      <c r="F16" s="106" t="s">
        <v>463</v>
      </c>
      <c r="G16" s="106" t="s">
        <v>152</v>
      </c>
      <c r="H16" s="106" t="s">
        <v>530</v>
      </c>
      <c r="I16" s="106"/>
      <c r="J16" s="106" t="s">
        <v>38</v>
      </c>
      <c r="K16" s="106" t="s">
        <v>615</v>
      </c>
      <c r="L16" s="106" t="s">
        <v>38</v>
      </c>
      <c r="M16" s="106" t="s">
        <v>456</v>
      </c>
      <c r="N16" s="106" t="s">
        <v>650</v>
      </c>
      <c r="O16" s="106" t="s">
        <v>664</v>
      </c>
      <c r="P16" s="106" t="s">
        <v>157</v>
      </c>
      <c r="Q16" s="106" t="s">
        <v>39</v>
      </c>
      <c r="R16" s="106" t="s">
        <v>39</v>
      </c>
      <c r="S16" s="106" t="s">
        <v>665</v>
      </c>
      <c r="T16" s="106" t="s">
        <v>39</v>
      </c>
      <c r="U16" s="252">
        <v>0.65979999999999994</v>
      </c>
      <c r="V16" s="106" t="s">
        <v>39</v>
      </c>
      <c r="W16" s="106" t="s">
        <v>39</v>
      </c>
      <c r="X16" s="106" t="s">
        <v>39</v>
      </c>
      <c r="Y16" s="106" t="s">
        <v>39</v>
      </c>
      <c r="Z16" s="106" t="s">
        <v>39</v>
      </c>
      <c r="AA16" s="106" t="s">
        <v>39</v>
      </c>
      <c r="AB16" s="253">
        <v>1</v>
      </c>
    </row>
    <row r="17" spans="1:28" ht="30" customHeight="1">
      <c r="A17" s="106">
        <v>16</v>
      </c>
      <c r="B17" s="106">
        <v>4</v>
      </c>
      <c r="C17" s="106" t="s">
        <v>171</v>
      </c>
      <c r="D17" s="106" t="s">
        <v>606</v>
      </c>
      <c r="E17" s="106" t="s">
        <v>607</v>
      </c>
      <c r="F17" s="106" t="s">
        <v>608</v>
      </c>
      <c r="G17" s="106" t="s">
        <v>152</v>
      </c>
      <c r="H17" s="106" t="s">
        <v>530</v>
      </c>
      <c r="I17" s="106"/>
      <c r="J17" s="106" t="s">
        <v>38</v>
      </c>
      <c r="K17" s="106" t="s">
        <v>606</v>
      </c>
      <c r="L17" s="106" t="s">
        <v>38</v>
      </c>
      <c r="M17" s="106" t="s">
        <v>456</v>
      </c>
      <c r="N17" s="106" t="s">
        <v>650</v>
      </c>
      <c r="O17" s="106" t="s">
        <v>659</v>
      </c>
      <c r="P17" s="106" t="s">
        <v>666</v>
      </c>
      <c r="Q17" s="106" t="s">
        <v>608</v>
      </c>
      <c r="R17" s="106" t="s">
        <v>648</v>
      </c>
      <c r="S17" s="106" t="s">
        <v>39</v>
      </c>
      <c r="T17" s="106" t="s">
        <v>39</v>
      </c>
      <c r="U17" s="252">
        <v>0.124</v>
      </c>
      <c r="V17" s="106" t="s">
        <v>39</v>
      </c>
      <c r="W17" s="106" t="s">
        <v>39</v>
      </c>
      <c r="X17" s="106" t="s">
        <v>39</v>
      </c>
      <c r="Y17" s="106" t="s">
        <v>39</v>
      </c>
      <c r="Z17" s="106" t="s">
        <v>39</v>
      </c>
      <c r="AA17" s="106" t="s">
        <v>39</v>
      </c>
      <c r="AB17" s="253">
        <v>1</v>
      </c>
    </row>
    <row r="18" spans="1:28" ht="30" customHeight="1">
      <c r="A18" s="106">
        <v>17</v>
      </c>
      <c r="B18" s="106">
        <v>4</v>
      </c>
      <c r="C18" s="106" t="s">
        <v>599</v>
      </c>
      <c r="D18" s="106" t="s">
        <v>617</v>
      </c>
      <c r="E18" s="106" t="s">
        <v>618</v>
      </c>
      <c r="F18" s="106" t="s">
        <v>593</v>
      </c>
      <c r="G18" s="106" t="s">
        <v>152</v>
      </c>
      <c r="H18" s="106" t="s">
        <v>530</v>
      </c>
      <c r="I18" s="106"/>
      <c r="J18" s="106" t="s">
        <v>38</v>
      </c>
      <c r="K18" s="106" t="s">
        <v>673</v>
      </c>
      <c r="L18" s="106" t="s">
        <v>38</v>
      </c>
      <c r="M18" s="106" t="s">
        <v>456</v>
      </c>
      <c r="N18" s="106" t="s">
        <v>650</v>
      </c>
      <c r="O18" s="106" t="s">
        <v>642</v>
      </c>
      <c r="P18" s="106" t="s">
        <v>157</v>
      </c>
      <c r="Q18" s="106" t="s">
        <v>39</v>
      </c>
      <c r="R18" s="106" t="s">
        <v>39</v>
      </c>
      <c r="S18" s="106" t="s">
        <v>668</v>
      </c>
      <c r="T18" s="106" t="s">
        <v>39</v>
      </c>
      <c r="U18" s="252">
        <v>0.53579999999999994</v>
      </c>
      <c r="V18" s="106" t="s">
        <v>39</v>
      </c>
      <c r="W18" s="106" t="s">
        <v>39</v>
      </c>
      <c r="X18" s="106" t="s">
        <v>39</v>
      </c>
      <c r="Y18" s="106" t="s">
        <v>39</v>
      </c>
      <c r="Z18" s="106" t="s">
        <v>39</v>
      </c>
      <c r="AA18" s="106" t="s">
        <v>39</v>
      </c>
      <c r="AB18" s="253">
        <v>1</v>
      </c>
    </row>
    <row r="19" spans="1:28" ht="30" customHeight="1">
      <c r="A19" s="106">
        <v>18</v>
      </c>
      <c r="B19" s="106">
        <v>5</v>
      </c>
      <c r="C19" s="106" t="s">
        <v>599</v>
      </c>
      <c r="D19" s="106" t="s">
        <v>619</v>
      </c>
      <c r="E19" s="106" t="s">
        <v>620</v>
      </c>
      <c r="F19" s="106" t="s">
        <v>596</v>
      </c>
      <c r="G19" s="106" t="s">
        <v>152</v>
      </c>
      <c r="H19" s="106" t="s">
        <v>530</v>
      </c>
      <c r="I19" s="106"/>
      <c r="J19" s="106" t="s">
        <v>38</v>
      </c>
      <c r="K19" s="106" t="s">
        <v>674</v>
      </c>
      <c r="L19" s="106" t="s">
        <v>38</v>
      </c>
      <c r="M19" s="106" t="s">
        <v>456</v>
      </c>
      <c r="N19" s="106" t="s">
        <v>650</v>
      </c>
      <c r="O19" s="106" t="s">
        <v>552</v>
      </c>
      <c r="P19" s="106" t="s">
        <v>675</v>
      </c>
      <c r="Q19" s="106" t="s">
        <v>676</v>
      </c>
      <c r="R19" s="106" t="s">
        <v>657</v>
      </c>
      <c r="S19" s="106" t="s">
        <v>668</v>
      </c>
      <c r="T19" s="106" t="s">
        <v>39</v>
      </c>
      <c r="U19" s="252">
        <v>0.51639999999999997</v>
      </c>
      <c r="V19" s="106" t="s">
        <v>39</v>
      </c>
      <c r="W19" s="106" t="s">
        <v>39</v>
      </c>
      <c r="X19" s="106" t="s">
        <v>39</v>
      </c>
      <c r="Y19" s="106" t="s">
        <v>39</v>
      </c>
      <c r="Z19" s="106" t="s">
        <v>39</v>
      </c>
      <c r="AA19" s="106" t="s">
        <v>39</v>
      </c>
      <c r="AB19" s="253">
        <v>1</v>
      </c>
    </row>
    <row r="20" spans="1:28" ht="30" customHeight="1">
      <c r="A20" s="106">
        <v>19</v>
      </c>
      <c r="B20" s="106">
        <v>5</v>
      </c>
      <c r="C20" s="106" t="s">
        <v>39</v>
      </c>
      <c r="D20" s="106" t="s">
        <v>613</v>
      </c>
      <c r="E20" s="106" t="s">
        <v>621</v>
      </c>
      <c r="F20" s="106" t="s">
        <v>495</v>
      </c>
      <c r="G20" s="106" t="s">
        <v>152</v>
      </c>
      <c r="H20" s="106" t="s">
        <v>530</v>
      </c>
      <c r="I20" s="106"/>
      <c r="J20" s="106" t="s">
        <v>38</v>
      </c>
      <c r="K20" s="106" t="s">
        <v>672</v>
      </c>
      <c r="L20" s="106" t="s">
        <v>38</v>
      </c>
      <c r="M20" s="106" t="s">
        <v>456</v>
      </c>
      <c r="N20" s="106" t="s">
        <v>650</v>
      </c>
      <c r="O20" s="106" t="s">
        <v>495</v>
      </c>
      <c r="P20" s="106" t="s">
        <v>39</v>
      </c>
      <c r="Q20" s="106" t="s">
        <v>300</v>
      </c>
      <c r="R20" s="106" t="s">
        <v>39</v>
      </c>
      <c r="S20" s="106" t="s">
        <v>39</v>
      </c>
      <c r="T20" s="106" t="s">
        <v>39</v>
      </c>
      <c r="U20" s="252">
        <v>9.7000000000000003E-3</v>
      </c>
      <c r="V20" s="106" t="s">
        <v>39</v>
      </c>
      <c r="W20" s="106" t="s">
        <v>39</v>
      </c>
      <c r="X20" s="106" t="s">
        <v>39</v>
      </c>
      <c r="Y20" s="106" t="s">
        <v>39</v>
      </c>
      <c r="Z20" s="106" t="s">
        <v>39</v>
      </c>
      <c r="AA20" s="106" t="s">
        <v>39</v>
      </c>
      <c r="AB20" s="253">
        <v>2</v>
      </c>
    </row>
    <row r="21" spans="1:28" ht="30" customHeight="1">
      <c r="A21" s="106">
        <v>20</v>
      </c>
      <c r="B21" s="106">
        <v>3</v>
      </c>
      <c r="C21" s="106" t="s">
        <v>599</v>
      </c>
      <c r="D21" s="106" t="s">
        <v>622</v>
      </c>
      <c r="E21" s="106" t="s">
        <v>623</v>
      </c>
      <c r="F21" s="106" t="s">
        <v>624</v>
      </c>
      <c r="G21" s="106" t="s">
        <v>152</v>
      </c>
      <c r="H21" s="106" t="s">
        <v>530</v>
      </c>
      <c r="I21" s="106"/>
      <c r="J21" s="106" t="s">
        <v>38</v>
      </c>
      <c r="K21" s="106" t="s">
        <v>622</v>
      </c>
      <c r="L21" s="106" t="s">
        <v>38</v>
      </c>
      <c r="M21" s="106" t="s">
        <v>456</v>
      </c>
      <c r="N21" s="106" t="s">
        <v>650</v>
      </c>
      <c r="O21" s="106" t="s">
        <v>659</v>
      </c>
      <c r="P21" s="106" t="s">
        <v>666</v>
      </c>
      <c r="Q21" s="106" t="s">
        <v>624</v>
      </c>
      <c r="R21" s="106" t="s">
        <v>648</v>
      </c>
      <c r="S21" s="106" t="s">
        <v>39</v>
      </c>
      <c r="T21" s="106" t="s">
        <v>39</v>
      </c>
      <c r="U21" s="252">
        <v>3.2899999999999999E-2</v>
      </c>
      <c r="V21" s="106" t="s">
        <v>39</v>
      </c>
      <c r="W21" s="106" t="s">
        <v>39</v>
      </c>
      <c r="X21" s="106" t="s">
        <v>39</v>
      </c>
      <c r="Y21" s="106" t="s">
        <v>39</v>
      </c>
      <c r="Z21" s="106" t="s">
        <v>39</v>
      </c>
      <c r="AA21" s="106" t="s">
        <v>39</v>
      </c>
      <c r="AB21" s="253">
        <v>2</v>
      </c>
    </row>
    <row r="22" spans="1:28" ht="30" customHeight="1">
      <c r="A22" s="106">
        <v>21</v>
      </c>
      <c r="B22" s="106">
        <v>3</v>
      </c>
      <c r="C22" s="106" t="s">
        <v>625</v>
      </c>
      <c r="D22" s="106" t="s">
        <v>626</v>
      </c>
      <c r="E22" s="106" t="s">
        <v>627</v>
      </c>
      <c r="F22" s="106" t="s">
        <v>628</v>
      </c>
      <c r="G22" s="106" t="s">
        <v>152</v>
      </c>
      <c r="H22" s="106" t="s">
        <v>530</v>
      </c>
      <c r="I22" s="106"/>
      <c r="J22" s="106" t="s">
        <v>152</v>
      </c>
      <c r="K22" s="106" t="s">
        <v>626</v>
      </c>
      <c r="L22" s="106" t="s">
        <v>152</v>
      </c>
      <c r="M22" s="106" t="s">
        <v>456</v>
      </c>
      <c r="N22" s="106" t="s">
        <v>650</v>
      </c>
      <c r="O22" s="106" t="s">
        <v>677</v>
      </c>
      <c r="P22" s="106" t="s">
        <v>678</v>
      </c>
      <c r="Q22" s="106" t="s">
        <v>628</v>
      </c>
      <c r="R22" s="106" t="s">
        <v>648</v>
      </c>
      <c r="S22" s="106" t="s">
        <v>39</v>
      </c>
      <c r="T22" s="106" t="s">
        <v>39</v>
      </c>
      <c r="U22" s="252">
        <v>6.6100000000000006E-2</v>
      </c>
      <c r="V22" s="106" t="s">
        <v>39</v>
      </c>
      <c r="W22" s="106" t="s">
        <v>39</v>
      </c>
      <c r="X22" s="106" t="s">
        <v>39</v>
      </c>
      <c r="Y22" s="106" t="s">
        <v>39</v>
      </c>
      <c r="Z22" s="106" t="s">
        <v>39</v>
      </c>
      <c r="AA22" s="106" t="s">
        <v>39</v>
      </c>
      <c r="AB22" s="253">
        <v>3</v>
      </c>
    </row>
    <row r="23" spans="1:28" ht="30" customHeight="1">
      <c r="A23" s="106">
        <v>22</v>
      </c>
      <c r="B23" s="106">
        <v>3</v>
      </c>
      <c r="C23" s="106" t="s">
        <v>625</v>
      </c>
      <c r="D23" s="106" t="s">
        <v>629</v>
      </c>
      <c r="E23" s="106" t="s">
        <v>630</v>
      </c>
      <c r="F23" s="106" t="s">
        <v>631</v>
      </c>
      <c r="G23" s="106" t="s">
        <v>152</v>
      </c>
      <c r="H23" s="106" t="s">
        <v>530</v>
      </c>
      <c r="I23" s="106"/>
      <c r="J23" s="106" t="s">
        <v>38</v>
      </c>
      <c r="K23" s="106" t="s">
        <v>629</v>
      </c>
      <c r="L23" s="106" t="s">
        <v>38</v>
      </c>
      <c r="M23" s="106" t="s">
        <v>456</v>
      </c>
      <c r="N23" s="106" t="s">
        <v>650</v>
      </c>
      <c r="O23" s="106" t="s">
        <v>677</v>
      </c>
      <c r="P23" s="106" t="s">
        <v>679</v>
      </c>
      <c r="Q23" s="106" t="s">
        <v>680</v>
      </c>
      <c r="R23" s="106" t="s">
        <v>648</v>
      </c>
      <c r="S23" s="106" t="s">
        <v>39</v>
      </c>
      <c r="T23" s="106" t="s">
        <v>39</v>
      </c>
      <c r="U23" s="252">
        <v>5.8700000000000002E-2</v>
      </c>
      <c r="V23" s="106" t="s">
        <v>39</v>
      </c>
      <c r="W23" s="106" t="s">
        <v>39</v>
      </c>
      <c r="X23" s="106" t="s">
        <v>39</v>
      </c>
      <c r="Y23" s="106" t="s">
        <v>39</v>
      </c>
      <c r="Z23" s="106" t="s">
        <v>39</v>
      </c>
      <c r="AA23" s="106" t="s">
        <v>39</v>
      </c>
      <c r="AB23" s="254">
        <v>1</v>
      </c>
    </row>
    <row r="24" spans="1:28" ht="30" customHeight="1">
      <c r="A24" s="106">
        <v>23</v>
      </c>
      <c r="B24" s="106">
        <v>3</v>
      </c>
      <c r="C24" s="106" t="s">
        <v>632</v>
      </c>
      <c r="D24" s="106" t="s">
        <v>633</v>
      </c>
      <c r="E24" s="106" t="s">
        <v>634</v>
      </c>
      <c r="F24" s="106" t="s">
        <v>540</v>
      </c>
      <c r="G24" s="106" t="s">
        <v>152</v>
      </c>
      <c r="H24" s="106" t="s">
        <v>530</v>
      </c>
      <c r="I24" s="255"/>
      <c r="J24" s="106" t="s">
        <v>38</v>
      </c>
      <c r="K24" s="106" t="s">
        <v>633</v>
      </c>
      <c r="L24" s="106" t="s">
        <v>38</v>
      </c>
      <c r="M24" s="106" t="s">
        <v>456</v>
      </c>
      <c r="N24" s="106" t="s">
        <v>650</v>
      </c>
      <c r="O24" s="106" t="s">
        <v>659</v>
      </c>
      <c r="P24" s="106" t="s">
        <v>679</v>
      </c>
      <c r="Q24" s="106" t="s">
        <v>680</v>
      </c>
      <c r="R24" s="106" t="s">
        <v>648</v>
      </c>
      <c r="S24" s="106" t="s">
        <v>681</v>
      </c>
      <c r="T24" s="106" t="s">
        <v>39</v>
      </c>
      <c r="U24" s="252">
        <v>5.8700000000000002E-2</v>
      </c>
      <c r="V24" s="106" t="s">
        <v>39</v>
      </c>
      <c r="W24" s="106" t="s">
        <v>465</v>
      </c>
      <c r="X24" s="106" t="s">
        <v>39</v>
      </c>
      <c r="Y24" s="106" t="s">
        <v>466</v>
      </c>
      <c r="Z24" s="106" t="s">
        <v>39</v>
      </c>
      <c r="AA24" s="106" t="s">
        <v>39</v>
      </c>
      <c r="AB24" s="244">
        <v>1</v>
      </c>
    </row>
    <row r="25" spans="1:28" ht="30" customHeight="1">
      <c r="A25" s="106">
        <v>24</v>
      </c>
      <c r="B25" s="106">
        <v>3</v>
      </c>
      <c r="C25" s="106" t="s">
        <v>632</v>
      </c>
      <c r="D25" s="106" t="s">
        <v>635</v>
      </c>
      <c r="E25" s="106" t="s">
        <v>636</v>
      </c>
      <c r="F25" s="106" t="s">
        <v>540</v>
      </c>
      <c r="G25" s="106" t="s">
        <v>152</v>
      </c>
      <c r="H25" s="106" t="s">
        <v>530</v>
      </c>
      <c r="I25" s="106"/>
      <c r="J25" s="106" t="s">
        <v>38</v>
      </c>
      <c r="K25" s="106" t="s">
        <v>635</v>
      </c>
      <c r="L25" s="106" t="s">
        <v>38</v>
      </c>
      <c r="M25" s="106" t="s">
        <v>456</v>
      </c>
      <c r="N25" s="106" t="s">
        <v>650</v>
      </c>
      <c r="O25" s="106" t="s">
        <v>659</v>
      </c>
      <c r="P25" s="106" t="s">
        <v>679</v>
      </c>
      <c r="Q25" s="106" t="s">
        <v>680</v>
      </c>
      <c r="R25" s="106" t="s">
        <v>648</v>
      </c>
      <c r="S25" s="106" t="s">
        <v>682</v>
      </c>
      <c r="T25" s="106" t="s">
        <v>39</v>
      </c>
      <c r="U25" s="252">
        <v>5.8700000000000002E-2</v>
      </c>
      <c r="V25" s="106" t="s">
        <v>39</v>
      </c>
      <c r="W25" s="106" t="s">
        <v>465</v>
      </c>
      <c r="X25" s="106" t="s">
        <v>39</v>
      </c>
      <c r="Y25" s="106" t="s">
        <v>466</v>
      </c>
      <c r="Z25" s="106" t="s">
        <v>39</v>
      </c>
      <c r="AA25" s="106" t="s">
        <v>39</v>
      </c>
      <c r="AB25" s="244">
        <v>1</v>
      </c>
    </row>
    <row r="26" spans="1:28" ht="30" customHeight="1">
      <c r="A26" s="106">
        <v>25</v>
      </c>
      <c r="B26" s="106">
        <v>3</v>
      </c>
      <c r="C26" s="106" t="s">
        <v>685</v>
      </c>
      <c r="D26" s="106" t="s">
        <v>637</v>
      </c>
      <c r="E26" s="106" t="s">
        <v>638</v>
      </c>
      <c r="F26" s="106" t="s">
        <v>540</v>
      </c>
      <c r="G26" s="106" t="s">
        <v>152</v>
      </c>
      <c r="H26" s="106" t="s">
        <v>530</v>
      </c>
      <c r="I26" s="106"/>
      <c r="J26" s="106" t="s">
        <v>38</v>
      </c>
      <c r="K26" s="106" t="s">
        <v>683</v>
      </c>
      <c r="L26" s="106" t="s">
        <v>38</v>
      </c>
      <c r="M26" s="106" t="s">
        <v>456</v>
      </c>
      <c r="N26" s="106" t="s">
        <v>650</v>
      </c>
      <c r="O26" s="106" t="s">
        <v>659</v>
      </c>
      <c r="P26" s="106" t="s">
        <v>679</v>
      </c>
      <c r="Q26" s="106" t="s">
        <v>680</v>
      </c>
      <c r="R26" s="106" t="s">
        <v>648</v>
      </c>
      <c r="S26" s="106" t="s">
        <v>684</v>
      </c>
      <c r="T26" s="106" t="s">
        <v>39</v>
      </c>
      <c r="U26" s="252">
        <v>5.8700000000000002E-2</v>
      </c>
      <c r="V26" s="106" t="s">
        <v>39</v>
      </c>
      <c r="W26" s="106" t="s">
        <v>465</v>
      </c>
      <c r="X26" s="106" t="s">
        <v>39</v>
      </c>
      <c r="Y26" s="106" t="s">
        <v>466</v>
      </c>
      <c r="Z26" s="106" t="s">
        <v>39</v>
      </c>
      <c r="AA26" s="106" t="s">
        <v>39</v>
      </c>
      <c r="AB26" s="244">
        <v>1</v>
      </c>
    </row>
  </sheetData>
  <phoneticPr fontId="1" type="noConversion"/>
  <conditionalFormatting sqref="AB2:AB26">
    <cfRule type="containsText" dxfId="384" priority="5" operator="containsText" text="3">
      <formula>NOT(ISERROR(SEARCH("3",AB2)))</formula>
    </cfRule>
    <cfRule type="containsText" dxfId="383" priority="6" operator="containsText" text="2">
      <formula>NOT(ISERROR(SEARCH("2",AB2)))</formula>
    </cfRule>
    <cfRule type="containsText" dxfId="382" priority="7" operator="containsText" text="1">
      <formula>NOT(ISERROR(SEARCH("1",AB2)))</formula>
    </cfRule>
    <cfRule type="containsText" dxfId="381" priority="8" operator="containsText" text="0">
      <formula>NOT(ISERROR(SEARCH("0",AB2)))</formula>
    </cfRule>
  </conditionalFormatting>
  <dataValidations disablePrompts="1" count="1">
    <dataValidation allowBlank="1" showInputMessage="1" showErrorMessage="1" promptTitle="包括4种填写情况：" prompt="具体数字；_x000a_RF--参考图、表格图或原理图；_x000a_AR--零件用量按需；_x000a_RP--零件为维修专用。" sqref="AB4" xr:uid="{D6304DAF-5477-49AC-9661-A5CB28A4C320}"/>
  </dataValidation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31AE31-82D2-40F8-A930-CC58F06E0031}">
  <dimension ref="A1:AB23"/>
  <sheetViews>
    <sheetView zoomScale="40" zoomScaleNormal="40" workbookViewId="0">
      <selection activeCell="E10" sqref="E10"/>
    </sheetView>
  </sheetViews>
  <sheetFormatPr defaultRowHeight="13.5"/>
  <cols>
    <col min="3" max="3" width="14.125" customWidth="1"/>
    <col min="4" max="4" width="22.875" customWidth="1"/>
    <col min="5" max="5" width="34.75" customWidth="1"/>
    <col min="6" max="6" width="15" customWidth="1"/>
    <col min="11" max="11" width="17.25" customWidth="1"/>
    <col min="13" max="13" width="10.75" customWidth="1"/>
    <col min="14" max="14" width="8.5" customWidth="1"/>
    <col min="15" max="15" width="15.875" customWidth="1"/>
    <col min="16" max="16" width="13.5" customWidth="1"/>
    <col min="17" max="17" width="11.875" customWidth="1"/>
    <col min="18" max="18" width="12.25" customWidth="1"/>
    <col min="19" max="19" width="19.75" customWidth="1"/>
    <col min="28" max="28" width="15.75" customWidth="1"/>
  </cols>
  <sheetData>
    <row r="1" spans="1:28" s="238" customFormat="1" ht="27">
      <c r="A1" s="248" t="s">
        <v>500</v>
      </c>
      <c r="B1" s="248" t="s">
        <v>501</v>
      </c>
      <c r="C1" s="248" t="s">
        <v>502</v>
      </c>
      <c r="D1" s="248" t="s">
        <v>503</v>
      </c>
      <c r="E1" s="248" t="s">
        <v>504</v>
      </c>
      <c r="F1" s="248" t="s">
        <v>505</v>
      </c>
      <c r="G1" s="248" t="s">
        <v>506</v>
      </c>
      <c r="H1" s="248" t="s">
        <v>507</v>
      </c>
      <c r="I1" s="248" t="s">
        <v>508</v>
      </c>
      <c r="J1" s="248" t="s">
        <v>509</v>
      </c>
      <c r="K1" s="248" t="s">
        <v>510</v>
      </c>
      <c r="L1" s="248" t="s">
        <v>511</v>
      </c>
      <c r="M1" s="248" t="s">
        <v>512</v>
      </c>
      <c r="N1" s="248" t="s">
        <v>513</v>
      </c>
      <c r="O1" s="248" t="s">
        <v>514</v>
      </c>
      <c r="P1" s="248" t="s">
        <v>515</v>
      </c>
      <c r="Q1" s="248" t="s">
        <v>516</v>
      </c>
      <c r="R1" s="248" t="s">
        <v>517</v>
      </c>
      <c r="S1" s="248" t="s">
        <v>518</v>
      </c>
      <c r="T1" s="248" t="s">
        <v>519</v>
      </c>
      <c r="U1" s="248" t="s">
        <v>520</v>
      </c>
      <c r="V1" s="248" t="s">
        <v>521</v>
      </c>
      <c r="W1" s="248" t="s">
        <v>522</v>
      </c>
      <c r="X1" s="248" t="s">
        <v>523</v>
      </c>
      <c r="Y1" s="248" t="s">
        <v>524</v>
      </c>
      <c r="Z1" s="248" t="s">
        <v>525</v>
      </c>
      <c r="AA1" s="248" t="s">
        <v>526</v>
      </c>
      <c r="AB1" s="256" t="s">
        <v>578</v>
      </c>
    </row>
    <row r="2" spans="1:28" ht="30" customHeight="1">
      <c r="A2" s="106">
        <v>1</v>
      </c>
      <c r="B2" s="106">
        <v>2</v>
      </c>
      <c r="C2" s="106" t="s">
        <v>171</v>
      </c>
      <c r="D2" s="102" t="s">
        <v>578</v>
      </c>
      <c r="E2" s="106" t="s">
        <v>689</v>
      </c>
      <c r="F2" s="106" t="s">
        <v>690</v>
      </c>
      <c r="G2" s="106" t="s">
        <v>38</v>
      </c>
      <c r="H2" s="106" t="s">
        <v>530</v>
      </c>
      <c r="I2" s="106"/>
      <c r="J2" s="106" t="s">
        <v>639</v>
      </c>
      <c r="K2" s="106" t="s">
        <v>644</v>
      </c>
      <c r="L2" s="106" t="s">
        <v>641</v>
      </c>
      <c r="M2" s="106" t="s">
        <v>456</v>
      </c>
      <c r="N2" s="106" t="s">
        <v>455</v>
      </c>
      <c r="O2" s="106" t="s">
        <v>642</v>
      </c>
      <c r="P2" s="106" t="s">
        <v>157</v>
      </c>
      <c r="Q2" s="106" t="s">
        <v>39</v>
      </c>
      <c r="R2" s="106" t="s">
        <v>39</v>
      </c>
      <c r="S2" s="106" t="s">
        <v>643</v>
      </c>
      <c r="T2" s="106" t="s">
        <v>39</v>
      </c>
      <c r="U2" s="106">
        <v>5.6818</v>
      </c>
      <c r="V2" s="106" t="s">
        <v>587</v>
      </c>
      <c r="W2" s="106" t="s">
        <v>465</v>
      </c>
      <c r="X2" s="106" t="s">
        <v>39</v>
      </c>
      <c r="Y2" s="106" t="s">
        <v>466</v>
      </c>
      <c r="Z2" s="106"/>
      <c r="AA2" s="106" t="s">
        <v>39</v>
      </c>
      <c r="AB2" s="253">
        <v>1</v>
      </c>
    </row>
    <row r="3" spans="1:28" ht="30" customHeight="1">
      <c r="A3" s="106">
        <v>2</v>
      </c>
      <c r="B3" s="106">
        <v>3</v>
      </c>
      <c r="C3" s="106" t="s">
        <v>171</v>
      </c>
      <c r="D3" s="106" t="s">
        <v>583</v>
      </c>
      <c r="E3" s="106" t="s">
        <v>584</v>
      </c>
      <c r="F3" s="106" t="s">
        <v>39</v>
      </c>
      <c r="G3" s="106" t="s">
        <v>152</v>
      </c>
      <c r="H3" s="106" t="s">
        <v>530</v>
      </c>
      <c r="I3" s="106"/>
      <c r="J3" s="106" t="s">
        <v>38</v>
      </c>
      <c r="K3" s="106" t="s">
        <v>644</v>
      </c>
      <c r="L3" s="106" t="s">
        <v>38</v>
      </c>
      <c r="M3" s="106" t="s">
        <v>456</v>
      </c>
      <c r="N3" s="106" t="s">
        <v>455</v>
      </c>
      <c r="O3" s="106" t="s">
        <v>645</v>
      </c>
      <c r="P3" s="106" t="s">
        <v>646</v>
      </c>
      <c r="Q3" s="106" t="s">
        <v>647</v>
      </c>
      <c r="R3" s="106" t="s">
        <v>648</v>
      </c>
      <c r="S3" s="106" t="s">
        <v>39</v>
      </c>
      <c r="T3" s="106" t="s">
        <v>39</v>
      </c>
      <c r="U3" s="106">
        <v>0.36990000000000001</v>
      </c>
      <c r="V3" s="106" t="s">
        <v>532</v>
      </c>
      <c r="W3" s="106" t="s">
        <v>39</v>
      </c>
      <c r="X3" s="106" t="s">
        <v>39</v>
      </c>
      <c r="Y3" s="106" t="s">
        <v>39</v>
      </c>
      <c r="Z3" s="106"/>
      <c r="AA3" s="106" t="s">
        <v>39</v>
      </c>
      <c r="AB3" s="253">
        <v>1</v>
      </c>
    </row>
    <row r="4" spans="1:28" ht="30" customHeight="1">
      <c r="A4" s="106">
        <v>3</v>
      </c>
      <c r="B4" s="106">
        <v>3</v>
      </c>
      <c r="C4" s="106" t="s">
        <v>685</v>
      </c>
      <c r="D4" s="106" t="s">
        <v>585</v>
      </c>
      <c r="E4" s="106" t="s">
        <v>586</v>
      </c>
      <c r="F4" s="106" t="s">
        <v>39</v>
      </c>
      <c r="G4" s="106" t="s">
        <v>152</v>
      </c>
      <c r="H4" s="106" t="s">
        <v>530</v>
      </c>
      <c r="I4" s="106"/>
      <c r="J4" s="106" t="s">
        <v>38</v>
      </c>
      <c r="K4" s="106" t="s">
        <v>585</v>
      </c>
      <c r="L4" s="106" t="s">
        <v>38</v>
      </c>
      <c r="M4" s="106" t="s">
        <v>456</v>
      </c>
      <c r="N4" s="106" t="s">
        <v>455</v>
      </c>
      <c r="O4" s="106" t="s">
        <v>552</v>
      </c>
      <c r="P4" s="106" t="s">
        <v>666</v>
      </c>
      <c r="Q4" s="106" t="s">
        <v>628</v>
      </c>
      <c r="R4" s="106" t="s">
        <v>648</v>
      </c>
      <c r="S4" s="106" t="s">
        <v>688</v>
      </c>
      <c r="T4" s="106" t="s">
        <v>39</v>
      </c>
      <c r="U4" s="252">
        <v>3.9E-2</v>
      </c>
      <c r="V4" s="106"/>
      <c r="W4" s="106"/>
      <c r="X4" s="106"/>
      <c r="Y4" s="106"/>
      <c r="Z4" s="106"/>
      <c r="AA4" s="106"/>
      <c r="AB4" s="253">
        <v>1</v>
      </c>
    </row>
    <row r="5" spans="1:28" ht="30" customHeight="1">
      <c r="A5" s="106">
        <v>4</v>
      </c>
      <c r="B5" s="106">
        <v>3</v>
      </c>
      <c r="C5" s="106" t="s">
        <v>587</v>
      </c>
      <c r="D5" s="106" t="s">
        <v>691</v>
      </c>
      <c r="E5" s="106" t="s">
        <v>692</v>
      </c>
      <c r="F5" s="106" t="s">
        <v>590</v>
      </c>
      <c r="G5" s="106" t="s">
        <v>152</v>
      </c>
      <c r="H5" s="106" t="s">
        <v>530</v>
      </c>
      <c r="I5" s="106"/>
      <c r="J5" s="106" t="s">
        <v>38</v>
      </c>
      <c r="K5" s="106" t="s">
        <v>693</v>
      </c>
      <c r="L5" s="106" t="s">
        <v>38</v>
      </c>
      <c r="M5" s="106" t="s">
        <v>456</v>
      </c>
      <c r="N5" s="106" t="s">
        <v>455</v>
      </c>
      <c r="O5" s="106" t="s">
        <v>645</v>
      </c>
      <c r="P5" s="106" t="s">
        <v>646</v>
      </c>
      <c r="Q5" s="106" t="s">
        <v>651</v>
      </c>
      <c r="R5" s="106" t="s">
        <v>648</v>
      </c>
      <c r="S5" s="106" t="s">
        <v>39</v>
      </c>
      <c r="T5" s="106" t="s">
        <v>39</v>
      </c>
      <c r="U5" s="106">
        <v>1.7899</v>
      </c>
      <c r="V5" s="106" t="s">
        <v>532</v>
      </c>
      <c r="W5" s="106" t="s">
        <v>39</v>
      </c>
      <c r="X5" s="106" t="s">
        <v>39</v>
      </c>
      <c r="Y5" s="106" t="s">
        <v>39</v>
      </c>
      <c r="Z5" s="106"/>
      <c r="AA5" s="106" t="s">
        <v>39</v>
      </c>
      <c r="AB5" s="253">
        <v>1</v>
      </c>
    </row>
    <row r="6" spans="1:28" ht="30" customHeight="1">
      <c r="A6" s="106">
        <v>5</v>
      </c>
      <c r="B6" s="106">
        <v>3</v>
      </c>
      <c r="C6" s="106" t="s">
        <v>587</v>
      </c>
      <c r="D6" s="106" t="s">
        <v>694</v>
      </c>
      <c r="E6" s="106" t="s">
        <v>695</v>
      </c>
      <c r="F6" s="106" t="s">
        <v>593</v>
      </c>
      <c r="G6" s="106" t="s">
        <v>152</v>
      </c>
      <c r="H6" s="106" t="s">
        <v>530</v>
      </c>
      <c r="I6" s="106"/>
      <c r="J6" s="106" t="s">
        <v>38</v>
      </c>
      <c r="K6" s="106" t="s">
        <v>696</v>
      </c>
      <c r="L6" s="106" t="s">
        <v>38</v>
      </c>
      <c r="M6" s="106" t="s">
        <v>456</v>
      </c>
      <c r="N6" s="106" t="s">
        <v>455</v>
      </c>
      <c r="O6" s="106" t="s">
        <v>642</v>
      </c>
      <c r="P6" s="106" t="s">
        <v>157</v>
      </c>
      <c r="Q6" s="106" t="s">
        <v>39</v>
      </c>
      <c r="R6" s="106" t="s">
        <v>39</v>
      </c>
      <c r="S6" s="106" t="s">
        <v>39</v>
      </c>
      <c r="T6" s="106" t="s">
        <v>39</v>
      </c>
      <c r="U6" s="106">
        <v>0.43390000000000001</v>
      </c>
      <c r="V6" s="106" t="s">
        <v>532</v>
      </c>
      <c r="W6" s="106" t="s">
        <v>39</v>
      </c>
      <c r="X6" s="106" t="s">
        <v>39</v>
      </c>
      <c r="Y6" s="106" t="s">
        <v>39</v>
      </c>
      <c r="Z6" s="106"/>
      <c r="AA6" s="106" t="s">
        <v>39</v>
      </c>
      <c r="AB6" s="102">
        <v>1</v>
      </c>
    </row>
    <row r="7" spans="1:28" ht="30" customHeight="1">
      <c r="A7" s="106">
        <v>6</v>
      </c>
      <c r="B7" s="106">
        <v>4</v>
      </c>
      <c r="C7" s="106" t="s">
        <v>587</v>
      </c>
      <c r="D7" s="106" t="s">
        <v>697</v>
      </c>
      <c r="E7" s="106" t="s">
        <v>698</v>
      </c>
      <c r="F7" s="106" t="s">
        <v>596</v>
      </c>
      <c r="G7" s="106" t="s">
        <v>152</v>
      </c>
      <c r="H7" s="106" t="s">
        <v>530</v>
      </c>
      <c r="I7" s="106"/>
      <c r="J7" s="106" t="s">
        <v>38</v>
      </c>
      <c r="K7" s="106" t="s">
        <v>699</v>
      </c>
      <c r="L7" s="106" t="s">
        <v>38</v>
      </c>
      <c r="M7" s="106" t="s">
        <v>456</v>
      </c>
      <c r="N7" s="106" t="s">
        <v>455</v>
      </c>
      <c r="O7" s="106" t="s">
        <v>552</v>
      </c>
      <c r="P7" s="106" t="s">
        <v>655</v>
      </c>
      <c r="Q7" s="106" t="s">
        <v>656</v>
      </c>
      <c r="R7" s="106" t="s">
        <v>657</v>
      </c>
      <c r="S7" s="106" t="s">
        <v>39</v>
      </c>
      <c r="T7" s="106" t="s">
        <v>39</v>
      </c>
      <c r="U7" s="106">
        <v>0.42349999999999999</v>
      </c>
      <c r="V7" s="106" t="s">
        <v>532</v>
      </c>
      <c r="W7" s="106" t="s">
        <v>39</v>
      </c>
      <c r="X7" s="106" t="s">
        <v>39</v>
      </c>
      <c r="Y7" s="106" t="s">
        <v>39</v>
      </c>
      <c r="Z7" s="106"/>
      <c r="AA7" s="106" t="s">
        <v>39</v>
      </c>
      <c r="AB7" s="102">
        <v>1</v>
      </c>
    </row>
    <row r="8" spans="1:28" ht="30" customHeight="1">
      <c r="A8" s="106">
        <v>7</v>
      </c>
      <c r="B8" s="106">
        <v>4</v>
      </c>
      <c r="C8" s="106" t="s">
        <v>160</v>
      </c>
      <c r="D8" s="106" t="s">
        <v>597</v>
      </c>
      <c r="E8" s="106" t="s">
        <v>598</v>
      </c>
      <c r="F8" s="106" t="s">
        <v>495</v>
      </c>
      <c r="G8" s="106" t="s">
        <v>152</v>
      </c>
      <c r="H8" s="106" t="s">
        <v>530</v>
      </c>
      <c r="I8" s="106"/>
      <c r="J8" s="106" t="s">
        <v>38</v>
      </c>
      <c r="K8" s="106" t="s">
        <v>700</v>
      </c>
      <c r="L8" s="106" t="s">
        <v>38</v>
      </c>
      <c r="M8" s="106" t="s">
        <v>456</v>
      </c>
      <c r="N8" s="106" t="s">
        <v>455</v>
      </c>
      <c r="O8" s="106" t="s">
        <v>540</v>
      </c>
      <c r="P8" s="106" t="s">
        <v>39</v>
      </c>
      <c r="Q8" s="106" t="s">
        <v>660</v>
      </c>
      <c r="R8" s="106" t="s">
        <v>39</v>
      </c>
      <c r="S8" s="106" t="s">
        <v>39</v>
      </c>
      <c r="T8" s="106" t="s">
        <v>39</v>
      </c>
      <c r="U8" s="106">
        <v>1.04E-2</v>
      </c>
      <c r="V8" s="106" t="s">
        <v>532</v>
      </c>
      <c r="W8" s="106" t="s">
        <v>39</v>
      </c>
      <c r="X8" s="106" t="s">
        <v>39</v>
      </c>
      <c r="Y8" s="106" t="s">
        <v>39</v>
      </c>
      <c r="Z8" s="106"/>
      <c r="AA8" s="106" t="s">
        <v>39</v>
      </c>
      <c r="AB8" s="102">
        <v>1</v>
      </c>
    </row>
    <row r="9" spans="1:28" ht="30" customHeight="1">
      <c r="A9" s="106">
        <v>8</v>
      </c>
      <c r="B9" s="106">
        <v>3</v>
      </c>
      <c r="C9" s="106" t="s">
        <v>599</v>
      </c>
      <c r="D9" s="106" t="s">
        <v>600</v>
      </c>
      <c r="E9" s="106" t="s">
        <v>601</v>
      </c>
      <c r="F9" s="106" t="s">
        <v>590</v>
      </c>
      <c r="G9" s="106" t="s">
        <v>152</v>
      </c>
      <c r="H9" s="106" t="s">
        <v>530</v>
      </c>
      <c r="I9" s="106"/>
      <c r="J9" s="106" t="s">
        <v>38</v>
      </c>
      <c r="K9" s="106" t="s">
        <v>661</v>
      </c>
      <c r="L9" s="106" t="s">
        <v>38</v>
      </c>
      <c r="M9" s="106" t="s">
        <v>456</v>
      </c>
      <c r="N9" s="106" t="s">
        <v>455</v>
      </c>
      <c r="O9" s="106" t="s">
        <v>645</v>
      </c>
      <c r="P9" s="106" t="s">
        <v>646</v>
      </c>
      <c r="Q9" s="106" t="s">
        <v>662</v>
      </c>
      <c r="R9" s="106" t="s">
        <v>648</v>
      </c>
      <c r="S9" s="106" t="s">
        <v>39</v>
      </c>
      <c r="T9" s="106" t="s">
        <v>39</v>
      </c>
      <c r="U9" s="106">
        <v>0.41339999999999999</v>
      </c>
      <c r="V9" s="106" t="s">
        <v>532</v>
      </c>
      <c r="W9" s="106" t="s">
        <v>465</v>
      </c>
      <c r="X9" s="106" t="s">
        <v>39</v>
      </c>
      <c r="Y9" s="106" t="s">
        <v>466</v>
      </c>
      <c r="Z9" s="106"/>
      <c r="AA9" s="106" t="s">
        <v>39</v>
      </c>
      <c r="AB9" s="253">
        <v>1</v>
      </c>
    </row>
    <row r="10" spans="1:28" ht="30" customHeight="1">
      <c r="A10" s="106">
        <v>9</v>
      </c>
      <c r="B10" s="106">
        <v>3</v>
      </c>
      <c r="C10" s="106" t="s">
        <v>599</v>
      </c>
      <c r="D10" s="106" t="s">
        <v>602</v>
      </c>
      <c r="E10" s="106" t="s">
        <v>603</v>
      </c>
      <c r="F10" s="106" t="s">
        <v>590</v>
      </c>
      <c r="G10" s="106" t="s">
        <v>152</v>
      </c>
      <c r="H10" s="106" t="s">
        <v>530</v>
      </c>
      <c r="I10" s="106"/>
      <c r="J10" s="106" t="s">
        <v>152</v>
      </c>
      <c r="K10" s="106" t="s">
        <v>663</v>
      </c>
      <c r="L10" s="106" t="s">
        <v>152</v>
      </c>
      <c r="M10" s="106" t="s">
        <v>456</v>
      </c>
      <c r="N10" s="106" t="s">
        <v>455</v>
      </c>
      <c r="O10" s="106" t="s">
        <v>645</v>
      </c>
      <c r="P10" s="106" t="s">
        <v>646</v>
      </c>
      <c r="Q10" s="106" t="s">
        <v>651</v>
      </c>
      <c r="R10" s="106" t="s">
        <v>648</v>
      </c>
      <c r="S10" s="106" t="s">
        <v>39</v>
      </c>
      <c r="T10" s="106" t="s">
        <v>39</v>
      </c>
      <c r="U10" s="106">
        <v>0.41339999999999999</v>
      </c>
      <c r="V10" s="106" t="s">
        <v>532</v>
      </c>
      <c r="W10" s="106" t="s">
        <v>465</v>
      </c>
      <c r="X10" s="106" t="s">
        <v>39</v>
      </c>
      <c r="Y10" s="106" t="s">
        <v>466</v>
      </c>
      <c r="Z10" s="106"/>
      <c r="AA10" s="106" t="s">
        <v>39</v>
      </c>
      <c r="AB10" s="253">
        <v>1</v>
      </c>
    </row>
    <row r="11" spans="1:28" ht="30" customHeight="1">
      <c r="A11" s="106">
        <v>10</v>
      </c>
      <c r="B11" s="106">
        <v>3</v>
      </c>
      <c r="C11" s="106" t="s">
        <v>171</v>
      </c>
      <c r="D11" s="106" t="s">
        <v>604</v>
      </c>
      <c r="E11" s="106" t="s">
        <v>605</v>
      </c>
      <c r="F11" s="106" t="s">
        <v>463</v>
      </c>
      <c r="G11" s="106" t="s">
        <v>152</v>
      </c>
      <c r="H11" s="106" t="s">
        <v>530</v>
      </c>
      <c r="I11" s="106"/>
      <c r="J11" s="106" t="s">
        <v>38</v>
      </c>
      <c r="K11" s="106" t="s">
        <v>604</v>
      </c>
      <c r="L11" s="106" t="s">
        <v>38</v>
      </c>
      <c r="M11" s="106" t="s">
        <v>456</v>
      </c>
      <c r="N11" s="106" t="s">
        <v>455</v>
      </c>
      <c r="O11" s="106" t="s">
        <v>664</v>
      </c>
      <c r="P11" s="106" t="s">
        <v>157</v>
      </c>
      <c r="Q11" s="106" t="s">
        <v>39</v>
      </c>
      <c r="R11" s="106" t="s">
        <v>39</v>
      </c>
      <c r="S11" s="106" t="s">
        <v>665</v>
      </c>
      <c r="T11" s="106" t="s">
        <v>39</v>
      </c>
      <c r="U11" s="106">
        <v>0.65979999999999994</v>
      </c>
      <c r="V11" s="106" t="s">
        <v>532</v>
      </c>
      <c r="W11" s="106" t="s">
        <v>39</v>
      </c>
      <c r="X11" s="106" t="s">
        <v>39</v>
      </c>
      <c r="Y11" s="106" t="s">
        <v>39</v>
      </c>
      <c r="Z11" s="106"/>
      <c r="AA11" s="106" t="s">
        <v>39</v>
      </c>
      <c r="AB11" s="253">
        <v>1</v>
      </c>
    </row>
    <row r="12" spans="1:28" ht="30" customHeight="1">
      <c r="A12" s="106">
        <v>11</v>
      </c>
      <c r="B12" s="106">
        <v>4</v>
      </c>
      <c r="C12" s="106" t="s">
        <v>171</v>
      </c>
      <c r="D12" s="106" t="s">
        <v>606</v>
      </c>
      <c r="E12" s="106" t="s">
        <v>607</v>
      </c>
      <c r="F12" s="106" t="s">
        <v>608</v>
      </c>
      <c r="G12" s="106" t="s">
        <v>152</v>
      </c>
      <c r="H12" s="106" t="s">
        <v>530</v>
      </c>
      <c r="I12" s="106"/>
      <c r="J12" s="106" t="s">
        <v>38</v>
      </c>
      <c r="K12" s="106" t="s">
        <v>606</v>
      </c>
      <c r="L12" s="106" t="s">
        <v>38</v>
      </c>
      <c r="M12" s="106" t="s">
        <v>456</v>
      </c>
      <c r="N12" s="106" t="s">
        <v>455</v>
      </c>
      <c r="O12" s="106" t="s">
        <v>659</v>
      </c>
      <c r="P12" s="106" t="s">
        <v>666</v>
      </c>
      <c r="Q12" s="106" t="s">
        <v>608</v>
      </c>
      <c r="R12" s="106" t="s">
        <v>648</v>
      </c>
      <c r="S12" s="106" t="s">
        <v>39</v>
      </c>
      <c r="T12" s="106" t="s">
        <v>39</v>
      </c>
      <c r="U12" s="106">
        <v>0.124</v>
      </c>
      <c r="V12" s="106" t="s">
        <v>532</v>
      </c>
      <c r="W12" s="106" t="s">
        <v>39</v>
      </c>
      <c r="X12" s="106" t="s">
        <v>39</v>
      </c>
      <c r="Y12" s="106" t="s">
        <v>39</v>
      </c>
      <c r="Z12" s="106"/>
      <c r="AA12" s="106" t="s">
        <v>39</v>
      </c>
      <c r="AB12" s="253">
        <v>1</v>
      </c>
    </row>
    <row r="13" spans="1:28" ht="30" customHeight="1">
      <c r="A13" s="106">
        <v>12</v>
      </c>
      <c r="B13" s="106">
        <v>4</v>
      </c>
      <c r="C13" s="106" t="s">
        <v>599</v>
      </c>
      <c r="D13" s="106" t="s">
        <v>609</v>
      </c>
      <c r="E13" s="106" t="s">
        <v>610</v>
      </c>
      <c r="F13" s="106" t="s">
        <v>593</v>
      </c>
      <c r="G13" s="106" t="s">
        <v>152</v>
      </c>
      <c r="H13" s="106" t="s">
        <v>530</v>
      </c>
      <c r="I13" s="106"/>
      <c r="J13" s="106" t="s">
        <v>38</v>
      </c>
      <c r="K13" s="106" t="s">
        <v>667</v>
      </c>
      <c r="L13" s="106" t="s">
        <v>38</v>
      </c>
      <c r="M13" s="106" t="s">
        <v>456</v>
      </c>
      <c r="N13" s="106" t="s">
        <v>455</v>
      </c>
      <c r="O13" s="106" t="s">
        <v>642</v>
      </c>
      <c r="P13" s="106" t="s">
        <v>157</v>
      </c>
      <c r="Q13" s="106" t="s">
        <v>39</v>
      </c>
      <c r="R13" s="106" t="s">
        <v>39</v>
      </c>
      <c r="S13" s="106" t="s">
        <v>668</v>
      </c>
      <c r="T13" s="106" t="s">
        <v>39</v>
      </c>
      <c r="U13" s="106">
        <v>0.53579999999999994</v>
      </c>
      <c r="V13" s="106" t="s">
        <v>532</v>
      </c>
      <c r="W13" s="106" t="s">
        <v>39</v>
      </c>
      <c r="X13" s="106" t="s">
        <v>39</v>
      </c>
      <c r="Y13" s="106" t="s">
        <v>39</v>
      </c>
      <c r="Z13" s="106"/>
      <c r="AA13" s="106" t="s">
        <v>39</v>
      </c>
      <c r="AB13" s="253">
        <v>1</v>
      </c>
    </row>
    <row r="14" spans="1:28" ht="30" customHeight="1">
      <c r="A14" s="106">
        <v>13</v>
      </c>
      <c r="B14" s="106">
        <v>5</v>
      </c>
      <c r="C14" s="106" t="s">
        <v>599</v>
      </c>
      <c r="D14" s="106" t="s">
        <v>611</v>
      </c>
      <c r="E14" s="106" t="s">
        <v>612</v>
      </c>
      <c r="F14" s="106" t="s">
        <v>596</v>
      </c>
      <c r="G14" s="106" t="s">
        <v>152</v>
      </c>
      <c r="H14" s="106" t="s">
        <v>530</v>
      </c>
      <c r="I14" s="106"/>
      <c r="J14" s="106" t="s">
        <v>38</v>
      </c>
      <c r="K14" s="106" t="s">
        <v>669</v>
      </c>
      <c r="L14" s="106" t="s">
        <v>38</v>
      </c>
      <c r="M14" s="106" t="s">
        <v>456</v>
      </c>
      <c r="N14" s="106" t="s">
        <v>455</v>
      </c>
      <c r="O14" s="106" t="s">
        <v>552</v>
      </c>
      <c r="P14" s="106" t="s">
        <v>670</v>
      </c>
      <c r="Q14" s="106" t="s">
        <v>671</v>
      </c>
      <c r="R14" s="106" t="s">
        <v>657</v>
      </c>
      <c r="S14" s="106" t="s">
        <v>668</v>
      </c>
      <c r="T14" s="106" t="s">
        <v>39</v>
      </c>
      <c r="U14" s="106">
        <v>0.51639999999999997</v>
      </c>
      <c r="V14" s="106" t="s">
        <v>532</v>
      </c>
      <c r="W14" s="106" t="s">
        <v>39</v>
      </c>
      <c r="X14" s="106" t="s">
        <v>39</v>
      </c>
      <c r="Y14" s="106" t="s">
        <v>39</v>
      </c>
      <c r="Z14" s="106"/>
      <c r="AA14" s="106" t="s">
        <v>39</v>
      </c>
      <c r="AB14" s="253">
        <v>1</v>
      </c>
    </row>
    <row r="15" spans="1:28" ht="30" customHeight="1">
      <c r="A15" s="106">
        <v>14</v>
      </c>
      <c r="B15" s="106">
        <v>5</v>
      </c>
      <c r="C15" s="106" t="s">
        <v>39</v>
      </c>
      <c r="D15" s="106" t="s">
        <v>613</v>
      </c>
      <c r="E15" s="106" t="s">
        <v>614</v>
      </c>
      <c r="F15" s="106" t="s">
        <v>495</v>
      </c>
      <c r="G15" s="106" t="s">
        <v>152</v>
      </c>
      <c r="H15" s="106" t="s">
        <v>530</v>
      </c>
      <c r="I15" s="106"/>
      <c r="J15" s="106" t="s">
        <v>38</v>
      </c>
      <c r="K15" s="106" t="s">
        <v>672</v>
      </c>
      <c r="L15" s="106" t="s">
        <v>38</v>
      </c>
      <c r="M15" s="106" t="s">
        <v>456</v>
      </c>
      <c r="N15" s="106" t="s">
        <v>455</v>
      </c>
      <c r="O15" s="106" t="s">
        <v>495</v>
      </c>
      <c r="P15" s="106" t="s">
        <v>39</v>
      </c>
      <c r="Q15" s="106" t="s">
        <v>300</v>
      </c>
      <c r="R15" s="106" t="s">
        <v>39</v>
      </c>
      <c r="S15" s="106" t="s">
        <v>39</v>
      </c>
      <c r="T15" s="106" t="s">
        <v>39</v>
      </c>
      <c r="U15" s="106">
        <v>9.7000000000000003E-3</v>
      </c>
      <c r="V15" s="106" t="s">
        <v>532</v>
      </c>
      <c r="W15" s="106" t="s">
        <v>39</v>
      </c>
      <c r="X15" s="106" t="s">
        <v>39</v>
      </c>
      <c r="Y15" s="106" t="s">
        <v>39</v>
      </c>
      <c r="Z15" s="106"/>
      <c r="AA15" s="106" t="s">
        <v>39</v>
      </c>
      <c r="AB15" s="253">
        <v>2</v>
      </c>
    </row>
    <row r="16" spans="1:28" ht="30" customHeight="1">
      <c r="A16" s="106">
        <v>15</v>
      </c>
      <c r="B16" s="106">
        <v>3</v>
      </c>
      <c r="C16" s="106" t="s">
        <v>171</v>
      </c>
      <c r="D16" s="106" t="s">
        <v>615</v>
      </c>
      <c r="E16" s="106" t="s">
        <v>616</v>
      </c>
      <c r="F16" s="106" t="s">
        <v>463</v>
      </c>
      <c r="G16" s="106" t="s">
        <v>152</v>
      </c>
      <c r="H16" s="106" t="s">
        <v>530</v>
      </c>
      <c r="I16" s="106"/>
      <c r="J16" s="106" t="s">
        <v>38</v>
      </c>
      <c r="K16" s="106" t="s">
        <v>615</v>
      </c>
      <c r="L16" s="106" t="s">
        <v>38</v>
      </c>
      <c r="M16" s="106" t="s">
        <v>456</v>
      </c>
      <c r="N16" s="106" t="s">
        <v>455</v>
      </c>
      <c r="O16" s="106" t="s">
        <v>664</v>
      </c>
      <c r="P16" s="106" t="s">
        <v>157</v>
      </c>
      <c r="Q16" s="106" t="s">
        <v>39</v>
      </c>
      <c r="R16" s="106" t="s">
        <v>39</v>
      </c>
      <c r="S16" s="106" t="s">
        <v>665</v>
      </c>
      <c r="T16" s="106" t="s">
        <v>39</v>
      </c>
      <c r="U16" s="106">
        <v>0.65979999999999994</v>
      </c>
      <c r="V16" s="106" t="s">
        <v>532</v>
      </c>
      <c r="W16" s="106" t="s">
        <v>39</v>
      </c>
      <c r="X16" s="106" t="s">
        <v>39</v>
      </c>
      <c r="Y16" s="106" t="s">
        <v>39</v>
      </c>
      <c r="Z16" s="106"/>
      <c r="AA16" s="106" t="s">
        <v>39</v>
      </c>
      <c r="AB16" s="253">
        <v>1</v>
      </c>
    </row>
    <row r="17" spans="1:28" ht="30" customHeight="1">
      <c r="A17" s="106">
        <v>16</v>
      </c>
      <c r="B17" s="106">
        <v>4</v>
      </c>
      <c r="C17" s="106" t="s">
        <v>171</v>
      </c>
      <c r="D17" s="106" t="s">
        <v>606</v>
      </c>
      <c r="E17" s="106" t="s">
        <v>607</v>
      </c>
      <c r="F17" s="106" t="s">
        <v>608</v>
      </c>
      <c r="G17" s="106" t="s">
        <v>152</v>
      </c>
      <c r="H17" s="106" t="s">
        <v>530</v>
      </c>
      <c r="I17" s="106"/>
      <c r="J17" s="106" t="s">
        <v>38</v>
      </c>
      <c r="K17" s="106" t="s">
        <v>606</v>
      </c>
      <c r="L17" s="106" t="s">
        <v>38</v>
      </c>
      <c r="M17" s="106" t="s">
        <v>456</v>
      </c>
      <c r="N17" s="106" t="s">
        <v>455</v>
      </c>
      <c r="O17" s="106" t="s">
        <v>659</v>
      </c>
      <c r="P17" s="106" t="s">
        <v>666</v>
      </c>
      <c r="Q17" s="106" t="s">
        <v>608</v>
      </c>
      <c r="R17" s="106" t="s">
        <v>648</v>
      </c>
      <c r="S17" s="106" t="s">
        <v>39</v>
      </c>
      <c r="T17" s="106" t="s">
        <v>39</v>
      </c>
      <c r="U17" s="106">
        <v>0.124</v>
      </c>
      <c r="V17" s="106" t="s">
        <v>532</v>
      </c>
      <c r="W17" s="106" t="s">
        <v>39</v>
      </c>
      <c r="X17" s="106" t="s">
        <v>39</v>
      </c>
      <c r="Y17" s="106" t="s">
        <v>39</v>
      </c>
      <c r="Z17" s="106"/>
      <c r="AA17" s="106" t="s">
        <v>39</v>
      </c>
      <c r="AB17" s="253">
        <v>1</v>
      </c>
    </row>
    <row r="18" spans="1:28" ht="30" customHeight="1">
      <c r="A18" s="106">
        <v>17</v>
      </c>
      <c r="B18" s="106">
        <v>4</v>
      </c>
      <c r="C18" s="106" t="s">
        <v>599</v>
      </c>
      <c r="D18" s="106" t="s">
        <v>617</v>
      </c>
      <c r="E18" s="106" t="s">
        <v>618</v>
      </c>
      <c r="F18" s="106" t="s">
        <v>593</v>
      </c>
      <c r="G18" s="106" t="s">
        <v>152</v>
      </c>
      <c r="H18" s="106" t="s">
        <v>530</v>
      </c>
      <c r="I18" s="106"/>
      <c r="J18" s="106" t="s">
        <v>38</v>
      </c>
      <c r="K18" s="106" t="s">
        <v>673</v>
      </c>
      <c r="L18" s="106" t="s">
        <v>38</v>
      </c>
      <c r="M18" s="106" t="s">
        <v>456</v>
      </c>
      <c r="N18" s="106" t="s">
        <v>455</v>
      </c>
      <c r="O18" s="106" t="s">
        <v>642</v>
      </c>
      <c r="P18" s="106" t="s">
        <v>157</v>
      </c>
      <c r="Q18" s="106" t="s">
        <v>39</v>
      </c>
      <c r="R18" s="106" t="s">
        <v>39</v>
      </c>
      <c r="S18" s="106" t="s">
        <v>668</v>
      </c>
      <c r="T18" s="106" t="s">
        <v>39</v>
      </c>
      <c r="U18" s="106">
        <v>0.53579999999999994</v>
      </c>
      <c r="V18" s="106" t="s">
        <v>532</v>
      </c>
      <c r="W18" s="106" t="s">
        <v>39</v>
      </c>
      <c r="X18" s="106" t="s">
        <v>39</v>
      </c>
      <c r="Y18" s="106" t="s">
        <v>39</v>
      </c>
      <c r="Z18" s="106"/>
      <c r="AA18" s="106" t="s">
        <v>39</v>
      </c>
      <c r="AB18" s="253">
        <v>1</v>
      </c>
    </row>
    <row r="19" spans="1:28" ht="30" customHeight="1">
      <c r="A19" s="106">
        <v>18</v>
      </c>
      <c r="B19" s="106">
        <v>5</v>
      </c>
      <c r="C19" s="106" t="s">
        <v>599</v>
      </c>
      <c r="D19" s="106" t="s">
        <v>619</v>
      </c>
      <c r="E19" s="106" t="s">
        <v>620</v>
      </c>
      <c r="F19" s="106" t="s">
        <v>596</v>
      </c>
      <c r="G19" s="106" t="s">
        <v>152</v>
      </c>
      <c r="H19" s="106" t="s">
        <v>530</v>
      </c>
      <c r="I19" s="106"/>
      <c r="J19" s="106" t="s">
        <v>38</v>
      </c>
      <c r="K19" s="106" t="s">
        <v>674</v>
      </c>
      <c r="L19" s="106" t="s">
        <v>38</v>
      </c>
      <c r="M19" s="106" t="s">
        <v>456</v>
      </c>
      <c r="N19" s="106" t="s">
        <v>455</v>
      </c>
      <c r="O19" s="106" t="s">
        <v>552</v>
      </c>
      <c r="P19" s="106" t="s">
        <v>675</v>
      </c>
      <c r="Q19" s="106" t="s">
        <v>676</v>
      </c>
      <c r="R19" s="106" t="s">
        <v>657</v>
      </c>
      <c r="S19" s="106" t="s">
        <v>668</v>
      </c>
      <c r="T19" s="106" t="s">
        <v>39</v>
      </c>
      <c r="U19" s="106">
        <v>0.51639999999999997</v>
      </c>
      <c r="V19" s="106" t="s">
        <v>532</v>
      </c>
      <c r="W19" s="106" t="s">
        <v>39</v>
      </c>
      <c r="X19" s="106" t="s">
        <v>39</v>
      </c>
      <c r="Y19" s="106" t="s">
        <v>39</v>
      </c>
      <c r="Z19" s="106"/>
      <c r="AA19" s="106" t="s">
        <v>39</v>
      </c>
      <c r="AB19" s="253">
        <v>1</v>
      </c>
    </row>
    <row r="20" spans="1:28" ht="30" customHeight="1">
      <c r="A20" s="106">
        <v>19</v>
      </c>
      <c r="B20" s="106">
        <v>5</v>
      </c>
      <c r="C20" s="106" t="s">
        <v>39</v>
      </c>
      <c r="D20" s="106" t="s">
        <v>613</v>
      </c>
      <c r="E20" s="106" t="s">
        <v>621</v>
      </c>
      <c r="F20" s="106" t="s">
        <v>495</v>
      </c>
      <c r="G20" s="106" t="s">
        <v>152</v>
      </c>
      <c r="H20" s="106" t="s">
        <v>530</v>
      </c>
      <c r="I20" s="106"/>
      <c r="J20" s="106" t="s">
        <v>38</v>
      </c>
      <c r="K20" s="106" t="s">
        <v>672</v>
      </c>
      <c r="L20" s="106" t="s">
        <v>38</v>
      </c>
      <c r="M20" s="106" t="s">
        <v>456</v>
      </c>
      <c r="N20" s="106" t="s">
        <v>455</v>
      </c>
      <c r="O20" s="106" t="s">
        <v>495</v>
      </c>
      <c r="P20" s="106" t="s">
        <v>39</v>
      </c>
      <c r="Q20" s="106" t="s">
        <v>300</v>
      </c>
      <c r="R20" s="106" t="s">
        <v>39</v>
      </c>
      <c r="S20" s="106" t="s">
        <v>39</v>
      </c>
      <c r="T20" s="106" t="s">
        <v>39</v>
      </c>
      <c r="U20" s="106">
        <v>9.7000000000000003E-3</v>
      </c>
      <c r="V20" s="106" t="s">
        <v>532</v>
      </c>
      <c r="W20" s="106" t="s">
        <v>39</v>
      </c>
      <c r="X20" s="106" t="s">
        <v>39</v>
      </c>
      <c r="Y20" s="106" t="s">
        <v>39</v>
      </c>
      <c r="Z20" s="106"/>
      <c r="AA20" s="106" t="s">
        <v>39</v>
      </c>
      <c r="AB20" s="253">
        <v>2</v>
      </c>
    </row>
    <row r="21" spans="1:28" ht="30" customHeight="1">
      <c r="A21" s="106">
        <v>20</v>
      </c>
      <c r="B21" s="106">
        <v>3</v>
      </c>
      <c r="C21" s="106" t="s">
        <v>632</v>
      </c>
      <c r="D21" s="106" t="s">
        <v>701</v>
      </c>
      <c r="E21" s="106" t="s">
        <v>702</v>
      </c>
      <c r="F21" s="106" t="s">
        <v>540</v>
      </c>
      <c r="G21" s="106" t="s">
        <v>152</v>
      </c>
      <c r="H21" s="106" t="s">
        <v>530</v>
      </c>
      <c r="I21" s="106"/>
      <c r="J21" s="106" t="s">
        <v>38</v>
      </c>
      <c r="K21" s="106" t="s">
        <v>701</v>
      </c>
      <c r="L21" s="106" t="s">
        <v>38</v>
      </c>
      <c r="M21" s="106" t="s">
        <v>456</v>
      </c>
      <c r="N21" s="106" t="s">
        <v>455</v>
      </c>
      <c r="O21" s="106" t="s">
        <v>659</v>
      </c>
      <c r="P21" s="106" t="s">
        <v>679</v>
      </c>
      <c r="Q21" s="106" t="s">
        <v>680</v>
      </c>
      <c r="R21" s="106" t="s">
        <v>648</v>
      </c>
      <c r="S21" s="106" t="s">
        <v>681</v>
      </c>
      <c r="T21" s="106" t="s">
        <v>39</v>
      </c>
      <c r="U21" s="106">
        <v>5.8700000000000002E-2</v>
      </c>
      <c r="V21" s="106" t="s">
        <v>587</v>
      </c>
      <c r="W21" s="106" t="s">
        <v>465</v>
      </c>
      <c r="X21" s="106" t="s">
        <v>39</v>
      </c>
      <c r="Y21" s="106" t="s">
        <v>466</v>
      </c>
      <c r="Z21" s="106"/>
      <c r="AA21" s="106" t="s">
        <v>39</v>
      </c>
      <c r="AB21" s="244">
        <v>1</v>
      </c>
    </row>
    <row r="22" spans="1:28" ht="30" customHeight="1">
      <c r="A22" s="106">
        <v>21</v>
      </c>
      <c r="B22" s="106">
        <v>3</v>
      </c>
      <c r="C22" s="106" t="s">
        <v>632</v>
      </c>
      <c r="D22" s="106" t="s">
        <v>703</v>
      </c>
      <c r="E22" s="106" t="s">
        <v>704</v>
      </c>
      <c r="F22" s="106" t="s">
        <v>540</v>
      </c>
      <c r="G22" s="106" t="s">
        <v>152</v>
      </c>
      <c r="H22" s="106" t="s">
        <v>530</v>
      </c>
      <c r="I22" s="106"/>
      <c r="J22" s="106" t="s">
        <v>38</v>
      </c>
      <c r="K22" s="106" t="s">
        <v>703</v>
      </c>
      <c r="L22" s="106" t="s">
        <v>38</v>
      </c>
      <c r="M22" s="106" t="s">
        <v>456</v>
      </c>
      <c r="N22" s="106" t="s">
        <v>455</v>
      </c>
      <c r="O22" s="106" t="s">
        <v>659</v>
      </c>
      <c r="P22" s="106" t="s">
        <v>679</v>
      </c>
      <c r="Q22" s="106" t="s">
        <v>680</v>
      </c>
      <c r="R22" s="106" t="s">
        <v>648</v>
      </c>
      <c r="S22" s="106" t="s">
        <v>682</v>
      </c>
      <c r="T22" s="106" t="s">
        <v>39</v>
      </c>
      <c r="U22" s="106">
        <v>5.8700000000000002E-2</v>
      </c>
      <c r="V22" s="106" t="s">
        <v>587</v>
      </c>
      <c r="W22" s="106" t="s">
        <v>465</v>
      </c>
      <c r="X22" s="106" t="s">
        <v>39</v>
      </c>
      <c r="Y22" s="106" t="s">
        <v>466</v>
      </c>
      <c r="Z22" s="106"/>
      <c r="AA22" s="106" t="s">
        <v>39</v>
      </c>
      <c r="AB22" s="244">
        <v>1</v>
      </c>
    </row>
    <row r="23" spans="1:28" ht="30" customHeight="1">
      <c r="A23" s="106">
        <v>22</v>
      </c>
      <c r="B23" s="106">
        <v>3</v>
      </c>
      <c r="C23" s="106" t="s">
        <v>685</v>
      </c>
      <c r="D23" s="106" t="s">
        <v>705</v>
      </c>
      <c r="E23" s="106" t="s">
        <v>706</v>
      </c>
      <c r="F23" s="106" t="s">
        <v>540</v>
      </c>
      <c r="G23" s="106" t="s">
        <v>152</v>
      </c>
      <c r="H23" s="106" t="s">
        <v>530</v>
      </c>
      <c r="I23" s="106"/>
      <c r="J23" s="106" t="s">
        <v>38</v>
      </c>
      <c r="K23" s="106" t="s">
        <v>707</v>
      </c>
      <c r="L23" s="106" t="s">
        <v>38</v>
      </c>
      <c r="M23" s="106" t="s">
        <v>456</v>
      </c>
      <c r="N23" s="106" t="s">
        <v>455</v>
      </c>
      <c r="O23" s="106" t="s">
        <v>659</v>
      </c>
      <c r="P23" s="106" t="s">
        <v>679</v>
      </c>
      <c r="Q23" s="106" t="s">
        <v>680</v>
      </c>
      <c r="R23" s="106" t="s">
        <v>648</v>
      </c>
      <c r="S23" s="106" t="s">
        <v>684</v>
      </c>
      <c r="T23" s="106" t="s">
        <v>39</v>
      </c>
      <c r="U23" s="106">
        <v>5.8700000000000002E-2</v>
      </c>
      <c r="V23" s="106" t="s">
        <v>587</v>
      </c>
      <c r="W23" s="106" t="s">
        <v>465</v>
      </c>
      <c r="X23" s="106" t="s">
        <v>39</v>
      </c>
      <c r="Y23" s="106" t="s">
        <v>466</v>
      </c>
      <c r="Z23" s="106"/>
      <c r="AA23" s="106" t="s">
        <v>39</v>
      </c>
      <c r="AB23" s="244">
        <v>1</v>
      </c>
    </row>
  </sheetData>
  <phoneticPr fontId="1" type="noConversion"/>
  <conditionalFormatting sqref="AB1">
    <cfRule type="duplicateValues" dxfId="380" priority="7"/>
  </conditionalFormatting>
  <conditionalFormatting sqref="AB2:AB23">
    <cfRule type="containsText" dxfId="379" priority="3" operator="containsText" text="3">
      <formula>NOT(ISERROR(SEARCH("3",AB2)))</formula>
    </cfRule>
    <cfRule type="containsText" dxfId="378" priority="4" operator="containsText" text="2">
      <formula>NOT(ISERROR(SEARCH("2",AB2)))</formula>
    </cfRule>
    <cfRule type="containsText" dxfId="377" priority="5" operator="containsText" text="1">
      <formula>NOT(ISERROR(SEARCH("1",AB2)))</formula>
    </cfRule>
    <cfRule type="containsText" dxfId="376" priority="6" operator="containsText" text="0">
      <formula>NOT(ISERROR(SEARCH("0",AB2)))</formula>
    </cfRule>
  </conditionalFormatting>
  <conditionalFormatting sqref="D2">
    <cfRule type="duplicateValues" dxfId="375" priority="2"/>
  </conditionalFormatting>
  <conditionalFormatting sqref="K6:K8">
    <cfRule type="duplicateValues" dxfId="374" priority="1"/>
  </conditionalFormatting>
  <dataValidations disablePrompts="1" count="1">
    <dataValidation allowBlank="1" showInputMessage="1" showErrorMessage="1" promptTitle="包括4种填写情况：" prompt="具体数字；_x000a_RF--参考图、表格图或原理图；_x000a_AR--零件用量按需；_x000a_RP--零件为维修专用。" sqref="AB4" xr:uid="{3BD1250D-32EC-4BC3-9EE0-7190AA1B0551}"/>
  </dataValidation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25C9D0-F453-41B9-9BA4-E8220F61477C}">
  <dimension ref="A1:AB7"/>
  <sheetViews>
    <sheetView workbookViewId="0">
      <selection activeCell="I17" sqref="I17"/>
    </sheetView>
  </sheetViews>
  <sheetFormatPr defaultRowHeight="13.5"/>
  <cols>
    <col min="4" max="4" width="19.5" customWidth="1"/>
    <col min="5" max="5" width="24.75" customWidth="1"/>
    <col min="6" max="6" width="34.125" customWidth="1"/>
    <col min="11" max="11" width="21.75" customWidth="1"/>
    <col min="13" max="13" width="9.375" customWidth="1"/>
    <col min="14" max="14" width="8.625" customWidth="1"/>
    <col min="18" max="18" width="13.375" customWidth="1"/>
    <col min="19" max="19" width="16.625" customWidth="1"/>
    <col min="21" max="21" width="13.625" customWidth="1"/>
    <col min="28" max="28" width="15.375" customWidth="1"/>
  </cols>
  <sheetData>
    <row r="1" spans="1:28" s="238" customFormat="1" ht="27">
      <c r="A1" s="237" t="s">
        <v>500</v>
      </c>
      <c r="B1" s="237" t="s">
        <v>501</v>
      </c>
      <c r="C1" s="237" t="s">
        <v>502</v>
      </c>
      <c r="D1" s="237" t="s">
        <v>503</v>
      </c>
      <c r="E1" s="205" t="s">
        <v>504</v>
      </c>
      <c r="F1" s="205" t="s">
        <v>505</v>
      </c>
      <c r="G1" s="237" t="s">
        <v>506</v>
      </c>
      <c r="H1" s="237" t="s">
        <v>507</v>
      </c>
      <c r="I1" s="237" t="s">
        <v>508</v>
      </c>
      <c r="J1" s="237" t="s">
        <v>509</v>
      </c>
      <c r="K1" s="205" t="s">
        <v>510</v>
      </c>
      <c r="L1" s="237" t="s">
        <v>511</v>
      </c>
      <c r="M1" s="237" t="s">
        <v>512</v>
      </c>
      <c r="N1" s="237" t="s">
        <v>513</v>
      </c>
      <c r="O1" s="237" t="s">
        <v>514</v>
      </c>
      <c r="P1" s="237" t="s">
        <v>515</v>
      </c>
      <c r="Q1" s="237" t="s">
        <v>516</v>
      </c>
      <c r="R1" s="237" t="s">
        <v>517</v>
      </c>
      <c r="S1" s="237" t="s">
        <v>518</v>
      </c>
      <c r="T1" s="237" t="s">
        <v>519</v>
      </c>
      <c r="U1" s="237" t="s">
        <v>520</v>
      </c>
      <c r="V1" s="237" t="s">
        <v>521</v>
      </c>
      <c r="W1" s="237" t="s">
        <v>522</v>
      </c>
      <c r="X1" s="237" t="s">
        <v>523</v>
      </c>
      <c r="Y1" s="237" t="s">
        <v>524</v>
      </c>
      <c r="Z1" s="237" t="s">
        <v>525</v>
      </c>
      <c r="AA1" s="237" t="s">
        <v>526</v>
      </c>
      <c r="AB1" s="236" t="s">
        <v>404</v>
      </c>
    </row>
    <row r="2" spans="1:28" ht="30" customHeight="1">
      <c r="A2" s="208">
        <v>1</v>
      </c>
      <c r="B2" s="208">
        <v>2</v>
      </c>
      <c r="C2" s="209" t="s">
        <v>383</v>
      </c>
      <c r="D2" s="210" t="s">
        <v>404</v>
      </c>
      <c r="E2" s="211" t="s">
        <v>242</v>
      </c>
      <c r="F2" s="212" t="s">
        <v>528</v>
      </c>
      <c r="G2" s="213" t="s">
        <v>529</v>
      </c>
      <c r="H2" s="214" t="s">
        <v>530</v>
      </c>
      <c r="I2" s="215"/>
      <c r="J2" s="216" t="s">
        <v>1</v>
      </c>
      <c r="K2" s="217" t="s">
        <v>18</v>
      </c>
      <c r="L2" s="218" t="s">
        <v>1</v>
      </c>
      <c r="M2" s="214" t="s">
        <v>33</v>
      </c>
      <c r="N2" s="219" t="s">
        <v>32</v>
      </c>
      <c r="O2" s="220" t="s">
        <v>118</v>
      </c>
      <c r="P2" s="221" t="s">
        <v>157</v>
      </c>
      <c r="Q2" s="220" t="s">
        <v>26</v>
      </c>
      <c r="R2" s="215" t="s">
        <v>26</v>
      </c>
      <c r="S2" s="222" t="s">
        <v>107</v>
      </c>
      <c r="T2" s="217" t="s">
        <v>531</v>
      </c>
      <c r="U2" s="215">
        <v>1.3140000000000001</v>
      </c>
      <c r="V2" s="219" t="s">
        <v>18</v>
      </c>
      <c r="W2" s="219" t="s">
        <v>18</v>
      </c>
      <c r="X2" s="219" t="s">
        <v>18</v>
      </c>
      <c r="Y2" s="219" t="s">
        <v>18</v>
      </c>
      <c r="Z2" s="223"/>
      <c r="AA2" s="223"/>
      <c r="AB2" s="210">
        <v>1</v>
      </c>
    </row>
    <row r="3" spans="1:28" ht="30" customHeight="1">
      <c r="A3" s="208">
        <v>2</v>
      </c>
      <c r="B3" s="208">
        <v>3</v>
      </c>
      <c r="C3" s="209" t="s">
        <v>383</v>
      </c>
      <c r="D3" s="210" t="s">
        <v>533</v>
      </c>
      <c r="E3" s="211" t="s">
        <v>534</v>
      </c>
      <c r="F3" s="212" t="s">
        <v>535</v>
      </c>
      <c r="G3" s="213" t="s">
        <v>536</v>
      </c>
      <c r="H3" s="214" t="s">
        <v>530</v>
      </c>
      <c r="I3" s="215"/>
      <c r="J3" s="216" t="s">
        <v>1</v>
      </c>
      <c r="K3" s="217" t="s">
        <v>18</v>
      </c>
      <c r="L3" s="218" t="s">
        <v>1</v>
      </c>
      <c r="M3" s="214" t="s">
        <v>33</v>
      </c>
      <c r="N3" s="219" t="s">
        <v>32</v>
      </c>
      <c r="O3" s="220" t="s">
        <v>118</v>
      </c>
      <c r="P3" s="220" t="s">
        <v>537</v>
      </c>
      <c r="Q3" s="220" t="s">
        <v>26</v>
      </c>
      <c r="R3" s="215" t="s">
        <v>26</v>
      </c>
      <c r="S3" s="215" t="s">
        <v>244</v>
      </c>
      <c r="T3" s="217" t="s">
        <v>531</v>
      </c>
      <c r="U3" s="222">
        <v>1.214</v>
      </c>
      <c r="V3" s="219" t="s">
        <v>18</v>
      </c>
      <c r="W3" s="219" t="s">
        <v>18</v>
      </c>
      <c r="X3" s="219" t="s">
        <v>18</v>
      </c>
      <c r="Y3" s="219" t="s">
        <v>18</v>
      </c>
      <c r="Z3" s="223"/>
      <c r="AA3" s="223"/>
      <c r="AB3" s="210">
        <v>1</v>
      </c>
    </row>
    <row r="4" spans="1:28" ht="30" customHeight="1">
      <c r="A4" s="143">
        <v>3</v>
      </c>
      <c r="B4" s="143">
        <v>3</v>
      </c>
      <c r="C4" s="98" t="s">
        <v>34</v>
      </c>
      <c r="D4" s="207" t="s">
        <v>538</v>
      </c>
      <c r="E4" s="224" t="s">
        <v>539</v>
      </c>
      <c r="F4" s="225" t="s">
        <v>540</v>
      </c>
      <c r="G4" s="226" t="s">
        <v>536</v>
      </c>
      <c r="H4" s="169" t="s">
        <v>530</v>
      </c>
      <c r="I4" s="227"/>
      <c r="J4" s="228" t="s">
        <v>1</v>
      </c>
      <c r="K4" s="207" t="s">
        <v>538</v>
      </c>
      <c r="L4" s="177" t="s">
        <v>1</v>
      </c>
      <c r="M4" s="100" t="s">
        <v>32</v>
      </c>
      <c r="N4" s="169" t="s">
        <v>33</v>
      </c>
      <c r="O4" s="70" t="s">
        <v>541</v>
      </c>
      <c r="P4" s="69" t="s">
        <v>555</v>
      </c>
      <c r="Q4" s="227" t="s">
        <v>542</v>
      </c>
      <c r="R4" s="70" t="s">
        <v>543</v>
      </c>
      <c r="S4" s="229" t="s">
        <v>544</v>
      </c>
      <c r="T4" s="179" t="s">
        <v>18</v>
      </c>
      <c r="U4" s="230">
        <v>6.3E-3</v>
      </c>
      <c r="V4" s="100" t="s">
        <v>18</v>
      </c>
      <c r="W4" s="100" t="s">
        <v>18</v>
      </c>
      <c r="X4" s="100" t="s">
        <v>18</v>
      </c>
      <c r="Y4" s="100" t="s">
        <v>18</v>
      </c>
      <c r="Z4" s="231"/>
      <c r="AA4" s="169"/>
      <c r="AB4" s="207">
        <v>2</v>
      </c>
    </row>
    <row r="5" spans="1:28" ht="30" customHeight="1">
      <c r="A5" s="143">
        <v>4</v>
      </c>
      <c r="B5" s="143">
        <v>3</v>
      </c>
      <c r="C5" s="98" t="s">
        <v>34</v>
      </c>
      <c r="D5" s="207" t="s">
        <v>545</v>
      </c>
      <c r="E5" s="224" t="s">
        <v>546</v>
      </c>
      <c r="F5" s="225" t="s">
        <v>540</v>
      </c>
      <c r="G5" s="226" t="s">
        <v>536</v>
      </c>
      <c r="H5" s="169" t="s">
        <v>530</v>
      </c>
      <c r="I5" s="227"/>
      <c r="J5" s="228" t="s">
        <v>1</v>
      </c>
      <c r="K5" s="207" t="s">
        <v>545</v>
      </c>
      <c r="L5" s="177" t="s">
        <v>1</v>
      </c>
      <c r="M5" s="100" t="s">
        <v>32</v>
      </c>
      <c r="N5" s="169" t="s">
        <v>33</v>
      </c>
      <c r="O5" s="70" t="s">
        <v>541</v>
      </c>
      <c r="P5" s="69" t="s">
        <v>555</v>
      </c>
      <c r="Q5" s="227" t="s">
        <v>542</v>
      </c>
      <c r="R5" s="70" t="s">
        <v>543</v>
      </c>
      <c r="S5" s="229" t="s">
        <v>547</v>
      </c>
      <c r="T5" s="179" t="s">
        <v>18</v>
      </c>
      <c r="U5" s="230">
        <v>5.7000000000000002E-3</v>
      </c>
      <c r="V5" s="100" t="s">
        <v>18</v>
      </c>
      <c r="W5" s="100" t="s">
        <v>18</v>
      </c>
      <c r="X5" s="100" t="s">
        <v>18</v>
      </c>
      <c r="Y5" s="100" t="s">
        <v>18</v>
      </c>
      <c r="Z5" s="231"/>
      <c r="AA5" s="169"/>
      <c r="AB5" s="207">
        <v>1</v>
      </c>
    </row>
    <row r="6" spans="1:28" ht="30" customHeight="1">
      <c r="A6" s="143">
        <v>5</v>
      </c>
      <c r="B6" s="143">
        <v>3</v>
      </c>
      <c r="C6" s="98" t="s">
        <v>111</v>
      </c>
      <c r="D6" s="207" t="s">
        <v>548</v>
      </c>
      <c r="E6" s="224" t="s">
        <v>549</v>
      </c>
      <c r="F6" s="225" t="s">
        <v>540</v>
      </c>
      <c r="G6" s="226" t="s">
        <v>536</v>
      </c>
      <c r="H6" s="169" t="s">
        <v>530</v>
      </c>
      <c r="I6" s="232"/>
      <c r="J6" s="233" t="s">
        <v>1</v>
      </c>
      <c r="K6" s="234" t="s">
        <v>548</v>
      </c>
      <c r="L6" s="177" t="s">
        <v>1</v>
      </c>
      <c r="M6" s="100" t="s">
        <v>32</v>
      </c>
      <c r="N6" s="169" t="s">
        <v>33</v>
      </c>
      <c r="O6" s="70" t="s">
        <v>541</v>
      </c>
      <c r="P6" s="69" t="s">
        <v>555</v>
      </c>
      <c r="Q6" s="227" t="s">
        <v>542</v>
      </c>
      <c r="R6" s="70" t="s">
        <v>543</v>
      </c>
      <c r="S6" s="229" t="s">
        <v>547</v>
      </c>
      <c r="T6" s="179" t="s">
        <v>18</v>
      </c>
      <c r="U6" s="230">
        <v>5.7000000000000002E-3</v>
      </c>
      <c r="V6" s="100" t="s">
        <v>18</v>
      </c>
      <c r="W6" s="100" t="s">
        <v>18</v>
      </c>
      <c r="X6" s="100" t="s">
        <v>18</v>
      </c>
      <c r="Y6" s="100" t="s">
        <v>18</v>
      </c>
      <c r="Z6" s="231"/>
      <c r="AA6" s="169"/>
      <c r="AB6" s="207">
        <v>1</v>
      </c>
    </row>
    <row r="7" spans="1:28" ht="30" customHeight="1">
      <c r="A7" s="143">
        <v>6</v>
      </c>
      <c r="B7" s="143">
        <v>3</v>
      </c>
      <c r="C7" s="98" t="s">
        <v>36</v>
      </c>
      <c r="D7" s="207" t="s">
        <v>550</v>
      </c>
      <c r="E7" s="224" t="s">
        <v>551</v>
      </c>
      <c r="F7" s="225" t="s">
        <v>552</v>
      </c>
      <c r="G7" s="226" t="s">
        <v>536</v>
      </c>
      <c r="H7" s="169" t="s">
        <v>530</v>
      </c>
      <c r="I7" s="227"/>
      <c r="J7" s="228" t="s">
        <v>1</v>
      </c>
      <c r="K7" s="207" t="s">
        <v>550</v>
      </c>
      <c r="L7" s="177" t="s">
        <v>1</v>
      </c>
      <c r="M7" s="100" t="s">
        <v>32</v>
      </c>
      <c r="N7" s="169" t="s">
        <v>33</v>
      </c>
      <c r="O7" s="70" t="s">
        <v>25</v>
      </c>
      <c r="P7" s="207" t="s">
        <v>120</v>
      </c>
      <c r="Q7" s="70" t="s">
        <v>553</v>
      </c>
      <c r="R7" s="169" t="s">
        <v>234</v>
      </c>
      <c r="S7" s="169" t="s">
        <v>554</v>
      </c>
      <c r="T7" s="179" t="s">
        <v>18</v>
      </c>
      <c r="U7" s="235">
        <v>3.3000000000000002E-2</v>
      </c>
      <c r="V7" s="100" t="s">
        <v>18</v>
      </c>
      <c r="W7" s="100" t="s">
        <v>18</v>
      </c>
      <c r="X7" s="100" t="s">
        <v>18</v>
      </c>
      <c r="Y7" s="100" t="s">
        <v>18</v>
      </c>
      <c r="Z7" s="231"/>
      <c r="AA7" s="169"/>
      <c r="AB7" s="207">
        <v>1</v>
      </c>
    </row>
  </sheetData>
  <phoneticPr fontId="1" type="noConversion"/>
  <conditionalFormatting sqref="D1">
    <cfRule type="duplicateValues" dxfId="373" priority="41"/>
  </conditionalFormatting>
  <conditionalFormatting sqref="D1:D7">
    <cfRule type="duplicateValues" dxfId="372" priority="40"/>
  </conditionalFormatting>
  <conditionalFormatting sqref="V1">
    <cfRule type="containsText" dxfId="371" priority="35" operator="containsText" text="1.0">
      <formula>NOT(ISERROR(SEARCH("1.0",V1)))</formula>
    </cfRule>
  </conditionalFormatting>
  <conditionalFormatting sqref="D2:D7">
    <cfRule type="duplicateValues" dxfId="370" priority="30"/>
  </conditionalFormatting>
  <conditionalFormatting sqref="AB2:AB7">
    <cfRule type="containsText" dxfId="369" priority="27" operator="containsText" text="2">
      <formula>NOT(ISERROR(SEARCH("2",AB2)))</formula>
    </cfRule>
    <cfRule type="containsText" dxfId="368" priority="28" operator="containsText" text="0">
      <formula>NOT(ISERROR(SEARCH("0",AB2)))</formula>
    </cfRule>
    <cfRule type="containsText" dxfId="367" priority="29" operator="containsText" text="1">
      <formula>NOT(ISERROR(SEARCH("1",AB2)))</formula>
    </cfRule>
  </conditionalFormatting>
  <conditionalFormatting sqref="D2:D3">
    <cfRule type="duplicateValues" dxfId="366" priority="31"/>
  </conditionalFormatting>
  <conditionalFormatting sqref="AB1">
    <cfRule type="duplicateValues" dxfId="365" priority="1005"/>
  </conditionalFormatting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32653B-03C0-4CE3-9B89-A6ECF57AA41A}">
  <dimension ref="A1:AB7"/>
  <sheetViews>
    <sheetView topLeftCell="C1" workbookViewId="0">
      <selection activeCell="C1" sqref="A1:XFD1"/>
    </sheetView>
  </sheetViews>
  <sheetFormatPr defaultRowHeight="13.5"/>
  <cols>
    <col min="4" max="4" width="19.25" customWidth="1"/>
    <col min="5" max="5" width="28.5" customWidth="1"/>
    <col min="6" max="6" width="29.875" customWidth="1"/>
    <col min="11" max="11" width="21.75" customWidth="1"/>
    <col min="18" max="18" width="13.5" customWidth="1"/>
    <col min="19" max="19" width="19" customWidth="1"/>
    <col min="21" max="21" width="12.25" customWidth="1"/>
    <col min="28" max="28" width="14.625" customWidth="1"/>
  </cols>
  <sheetData>
    <row r="1" spans="1:28" s="240" customFormat="1" ht="18.75">
      <c r="A1" s="191" t="s">
        <v>500</v>
      </c>
      <c r="B1" s="191" t="s">
        <v>501</v>
      </c>
      <c r="C1" s="191" t="s">
        <v>502</v>
      </c>
      <c r="D1" s="191" t="s">
        <v>503</v>
      </c>
      <c r="E1" s="191" t="s">
        <v>504</v>
      </c>
      <c r="F1" s="191" t="s">
        <v>505</v>
      </c>
      <c r="G1" s="191" t="s">
        <v>506</v>
      </c>
      <c r="H1" s="191" t="s">
        <v>507</v>
      </c>
      <c r="I1" s="191" t="s">
        <v>508</v>
      </c>
      <c r="J1" s="191" t="s">
        <v>509</v>
      </c>
      <c r="K1" s="191" t="s">
        <v>510</v>
      </c>
      <c r="L1" s="191" t="s">
        <v>511</v>
      </c>
      <c r="M1" s="191" t="s">
        <v>512</v>
      </c>
      <c r="N1" s="191" t="s">
        <v>513</v>
      </c>
      <c r="O1" s="191" t="s">
        <v>514</v>
      </c>
      <c r="P1" s="191" t="s">
        <v>515</v>
      </c>
      <c r="Q1" s="191" t="s">
        <v>516</v>
      </c>
      <c r="R1" s="191" t="s">
        <v>517</v>
      </c>
      <c r="S1" s="191" t="s">
        <v>518</v>
      </c>
      <c r="T1" s="191" t="s">
        <v>519</v>
      </c>
      <c r="U1" s="191" t="s">
        <v>520</v>
      </c>
      <c r="V1" s="191" t="s">
        <v>521</v>
      </c>
      <c r="W1" s="191" t="s">
        <v>522</v>
      </c>
      <c r="X1" s="191" t="s">
        <v>523</v>
      </c>
      <c r="Y1" s="191" t="s">
        <v>524</v>
      </c>
      <c r="Z1" s="191" t="s">
        <v>525</v>
      </c>
      <c r="AA1" s="191" t="s">
        <v>526</v>
      </c>
      <c r="AB1" s="243" t="s">
        <v>527</v>
      </c>
    </row>
    <row r="2" spans="1:28" ht="30" customHeight="1">
      <c r="A2" s="143">
        <v>1</v>
      </c>
      <c r="B2" s="143">
        <v>2</v>
      </c>
      <c r="C2" s="70" t="s">
        <v>34</v>
      </c>
      <c r="D2" s="207" t="s">
        <v>527</v>
      </c>
      <c r="E2" s="224" t="s">
        <v>146</v>
      </c>
      <c r="F2" s="224" t="s">
        <v>569</v>
      </c>
      <c r="G2" s="226" t="s">
        <v>529</v>
      </c>
      <c r="H2" s="169" t="s">
        <v>530</v>
      </c>
      <c r="I2" s="69"/>
      <c r="J2" s="233" t="s">
        <v>1</v>
      </c>
      <c r="K2" s="207" t="s">
        <v>570</v>
      </c>
      <c r="L2" s="177" t="s">
        <v>1</v>
      </c>
      <c r="M2" s="100" t="s">
        <v>32</v>
      </c>
      <c r="N2" s="169" t="s">
        <v>33</v>
      </c>
      <c r="O2" s="227" t="s">
        <v>118</v>
      </c>
      <c r="P2" s="170" t="s">
        <v>157</v>
      </c>
      <c r="Q2" s="227" t="s">
        <v>26</v>
      </c>
      <c r="R2" s="70" t="s">
        <v>18</v>
      </c>
      <c r="S2" s="169" t="s">
        <v>107</v>
      </c>
      <c r="T2" s="179" t="s">
        <v>531</v>
      </c>
      <c r="U2" s="241" t="s">
        <v>39</v>
      </c>
      <c r="V2" s="100" t="s">
        <v>18</v>
      </c>
      <c r="W2" s="100" t="s">
        <v>18</v>
      </c>
      <c r="X2" s="100" t="s">
        <v>18</v>
      </c>
      <c r="Y2" s="100" t="s">
        <v>18</v>
      </c>
      <c r="Z2" s="242"/>
      <c r="AA2" s="242"/>
      <c r="AB2" s="207">
        <v>1</v>
      </c>
    </row>
    <row r="3" spans="1:28" ht="30" customHeight="1">
      <c r="A3" s="143">
        <v>2</v>
      </c>
      <c r="B3" s="143">
        <v>3</v>
      </c>
      <c r="C3" s="169" t="s">
        <v>34</v>
      </c>
      <c r="D3" s="207" t="s">
        <v>571</v>
      </c>
      <c r="E3" s="224" t="s">
        <v>572</v>
      </c>
      <c r="F3" s="194" t="s">
        <v>218</v>
      </c>
      <c r="G3" s="226" t="s">
        <v>536</v>
      </c>
      <c r="H3" s="169" t="s">
        <v>530</v>
      </c>
      <c r="I3" s="229"/>
      <c r="J3" s="233" t="s">
        <v>1</v>
      </c>
      <c r="K3" s="179" t="s">
        <v>18</v>
      </c>
      <c r="L3" s="177" t="s">
        <v>1</v>
      </c>
      <c r="M3" s="100" t="s">
        <v>32</v>
      </c>
      <c r="N3" s="169" t="s">
        <v>33</v>
      </c>
      <c r="O3" s="227" t="s">
        <v>118</v>
      </c>
      <c r="P3" s="227" t="s">
        <v>537</v>
      </c>
      <c r="Q3" s="227" t="s">
        <v>26</v>
      </c>
      <c r="R3" s="169" t="s">
        <v>18</v>
      </c>
      <c r="S3" s="169" t="s">
        <v>107</v>
      </c>
      <c r="T3" s="179" t="s">
        <v>531</v>
      </c>
      <c r="U3" s="230">
        <v>1.66</v>
      </c>
      <c r="V3" s="100" t="s">
        <v>18</v>
      </c>
      <c r="W3" s="100" t="s">
        <v>18</v>
      </c>
      <c r="X3" s="100" t="s">
        <v>18</v>
      </c>
      <c r="Y3" s="100" t="s">
        <v>18</v>
      </c>
      <c r="Z3" s="242"/>
      <c r="AA3" s="242"/>
      <c r="AB3" s="207">
        <v>1</v>
      </c>
    </row>
    <row r="4" spans="1:28" ht="30" customHeight="1">
      <c r="A4" s="143">
        <v>3</v>
      </c>
      <c r="B4" s="143">
        <v>3</v>
      </c>
      <c r="C4" s="98" t="s">
        <v>34</v>
      </c>
      <c r="D4" s="207" t="s">
        <v>538</v>
      </c>
      <c r="E4" s="224" t="s">
        <v>539</v>
      </c>
      <c r="F4" s="225" t="s">
        <v>540</v>
      </c>
      <c r="G4" s="226" t="s">
        <v>536</v>
      </c>
      <c r="H4" s="169" t="s">
        <v>530</v>
      </c>
      <c r="I4" s="227"/>
      <c r="J4" s="228" t="s">
        <v>1</v>
      </c>
      <c r="K4" s="207" t="s">
        <v>538</v>
      </c>
      <c r="L4" s="177" t="s">
        <v>1</v>
      </c>
      <c r="M4" s="100" t="s">
        <v>32</v>
      </c>
      <c r="N4" s="169" t="s">
        <v>33</v>
      </c>
      <c r="O4" s="70" t="s">
        <v>541</v>
      </c>
      <c r="P4" s="69" t="s">
        <v>555</v>
      </c>
      <c r="Q4" s="227" t="s">
        <v>542</v>
      </c>
      <c r="R4" s="70" t="s">
        <v>543</v>
      </c>
      <c r="S4" s="229" t="s">
        <v>544</v>
      </c>
      <c r="T4" s="179" t="s">
        <v>18</v>
      </c>
      <c r="U4" s="230">
        <v>6.3E-3</v>
      </c>
      <c r="V4" s="100" t="s">
        <v>18</v>
      </c>
      <c r="W4" s="100" t="s">
        <v>18</v>
      </c>
      <c r="X4" s="100" t="s">
        <v>18</v>
      </c>
      <c r="Y4" s="100" t="s">
        <v>18</v>
      </c>
      <c r="Z4" s="231"/>
      <c r="AA4" s="169"/>
      <c r="AB4" s="207">
        <v>2</v>
      </c>
    </row>
    <row r="5" spans="1:28" ht="30" customHeight="1">
      <c r="A5" s="143">
        <v>4</v>
      </c>
      <c r="B5" s="143">
        <v>3</v>
      </c>
      <c r="C5" s="98" t="s">
        <v>34</v>
      </c>
      <c r="D5" s="207" t="s">
        <v>545</v>
      </c>
      <c r="E5" s="224" t="s">
        <v>546</v>
      </c>
      <c r="F5" s="225" t="s">
        <v>540</v>
      </c>
      <c r="G5" s="226" t="s">
        <v>536</v>
      </c>
      <c r="H5" s="169" t="s">
        <v>530</v>
      </c>
      <c r="I5" s="227"/>
      <c r="J5" s="228" t="s">
        <v>1</v>
      </c>
      <c r="K5" s="207" t="s">
        <v>545</v>
      </c>
      <c r="L5" s="177" t="s">
        <v>1</v>
      </c>
      <c r="M5" s="100" t="s">
        <v>32</v>
      </c>
      <c r="N5" s="169" t="s">
        <v>33</v>
      </c>
      <c r="O5" s="70" t="s">
        <v>541</v>
      </c>
      <c r="P5" s="69" t="s">
        <v>555</v>
      </c>
      <c r="Q5" s="227" t="s">
        <v>542</v>
      </c>
      <c r="R5" s="70" t="s">
        <v>543</v>
      </c>
      <c r="S5" s="229" t="s">
        <v>547</v>
      </c>
      <c r="T5" s="179" t="s">
        <v>18</v>
      </c>
      <c r="U5" s="230">
        <v>5.7000000000000002E-3</v>
      </c>
      <c r="V5" s="100" t="s">
        <v>18</v>
      </c>
      <c r="W5" s="100" t="s">
        <v>18</v>
      </c>
      <c r="X5" s="100" t="s">
        <v>18</v>
      </c>
      <c r="Y5" s="100" t="s">
        <v>18</v>
      </c>
      <c r="Z5" s="231"/>
      <c r="AA5" s="169"/>
      <c r="AB5" s="207">
        <v>1</v>
      </c>
    </row>
    <row r="6" spans="1:28" ht="30" customHeight="1">
      <c r="A6" s="143">
        <v>5</v>
      </c>
      <c r="B6" s="143">
        <v>3</v>
      </c>
      <c r="C6" s="98" t="s">
        <v>111</v>
      </c>
      <c r="D6" s="207" t="s">
        <v>548</v>
      </c>
      <c r="E6" s="224" t="s">
        <v>549</v>
      </c>
      <c r="F6" s="225" t="s">
        <v>540</v>
      </c>
      <c r="G6" s="226" t="s">
        <v>536</v>
      </c>
      <c r="H6" s="169" t="s">
        <v>530</v>
      </c>
      <c r="I6" s="232"/>
      <c r="J6" s="233" t="s">
        <v>1</v>
      </c>
      <c r="K6" s="234" t="s">
        <v>548</v>
      </c>
      <c r="L6" s="177" t="s">
        <v>1</v>
      </c>
      <c r="M6" s="100" t="s">
        <v>32</v>
      </c>
      <c r="N6" s="169" t="s">
        <v>33</v>
      </c>
      <c r="O6" s="70" t="s">
        <v>541</v>
      </c>
      <c r="P6" s="69" t="s">
        <v>555</v>
      </c>
      <c r="Q6" s="227" t="s">
        <v>542</v>
      </c>
      <c r="R6" s="70" t="s">
        <v>543</v>
      </c>
      <c r="S6" s="229" t="s">
        <v>547</v>
      </c>
      <c r="T6" s="179" t="s">
        <v>18</v>
      </c>
      <c r="U6" s="230">
        <v>5.7000000000000002E-3</v>
      </c>
      <c r="V6" s="100" t="s">
        <v>18</v>
      </c>
      <c r="W6" s="100" t="s">
        <v>18</v>
      </c>
      <c r="X6" s="100" t="s">
        <v>18</v>
      </c>
      <c r="Y6" s="100" t="s">
        <v>18</v>
      </c>
      <c r="Z6" s="231"/>
      <c r="AA6" s="169"/>
      <c r="AB6" s="207">
        <v>1</v>
      </c>
    </row>
    <row r="7" spans="1:28" ht="30" customHeight="1">
      <c r="A7" s="143">
        <v>6</v>
      </c>
      <c r="B7" s="143">
        <v>3</v>
      </c>
      <c r="C7" s="169" t="s">
        <v>573</v>
      </c>
      <c r="D7" s="207" t="s">
        <v>574</v>
      </c>
      <c r="E7" s="224" t="s">
        <v>575</v>
      </c>
      <c r="F7" s="225" t="s">
        <v>576</v>
      </c>
      <c r="G7" s="226" t="s">
        <v>536</v>
      </c>
      <c r="H7" s="169" t="s">
        <v>530</v>
      </c>
      <c r="I7" s="232"/>
      <c r="J7" s="233" t="s">
        <v>1</v>
      </c>
      <c r="K7" s="229" t="s">
        <v>577</v>
      </c>
      <c r="L7" s="177" t="s">
        <v>1</v>
      </c>
      <c r="M7" s="100" t="s">
        <v>32</v>
      </c>
      <c r="N7" s="169" t="s">
        <v>33</v>
      </c>
      <c r="O7" s="70" t="s">
        <v>25</v>
      </c>
      <c r="P7" s="207" t="s">
        <v>120</v>
      </c>
      <c r="Q7" s="70" t="s">
        <v>553</v>
      </c>
      <c r="R7" s="169" t="s">
        <v>234</v>
      </c>
      <c r="S7" s="169" t="s">
        <v>554</v>
      </c>
      <c r="T7" s="179" t="s">
        <v>18</v>
      </c>
      <c r="U7" s="230">
        <v>3.3000000000000002E-2</v>
      </c>
      <c r="V7" s="100" t="s">
        <v>18</v>
      </c>
      <c r="W7" s="100" t="s">
        <v>18</v>
      </c>
      <c r="X7" s="100" t="s">
        <v>18</v>
      </c>
      <c r="Y7" s="100" t="s">
        <v>18</v>
      </c>
      <c r="Z7" s="242"/>
      <c r="AA7" s="242"/>
      <c r="AB7" s="207">
        <v>1</v>
      </c>
    </row>
  </sheetData>
  <phoneticPr fontId="1" type="noConversion"/>
  <conditionalFormatting sqref="D1">
    <cfRule type="duplicateValues" dxfId="364" priority="10"/>
  </conditionalFormatting>
  <conditionalFormatting sqref="D1:D7">
    <cfRule type="duplicateValues" dxfId="363" priority="9"/>
  </conditionalFormatting>
  <conditionalFormatting sqref="V1">
    <cfRule type="containsText" dxfId="362" priority="8" operator="containsText" text="1.0">
      <formula>NOT(ISERROR(SEARCH("1.0",V1)))</formula>
    </cfRule>
  </conditionalFormatting>
  <conditionalFormatting sqref="D2">
    <cfRule type="duplicateValues" dxfId="361" priority="6"/>
  </conditionalFormatting>
  <conditionalFormatting sqref="D2">
    <cfRule type="duplicateValues" dxfId="360" priority="5"/>
  </conditionalFormatting>
  <conditionalFormatting sqref="D2:D7">
    <cfRule type="duplicateValues" dxfId="359" priority="7"/>
  </conditionalFormatting>
  <conditionalFormatting sqref="AB2:AB7">
    <cfRule type="containsText" dxfId="358" priority="2" operator="containsText" text="2">
      <formula>NOT(ISERROR(SEARCH("2",AB2)))</formula>
    </cfRule>
    <cfRule type="containsText" dxfId="357" priority="3" operator="containsText" text="0">
      <formula>NOT(ISERROR(SEARCH("0",AB2)))</formula>
    </cfRule>
    <cfRule type="containsText" dxfId="356" priority="4" operator="containsText" text="1">
      <formula>NOT(ISERROR(SEARCH("1",AB2)))</formula>
    </cfRule>
  </conditionalFormatting>
  <conditionalFormatting sqref="D7 D3">
    <cfRule type="duplicateValues" dxfId="355" priority="1"/>
  </conditionalFormatting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0374D4-67A2-4A27-B9F5-A8C0A967DA57}">
  <dimension ref="A1:AA10"/>
  <sheetViews>
    <sheetView zoomScale="70" zoomScaleNormal="70" workbookViewId="0">
      <selection activeCell="Q23" sqref="Q23"/>
    </sheetView>
  </sheetViews>
  <sheetFormatPr defaultRowHeight="13.5"/>
  <cols>
    <col min="1" max="3" width="9" style="289"/>
    <col min="4" max="4" width="18.25" style="291" customWidth="1"/>
    <col min="5" max="5" width="21" style="289" customWidth="1"/>
    <col min="6" max="8" width="9" style="289"/>
    <col min="9" max="9" width="11" style="289" customWidth="1"/>
    <col min="10" max="10" width="9" style="289"/>
    <col min="11" max="11" width="14.25" style="289" customWidth="1"/>
    <col min="12" max="12" width="14.375" style="289" customWidth="1"/>
    <col min="13" max="13" width="12.125" style="289" customWidth="1"/>
    <col min="14" max="18" width="9" style="289"/>
    <col min="19" max="19" width="18.5" style="289" customWidth="1"/>
    <col min="20" max="20" width="9" style="289"/>
    <col min="21" max="21" width="9" style="295"/>
    <col min="22" max="16384" width="9" style="289"/>
  </cols>
  <sheetData>
    <row r="1" spans="1:27" s="292" customFormat="1" ht="33.75" customHeight="1">
      <c r="A1" s="205" t="s">
        <v>500</v>
      </c>
      <c r="B1" s="205" t="s">
        <v>501</v>
      </c>
      <c r="C1" s="205" t="s">
        <v>502</v>
      </c>
      <c r="D1" s="205" t="s">
        <v>503</v>
      </c>
      <c r="E1" s="205" t="s">
        <v>504</v>
      </c>
      <c r="F1" s="205" t="s">
        <v>505</v>
      </c>
      <c r="G1" s="205" t="s">
        <v>506</v>
      </c>
      <c r="H1" s="205" t="s">
        <v>507</v>
      </c>
      <c r="I1" s="205" t="s">
        <v>508</v>
      </c>
      <c r="J1" s="205" t="s">
        <v>509</v>
      </c>
      <c r="K1" s="205" t="s">
        <v>510</v>
      </c>
      <c r="L1" s="205" t="s">
        <v>511</v>
      </c>
      <c r="M1" s="205" t="s">
        <v>512</v>
      </c>
      <c r="N1" s="205" t="s">
        <v>513</v>
      </c>
      <c r="O1" s="205" t="s">
        <v>514</v>
      </c>
      <c r="P1" s="205" t="s">
        <v>515</v>
      </c>
      <c r="Q1" s="205" t="s">
        <v>516</v>
      </c>
      <c r="R1" s="205" t="s">
        <v>517</v>
      </c>
      <c r="S1" s="205" t="s">
        <v>518</v>
      </c>
      <c r="T1" s="205" t="s">
        <v>519</v>
      </c>
      <c r="U1" s="246" t="s">
        <v>520</v>
      </c>
      <c r="V1" s="205" t="s">
        <v>521</v>
      </c>
      <c r="W1" s="205" t="s">
        <v>522</v>
      </c>
      <c r="X1" s="205" t="s">
        <v>523</v>
      </c>
      <c r="Y1" s="205" t="s">
        <v>524</v>
      </c>
      <c r="Z1" s="205" t="s">
        <v>525</v>
      </c>
      <c r="AA1" s="205" t="s">
        <v>526</v>
      </c>
    </row>
    <row r="2" spans="1:27" ht="30" customHeight="1">
      <c r="A2" s="143">
        <v>1</v>
      </c>
      <c r="B2" s="143">
        <v>2</v>
      </c>
      <c r="C2" s="143" t="s">
        <v>841</v>
      </c>
      <c r="D2" s="286" t="s">
        <v>834</v>
      </c>
      <c r="E2" s="286" t="s">
        <v>853</v>
      </c>
      <c r="F2" s="286" t="s">
        <v>818</v>
      </c>
      <c r="G2" s="286" t="s">
        <v>152</v>
      </c>
      <c r="H2" s="286" t="s">
        <v>530</v>
      </c>
      <c r="I2" s="286"/>
      <c r="J2" s="286" t="s">
        <v>819</v>
      </c>
      <c r="K2" s="286" t="s">
        <v>834</v>
      </c>
      <c r="L2" s="286" t="s">
        <v>39</v>
      </c>
      <c r="M2" s="286" t="s">
        <v>821</v>
      </c>
      <c r="N2" s="286" t="s">
        <v>820</v>
      </c>
      <c r="O2" s="286" t="s">
        <v>822</v>
      </c>
      <c r="P2" s="287" t="s">
        <v>157</v>
      </c>
      <c r="Q2" s="286" t="s">
        <v>39</v>
      </c>
      <c r="R2" s="286" t="s">
        <v>39</v>
      </c>
      <c r="S2" s="286" t="s">
        <v>823</v>
      </c>
      <c r="T2" s="286" t="s">
        <v>39</v>
      </c>
      <c r="U2" s="293">
        <v>1.887</v>
      </c>
      <c r="V2" s="286" t="s">
        <v>39</v>
      </c>
      <c r="W2" s="286" t="s">
        <v>39</v>
      </c>
      <c r="X2" s="286" t="s">
        <v>39</v>
      </c>
      <c r="Y2" s="286" t="s">
        <v>39</v>
      </c>
      <c r="Z2" s="286">
        <v>1</v>
      </c>
      <c r="AA2" s="286"/>
    </row>
    <row r="3" spans="1:27" ht="30" customHeight="1">
      <c r="A3" s="143">
        <v>2</v>
      </c>
      <c r="B3" s="143">
        <v>3</v>
      </c>
      <c r="C3" s="143" t="s">
        <v>459</v>
      </c>
      <c r="D3" s="286" t="s">
        <v>824</v>
      </c>
      <c r="E3" s="286" t="s">
        <v>825</v>
      </c>
      <c r="F3" s="286" t="s">
        <v>818</v>
      </c>
      <c r="G3" s="286" t="s">
        <v>152</v>
      </c>
      <c r="H3" s="286" t="s">
        <v>530</v>
      </c>
      <c r="I3" s="286"/>
      <c r="J3" s="286" t="s">
        <v>819</v>
      </c>
      <c r="K3" s="286" t="s">
        <v>824</v>
      </c>
      <c r="L3" s="286" t="s">
        <v>39</v>
      </c>
      <c r="M3" s="286" t="s">
        <v>821</v>
      </c>
      <c r="N3" s="286" t="s">
        <v>820</v>
      </c>
      <c r="O3" s="286" t="s">
        <v>826</v>
      </c>
      <c r="P3" s="286" t="s">
        <v>827</v>
      </c>
      <c r="Q3" s="286" t="s">
        <v>828</v>
      </c>
      <c r="R3" s="259" t="s">
        <v>738</v>
      </c>
      <c r="S3" s="286" t="s">
        <v>828</v>
      </c>
      <c r="T3" s="286" t="s">
        <v>39</v>
      </c>
      <c r="U3" s="293">
        <v>0.1</v>
      </c>
      <c r="V3" s="286" t="s">
        <v>39</v>
      </c>
      <c r="W3" s="286" t="s">
        <v>39</v>
      </c>
      <c r="X3" s="286" t="s">
        <v>39</v>
      </c>
      <c r="Y3" s="286" t="s">
        <v>39</v>
      </c>
      <c r="Z3" s="286">
        <v>1</v>
      </c>
      <c r="AA3" s="286"/>
    </row>
    <row r="4" spans="1:27" ht="30" customHeight="1">
      <c r="A4" s="143">
        <v>3</v>
      </c>
      <c r="B4" s="143">
        <v>3</v>
      </c>
      <c r="C4" s="143" t="s">
        <v>459</v>
      </c>
      <c r="D4" s="286" t="s">
        <v>829</v>
      </c>
      <c r="E4" s="286" t="s">
        <v>830</v>
      </c>
      <c r="F4" s="286" t="s">
        <v>818</v>
      </c>
      <c r="G4" s="286" t="s">
        <v>152</v>
      </c>
      <c r="H4" s="286" t="s">
        <v>530</v>
      </c>
      <c r="I4" s="286"/>
      <c r="J4" s="286" t="s">
        <v>819</v>
      </c>
      <c r="K4" s="286" t="s">
        <v>829</v>
      </c>
      <c r="L4" s="286" t="s">
        <v>39</v>
      </c>
      <c r="M4" s="286" t="s">
        <v>821</v>
      </c>
      <c r="N4" s="286" t="s">
        <v>820</v>
      </c>
      <c r="O4" s="286" t="s">
        <v>826</v>
      </c>
      <c r="P4" s="286" t="s">
        <v>827</v>
      </c>
      <c r="Q4" s="286" t="s">
        <v>828</v>
      </c>
      <c r="R4" s="259" t="s">
        <v>738</v>
      </c>
      <c r="S4" s="286" t="s">
        <v>828</v>
      </c>
      <c r="T4" s="286" t="s">
        <v>39</v>
      </c>
      <c r="U4" s="293">
        <v>0.1</v>
      </c>
      <c r="V4" s="286" t="s">
        <v>39</v>
      </c>
      <c r="W4" s="286" t="s">
        <v>39</v>
      </c>
      <c r="X4" s="286" t="s">
        <v>39</v>
      </c>
      <c r="Y4" s="286" t="s">
        <v>39</v>
      </c>
      <c r="Z4" s="286">
        <v>1</v>
      </c>
      <c r="AA4" s="286"/>
    </row>
    <row r="5" spans="1:27" ht="30" customHeight="1">
      <c r="A5" s="143">
        <v>4</v>
      </c>
      <c r="B5" s="143">
        <v>3</v>
      </c>
      <c r="C5" s="143" t="s">
        <v>842</v>
      </c>
      <c r="D5" s="286" t="s">
        <v>835</v>
      </c>
      <c r="E5" s="286" t="s">
        <v>831</v>
      </c>
      <c r="F5" s="286" t="s">
        <v>818</v>
      </c>
      <c r="G5" s="286" t="s">
        <v>152</v>
      </c>
      <c r="H5" s="286" t="s">
        <v>530</v>
      </c>
      <c r="I5" s="286"/>
      <c r="J5" s="286" t="s">
        <v>819</v>
      </c>
      <c r="K5" s="286" t="s">
        <v>835</v>
      </c>
      <c r="L5" s="286" t="s">
        <v>39</v>
      </c>
      <c r="M5" s="286" t="s">
        <v>821</v>
      </c>
      <c r="N5" s="286" t="s">
        <v>820</v>
      </c>
      <c r="O5" s="286" t="s">
        <v>832</v>
      </c>
      <c r="P5" s="286" t="s">
        <v>838</v>
      </c>
      <c r="Q5" s="286" t="s">
        <v>39</v>
      </c>
      <c r="R5" s="286" t="s">
        <v>39</v>
      </c>
      <c r="S5" s="286" t="s">
        <v>833</v>
      </c>
      <c r="T5" s="286" t="s">
        <v>39</v>
      </c>
      <c r="U5" s="293">
        <v>1.677</v>
      </c>
      <c r="V5" s="286" t="s">
        <v>39</v>
      </c>
      <c r="W5" s="286" t="s">
        <v>39</v>
      </c>
      <c r="X5" s="286" t="s">
        <v>39</v>
      </c>
      <c r="Y5" s="286" t="s">
        <v>39</v>
      </c>
      <c r="Z5" s="286">
        <v>1</v>
      </c>
      <c r="AA5" s="286"/>
    </row>
    <row r="6" spans="1:27" ht="30" customHeight="1">
      <c r="A6" s="143">
        <v>5</v>
      </c>
      <c r="B6" s="143">
        <v>3</v>
      </c>
      <c r="C6" s="143" t="s">
        <v>841</v>
      </c>
      <c r="D6" s="288" t="s">
        <v>836</v>
      </c>
      <c r="E6" s="143" t="s">
        <v>845</v>
      </c>
      <c r="F6" s="286" t="s">
        <v>818</v>
      </c>
      <c r="G6" s="286" t="s">
        <v>152</v>
      </c>
      <c r="H6" s="286" t="s">
        <v>530</v>
      </c>
      <c r="I6" s="143"/>
      <c r="J6" s="286" t="s">
        <v>819</v>
      </c>
      <c r="K6" s="288" t="s">
        <v>836</v>
      </c>
      <c r="L6" s="286" t="s">
        <v>39</v>
      </c>
      <c r="M6" s="286" t="s">
        <v>821</v>
      </c>
      <c r="N6" s="286" t="s">
        <v>820</v>
      </c>
      <c r="O6" s="143" t="s">
        <v>596</v>
      </c>
      <c r="P6" s="143" t="s">
        <v>813</v>
      </c>
      <c r="Q6" s="286" t="s">
        <v>628</v>
      </c>
      <c r="R6" s="259" t="s">
        <v>738</v>
      </c>
      <c r="S6" s="143" t="s">
        <v>850</v>
      </c>
      <c r="T6" s="286" t="s">
        <v>39</v>
      </c>
      <c r="U6" s="294">
        <v>0.03</v>
      </c>
      <c r="V6" s="286" t="s">
        <v>39</v>
      </c>
      <c r="W6" s="286" t="s">
        <v>39</v>
      </c>
      <c r="X6" s="286" t="s">
        <v>39</v>
      </c>
      <c r="Y6" s="286" t="s">
        <v>39</v>
      </c>
      <c r="Z6" s="143">
        <v>2</v>
      </c>
      <c r="AA6" s="143"/>
    </row>
    <row r="7" spans="1:27" ht="30" customHeight="1">
      <c r="A7" s="143">
        <v>6</v>
      </c>
      <c r="B7" s="143">
        <v>3</v>
      </c>
      <c r="C7" s="143" t="s">
        <v>841</v>
      </c>
      <c r="D7" s="288" t="s">
        <v>837</v>
      </c>
      <c r="E7" s="143" t="s">
        <v>844</v>
      </c>
      <c r="F7" s="286" t="s">
        <v>818</v>
      </c>
      <c r="G7" s="286" t="s">
        <v>152</v>
      </c>
      <c r="H7" s="286" t="s">
        <v>530</v>
      </c>
      <c r="I7" s="143"/>
      <c r="J7" s="286" t="s">
        <v>819</v>
      </c>
      <c r="K7" s="288" t="s">
        <v>837</v>
      </c>
      <c r="L7" s="286" t="s">
        <v>39</v>
      </c>
      <c r="M7" s="286" t="s">
        <v>821</v>
      </c>
      <c r="N7" s="286" t="s">
        <v>820</v>
      </c>
      <c r="O7" s="143" t="s">
        <v>463</v>
      </c>
      <c r="P7" s="143" t="s">
        <v>157</v>
      </c>
      <c r="Q7" s="286" t="s">
        <v>39</v>
      </c>
      <c r="R7" s="259" t="s">
        <v>39</v>
      </c>
      <c r="S7" s="143" t="s">
        <v>849</v>
      </c>
      <c r="T7" s="286" t="s">
        <v>39</v>
      </c>
      <c r="U7" s="294">
        <v>0.02</v>
      </c>
      <c r="V7" s="286" t="s">
        <v>39</v>
      </c>
      <c r="W7" s="286" t="s">
        <v>39</v>
      </c>
      <c r="X7" s="286" t="s">
        <v>39</v>
      </c>
      <c r="Y7" s="286" t="s">
        <v>39</v>
      </c>
      <c r="Z7" s="143">
        <v>2</v>
      </c>
      <c r="AA7" s="143"/>
    </row>
    <row r="8" spans="1:27" ht="30" customHeight="1">
      <c r="A8" s="290">
        <v>7</v>
      </c>
      <c r="B8" s="143">
        <v>4</v>
      </c>
      <c r="C8" s="143" t="s">
        <v>841</v>
      </c>
      <c r="D8" s="288" t="s">
        <v>839</v>
      </c>
      <c r="E8" s="143" t="s">
        <v>843</v>
      </c>
      <c r="F8" s="286" t="s">
        <v>818</v>
      </c>
      <c r="G8" s="286" t="s">
        <v>152</v>
      </c>
      <c r="H8" s="286" t="s">
        <v>530</v>
      </c>
      <c r="I8" s="143"/>
      <c r="J8" s="286" t="s">
        <v>819</v>
      </c>
      <c r="K8" s="288" t="s">
        <v>839</v>
      </c>
      <c r="L8" s="286" t="s">
        <v>39</v>
      </c>
      <c r="M8" s="286" t="s">
        <v>821</v>
      </c>
      <c r="N8" s="286" t="s">
        <v>820</v>
      </c>
      <c r="O8" s="143" t="s">
        <v>596</v>
      </c>
      <c r="P8" s="143" t="s">
        <v>813</v>
      </c>
      <c r="Q8" s="286" t="s">
        <v>628</v>
      </c>
      <c r="R8" s="259" t="s">
        <v>738</v>
      </c>
      <c r="S8" s="143" t="s">
        <v>849</v>
      </c>
      <c r="T8" s="286" t="s">
        <v>39</v>
      </c>
      <c r="U8" s="294">
        <v>2.1000000000000001E-2</v>
      </c>
      <c r="V8" s="286" t="s">
        <v>39</v>
      </c>
      <c r="W8" s="286" t="s">
        <v>39</v>
      </c>
      <c r="X8" s="286" t="s">
        <v>39</v>
      </c>
      <c r="Y8" s="286" t="s">
        <v>39</v>
      </c>
      <c r="Z8" s="143">
        <v>2</v>
      </c>
      <c r="AA8" s="143"/>
    </row>
    <row r="9" spans="1:27" ht="30" customHeight="1">
      <c r="A9" s="290">
        <v>8</v>
      </c>
      <c r="B9" s="143">
        <v>4</v>
      </c>
      <c r="C9" s="143" t="s">
        <v>39</v>
      </c>
      <c r="D9" s="143" t="s">
        <v>840</v>
      </c>
      <c r="E9" s="143" t="s">
        <v>614</v>
      </c>
      <c r="F9" s="286" t="s">
        <v>818</v>
      </c>
      <c r="G9" s="286" t="s">
        <v>152</v>
      </c>
      <c r="H9" s="286" t="s">
        <v>530</v>
      </c>
      <c r="I9" s="143"/>
      <c r="J9" s="286" t="s">
        <v>819</v>
      </c>
      <c r="K9" s="143" t="s">
        <v>840</v>
      </c>
      <c r="L9" s="286" t="s">
        <v>39</v>
      </c>
      <c r="M9" s="286" t="s">
        <v>821</v>
      </c>
      <c r="N9" s="286" t="s">
        <v>820</v>
      </c>
      <c r="O9" s="143" t="s">
        <v>495</v>
      </c>
      <c r="P9" s="286" t="s">
        <v>39</v>
      </c>
      <c r="Q9" s="286" t="s">
        <v>39</v>
      </c>
      <c r="R9" s="286" t="s">
        <v>39</v>
      </c>
      <c r="S9" s="286" t="s">
        <v>39</v>
      </c>
      <c r="T9" s="286" t="s">
        <v>39</v>
      </c>
      <c r="U9" s="294">
        <v>1E-3</v>
      </c>
      <c r="V9" s="286" t="s">
        <v>39</v>
      </c>
      <c r="W9" s="286" t="s">
        <v>39</v>
      </c>
      <c r="X9" s="286" t="s">
        <v>39</v>
      </c>
      <c r="Y9" s="286" t="s">
        <v>39</v>
      </c>
      <c r="Z9" s="143">
        <v>2</v>
      </c>
      <c r="AA9" s="143"/>
    </row>
    <row r="10" spans="1:27" ht="30" customHeight="1">
      <c r="A10" s="143">
        <v>9</v>
      </c>
      <c r="B10" s="290">
        <v>3</v>
      </c>
      <c r="C10" s="143" t="s">
        <v>842</v>
      </c>
      <c r="D10" s="143" t="s">
        <v>847</v>
      </c>
      <c r="E10" s="143" t="s">
        <v>846</v>
      </c>
      <c r="F10" s="286" t="s">
        <v>818</v>
      </c>
      <c r="G10" s="286" t="s">
        <v>152</v>
      </c>
      <c r="H10" s="286" t="s">
        <v>530</v>
      </c>
      <c r="I10" s="143"/>
      <c r="J10" s="286" t="s">
        <v>819</v>
      </c>
      <c r="K10" s="143" t="s">
        <v>847</v>
      </c>
      <c r="L10" s="286" t="s">
        <v>39</v>
      </c>
      <c r="M10" s="286" t="s">
        <v>821</v>
      </c>
      <c r="N10" s="286" t="s">
        <v>820</v>
      </c>
      <c r="O10" s="286" t="s">
        <v>39</v>
      </c>
      <c r="P10" s="286" t="s">
        <v>39</v>
      </c>
      <c r="Q10" s="143"/>
      <c r="R10" s="286" t="s">
        <v>39</v>
      </c>
      <c r="S10" s="143" t="s">
        <v>848</v>
      </c>
      <c r="T10" s="286" t="s">
        <v>39</v>
      </c>
      <c r="U10" s="294">
        <v>1E-3</v>
      </c>
      <c r="V10" s="286" t="s">
        <v>39</v>
      </c>
      <c r="W10" s="286" t="s">
        <v>39</v>
      </c>
      <c r="X10" s="286" t="s">
        <v>39</v>
      </c>
      <c r="Y10" s="286" t="s">
        <v>39</v>
      </c>
      <c r="Z10" s="143">
        <v>4</v>
      </c>
      <c r="AA10" s="148"/>
    </row>
  </sheetData>
  <phoneticPr fontId="1" type="noConversion"/>
  <conditionalFormatting sqref="D1">
    <cfRule type="duplicateValues" dxfId="354" priority="3"/>
  </conditionalFormatting>
  <conditionalFormatting sqref="D1">
    <cfRule type="duplicateValues" dxfId="353" priority="2"/>
  </conditionalFormatting>
  <conditionalFormatting sqref="V1">
    <cfRule type="containsText" dxfId="352" priority="1" operator="containsText" text="1.0">
      <formula>NOT(ISERROR(SEARCH("1.0",V1)))</formula>
    </cfRule>
  </conditionalFormatting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E86A15-129D-4AE3-AA62-65065643EDD7}">
  <dimension ref="A1:AB5"/>
  <sheetViews>
    <sheetView topLeftCell="E1" workbookViewId="0">
      <selection activeCell="E1" sqref="A1:XFD1"/>
    </sheetView>
  </sheetViews>
  <sheetFormatPr defaultRowHeight="13.5"/>
  <cols>
    <col min="4" max="4" width="18.875" customWidth="1"/>
    <col min="5" max="5" width="16.125" customWidth="1"/>
    <col min="11" max="11" width="18" customWidth="1"/>
    <col min="14" max="14" width="12.5" customWidth="1"/>
    <col min="18" max="18" width="11.5" customWidth="1"/>
    <col min="28" max="28" width="14.75" customWidth="1"/>
  </cols>
  <sheetData>
    <row r="1" spans="1:28" s="240" customFormat="1" ht="27" customHeight="1">
      <c r="A1" s="191" t="s">
        <v>500</v>
      </c>
      <c r="B1" s="191" t="s">
        <v>501</v>
      </c>
      <c r="C1" s="191" t="s">
        <v>502</v>
      </c>
      <c r="D1" s="191" t="s">
        <v>503</v>
      </c>
      <c r="E1" s="191" t="s">
        <v>504</v>
      </c>
      <c r="F1" s="191" t="s">
        <v>505</v>
      </c>
      <c r="G1" s="191" t="s">
        <v>506</v>
      </c>
      <c r="H1" s="191" t="s">
        <v>507</v>
      </c>
      <c r="I1" s="191" t="s">
        <v>508</v>
      </c>
      <c r="J1" s="191" t="s">
        <v>509</v>
      </c>
      <c r="K1" s="191" t="s">
        <v>510</v>
      </c>
      <c r="L1" s="191" t="s">
        <v>511</v>
      </c>
      <c r="M1" s="191" t="s">
        <v>512</v>
      </c>
      <c r="N1" s="191" t="s">
        <v>513</v>
      </c>
      <c r="O1" s="191" t="s">
        <v>514</v>
      </c>
      <c r="P1" s="191" t="s">
        <v>515</v>
      </c>
      <c r="Q1" s="191" t="s">
        <v>516</v>
      </c>
      <c r="R1" s="191" t="s">
        <v>517</v>
      </c>
      <c r="S1" s="191" t="s">
        <v>518</v>
      </c>
      <c r="T1" s="191" t="s">
        <v>519</v>
      </c>
      <c r="U1" s="191" t="s">
        <v>520</v>
      </c>
      <c r="V1" s="191" t="s">
        <v>521</v>
      </c>
      <c r="W1" s="191" t="s">
        <v>522</v>
      </c>
      <c r="X1" s="191" t="s">
        <v>523</v>
      </c>
      <c r="Y1" s="191" t="s">
        <v>524</v>
      </c>
      <c r="Z1" s="191" t="s">
        <v>525</v>
      </c>
      <c r="AA1" s="191" t="s">
        <v>526</v>
      </c>
      <c r="AB1" s="239" t="s">
        <v>410</v>
      </c>
    </row>
    <row r="2" spans="1:28" ht="39.950000000000003" customHeight="1">
      <c r="A2" s="169">
        <v>1</v>
      </c>
      <c r="B2" s="169">
        <v>2</v>
      </c>
      <c r="C2" s="169" t="s">
        <v>34</v>
      </c>
      <c r="D2" s="169" t="s">
        <v>410</v>
      </c>
      <c r="E2" s="169" t="s">
        <v>173</v>
      </c>
      <c r="F2" s="169" t="s">
        <v>557</v>
      </c>
      <c r="G2" s="169" t="s">
        <v>28</v>
      </c>
      <c r="H2" s="169" t="s">
        <v>558</v>
      </c>
      <c r="I2" s="169"/>
      <c r="J2" s="169" t="s">
        <v>1</v>
      </c>
      <c r="K2" s="169" t="s">
        <v>410</v>
      </c>
      <c r="L2" s="169" t="s">
        <v>1</v>
      </c>
      <c r="M2" s="169" t="s">
        <v>33</v>
      </c>
      <c r="N2" s="169" t="s">
        <v>32</v>
      </c>
      <c r="O2" s="169" t="s">
        <v>118</v>
      </c>
      <c r="P2" s="169" t="s">
        <v>21</v>
      </c>
      <c r="Q2" s="169" t="s">
        <v>18</v>
      </c>
      <c r="R2" s="169" t="s">
        <v>18</v>
      </c>
      <c r="S2" s="169" t="s">
        <v>559</v>
      </c>
      <c r="T2" s="169" t="s">
        <v>560</v>
      </c>
      <c r="U2" s="169">
        <v>0.69389999999999996</v>
      </c>
      <c r="V2" s="169" t="s">
        <v>18</v>
      </c>
      <c r="W2" s="169" t="s">
        <v>18</v>
      </c>
      <c r="X2" s="169" t="s">
        <v>18</v>
      </c>
      <c r="Y2" s="169" t="s">
        <v>18</v>
      </c>
      <c r="Z2" s="169"/>
      <c r="AA2" s="169"/>
      <c r="AB2" s="207">
        <v>1</v>
      </c>
    </row>
    <row r="3" spans="1:28" ht="39.950000000000003" customHeight="1">
      <c r="A3" s="169">
        <v>2</v>
      </c>
      <c r="B3" s="169">
        <v>3</v>
      </c>
      <c r="C3" s="169" t="s">
        <v>34</v>
      </c>
      <c r="D3" s="169" t="s">
        <v>561</v>
      </c>
      <c r="E3" s="169" t="s">
        <v>562</v>
      </c>
      <c r="F3" s="169" t="s">
        <v>218</v>
      </c>
      <c r="G3" s="169" t="s">
        <v>28</v>
      </c>
      <c r="H3" s="169" t="s">
        <v>558</v>
      </c>
      <c r="I3" s="169"/>
      <c r="J3" s="169" t="s">
        <v>1</v>
      </c>
      <c r="K3" s="169" t="s">
        <v>18</v>
      </c>
      <c r="L3" s="169" t="s">
        <v>1</v>
      </c>
      <c r="M3" s="169" t="s">
        <v>33</v>
      </c>
      <c r="N3" s="169" t="s">
        <v>32</v>
      </c>
      <c r="O3" s="169" t="s">
        <v>118</v>
      </c>
      <c r="P3" s="169" t="s">
        <v>537</v>
      </c>
      <c r="Q3" s="169" t="s">
        <v>18</v>
      </c>
      <c r="R3" s="169" t="s">
        <v>18</v>
      </c>
      <c r="S3" s="169" t="s">
        <v>559</v>
      </c>
      <c r="T3" s="169" t="s">
        <v>560</v>
      </c>
      <c r="U3" s="169">
        <v>0.73899999999999999</v>
      </c>
      <c r="V3" s="169" t="s">
        <v>18</v>
      </c>
      <c r="W3" s="169" t="s">
        <v>18</v>
      </c>
      <c r="X3" s="169" t="s">
        <v>18</v>
      </c>
      <c r="Y3" s="169" t="s">
        <v>18</v>
      </c>
      <c r="Z3" s="169"/>
      <c r="AA3" s="169"/>
      <c r="AB3" s="207">
        <v>1</v>
      </c>
    </row>
    <row r="4" spans="1:28" ht="39.950000000000003" customHeight="1">
      <c r="A4" s="169">
        <v>3</v>
      </c>
      <c r="B4" s="169">
        <v>3</v>
      </c>
      <c r="C4" s="169" t="s">
        <v>34</v>
      </c>
      <c r="D4" s="169" t="s">
        <v>563</v>
      </c>
      <c r="E4" s="169" t="s">
        <v>564</v>
      </c>
      <c r="F4" s="169" t="s">
        <v>565</v>
      </c>
      <c r="G4" s="169" t="s">
        <v>223</v>
      </c>
      <c r="H4" s="169" t="s">
        <v>558</v>
      </c>
      <c r="I4" s="169"/>
      <c r="J4" s="169" t="s">
        <v>1</v>
      </c>
      <c r="K4" s="169" t="s">
        <v>563</v>
      </c>
      <c r="L4" s="169" t="s">
        <v>1</v>
      </c>
      <c r="M4" s="169" t="s">
        <v>33</v>
      </c>
      <c r="N4" s="169" t="s">
        <v>32</v>
      </c>
      <c r="O4" s="169" t="s">
        <v>565</v>
      </c>
      <c r="P4" s="169" t="s">
        <v>555</v>
      </c>
      <c r="Q4" s="169" t="s">
        <v>542</v>
      </c>
      <c r="R4" s="169" t="s">
        <v>566</v>
      </c>
      <c r="S4" s="169" t="s">
        <v>567</v>
      </c>
      <c r="T4" s="169" t="s">
        <v>18</v>
      </c>
      <c r="U4" s="169">
        <v>6.0000000000000001E-3</v>
      </c>
      <c r="V4" s="169" t="s">
        <v>18</v>
      </c>
      <c r="W4" s="169" t="s">
        <v>18</v>
      </c>
      <c r="X4" s="169" t="s">
        <v>18</v>
      </c>
      <c r="Y4" s="169" t="s">
        <v>18</v>
      </c>
      <c r="Z4" s="169"/>
      <c r="AA4" s="169"/>
      <c r="AB4" s="207">
        <v>2</v>
      </c>
    </row>
    <row r="5" spans="1:28" ht="39.950000000000003" customHeight="1">
      <c r="A5" s="169">
        <v>4</v>
      </c>
      <c r="B5" s="169">
        <v>3</v>
      </c>
      <c r="C5" s="169" t="s">
        <v>34</v>
      </c>
      <c r="D5" s="169" t="s">
        <v>548</v>
      </c>
      <c r="E5" s="169" t="s">
        <v>549</v>
      </c>
      <c r="F5" s="169" t="s">
        <v>565</v>
      </c>
      <c r="G5" s="169" t="s">
        <v>223</v>
      </c>
      <c r="H5" s="169" t="s">
        <v>558</v>
      </c>
      <c r="I5" s="169"/>
      <c r="J5" s="169" t="s">
        <v>1</v>
      </c>
      <c r="K5" s="169" t="s">
        <v>548</v>
      </c>
      <c r="L5" s="169" t="s">
        <v>1</v>
      </c>
      <c r="M5" s="169" t="s">
        <v>33</v>
      </c>
      <c r="N5" s="169" t="s">
        <v>32</v>
      </c>
      <c r="O5" s="169" t="s">
        <v>565</v>
      </c>
      <c r="P5" s="169" t="s">
        <v>555</v>
      </c>
      <c r="Q5" s="169" t="s">
        <v>542</v>
      </c>
      <c r="R5" s="169" t="s">
        <v>566</v>
      </c>
      <c r="S5" s="169" t="s">
        <v>568</v>
      </c>
      <c r="T5" s="169" t="s">
        <v>18</v>
      </c>
      <c r="U5" s="169">
        <v>1.0999999999999999E-2</v>
      </c>
      <c r="V5" s="169" t="s">
        <v>18</v>
      </c>
      <c r="W5" s="169" t="s">
        <v>18</v>
      </c>
      <c r="X5" s="169" t="s">
        <v>18</v>
      </c>
      <c r="Y5" s="169" t="s">
        <v>18</v>
      </c>
      <c r="Z5" s="169"/>
      <c r="AA5" s="169"/>
      <c r="AB5" s="207">
        <v>1</v>
      </c>
    </row>
  </sheetData>
  <phoneticPr fontId="1" type="noConversion"/>
  <conditionalFormatting sqref="D1">
    <cfRule type="duplicateValues" dxfId="351" priority="9"/>
  </conditionalFormatting>
  <conditionalFormatting sqref="V1">
    <cfRule type="containsText" dxfId="350" priority="8" operator="containsText" text="1.0">
      <formula>NOT(ISERROR(SEARCH("1.0",V1)))</formula>
    </cfRule>
  </conditionalFormatting>
  <conditionalFormatting sqref="AB2:AB5">
    <cfRule type="containsText" dxfId="349" priority="1" operator="containsText" text="2">
      <formula>NOT(ISERROR(SEARCH("2",AB2)))</formula>
    </cfRule>
    <cfRule type="containsText" dxfId="348" priority="2" operator="containsText" text="0">
      <formula>NOT(ISERROR(SEARCH("0",AB2)))</formula>
    </cfRule>
    <cfRule type="containsText" dxfId="347" priority="3" operator="containsText" text="1">
      <formula>NOT(ISERROR(SEARCH("1",AB2)))</formula>
    </cfRule>
  </conditionalFormatting>
  <conditionalFormatting sqref="AB1">
    <cfRule type="duplicateValues" dxfId="346" priority="1006"/>
  </conditionalFormatting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D823A8-A583-4D00-99D3-5EF51FCD0126}">
  <dimension ref="A1:AC31"/>
  <sheetViews>
    <sheetView zoomScale="70" zoomScaleNormal="70" workbookViewId="0">
      <selection sqref="A1:XFD1"/>
    </sheetView>
  </sheetViews>
  <sheetFormatPr defaultRowHeight="13.5" outlineLevelCol="1"/>
  <cols>
    <col min="4" max="4" width="13.5" customWidth="1" collapsed="1"/>
    <col min="5" max="5" width="17.75" customWidth="1"/>
    <col min="6" max="6" width="14.5" customWidth="1"/>
    <col min="7" max="9" width="9" outlineLevel="1"/>
    <col min="11" max="11" width="9" outlineLevel="1"/>
    <col min="12" max="12" width="16.75" customWidth="1" outlineLevel="1"/>
    <col min="13" max="13" width="9" outlineLevel="1"/>
    <col min="16" max="16" width="14.875" customWidth="1" outlineLevel="1"/>
    <col min="17" max="17" width="9" outlineLevel="1"/>
    <col min="18" max="18" width="9" style="273"/>
    <col min="20" max="20" width="15.625" customWidth="1"/>
    <col min="21" max="21" width="5.125" customWidth="1"/>
    <col min="29" max="29" width="7.375" customWidth="1"/>
  </cols>
  <sheetData>
    <row r="1" spans="1:29" s="280" customFormat="1" ht="27">
      <c r="A1" s="281" t="s">
        <v>308</v>
      </c>
      <c r="B1" s="281" t="s">
        <v>782</v>
      </c>
      <c r="C1" s="281" t="s">
        <v>783</v>
      </c>
      <c r="D1" s="282" t="s">
        <v>810</v>
      </c>
      <c r="E1" s="274" t="s">
        <v>503</v>
      </c>
      <c r="F1" s="275" t="s">
        <v>708</v>
      </c>
      <c r="G1" s="275" t="s">
        <v>505</v>
      </c>
      <c r="H1" s="275" t="s">
        <v>506</v>
      </c>
      <c r="I1" s="275" t="s">
        <v>507</v>
      </c>
      <c r="J1" s="248" t="s">
        <v>508</v>
      </c>
      <c r="K1" s="274" t="s">
        <v>509</v>
      </c>
      <c r="L1" s="248" t="s">
        <v>510</v>
      </c>
      <c r="M1" s="248" t="s">
        <v>511</v>
      </c>
      <c r="N1" s="248" t="s">
        <v>512</v>
      </c>
      <c r="O1" s="248" t="s">
        <v>513</v>
      </c>
      <c r="P1" s="277" t="s">
        <v>514</v>
      </c>
      <c r="Q1" s="276" t="s">
        <v>515</v>
      </c>
      <c r="R1" s="248" t="s">
        <v>516</v>
      </c>
      <c r="S1" s="276" t="s">
        <v>517</v>
      </c>
      <c r="T1" s="275" t="s">
        <v>709</v>
      </c>
      <c r="U1" s="248" t="s">
        <v>519</v>
      </c>
      <c r="V1" s="278" t="s">
        <v>710</v>
      </c>
      <c r="W1" s="248" t="s">
        <v>521</v>
      </c>
      <c r="X1" s="248" t="s">
        <v>522</v>
      </c>
      <c r="Y1" s="248" t="s">
        <v>523</v>
      </c>
      <c r="Z1" s="275" t="s">
        <v>524</v>
      </c>
      <c r="AA1" s="279" t="s">
        <v>526</v>
      </c>
      <c r="AB1" s="248" t="s">
        <v>526</v>
      </c>
      <c r="AC1" s="281" t="s">
        <v>711</v>
      </c>
    </row>
    <row r="2" spans="1:29" ht="30" customHeight="1">
      <c r="A2" s="143">
        <v>1</v>
      </c>
      <c r="B2" s="143">
        <v>1</v>
      </c>
      <c r="C2" s="143" t="s">
        <v>784</v>
      </c>
      <c r="D2" s="283" t="s">
        <v>787</v>
      </c>
      <c r="E2" s="206" t="s">
        <v>816</v>
      </c>
      <c r="F2" s="258" t="s">
        <v>817</v>
      </c>
      <c r="G2" s="264" t="s">
        <v>815</v>
      </c>
      <c r="H2" s="260" t="s">
        <v>686</v>
      </c>
      <c r="I2" s="259" t="s">
        <v>713</v>
      </c>
      <c r="J2" s="261"/>
      <c r="K2" s="262" t="s">
        <v>686</v>
      </c>
      <c r="L2" s="206" t="s">
        <v>712</v>
      </c>
      <c r="M2" s="263" t="s">
        <v>38</v>
      </c>
      <c r="N2" s="143" t="s">
        <v>456</v>
      </c>
      <c r="O2" s="259" t="s">
        <v>455</v>
      </c>
      <c r="P2" s="264" t="s">
        <v>714</v>
      </c>
      <c r="Q2" s="259" t="s">
        <v>23</v>
      </c>
      <c r="R2" s="264" t="s">
        <v>26</v>
      </c>
      <c r="S2" s="264" t="s">
        <v>26</v>
      </c>
      <c r="T2" s="259" t="s">
        <v>715</v>
      </c>
      <c r="U2" s="264" t="s">
        <v>26</v>
      </c>
      <c r="V2" s="265">
        <f>V3+V19</f>
        <v>2.1337000000000002</v>
      </c>
      <c r="W2" s="264" t="s">
        <v>26</v>
      </c>
      <c r="X2" s="264" t="s">
        <v>26</v>
      </c>
      <c r="Y2" s="264" t="s">
        <v>26</v>
      </c>
      <c r="Z2" s="264" t="s">
        <v>26</v>
      </c>
      <c r="AA2" s="264" t="s">
        <v>26</v>
      </c>
      <c r="AB2" s="264" t="s">
        <v>26</v>
      </c>
      <c r="AC2" s="143">
        <v>1</v>
      </c>
    </row>
    <row r="3" spans="1:29" ht="30" customHeight="1">
      <c r="A3" s="143">
        <v>2</v>
      </c>
      <c r="B3" s="143">
        <v>2</v>
      </c>
      <c r="C3" s="143" t="s">
        <v>784</v>
      </c>
      <c r="D3" s="283" t="s">
        <v>39</v>
      </c>
      <c r="E3" s="206" t="s">
        <v>716</v>
      </c>
      <c r="F3" s="258" t="s">
        <v>717</v>
      </c>
      <c r="G3" s="264" t="s">
        <v>26</v>
      </c>
      <c r="H3" s="260" t="s">
        <v>718</v>
      </c>
      <c r="I3" s="259" t="s">
        <v>713</v>
      </c>
      <c r="J3" s="261"/>
      <c r="K3" s="262" t="s">
        <v>686</v>
      </c>
      <c r="L3" s="264" t="s">
        <v>26</v>
      </c>
      <c r="M3" s="263" t="s">
        <v>38</v>
      </c>
      <c r="N3" s="143" t="s">
        <v>456</v>
      </c>
      <c r="O3" s="259" t="s">
        <v>455</v>
      </c>
      <c r="P3" s="264" t="s">
        <v>719</v>
      </c>
      <c r="Q3" s="259" t="s">
        <v>23</v>
      </c>
      <c r="R3" s="264" t="s">
        <v>26</v>
      </c>
      <c r="S3" s="264" t="s">
        <v>26</v>
      </c>
      <c r="T3" s="259" t="s">
        <v>26</v>
      </c>
      <c r="U3" s="264" t="s">
        <v>26</v>
      </c>
      <c r="V3" s="265">
        <f>V4+V5+V6+V11+V16+V18</f>
        <v>1.266</v>
      </c>
      <c r="W3" s="264" t="s">
        <v>26</v>
      </c>
      <c r="X3" s="264" t="s">
        <v>26</v>
      </c>
      <c r="Y3" s="264" t="s">
        <v>26</v>
      </c>
      <c r="Z3" s="264" t="s">
        <v>26</v>
      </c>
      <c r="AA3" s="264" t="s">
        <v>26</v>
      </c>
      <c r="AB3" s="264" t="s">
        <v>26</v>
      </c>
      <c r="AC3" s="143">
        <v>1</v>
      </c>
    </row>
    <row r="4" spans="1:29" ht="30" customHeight="1">
      <c r="A4" s="143">
        <v>3</v>
      </c>
      <c r="B4" s="143">
        <v>3</v>
      </c>
      <c r="C4" s="143" t="s">
        <v>784</v>
      </c>
      <c r="D4" s="283" t="s">
        <v>788</v>
      </c>
      <c r="E4" s="206" t="s">
        <v>720</v>
      </c>
      <c r="F4" s="206" t="s">
        <v>721</v>
      </c>
      <c r="G4" s="264" t="s">
        <v>26</v>
      </c>
      <c r="H4" s="260" t="s">
        <v>718</v>
      </c>
      <c r="I4" s="259" t="s">
        <v>713</v>
      </c>
      <c r="J4" s="261"/>
      <c r="K4" s="262" t="s">
        <v>686</v>
      </c>
      <c r="L4" s="206" t="s">
        <v>720</v>
      </c>
      <c r="M4" s="263" t="s">
        <v>38</v>
      </c>
      <c r="N4" s="143" t="s">
        <v>456</v>
      </c>
      <c r="O4" s="259" t="s">
        <v>455</v>
      </c>
      <c r="P4" s="264" t="s">
        <v>722</v>
      </c>
      <c r="Q4" s="259" t="s">
        <v>23</v>
      </c>
      <c r="R4" s="264" t="s">
        <v>26</v>
      </c>
      <c r="S4" s="264" t="s">
        <v>26</v>
      </c>
      <c r="T4" s="264" t="s">
        <v>26</v>
      </c>
      <c r="U4" s="264" t="s">
        <v>26</v>
      </c>
      <c r="V4" s="267">
        <v>0.34</v>
      </c>
      <c r="W4" s="264" t="s">
        <v>26</v>
      </c>
      <c r="X4" s="264" t="s">
        <v>26</v>
      </c>
      <c r="Y4" s="264" t="s">
        <v>26</v>
      </c>
      <c r="Z4" s="264" t="s">
        <v>26</v>
      </c>
      <c r="AA4" s="264" t="s">
        <v>26</v>
      </c>
      <c r="AB4" s="264" t="s">
        <v>26</v>
      </c>
      <c r="AC4" s="143">
        <v>1</v>
      </c>
    </row>
    <row r="5" spans="1:29" ht="30" customHeight="1">
      <c r="A5" s="143">
        <v>4</v>
      </c>
      <c r="B5" s="143">
        <v>3</v>
      </c>
      <c r="C5" s="143" t="s">
        <v>785</v>
      </c>
      <c r="D5" s="283" t="s">
        <v>789</v>
      </c>
      <c r="E5" s="206" t="s">
        <v>723</v>
      </c>
      <c r="F5" s="206" t="s">
        <v>724</v>
      </c>
      <c r="G5" s="264" t="s">
        <v>26</v>
      </c>
      <c r="H5" s="260" t="s">
        <v>718</v>
      </c>
      <c r="I5" s="259" t="s">
        <v>713</v>
      </c>
      <c r="J5" s="261"/>
      <c r="K5" s="262" t="s">
        <v>686</v>
      </c>
      <c r="L5" s="206" t="s">
        <v>723</v>
      </c>
      <c r="M5" s="263" t="s">
        <v>38</v>
      </c>
      <c r="N5" s="143" t="s">
        <v>456</v>
      </c>
      <c r="O5" s="259" t="s">
        <v>455</v>
      </c>
      <c r="P5" s="264" t="s">
        <v>725</v>
      </c>
      <c r="Q5" s="259" t="s">
        <v>23</v>
      </c>
      <c r="R5" s="264" t="s">
        <v>26</v>
      </c>
      <c r="S5" s="264" t="s">
        <v>26</v>
      </c>
      <c r="T5" s="264" t="s">
        <v>26</v>
      </c>
      <c r="U5" s="264" t="s">
        <v>26</v>
      </c>
      <c r="V5" s="267">
        <v>0.1</v>
      </c>
      <c r="W5" s="264" t="s">
        <v>26</v>
      </c>
      <c r="X5" s="264" t="s">
        <v>26</v>
      </c>
      <c r="Y5" s="264" t="s">
        <v>26</v>
      </c>
      <c r="Z5" s="264" t="s">
        <v>26</v>
      </c>
      <c r="AA5" s="264" t="s">
        <v>26</v>
      </c>
      <c r="AB5" s="264" t="s">
        <v>26</v>
      </c>
      <c r="AC5" s="143">
        <v>1</v>
      </c>
    </row>
    <row r="6" spans="1:29" ht="30" customHeight="1">
      <c r="A6" s="143">
        <v>5</v>
      </c>
      <c r="B6" s="143">
        <v>3</v>
      </c>
      <c r="C6" s="143" t="s">
        <v>785</v>
      </c>
      <c r="D6" s="283" t="s">
        <v>790</v>
      </c>
      <c r="E6" s="206" t="s">
        <v>726</v>
      </c>
      <c r="F6" s="206" t="s">
        <v>727</v>
      </c>
      <c r="G6" s="264" t="s">
        <v>26</v>
      </c>
      <c r="H6" s="260" t="s">
        <v>718</v>
      </c>
      <c r="I6" s="259" t="s">
        <v>713</v>
      </c>
      <c r="J6" s="261"/>
      <c r="K6" s="262" t="s">
        <v>686</v>
      </c>
      <c r="L6" s="264" t="s">
        <v>26</v>
      </c>
      <c r="M6" s="263" t="s">
        <v>38</v>
      </c>
      <c r="N6" s="143" t="s">
        <v>456</v>
      </c>
      <c r="O6" s="259" t="s">
        <v>455</v>
      </c>
      <c r="P6" s="264" t="s">
        <v>728</v>
      </c>
      <c r="Q6" s="206" t="s">
        <v>23</v>
      </c>
      <c r="R6" s="264" t="s">
        <v>26</v>
      </c>
      <c r="S6" s="264" t="s">
        <v>26</v>
      </c>
      <c r="T6" s="206" t="s">
        <v>729</v>
      </c>
      <c r="U6" s="264" t="s">
        <v>26</v>
      </c>
      <c r="V6" s="267">
        <f>V7</f>
        <v>0.36419999999999997</v>
      </c>
      <c r="W6" s="264" t="s">
        <v>26</v>
      </c>
      <c r="X6" s="264" t="s">
        <v>26</v>
      </c>
      <c r="Y6" s="264" t="s">
        <v>26</v>
      </c>
      <c r="Z6" s="266" t="s">
        <v>730</v>
      </c>
      <c r="AA6" s="264" t="s">
        <v>26</v>
      </c>
      <c r="AB6" s="264" t="s">
        <v>26</v>
      </c>
      <c r="AC6" s="143">
        <v>1</v>
      </c>
    </row>
    <row r="7" spans="1:29" ht="30" customHeight="1">
      <c r="A7" s="143">
        <v>6</v>
      </c>
      <c r="B7" s="143">
        <v>4</v>
      </c>
      <c r="C7" s="143" t="s">
        <v>785</v>
      </c>
      <c r="D7" s="283" t="s">
        <v>791</v>
      </c>
      <c r="E7" s="206" t="s">
        <v>731</v>
      </c>
      <c r="F7" s="206" t="s">
        <v>732</v>
      </c>
      <c r="G7" s="264" t="s">
        <v>26</v>
      </c>
      <c r="H7" s="260" t="s">
        <v>718</v>
      </c>
      <c r="I7" s="259" t="s">
        <v>713</v>
      </c>
      <c r="J7" s="261"/>
      <c r="K7" s="262" t="s">
        <v>686</v>
      </c>
      <c r="L7" s="264" t="s">
        <v>26</v>
      </c>
      <c r="M7" s="263" t="s">
        <v>38</v>
      </c>
      <c r="N7" s="143" t="s">
        <v>456</v>
      </c>
      <c r="O7" s="259" t="s">
        <v>455</v>
      </c>
      <c r="P7" s="264" t="s">
        <v>719</v>
      </c>
      <c r="Q7" s="206" t="s">
        <v>23</v>
      </c>
      <c r="R7" s="264" t="s">
        <v>26</v>
      </c>
      <c r="S7" s="264" t="s">
        <v>26</v>
      </c>
      <c r="T7" s="206" t="s">
        <v>729</v>
      </c>
      <c r="U7" s="264" t="s">
        <v>26</v>
      </c>
      <c r="V7" s="267">
        <f>V8+V9+V10</f>
        <v>0.36419999999999997</v>
      </c>
      <c r="W7" s="264" t="s">
        <v>26</v>
      </c>
      <c r="X7" s="264" t="s">
        <v>26</v>
      </c>
      <c r="Y7" s="264" t="s">
        <v>26</v>
      </c>
      <c r="Z7" s="264" t="s">
        <v>26</v>
      </c>
      <c r="AA7" s="264" t="s">
        <v>26</v>
      </c>
      <c r="AB7" s="264" t="s">
        <v>26</v>
      </c>
      <c r="AC7" s="143">
        <v>1</v>
      </c>
    </row>
    <row r="8" spans="1:29" ht="30" customHeight="1">
      <c r="A8" s="143">
        <v>7</v>
      </c>
      <c r="B8" s="143">
        <v>5</v>
      </c>
      <c r="C8" s="143" t="s">
        <v>785</v>
      </c>
      <c r="D8" s="283" t="s">
        <v>792</v>
      </c>
      <c r="E8" s="206" t="s">
        <v>733</v>
      </c>
      <c r="F8" s="206" t="s">
        <v>734</v>
      </c>
      <c r="G8" s="264" t="s">
        <v>26</v>
      </c>
      <c r="H8" s="260" t="s">
        <v>718</v>
      </c>
      <c r="I8" s="259" t="s">
        <v>713</v>
      </c>
      <c r="J8" s="261"/>
      <c r="K8" s="262" t="s">
        <v>686</v>
      </c>
      <c r="L8" s="206" t="s">
        <v>733</v>
      </c>
      <c r="M8" s="263" t="s">
        <v>38</v>
      </c>
      <c r="N8" s="143" t="s">
        <v>456</v>
      </c>
      <c r="O8" s="259" t="s">
        <v>455</v>
      </c>
      <c r="P8" s="264" t="s">
        <v>25</v>
      </c>
      <c r="Q8" s="206" t="s">
        <v>812</v>
      </c>
      <c r="R8" s="264" t="s">
        <v>811</v>
      </c>
      <c r="S8" s="264" t="s">
        <v>26</v>
      </c>
      <c r="T8" s="206" t="s">
        <v>729</v>
      </c>
      <c r="U8" s="264" t="s">
        <v>26</v>
      </c>
      <c r="V8" s="267">
        <v>0.34370000000000001</v>
      </c>
      <c r="W8" s="264" t="s">
        <v>26</v>
      </c>
      <c r="X8" s="264" t="s">
        <v>26</v>
      </c>
      <c r="Y8" s="264" t="s">
        <v>26</v>
      </c>
      <c r="Z8" s="264" t="s">
        <v>26</v>
      </c>
      <c r="AA8" s="264" t="s">
        <v>26</v>
      </c>
      <c r="AB8" s="264" t="s">
        <v>26</v>
      </c>
      <c r="AC8" s="143">
        <v>1</v>
      </c>
    </row>
    <row r="9" spans="1:29" ht="30" customHeight="1">
      <c r="A9" s="143">
        <v>8</v>
      </c>
      <c r="B9" s="143">
        <v>5</v>
      </c>
      <c r="C9" s="143" t="s">
        <v>785</v>
      </c>
      <c r="D9" s="257" t="s">
        <v>793</v>
      </c>
      <c r="E9" s="206" t="s">
        <v>735</v>
      </c>
      <c r="F9" s="206" t="s">
        <v>736</v>
      </c>
      <c r="G9" s="264" t="s">
        <v>26</v>
      </c>
      <c r="H9" s="260" t="s">
        <v>718</v>
      </c>
      <c r="I9" s="259" t="s">
        <v>713</v>
      </c>
      <c r="J9" s="261"/>
      <c r="K9" s="262" t="s">
        <v>686</v>
      </c>
      <c r="L9" s="206" t="s">
        <v>735</v>
      </c>
      <c r="M9" s="263" t="s">
        <v>38</v>
      </c>
      <c r="N9" s="143" t="s">
        <v>456</v>
      </c>
      <c r="O9" s="259" t="s">
        <v>455</v>
      </c>
      <c r="P9" s="264" t="s">
        <v>25</v>
      </c>
      <c r="Q9" s="206" t="s">
        <v>813</v>
      </c>
      <c r="R9" s="264" t="s">
        <v>811</v>
      </c>
      <c r="S9" s="259" t="s">
        <v>738</v>
      </c>
      <c r="T9" s="206" t="s">
        <v>729</v>
      </c>
      <c r="U9" s="264" t="s">
        <v>26</v>
      </c>
      <c r="V9" s="267">
        <v>1.43E-2</v>
      </c>
      <c r="W9" s="264" t="s">
        <v>26</v>
      </c>
      <c r="X9" s="264" t="s">
        <v>26</v>
      </c>
      <c r="Y9" s="264" t="s">
        <v>26</v>
      </c>
      <c r="Z9" s="264" t="s">
        <v>26</v>
      </c>
      <c r="AA9" s="264" t="s">
        <v>26</v>
      </c>
      <c r="AB9" s="264" t="s">
        <v>26</v>
      </c>
      <c r="AC9" s="143">
        <v>1</v>
      </c>
    </row>
    <row r="10" spans="1:29" ht="30" customHeight="1">
      <c r="A10" s="143">
        <v>9</v>
      </c>
      <c r="B10" s="143">
        <v>5</v>
      </c>
      <c r="C10" s="143" t="s">
        <v>784</v>
      </c>
      <c r="D10" s="257" t="s">
        <v>794</v>
      </c>
      <c r="E10" s="206" t="s">
        <v>739</v>
      </c>
      <c r="F10" s="206" t="s">
        <v>740</v>
      </c>
      <c r="G10" s="264" t="s">
        <v>26</v>
      </c>
      <c r="H10" s="260" t="s">
        <v>718</v>
      </c>
      <c r="I10" s="259" t="s">
        <v>713</v>
      </c>
      <c r="J10" s="261"/>
      <c r="K10" s="262" t="s">
        <v>686</v>
      </c>
      <c r="L10" s="206" t="s">
        <v>739</v>
      </c>
      <c r="M10" s="263" t="s">
        <v>38</v>
      </c>
      <c r="N10" s="143" t="s">
        <v>456</v>
      </c>
      <c r="O10" s="259" t="s">
        <v>455</v>
      </c>
      <c r="P10" s="264" t="s">
        <v>25</v>
      </c>
      <c r="Q10" s="206" t="s">
        <v>813</v>
      </c>
      <c r="R10" s="264" t="s">
        <v>814</v>
      </c>
      <c r="S10" s="259" t="s">
        <v>738</v>
      </c>
      <c r="T10" s="206" t="s">
        <v>741</v>
      </c>
      <c r="U10" s="264" t="s">
        <v>26</v>
      </c>
      <c r="V10" s="267">
        <v>6.1999999999999998E-3</v>
      </c>
      <c r="W10" s="264" t="s">
        <v>26</v>
      </c>
      <c r="X10" s="264" t="s">
        <v>26</v>
      </c>
      <c r="Y10" s="264" t="s">
        <v>26</v>
      </c>
      <c r="Z10" s="264" t="s">
        <v>26</v>
      </c>
      <c r="AA10" s="264" t="s">
        <v>26</v>
      </c>
      <c r="AB10" s="264" t="s">
        <v>26</v>
      </c>
      <c r="AC10" s="143">
        <v>1</v>
      </c>
    </row>
    <row r="11" spans="1:29" ht="30" customHeight="1">
      <c r="A11" s="143">
        <v>10</v>
      </c>
      <c r="B11" s="143">
        <v>3</v>
      </c>
      <c r="C11" s="143" t="s">
        <v>785</v>
      </c>
      <c r="D11" s="284" t="s">
        <v>795</v>
      </c>
      <c r="E11" s="206" t="s">
        <v>742</v>
      </c>
      <c r="F11" s="206" t="s">
        <v>743</v>
      </c>
      <c r="G11" s="264" t="s">
        <v>26</v>
      </c>
      <c r="H11" s="260" t="s">
        <v>718</v>
      </c>
      <c r="I11" s="259" t="s">
        <v>713</v>
      </c>
      <c r="J11" s="261"/>
      <c r="K11" s="262" t="s">
        <v>686</v>
      </c>
      <c r="L11" s="264" t="s">
        <v>26</v>
      </c>
      <c r="M11" s="263" t="s">
        <v>38</v>
      </c>
      <c r="N11" s="143" t="s">
        <v>456</v>
      </c>
      <c r="O11" s="259" t="s">
        <v>455</v>
      </c>
      <c r="P11" s="264" t="s">
        <v>728</v>
      </c>
      <c r="Q11" s="206" t="s">
        <v>23</v>
      </c>
      <c r="R11" s="264" t="s">
        <v>26</v>
      </c>
      <c r="S11" s="264" t="s">
        <v>26</v>
      </c>
      <c r="T11" s="206" t="s">
        <v>729</v>
      </c>
      <c r="U11" s="264" t="s">
        <v>26</v>
      </c>
      <c r="V11" s="267">
        <f>V12</f>
        <v>0.28810000000000002</v>
      </c>
      <c r="W11" s="264" t="s">
        <v>26</v>
      </c>
      <c r="X11" s="264" t="s">
        <v>26</v>
      </c>
      <c r="Y11" s="264" t="s">
        <v>26</v>
      </c>
      <c r="Z11" s="266" t="s">
        <v>730</v>
      </c>
      <c r="AA11" s="264" t="s">
        <v>26</v>
      </c>
      <c r="AB11" s="264" t="s">
        <v>26</v>
      </c>
      <c r="AC11" s="143">
        <v>1</v>
      </c>
    </row>
    <row r="12" spans="1:29" ht="30" customHeight="1">
      <c r="A12" s="143">
        <v>11</v>
      </c>
      <c r="B12" s="143">
        <v>4</v>
      </c>
      <c r="C12" s="143" t="s">
        <v>785</v>
      </c>
      <c r="D12" s="284" t="s">
        <v>796</v>
      </c>
      <c r="E12" s="206" t="s">
        <v>744</v>
      </c>
      <c r="F12" s="206" t="s">
        <v>745</v>
      </c>
      <c r="G12" s="264" t="s">
        <v>26</v>
      </c>
      <c r="H12" s="260" t="s">
        <v>718</v>
      </c>
      <c r="I12" s="259" t="s">
        <v>713</v>
      </c>
      <c r="J12" s="261"/>
      <c r="K12" s="262" t="s">
        <v>686</v>
      </c>
      <c r="L12" s="264" t="s">
        <v>26</v>
      </c>
      <c r="M12" s="263" t="s">
        <v>38</v>
      </c>
      <c r="N12" s="143" t="s">
        <v>456</v>
      </c>
      <c r="O12" s="259" t="s">
        <v>455</v>
      </c>
      <c r="P12" s="264" t="s">
        <v>719</v>
      </c>
      <c r="Q12" s="206" t="s">
        <v>23</v>
      </c>
      <c r="R12" s="264" t="s">
        <v>26</v>
      </c>
      <c r="S12" s="264" t="s">
        <v>26</v>
      </c>
      <c r="T12" s="206" t="s">
        <v>729</v>
      </c>
      <c r="U12" s="264" t="s">
        <v>26</v>
      </c>
      <c r="V12" s="267">
        <f>V13+V14+V15</f>
        <v>0.28810000000000002</v>
      </c>
      <c r="W12" s="264" t="s">
        <v>26</v>
      </c>
      <c r="X12" s="264" t="s">
        <v>26</v>
      </c>
      <c r="Y12" s="264" t="s">
        <v>26</v>
      </c>
      <c r="Z12" s="264" t="s">
        <v>26</v>
      </c>
      <c r="AA12" s="264" t="s">
        <v>26</v>
      </c>
      <c r="AB12" s="264" t="s">
        <v>26</v>
      </c>
      <c r="AC12" s="143">
        <v>1</v>
      </c>
    </row>
    <row r="13" spans="1:29" ht="30" customHeight="1">
      <c r="A13" s="143">
        <v>12</v>
      </c>
      <c r="B13" s="143">
        <v>5</v>
      </c>
      <c r="C13" s="143" t="s">
        <v>785</v>
      </c>
      <c r="D13" s="284" t="s">
        <v>797</v>
      </c>
      <c r="E13" s="206" t="s">
        <v>746</v>
      </c>
      <c r="F13" s="206" t="s">
        <v>747</v>
      </c>
      <c r="G13" s="264" t="s">
        <v>26</v>
      </c>
      <c r="H13" s="260" t="s">
        <v>718</v>
      </c>
      <c r="I13" s="259" t="s">
        <v>713</v>
      </c>
      <c r="J13" s="261"/>
      <c r="K13" s="262" t="s">
        <v>686</v>
      </c>
      <c r="L13" s="206" t="s">
        <v>746</v>
      </c>
      <c r="M13" s="263" t="s">
        <v>38</v>
      </c>
      <c r="N13" s="143" t="s">
        <v>456</v>
      </c>
      <c r="O13" s="259" t="s">
        <v>455</v>
      </c>
      <c r="P13" s="264" t="s">
        <v>25</v>
      </c>
      <c r="Q13" s="206" t="s">
        <v>812</v>
      </c>
      <c r="R13" s="264" t="s">
        <v>811</v>
      </c>
      <c r="S13" s="264" t="s">
        <v>26</v>
      </c>
      <c r="T13" s="206" t="s">
        <v>729</v>
      </c>
      <c r="U13" s="264" t="s">
        <v>26</v>
      </c>
      <c r="V13" s="267">
        <v>0.2429</v>
      </c>
      <c r="W13" s="264" t="s">
        <v>26</v>
      </c>
      <c r="X13" s="264" t="s">
        <v>26</v>
      </c>
      <c r="Y13" s="264" t="s">
        <v>26</v>
      </c>
      <c r="Z13" s="264" t="s">
        <v>26</v>
      </c>
      <c r="AA13" s="264" t="s">
        <v>26</v>
      </c>
      <c r="AB13" s="264" t="s">
        <v>26</v>
      </c>
      <c r="AC13" s="143">
        <v>1</v>
      </c>
    </row>
    <row r="14" spans="1:29" ht="30" customHeight="1">
      <c r="A14" s="143">
        <v>13</v>
      </c>
      <c r="B14" s="143">
        <v>5</v>
      </c>
      <c r="C14" s="143" t="s">
        <v>785</v>
      </c>
      <c r="D14" s="257" t="s">
        <v>798</v>
      </c>
      <c r="E14" s="206" t="s">
        <v>748</v>
      </c>
      <c r="F14" s="206" t="s">
        <v>749</v>
      </c>
      <c r="G14" s="264" t="s">
        <v>26</v>
      </c>
      <c r="H14" s="260" t="s">
        <v>718</v>
      </c>
      <c r="I14" s="259" t="s">
        <v>713</v>
      </c>
      <c r="J14" s="268"/>
      <c r="K14" s="262" t="s">
        <v>686</v>
      </c>
      <c r="L14" s="206" t="s">
        <v>748</v>
      </c>
      <c r="M14" s="263" t="s">
        <v>38</v>
      </c>
      <c r="N14" s="143" t="s">
        <v>456</v>
      </c>
      <c r="O14" s="259" t="s">
        <v>455</v>
      </c>
      <c r="P14" s="264" t="s">
        <v>25</v>
      </c>
      <c r="Q14" s="206" t="s">
        <v>737</v>
      </c>
      <c r="R14" s="264" t="s">
        <v>26</v>
      </c>
      <c r="S14" s="259" t="s">
        <v>738</v>
      </c>
      <c r="T14" s="206" t="s">
        <v>729</v>
      </c>
      <c r="U14" s="264" t="s">
        <v>26</v>
      </c>
      <c r="V14" s="267">
        <v>2.3E-2</v>
      </c>
      <c r="W14" s="264" t="s">
        <v>26</v>
      </c>
      <c r="X14" s="264" t="s">
        <v>26</v>
      </c>
      <c r="Y14" s="264" t="s">
        <v>26</v>
      </c>
      <c r="Z14" s="264" t="s">
        <v>26</v>
      </c>
      <c r="AA14" s="264" t="s">
        <v>26</v>
      </c>
      <c r="AB14" s="264" t="s">
        <v>26</v>
      </c>
      <c r="AC14" s="143">
        <v>1</v>
      </c>
    </row>
    <row r="15" spans="1:29" ht="30" customHeight="1">
      <c r="A15" s="143">
        <v>14</v>
      </c>
      <c r="B15" s="143">
        <v>5</v>
      </c>
      <c r="C15" s="143" t="s">
        <v>784</v>
      </c>
      <c r="D15" s="283" t="s">
        <v>799</v>
      </c>
      <c r="E15" s="206" t="s">
        <v>750</v>
      </c>
      <c r="F15" s="206" t="s">
        <v>751</v>
      </c>
      <c r="G15" s="264" t="s">
        <v>26</v>
      </c>
      <c r="H15" s="260" t="s">
        <v>718</v>
      </c>
      <c r="I15" s="259" t="s">
        <v>713</v>
      </c>
      <c r="J15" s="268"/>
      <c r="K15" s="262" t="s">
        <v>686</v>
      </c>
      <c r="L15" s="206" t="s">
        <v>750</v>
      </c>
      <c r="M15" s="263" t="s">
        <v>38</v>
      </c>
      <c r="N15" s="143" t="s">
        <v>456</v>
      </c>
      <c r="O15" s="259" t="s">
        <v>455</v>
      </c>
      <c r="P15" s="264" t="s">
        <v>25</v>
      </c>
      <c r="Q15" s="206" t="s">
        <v>737</v>
      </c>
      <c r="R15" s="264" t="s">
        <v>26</v>
      </c>
      <c r="S15" s="259" t="s">
        <v>738</v>
      </c>
      <c r="T15" s="206" t="s">
        <v>729</v>
      </c>
      <c r="U15" s="264" t="s">
        <v>26</v>
      </c>
      <c r="V15" s="267">
        <v>2.2200000000000001E-2</v>
      </c>
      <c r="W15" s="264" t="s">
        <v>26</v>
      </c>
      <c r="X15" s="264" t="s">
        <v>26</v>
      </c>
      <c r="Y15" s="264" t="s">
        <v>26</v>
      </c>
      <c r="Z15" s="264" t="s">
        <v>26</v>
      </c>
      <c r="AA15" s="264" t="s">
        <v>26</v>
      </c>
      <c r="AB15" s="264" t="s">
        <v>26</v>
      </c>
      <c r="AC15" s="143">
        <v>1</v>
      </c>
    </row>
    <row r="16" spans="1:29" ht="30" customHeight="1">
      <c r="A16" s="143">
        <v>15</v>
      </c>
      <c r="B16" s="143">
        <v>3</v>
      </c>
      <c r="C16" s="143" t="s">
        <v>784</v>
      </c>
      <c r="D16" s="283" t="s">
        <v>800</v>
      </c>
      <c r="E16" s="206" t="s">
        <v>752</v>
      </c>
      <c r="F16" s="206" t="s">
        <v>753</v>
      </c>
      <c r="G16" s="264" t="s">
        <v>26</v>
      </c>
      <c r="H16" s="260" t="s">
        <v>718</v>
      </c>
      <c r="I16" s="259" t="s">
        <v>713</v>
      </c>
      <c r="J16" s="261"/>
      <c r="K16" s="262" t="s">
        <v>686</v>
      </c>
      <c r="L16" s="264" t="s">
        <v>26</v>
      </c>
      <c r="M16" s="263" t="s">
        <v>38</v>
      </c>
      <c r="N16" s="143" t="s">
        <v>456</v>
      </c>
      <c r="O16" s="259" t="s">
        <v>455</v>
      </c>
      <c r="P16" s="264" t="s">
        <v>728</v>
      </c>
      <c r="Q16" s="206" t="s">
        <v>23</v>
      </c>
      <c r="R16" s="264" t="s">
        <v>26</v>
      </c>
      <c r="S16" s="264" t="s">
        <v>26</v>
      </c>
      <c r="T16" s="206" t="s">
        <v>741</v>
      </c>
      <c r="U16" s="264" t="s">
        <v>26</v>
      </c>
      <c r="V16" s="267">
        <f>V17</f>
        <v>3.8699999999999998E-2</v>
      </c>
      <c r="W16" s="264" t="s">
        <v>26</v>
      </c>
      <c r="X16" s="264" t="s">
        <v>26</v>
      </c>
      <c r="Y16" s="264" t="s">
        <v>26</v>
      </c>
      <c r="Z16" s="264" t="s">
        <v>26</v>
      </c>
      <c r="AA16" s="264" t="s">
        <v>26</v>
      </c>
      <c r="AB16" s="264" t="s">
        <v>26</v>
      </c>
      <c r="AC16" s="143">
        <v>1</v>
      </c>
    </row>
    <row r="17" spans="1:29" ht="30" customHeight="1">
      <c r="A17" s="143">
        <v>16</v>
      </c>
      <c r="B17" s="143">
        <v>4</v>
      </c>
      <c r="C17" s="143" t="s">
        <v>784</v>
      </c>
      <c r="D17" s="283" t="s">
        <v>801</v>
      </c>
      <c r="E17" s="206" t="s">
        <v>754</v>
      </c>
      <c r="F17" s="206" t="s">
        <v>755</v>
      </c>
      <c r="G17" s="264" t="s">
        <v>26</v>
      </c>
      <c r="H17" s="260" t="s">
        <v>718</v>
      </c>
      <c r="I17" s="259" t="s">
        <v>713</v>
      </c>
      <c r="J17" s="261"/>
      <c r="K17" s="262" t="s">
        <v>686</v>
      </c>
      <c r="L17" s="206" t="s">
        <v>754</v>
      </c>
      <c r="M17" s="263" t="s">
        <v>38</v>
      </c>
      <c r="N17" s="143" t="s">
        <v>456</v>
      </c>
      <c r="O17" s="259" t="s">
        <v>455</v>
      </c>
      <c r="P17" s="264" t="s">
        <v>25</v>
      </c>
      <c r="Q17" s="206" t="s">
        <v>756</v>
      </c>
      <c r="R17" s="264" t="s">
        <v>26</v>
      </c>
      <c r="S17" s="264" t="s">
        <v>26</v>
      </c>
      <c r="T17" s="206" t="s">
        <v>741</v>
      </c>
      <c r="U17" s="264" t="s">
        <v>26</v>
      </c>
      <c r="V17" s="267">
        <v>3.8699999999999998E-2</v>
      </c>
      <c r="W17" s="264" t="s">
        <v>26</v>
      </c>
      <c r="X17" s="264" t="s">
        <v>26</v>
      </c>
      <c r="Y17" s="264" t="s">
        <v>26</v>
      </c>
      <c r="Z17" s="264" t="s">
        <v>26</v>
      </c>
      <c r="AA17" s="264" t="s">
        <v>26</v>
      </c>
      <c r="AB17" s="264" t="s">
        <v>26</v>
      </c>
      <c r="AC17" s="143">
        <v>1</v>
      </c>
    </row>
    <row r="18" spans="1:29" ht="30" customHeight="1">
      <c r="A18" s="143">
        <v>17</v>
      </c>
      <c r="B18" s="143">
        <v>3</v>
      </c>
      <c r="C18" s="143" t="s">
        <v>785</v>
      </c>
      <c r="D18" s="283" t="s">
        <v>802</v>
      </c>
      <c r="E18" s="206" t="s">
        <v>757</v>
      </c>
      <c r="F18" s="206" t="s">
        <v>758</v>
      </c>
      <c r="G18" s="264" t="s">
        <v>26</v>
      </c>
      <c r="H18" s="260" t="s">
        <v>718</v>
      </c>
      <c r="I18" s="259" t="s">
        <v>713</v>
      </c>
      <c r="J18" s="268"/>
      <c r="K18" s="262" t="s">
        <v>686</v>
      </c>
      <c r="L18" s="206" t="s">
        <v>757</v>
      </c>
      <c r="M18" s="263" t="s">
        <v>38</v>
      </c>
      <c r="N18" s="143" t="s">
        <v>456</v>
      </c>
      <c r="O18" s="259" t="s">
        <v>455</v>
      </c>
      <c r="P18" s="264" t="s">
        <v>759</v>
      </c>
      <c r="Q18" s="206" t="s">
        <v>760</v>
      </c>
      <c r="R18" s="264" t="s">
        <v>26</v>
      </c>
      <c r="S18" s="259" t="s">
        <v>761</v>
      </c>
      <c r="T18" s="206" t="s">
        <v>762</v>
      </c>
      <c r="U18" s="264" t="s">
        <v>26</v>
      </c>
      <c r="V18" s="267">
        <v>0.13500000000000001</v>
      </c>
      <c r="W18" s="264" t="s">
        <v>26</v>
      </c>
      <c r="X18" s="264" t="s">
        <v>26</v>
      </c>
      <c r="Y18" s="264" t="s">
        <v>26</v>
      </c>
      <c r="Z18" s="264" t="s">
        <v>26</v>
      </c>
      <c r="AA18" s="264" t="s">
        <v>26</v>
      </c>
      <c r="AB18" s="264" t="s">
        <v>26</v>
      </c>
      <c r="AC18" s="143">
        <v>1</v>
      </c>
    </row>
    <row r="19" spans="1:29" ht="30" customHeight="1">
      <c r="A19" s="143">
        <v>18</v>
      </c>
      <c r="B19" s="143">
        <v>2</v>
      </c>
      <c r="C19" s="143" t="s">
        <v>784</v>
      </c>
      <c r="D19" s="283" t="s">
        <v>39</v>
      </c>
      <c r="E19" s="206" t="s">
        <v>763</v>
      </c>
      <c r="F19" s="269" t="s">
        <v>764</v>
      </c>
      <c r="G19" s="264" t="s">
        <v>26</v>
      </c>
      <c r="H19" s="260" t="s">
        <v>718</v>
      </c>
      <c r="I19" s="259" t="s">
        <v>713</v>
      </c>
      <c r="J19" s="263"/>
      <c r="K19" s="262" t="s">
        <v>686</v>
      </c>
      <c r="L19" s="206" t="s">
        <v>763</v>
      </c>
      <c r="M19" s="263" t="s">
        <v>38</v>
      </c>
      <c r="N19" s="143" t="s">
        <v>456</v>
      </c>
      <c r="O19" s="259" t="s">
        <v>455</v>
      </c>
      <c r="P19" s="264" t="s">
        <v>719</v>
      </c>
      <c r="Q19" s="206" t="s">
        <v>23</v>
      </c>
      <c r="R19" s="264" t="s">
        <v>26</v>
      </c>
      <c r="S19" s="264" t="s">
        <v>26</v>
      </c>
      <c r="T19" s="264" t="s">
        <v>26</v>
      </c>
      <c r="U19" s="264" t="s">
        <v>26</v>
      </c>
      <c r="V19" s="265">
        <f>V20+V21+V26+V31</f>
        <v>0.86770000000000003</v>
      </c>
      <c r="W19" s="264" t="s">
        <v>26</v>
      </c>
      <c r="X19" s="264" t="s">
        <v>26</v>
      </c>
      <c r="Y19" s="264" t="s">
        <v>26</v>
      </c>
      <c r="Z19" s="264" t="s">
        <v>26</v>
      </c>
      <c r="AA19" s="264" t="s">
        <v>26</v>
      </c>
      <c r="AB19" s="264" t="s">
        <v>26</v>
      </c>
      <c r="AC19" s="143">
        <v>1</v>
      </c>
    </row>
    <row r="20" spans="1:29" ht="30" customHeight="1">
      <c r="A20" s="143">
        <v>19</v>
      </c>
      <c r="B20" s="143">
        <v>3</v>
      </c>
      <c r="C20" s="143" t="s">
        <v>785</v>
      </c>
      <c r="D20" s="257" t="s">
        <v>803</v>
      </c>
      <c r="E20" s="206" t="s">
        <v>765</v>
      </c>
      <c r="F20" s="206" t="s">
        <v>766</v>
      </c>
      <c r="G20" s="264" t="s">
        <v>26</v>
      </c>
      <c r="H20" s="260" t="s">
        <v>718</v>
      </c>
      <c r="I20" s="259" t="s">
        <v>713</v>
      </c>
      <c r="J20" s="263"/>
      <c r="K20" s="262" t="s">
        <v>686</v>
      </c>
      <c r="L20" s="206" t="s">
        <v>765</v>
      </c>
      <c r="M20" s="263" t="s">
        <v>38</v>
      </c>
      <c r="N20" s="143" t="s">
        <v>456</v>
      </c>
      <c r="O20" s="259" t="s">
        <v>455</v>
      </c>
      <c r="P20" s="264" t="s">
        <v>722</v>
      </c>
      <c r="Q20" s="206" t="s">
        <v>23</v>
      </c>
      <c r="R20" s="264" t="s">
        <v>26</v>
      </c>
      <c r="S20" s="264" t="s">
        <v>26</v>
      </c>
      <c r="T20" s="264" t="s">
        <v>26</v>
      </c>
      <c r="U20" s="264" t="s">
        <v>26</v>
      </c>
      <c r="V20" s="267">
        <v>0.1</v>
      </c>
      <c r="W20" s="264" t="s">
        <v>26</v>
      </c>
      <c r="X20" s="264" t="s">
        <v>26</v>
      </c>
      <c r="Y20" s="264" t="s">
        <v>26</v>
      </c>
      <c r="Z20" s="264" t="s">
        <v>26</v>
      </c>
      <c r="AA20" s="264" t="s">
        <v>26</v>
      </c>
      <c r="AB20" s="264" t="s">
        <v>26</v>
      </c>
      <c r="AC20" s="143">
        <v>1</v>
      </c>
    </row>
    <row r="21" spans="1:29" ht="30" customHeight="1">
      <c r="A21" s="143">
        <v>20</v>
      </c>
      <c r="B21" s="143">
        <v>3</v>
      </c>
      <c r="C21" s="143" t="s">
        <v>785</v>
      </c>
      <c r="D21" s="283" t="s">
        <v>804</v>
      </c>
      <c r="E21" s="206" t="s">
        <v>767</v>
      </c>
      <c r="F21" s="206" t="s">
        <v>768</v>
      </c>
      <c r="G21" s="264" t="s">
        <v>26</v>
      </c>
      <c r="H21" s="260" t="s">
        <v>718</v>
      </c>
      <c r="I21" s="259" t="s">
        <v>713</v>
      </c>
      <c r="J21" s="263"/>
      <c r="K21" s="262" t="s">
        <v>686</v>
      </c>
      <c r="L21" s="264" t="s">
        <v>26</v>
      </c>
      <c r="M21" s="263" t="s">
        <v>38</v>
      </c>
      <c r="N21" s="143" t="s">
        <v>456</v>
      </c>
      <c r="O21" s="259" t="s">
        <v>455</v>
      </c>
      <c r="P21" s="264" t="s">
        <v>728</v>
      </c>
      <c r="Q21" s="206" t="s">
        <v>23</v>
      </c>
      <c r="R21" s="264" t="s">
        <v>26</v>
      </c>
      <c r="S21" s="264" t="s">
        <v>26</v>
      </c>
      <c r="T21" s="206" t="s">
        <v>729</v>
      </c>
      <c r="U21" s="264" t="s">
        <v>26</v>
      </c>
      <c r="V21" s="267">
        <f>V22</f>
        <v>0.34370000000000001</v>
      </c>
      <c r="W21" s="264" t="s">
        <v>26</v>
      </c>
      <c r="X21" s="264" t="s">
        <v>26</v>
      </c>
      <c r="Y21" s="264" t="s">
        <v>26</v>
      </c>
      <c r="Z21" s="266" t="s">
        <v>730</v>
      </c>
      <c r="AA21" s="264" t="s">
        <v>26</v>
      </c>
      <c r="AB21" s="264" t="s">
        <v>26</v>
      </c>
      <c r="AC21" s="143">
        <v>1</v>
      </c>
    </row>
    <row r="22" spans="1:29" ht="30" customHeight="1">
      <c r="A22" s="143">
        <v>21</v>
      </c>
      <c r="B22" s="143">
        <v>4</v>
      </c>
      <c r="C22" s="143" t="s">
        <v>785</v>
      </c>
      <c r="D22" s="283" t="s">
        <v>805</v>
      </c>
      <c r="E22" s="206" t="s">
        <v>769</v>
      </c>
      <c r="F22" s="206" t="s">
        <v>770</v>
      </c>
      <c r="G22" s="264" t="s">
        <v>26</v>
      </c>
      <c r="H22" s="260" t="s">
        <v>718</v>
      </c>
      <c r="I22" s="259" t="s">
        <v>713</v>
      </c>
      <c r="J22" s="263"/>
      <c r="K22" s="262" t="s">
        <v>686</v>
      </c>
      <c r="L22" s="264" t="s">
        <v>26</v>
      </c>
      <c r="M22" s="263" t="s">
        <v>38</v>
      </c>
      <c r="N22" s="143" t="s">
        <v>456</v>
      </c>
      <c r="O22" s="259" t="s">
        <v>455</v>
      </c>
      <c r="P22" s="264" t="s">
        <v>719</v>
      </c>
      <c r="Q22" s="206" t="s">
        <v>23</v>
      </c>
      <c r="R22" s="264" t="s">
        <v>26</v>
      </c>
      <c r="S22" s="264" t="s">
        <v>26</v>
      </c>
      <c r="T22" s="206" t="s">
        <v>729</v>
      </c>
      <c r="U22" s="264" t="s">
        <v>26</v>
      </c>
      <c r="V22" s="267">
        <v>0.34370000000000001</v>
      </c>
      <c r="W22" s="264" t="s">
        <v>26</v>
      </c>
      <c r="X22" s="264" t="s">
        <v>26</v>
      </c>
      <c r="Y22" s="264" t="s">
        <v>26</v>
      </c>
      <c r="Z22" s="264" t="s">
        <v>26</v>
      </c>
      <c r="AA22" s="264" t="s">
        <v>26</v>
      </c>
      <c r="AB22" s="264" t="s">
        <v>26</v>
      </c>
      <c r="AC22" s="143">
        <v>1</v>
      </c>
    </row>
    <row r="23" spans="1:29" ht="30" customHeight="1">
      <c r="A23" s="143">
        <v>22</v>
      </c>
      <c r="B23" s="143">
        <v>5</v>
      </c>
      <c r="C23" s="143" t="s">
        <v>785</v>
      </c>
      <c r="D23" s="283" t="s">
        <v>806</v>
      </c>
      <c r="E23" s="206" t="s">
        <v>771</v>
      </c>
      <c r="F23" s="206" t="s">
        <v>772</v>
      </c>
      <c r="G23" s="264" t="s">
        <v>26</v>
      </c>
      <c r="H23" s="260" t="s">
        <v>718</v>
      </c>
      <c r="I23" s="259" t="s">
        <v>713</v>
      </c>
      <c r="J23" s="263"/>
      <c r="K23" s="262" t="s">
        <v>686</v>
      </c>
      <c r="L23" s="206" t="s">
        <v>771</v>
      </c>
      <c r="M23" s="263" t="s">
        <v>38</v>
      </c>
      <c r="N23" s="143" t="s">
        <v>456</v>
      </c>
      <c r="O23" s="259" t="s">
        <v>455</v>
      </c>
      <c r="P23" s="264" t="s">
        <v>25</v>
      </c>
      <c r="Q23" s="206" t="s">
        <v>812</v>
      </c>
      <c r="R23" s="264" t="s">
        <v>811</v>
      </c>
      <c r="S23" s="264" t="s">
        <v>26</v>
      </c>
      <c r="T23" s="206" t="s">
        <v>729</v>
      </c>
      <c r="U23" s="264" t="s">
        <v>26</v>
      </c>
      <c r="V23" s="267">
        <v>0.34699999999999998</v>
      </c>
      <c r="W23" s="264" t="s">
        <v>26</v>
      </c>
      <c r="X23" s="264" t="s">
        <v>26</v>
      </c>
      <c r="Y23" s="264" t="s">
        <v>26</v>
      </c>
      <c r="Z23" s="264" t="s">
        <v>26</v>
      </c>
      <c r="AA23" s="264" t="s">
        <v>26</v>
      </c>
      <c r="AB23" s="264" t="s">
        <v>26</v>
      </c>
      <c r="AC23" s="143">
        <v>1</v>
      </c>
    </row>
    <row r="24" spans="1:29" ht="30" customHeight="1">
      <c r="A24" s="143">
        <v>23</v>
      </c>
      <c r="B24" s="143">
        <v>5</v>
      </c>
      <c r="C24" s="143" t="s">
        <v>785</v>
      </c>
      <c r="D24" s="257" t="s">
        <v>793</v>
      </c>
      <c r="E24" s="206" t="s">
        <v>773</v>
      </c>
      <c r="F24" s="206" t="s">
        <v>774</v>
      </c>
      <c r="G24" s="264" t="s">
        <v>26</v>
      </c>
      <c r="H24" s="260" t="s">
        <v>718</v>
      </c>
      <c r="I24" s="259" t="s">
        <v>713</v>
      </c>
      <c r="J24" s="270"/>
      <c r="K24" s="262" t="s">
        <v>686</v>
      </c>
      <c r="L24" s="206" t="s">
        <v>773</v>
      </c>
      <c r="M24" s="263" t="s">
        <v>38</v>
      </c>
      <c r="N24" s="143" t="s">
        <v>456</v>
      </c>
      <c r="O24" s="259" t="s">
        <v>455</v>
      </c>
      <c r="P24" s="264" t="s">
        <v>25</v>
      </c>
      <c r="Q24" s="206" t="s">
        <v>813</v>
      </c>
      <c r="R24" s="264" t="s">
        <v>811</v>
      </c>
      <c r="S24" s="270" t="s">
        <v>738</v>
      </c>
      <c r="T24" s="206" t="s">
        <v>729</v>
      </c>
      <c r="U24" s="264" t="s">
        <v>26</v>
      </c>
      <c r="V24" s="267">
        <v>1.4E-2</v>
      </c>
      <c r="W24" s="264" t="s">
        <v>26</v>
      </c>
      <c r="X24" s="264" t="s">
        <v>26</v>
      </c>
      <c r="Y24" s="264" t="s">
        <v>26</v>
      </c>
      <c r="Z24" s="264" t="s">
        <v>26</v>
      </c>
      <c r="AA24" s="264" t="s">
        <v>26</v>
      </c>
      <c r="AB24" s="264" t="s">
        <v>26</v>
      </c>
      <c r="AC24" s="143">
        <v>1</v>
      </c>
    </row>
    <row r="25" spans="1:29" ht="30" customHeight="1">
      <c r="A25" s="143">
        <v>24</v>
      </c>
      <c r="B25" s="143">
        <v>5</v>
      </c>
      <c r="C25" s="143" t="s">
        <v>784</v>
      </c>
      <c r="D25" s="257" t="s">
        <v>794</v>
      </c>
      <c r="E25" s="206" t="s">
        <v>739</v>
      </c>
      <c r="F25" s="206" t="s">
        <v>775</v>
      </c>
      <c r="G25" s="264" t="s">
        <v>26</v>
      </c>
      <c r="H25" s="260" t="s">
        <v>718</v>
      </c>
      <c r="I25" s="259" t="s">
        <v>713</v>
      </c>
      <c r="J25" s="270"/>
      <c r="K25" s="262" t="s">
        <v>686</v>
      </c>
      <c r="L25" s="206" t="s">
        <v>739</v>
      </c>
      <c r="M25" s="263" t="s">
        <v>38</v>
      </c>
      <c r="N25" s="143" t="s">
        <v>456</v>
      </c>
      <c r="O25" s="259" t="s">
        <v>455</v>
      </c>
      <c r="P25" s="264" t="s">
        <v>25</v>
      </c>
      <c r="Q25" s="206" t="s">
        <v>813</v>
      </c>
      <c r="R25" s="264" t="s">
        <v>814</v>
      </c>
      <c r="S25" s="271" t="s">
        <v>738</v>
      </c>
      <c r="T25" s="206" t="s">
        <v>741</v>
      </c>
      <c r="U25" s="264" t="s">
        <v>26</v>
      </c>
      <c r="V25" s="267">
        <v>6.0000000000000001E-3</v>
      </c>
      <c r="W25" s="264" t="s">
        <v>26</v>
      </c>
      <c r="X25" s="264" t="s">
        <v>26</v>
      </c>
      <c r="Y25" s="264" t="s">
        <v>26</v>
      </c>
      <c r="Z25" s="264" t="s">
        <v>26</v>
      </c>
      <c r="AA25" s="264" t="s">
        <v>26</v>
      </c>
      <c r="AB25" s="264" t="s">
        <v>26</v>
      </c>
      <c r="AC25" s="143">
        <v>1</v>
      </c>
    </row>
    <row r="26" spans="1:29" ht="30" customHeight="1">
      <c r="A26" s="143">
        <v>25</v>
      </c>
      <c r="B26" s="143">
        <v>3</v>
      </c>
      <c r="C26" s="143" t="s">
        <v>785</v>
      </c>
      <c r="D26" s="257" t="s">
        <v>807</v>
      </c>
      <c r="E26" s="206" t="s">
        <v>776</v>
      </c>
      <c r="F26" s="206" t="s">
        <v>777</v>
      </c>
      <c r="G26" s="264" t="s">
        <v>26</v>
      </c>
      <c r="H26" s="260" t="s">
        <v>718</v>
      </c>
      <c r="I26" s="259" t="s">
        <v>713</v>
      </c>
      <c r="J26" s="263"/>
      <c r="K26" s="262" t="s">
        <v>686</v>
      </c>
      <c r="L26" s="264" t="s">
        <v>26</v>
      </c>
      <c r="M26" s="263" t="s">
        <v>38</v>
      </c>
      <c r="N26" s="143" t="s">
        <v>456</v>
      </c>
      <c r="O26" s="259" t="s">
        <v>455</v>
      </c>
      <c r="P26" s="264" t="s">
        <v>728</v>
      </c>
      <c r="Q26" s="206" t="s">
        <v>23</v>
      </c>
      <c r="R26" s="264" t="s">
        <v>26</v>
      </c>
      <c r="S26" s="264" t="s">
        <v>26</v>
      </c>
      <c r="T26" s="206" t="s">
        <v>729</v>
      </c>
      <c r="U26" s="264" t="s">
        <v>26</v>
      </c>
      <c r="V26" s="267">
        <f>V27</f>
        <v>0.28900000000000003</v>
      </c>
      <c r="W26" s="264" t="s">
        <v>26</v>
      </c>
      <c r="X26" s="264" t="s">
        <v>26</v>
      </c>
      <c r="Y26" s="264" t="s">
        <v>26</v>
      </c>
      <c r="Z26" s="266" t="s">
        <v>730</v>
      </c>
      <c r="AA26" s="264" t="s">
        <v>26</v>
      </c>
      <c r="AB26" s="264" t="s">
        <v>26</v>
      </c>
      <c r="AC26" s="143">
        <v>1</v>
      </c>
    </row>
    <row r="27" spans="1:29" ht="30" customHeight="1">
      <c r="A27" s="143">
        <v>26</v>
      </c>
      <c r="B27" s="143">
        <v>4</v>
      </c>
      <c r="C27" s="143" t="s">
        <v>785</v>
      </c>
      <c r="D27" s="257" t="s">
        <v>808</v>
      </c>
      <c r="E27" s="206" t="s">
        <v>778</v>
      </c>
      <c r="F27" s="206" t="s">
        <v>779</v>
      </c>
      <c r="G27" s="264" t="s">
        <v>26</v>
      </c>
      <c r="H27" s="260" t="s">
        <v>718</v>
      </c>
      <c r="I27" s="259" t="s">
        <v>713</v>
      </c>
      <c r="J27" s="263"/>
      <c r="K27" s="262" t="s">
        <v>686</v>
      </c>
      <c r="L27" s="264" t="s">
        <v>26</v>
      </c>
      <c r="M27" s="263" t="s">
        <v>38</v>
      </c>
      <c r="N27" s="143" t="s">
        <v>456</v>
      </c>
      <c r="O27" s="259" t="s">
        <v>455</v>
      </c>
      <c r="P27" s="264" t="s">
        <v>719</v>
      </c>
      <c r="Q27" s="206" t="s">
        <v>23</v>
      </c>
      <c r="R27" s="264" t="s">
        <v>26</v>
      </c>
      <c r="S27" s="264" t="s">
        <v>26</v>
      </c>
      <c r="T27" s="206" t="s">
        <v>729</v>
      </c>
      <c r="U27" s="264" t="s">
        <v>26</v>
      </c>
      <c r="V27" s="267">
        <f>V28+V29+V30</f>
        <v>0.28900000000000003</v>
      </c>
      <c r="W27" s="264" t="s">
        <v>26</v>
      </c>
      <c r="X27" s="264" t="s">
        <v>26</v>
      </c>
      <c r="Y27" s="264" t="s">
        <v>26</v>
      </c>
      <c r="Z27" s="264" t="s">
        <v>26</v>
      </c>
      <c r="AA27" s="264" t="s">
        <v>26</v>
      </c>
      <c r="AB27" s="264" t="s">
        <v>26</v>
      </c>
      <c r="AC27" s="143">
        <v>1</v>
      </c>
    </row>
    <row r="28" spans="1:29" ht="30" customHeight="1">
      <c r="A28" s="143">
        <v>27</v>
      </c>
      <c r="B28" s="143">
        <v>5</v>
      </c>
      <c r="C28" s="143" t="s">
        <v>785</v>
      </c>
      <c r="D28" s="257" t="s">
        <v>809</v>
      </c>
      <c r="E28" s="206" t="s">
        <v>780</v>
      </c>
      <c r="F28" s="206" t="s">
        <v>781</v>
      </c>
      <c r="G28" s="264" t="s">
        <v>26</v>
      </c>
      <c r="H28" s="260" t="s">
        <v>718</v>
      </c>
      <c r="I28" s="259" t="s">
        <v>713</v>
      </c>
      <c r="J28" s="263"/>
      <c r="K28" s="262" t="s">
        <v>686</v>
      </c>
      <c r="L28" s="206" t="s">
        <v>780</v>
      </c>
      <c r="M28" s="263" t="s">
        <v>38</v>
      </c>
      <c r="N28" s="143" t="s">
        <v>456</v>
      </c>
      <c r="O28" s="259" t="s">
        <v>455</v>
      </c>
      <c r="P28" s="264" t="s">
        <v>25</v>
      </c>
      <c r="Q28" s="206" t="s">
        <v>812</v>
      </c>
      <c r="R28" s="264" t="s">
        <v>811</v>
      </c>
      <c r="S28" s="264" t="s">
        <v>26</v>
      </c>
      <c r="T28" s="206" t="s">
        <v>729</v>
      </c>
      <c r="U28" s="264" t="s">
        <v>26</v>
      </c>
      <c r="V28" s="267">
        <v>0.24399999999999999</v>
      </c>
      <c r="W28" s="264" t="s">
        <v>26</v>
      </c>
      <c r="X28" s="264" t="s">
        <v>26</v>
      </c>
      <c r="Y28" s="264" t="s">
        <v>26</v>
      </c>
      <c r="Z28" s="264" t="s">
        <v>26</v>
      </c>
      <c r="AA28" s="264" t="s">
        <v>26</v>
      </c>
      <c r="AB28" s="264" t="s">
        <v>26</v>
      </c>
      <c r="AC28" s="143">
        <v>1</v>
      </c>
    </row>
    <row r="29" spans="1:29" ht="30" customHeight="1">
      <c r="A29" s="143">
        <v>28</v>
      </c>
      <c r="B29" s="143">
        <v>5</v>
      </c>
      <c r="C29" s="143" t="s">
        <v>786</v>
      </c>
      <c r="D29" s="257" t="s">
        <v>798</v>
      </c>
      <c r="E29" s="206" t="s">
        <v>748</v>
      </c>
      <c r="F29" s="206" t="s">
        <v>749</v>
      </c>
      <c r="G29" s="264" t="s">
        <v>26</v>
      </c>
      <c r="H29" s="260" t="s">
        <v>718</v>
      </c>
      <c r="I29" s="259" t="s">
        <v>713</v>
      </c>
      <c r="J29" s="270"/>
      <c r="K29" s="262" t="s">
        <v>686</v>
      </c>
      <c r="L29" s="206" t="s">
        <v>748</v>
      </c>
      <c r="M29" s="263" t="s">
        <v>38</v>
      </c>
      <c r="N29" s="143" t="s">
        <v>456</v>
      </c>
      <c r="O29" s="259" t="s">
        <v>455</v>
      </c>
      <c r="P29" s="264" t="s">
        <v>25</v>
      </c>
      <c r="Q29" s="206" t="s">
        <v>813</v>
      </c>
      <c r="R29" s="264" t="s">
        <v>811</v>
      </c>
      <c r="S29" s="271" t="s">
        <v>738</v>
      </c>
      <c r="T29" s="264" t="s">
        <v>26</v>
      </c>
      <c r="U29" s="264" t="s">
        <v>26</v>
      </c>
      <c r="V29" s="267">
        <v>2.3E-2</v>
      </c>
      <c r="W29" s="264" t="s">
        <v>26</v>
      </c>
      <c r="X29" s="264" t="s">
        <v>26</v>
      </c>
      <c r="Y29" s="264" t="s">
        <v>26</v>
      </c>
      <c r="Z29" s="264" t="s">
        <v>26</v>
      </c>
      <c r="AA29" s="264" t="s">
        <v>26</v>
      </c>
      <c r="AB29" s="264" t="s">
        <v>26</v>
      </c>
      <c r="AC29" s="143">
        <v>1</v>
      </c>
    </row>
    <row r="30" spans="1:29" ht="30" customHeight="1">
      <c r="A30" s="143">
        <v>29</v>
      </c>
      <c r="B30" s="143">
        <v>5</v>
      </c>
      <c r="C30" s="143" t="s">
        <v>784</v>
      </c>
      <c r="D30" s="283" t="s">
        <v>799</v>
      </c>
      <c r="E30" s="206" t="s">
        <v>750</v>
      </c>
      <c r="F30" s="206" t="s">
        <v>751</v>
      </c>
      <c r="G30" s="264" t="s">
        <v>26</v>
      </c>
      <c r="H30" s="260" t="s">
        <v>718</v>
      </c>
      <c r="I30" s="259" t="s">
        <v>713</v>
      </c>
      <c r="J30" s="270"/>
      <c r="K30" s="262" t="s">
        <v>686</v>
      </c>
      <c r="L30" s="206" t="s">
        <v>750</v>
      </c>
      <c r="M30" s="263" t="s">
        <v>38</v>
      </c>
      <c r="N30" s="143" t="s">
        <v>456</v>
      </c>
      <c r="O30" s="259" t="s">
        <v>455</v>
      </c>
      <c r="P30" s="264" t="s">
        <v>25</v>
      </c>
      <c r="Q30" s="206" t="s">
        <v>813</v>
      </c>
      <c r="R30" s="264" t="s">
        <v>811</v>
      </c>
      <c r="S30" s="270" t="s">
        <v>738</v>
      </c>
      <c r="T30" s="206" t="s">
        <v>729</v>
      </c>
      <c r="U30" s="264" t="s">
        <v>26</v>
      </c>
      <c r="V30" s="267">
        <v>2.1999999999999999E-2</v>
      </c>
      <c r="W30" s="264" t="s">
        <v>26</v>
      </c>
      <c r="X30" s="264" t="s">
        <v>26</v>
      </c>
      <c r="Y30" s="264" t="s">
        <v>26</v>
      </c>
      <c r="Z30" s="264" t="s">
        <v>26</v>
      </c>
      <c r="AA30" s="264" t="s">
        <v>26</v>
      </c>
      <c r="AB30" s="264" t="s">
        <v>26</v>
      </c>
      <c r="AC30" s="143">
        <v>1</v>
      </c>
    </row>
    <row r="31" spans="1:29" ht="30" customHeight="1">
      <c r="A31" s="143">
        <v>30</v>
      </c>
      <c r="B31" s="143">
        <v>3</v>
      </c>
      <c r="C31" s="143" t="s">
        <v>785</v>
      </c>
      <c r="D31" s="285" t="s">
        <v>802</v>
      </c>
      <c r="E31" s="206" t="s">
        <v>757</v>
      </c>
      <c r="F31" s="206" t="s">
        <v>758</v>
      </c>
      <c r="G31" s="264" t="s">
        <v>26</v>
      </c>
      <c r="H31" s="260" t="s">
        <v>718</v>
      </c>
      <c r="I31" s="259" t="s">
        <v>713</v>
      </c>
      <c r="J31" s="272"/>
      <c r="K31" s="262" t="s">
        <v>686</v>
      </c>
      <c r="L31" s="206" t="s">
        <v>757</v>
      </c>
      <c r="M31" s="263" t="s">
        <v>38</v>
      </c>
      <c r="N31" s="143" t="s">
        <v>456</v>
      </c>
      <c r="O31" s="259" t="s">
        <v>455</v>
      </c>
      <c r="P31" s="264" t="s">
        <v>759</v>
      </c>
      <c r="Q31" s="206" t="s">
        <v>760</v>
      </c>
      <c r="R31" s="264" t="s">
        <v>26</v>
      </c>
      <c r="S31" s="271" t="s">
        <v>761</v>
      </c>
      <c r="T31" s="206" t="s">
        <v>762</v>
      </c>
      <c r="U31" s="264" t="s">
        <v>26</v>
      </c>
      <c r="V31" s="267">
        <v>0.13500000000000001</v>
      </c>
      <c r="W31" s="264" t="s">
        <v>26</v>
      </c>
      <c r="X31" s="264" t="s">
        <v>26</v>
      </c>
      <c r="Y31" s="264" t="s">
        <v>26</v>
      </c>
      <c r="Z31" s="264" t="s">
        <v>26</v>
      </c>
      <c r="AA31" s="264" t="s">
        <v>26</v>
      </c>
      <c r="AB31" s="264" t="s">
        <v>26</v>
      </c>
      <c r="AC31" s="143">
        <v>1</v>
      </c>
    </row>
  </sheetData>
  <phoneticPr fontId="1" type="noConversion"/>
  <conditionalFormatting sqref="E1">
    <cfRule type="duplicateValues" dxfId="345" priority="1049"/>
  </conditionalFormatting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CB8619-0F10-4715-9193-10C11AB0762F}">
  <dimension ref="A1:AA25"/>
  <sheetViews>
    <sheetView zoomScale="70" zoomScaleNormal="70" workbookViewId="0">
      <selection activeCell="Q28" sqref="Q28"/>
    </sheetView>
  </sheetViews>
  <sheetFormatPr defaultRowHeight="13.5"/>
  <cols>
    <col min="4" max="4" width="14.625" customWidth="1"/>
    <col min="5" max="5" width="19.125" customWidth="1"/>
    <col min="17" max="17" width="13.5" style="154" customWidth="1"/>
  </cols>
  <sheetData>
    <row r="1" spans="1:27" s="238" customFormat="1" ht="29.25" customHeight="1">
      <c r="A1" s="248" t="s">
        <v>500</v>
      </c>
      <c r="B1" s="248" t="s">
        <v>501</v>
      </c>
      <c r="C1" s="248" t="s">
        <v>502</v>
      </c>
      <c r="D1" s="248" t="s">
        <v>503</v>
      </c>
      <c r="E1" s="248" t="s">
        <v>504</v>
      </c>
      <c r="F1" s="248" t="s">
        <v>505</v>
      </c>
      <c r="G1" s="248" t="s">
        <v>506</v>
      </c>
      <c r="H1" s="248" t="s">
        <v>507</v>
      </c>
      <c r="I1" s="248" t="s">
        <v>508</v>
      </c>
      <c r="J1" s="248" t="s">
        <v>509</v>
      </c>
      <c r="K1" s="248" t="s">
        <v>510</v>
      </c>
      <c r="L1" s="248" t="s">
        <v>511</v>
      </c>
      <c r="M1" s="248" t="s">
        <v>512</v>
      </c>
      <c r="N1" s="248" t="s">
        <v>513</v>
      </c>
      <c r="O1" s="248" t="s">
        <v>514</v>
      </c>
      <c r="P1" s="248" t="s">
        <v>515</v>
      </c>
      <c r="Q1" s="248" t="s">
        <v>516</v>
      </c>
      <c r="R1" s="248" t="s">
        <v>517</v>
      </c>
      <c r="S1" s="248" t="s">
        <v>518</v>
      </c>
      <c r="T1" s="248" t="s">
        <v>519</v>
      </c>
      <c r="U1" s="249" t="s">
        <v>520</v>
      </c>
      <c r="V1" s="248" t="s">
        <v>521</v>
      </c>
      <c r="W1" s="248" t="s">
        <v>522</v>
      </c>
      <c r="X1" s="248" t="s">
        <v>523</v>
      </c>
      <c r="Y1" s="248" t="s">
        <v>524</v>
      </c>
      <c r="Z1" s="248" t="s">
        <v>525</v>
      </c>
      <c r="AA1" s="248" t="s">
        <v>526</v>
      </c>
    </row>
    <row r="2" spans="1:27" ht="30" customHeight="1">
      <c r="A2" s="143">
        <v>1</v>
      </c>
      <c r="B2" s="143">
        <v>1</v>
      </c>
      <c r="C2" s="143" t="s">
        <v>913</v>
      </c>
      <c r="D2" s="296" t="s">
        <v>1145</v>
      </c>
      <c r="E2" s="297" t="s">
        <v>164</v>
      </c>
      <c r="F2" s="297" t="s">
        <v>113</v>
      </c>
      <c r="G2" s="297" t="s">
        <v>26</v>
      </c>
      <c r="H2" s="296" t="s">
        <v>558</v>
      </c>
      <c r="I2" s="298"/>
      <c r="J2" s="298" t="s">
        <v>24</v>
      </c>
      <c r="K2" s="299" t="s">
        <v>854</v>
      </c>
      <c r="L2" s="296" t="s">
        <v>38</v>
      </c>
      <c r="M2" s="299" t="s">
        <v>456</v>
      </c>
      <c r="N2" s="296" t="s">
        <v>33</v>
      </c>
      <c r="O2" s="297" t="s">
        <v>104</v>
      </c>
      <c r="P2" s="296" t="s">
        <v>21</v>
      </c>
      <c r="Q2" s="297" t="s">
        <v>18</v>
      </c>
      <c r="R2" s="297" t="s">
        <v>18</v>
      </c>
      <c r="S2" s="296" t="s">
        <v>127</v>
      </c>
      <c r="T2" s="297" t="s">
        <v>18</v>
      </c>
      <c r="U2" s="300">
        <v>2.1059999999999999</v>
      </c>
      <c r="V2" s="297" t="s">
        <v>18</v>
      </c>
      <c r="W2" s="297" t="s">
        <v>18</v>
      </c>
      <c r="X2" s="297" t="s">
        <v>18</v>
      </c>
      <c r="Y2" s="301" t="s">
        <v>18</v>
      </c>
      <c r="Z2" s="298" t="s">
        <v>24</v>
      </c>
      <c r="AA2" s="154"/>
    </row>
    <row r="3" spans="1:27" ht="30" customHeight="1">
      <c r="A3" s="143">
        <v>2</v>
      </c>
      <c r="B3" s="143">
        <v>2</v>
      </c>
      <c r="C3" s="143" t="s">
        <v>913</v>
      </c>
      <c r="D3" s="296" t="s">
        <v>855</v>
      </c>
      <c r="E3" s="297" t="s">
        <v>856</v>
      </c>
      <c r="F3" s="297" t="s">
        <v>113</v>
      </c>
      <c r="G3" s="297" t="s">
        <v>1</v>
      </c>
      <c r="H3" s="296" t="s">
        <v>558</v>
      </c>
      <c r="I3" s="298"/>
      <c r="J3" s="298" t="s">
        <v>24</v>
      </c>
      <c r="K3" s="299" t="s">
        <v>854</v>
      </c>
      <c r="L3" s="296" t="s">
        <v>38</v>
      </c>
      <c r="M3" s="299" t="s">
        <v>456</v>
      </c>
      <c r="N3" s="296" t="s">
        <v>33</v>
      </c>
      <c r="O3" s="297" t="s">
        <v>29</v>
      </c>
      <c r="P3" s="296" t="s">
        <v>23</v>
      </c>
      <c r="Q3" s="297" t="s">
        <v>18</v>
      </c>
      <c r="R3" s="297" t="s">
        <v>18</v>
      </c>
      <c r="S3" s="296" t="s">
        <v>857</v>
      </c>
      <c r="T3" s="297" t="s">
        <v>18</v>
      </c>
      <c r="U3" s="300">
        <v>1.153</v>
      </c>
      <c r="V3" s="297" t="s">
        <v>18</v>
      </c>
      <c r="W3" s="297" t="s">
        <v>18</v>
      </c>
      <c r="X3" s="297" t="s">
        <v>18</v>
      </c>
      <c r="Y3" s="301" t="s">
        <v>18</v>
      </c>
      <c r="Z3" s="298" t="s">
        <v>24</v>
      </c>
      <c r="AA3" s="154"/>
    </row>
    <row r="4" spans="1:27" ht="30" customHeight="1">
      <c r="A4" s="143">
        <v>3</v>
      </c>
      <c r="B4" s="143">
        <v>3</v>
      </c>
      <c r="C4" s="143" t="s">
        <v>912</v>
      </c>
      <c r="D4" s="296" t="s">
        <v>858</v>
      </c>
      <c r="E4" s="297" t="s">
        <v>859</v>
      </c>
      <c r="F4" s="297" t="s">
        <v>860</v>
      </c>
      <c r="G4" s="297" t="s">
        <v>1</v>
      </c>
      <c r="H4" s="296" t="s">
        <v>558</v>
      </c>
      <c r="I4" s="298"/>
      <c r="J4" s="298" t="s">
        <v>24</v>
      </c>
      <c r="K4" s="299" t="s">
        <v>854</v>
      </c>
      <c r="L4" s="296" t="s">
        <v>38</v>
      </c>
      <c r="M4" s="299" t="s">
        <v>456</v>
      </c>
      <c r="N4" s="296" t="s">
        <v>33</v>
      </c>
      <c r="O4" s="297" t="s">
        <v>861</v>
      </c>
      <c r="P4" s="296" t="s">
        <v>862</v>
      </c>
      <c r="Q4" s="297" t="s">
        <v>18</v>
      </c>
      <c r="R4" s="297" t="s">
        <v>863</v>
      </c>
      <c r="S4" s="296" t="s">
        <v>864</v>
      </c>
      <c r="T4" s="297" t="s">
        <v>18</v>
      </c>
      <c r="U4" s="300">
        <v>0.18</v>
      </c>
      <c r="V4" s="297" t="s">
        <v>18</v>
      </c>
      <c r="W4" s="297" t="s">
        <v>18</v>
      </c>
      <c r="X4" s="297" t="s">
        <v>18</v>
      </c>
      <c r="Y4" s="301" t="s">
        <v>18</v>
      </c>
      <c r="Z4" s="298" t="s">
        <v>24</v>
      </c>
      <c r="AA4" s="154"/>
    </row>
    <row r="5" spans="1:27" ht="30" customHeight="1">
      <c r="A5" s="143">
        <v>4</v>
      </c>
      <c r="B5" s="143">
        <v>3</v>
      </c>
      <c r="C5" s="143" t="s">
        <v>160</v>
      </c>
      <c r="D5" s="296" t="s">
        <v>865</v>
      </c>
      <c r="E5" s="296" t="s">
        <v>866</v>
      </c>
      <c r="F5" s="297" t="s">
        <v>113</v>
      </c>
      <c r="G5" s="297" t="s">
        <v>1</v>
      </c>
      <c r="H5" s="296" t="s">
        <v>558</v>
      </c>
      <c r="I5" s="298"/>
      <c r="J5" s="298" t="s">
        <v>24</v>
      </c>
      <c r="K5" s="299" t="s">
        <v>854</v>
      </c>
      <c r="L5" s="296" t="s">
        <v>38</v>
      </c>
      <c r="M5" s="299" t="s">
        <v>456</v>
      </c>
      <c r="N5" s="296" t="s">
        <v>33</v>
      </c>
      <c r="O5" s="297" t="s">
        <v>867</v>
      </c>
      <c r="P5" s="296" t="s">
        <v>21</v>
      </c>
      <c r="Q5" s="297" t="s">
        <v>18</v>
      </c>
      <c r="R5" s="297" t="s">
        <v>18</v>
      </c>
      <c r="S5" s="296" t="s">
        <v>868</v>
      </c>
      <c r="T5" s="297" t="s">
        <v>18</v>
      </c>
      <c r="U5" s="300">
        <v>0.25</v>
      </c>
      <c r="V5" s="297" t="s">
        <v>18</v>
      </c>
      <c r="W5" s="297" t="s">
        <v>18</v>
      </c>
      <c r="X5" s="297" t="s">
        <v>18</v>
      </c>
      <c r="Y5" s="301" t="s">
        <v>18</v>
      </c>
      <c r="Z5" s="298" t="s">
        <v>24</v>
      </c>
      <c r="AA5" s="154"/>
    </row>
    <row r="6" spans="1:27" ht="30" customHeight="1">
      <c r="A6" s="143">
        <v>5</v>
      </c>
      <c r="B6" s="143">
        <v>3</v>
      </c>
      <c r="C6" s="143" t="s">
        <v>912</v>
      </c>
      <c r="D6" s="296" t="s">
        <v>869</v>
      </c>
      <c r="E6" s="296" t="s">
        <v>772</v>
      </c>
      <c r="F6" s="297" t="s">
        <v>851</v>
      </c>
      <c r="G6" s="297" t="s">
        <v>1</v>
      </c>
      <c r="H6" s="296" t="s">
        <v>558</v>
      </c>
      <c r="I6" s="302"/>
      <c r="J6" s="298" t="s">
        <v>24</v>
      </c>
      <c r="K6" s="299" t="s">
        <v>854</v>
      </c>
      <c r="L6" s="296" t="s">
        <v>38</v>
      </c>
      <c r="M6" s="299" t="s">
        <v>456</v>
      </c>
      <c r="N6" s="296" t="s">
        <v>33</v>
      </c>
      <c r="O6" s="297" t="s">
        <v>25</v>
      </c>
      <c r="P6" s="296" t="s">
        <v>914</v>
      </c>
      <c r="Q6" s="310" t="s">
        <v>915</v>
      </c>
      <c r="R6" s="296" t="s">
        <v>870</v>
      </c>
      <c r="S6" s="296" t="s">
        <v>871</v>
      </c>
      <c r="T6" s="297" t="s">
        <v>18</v>
      </c>
      <c r="U6" s="300">
        <v>0.3</v>
      </c>
      <c r="V6" s="297" t="s">
        <v>18</v>
      </c>
      <c r="W6" s="297" t="s">
        <v>208</v>
      </c>
      <c r="X6" s="297" t="s">
        <v>18</v>
      </c>
      <c r="Y6" s="303" t="s">
        <v>20</v>
      </c>
      <c r="Z6" s="298" t="s">
        <v>24</v>
      </c>
      <c r="AA6" s="154"/>
    </row>
    <row r="7" spans="1:27" ht="30" customHeight="1">
      <c r="A7" s="143">
        <v>6</v>
      </c>
      <c r="B7" s="143">
        <v>3</v>
      </c>
      <c r="C7" s="143" t="s">
        <v>912</v>
      </c>
      <c r="D7" s="296" t="s">
        <v>872</v>
      </c>
      <c r="E7" s="306" t="s">
        <v>873</v>
      </c>
      <c r="F7" s="297" t="s">
        <v>113</v>
      </c>
      <c r="G7" s="297" t="s">
        <v>1</v>
      </c>
      <c r="H7" s="296" t="s">
        <v>558</v>
      </c>
      <c r="I7" s="302"/>
      <c r="J7" s="298" t="s">
        <v>24</v>
      </c>
      <c r="K7" s="299" t="s">
        <v>854</v>
      </c>
      <c r="L7" s="296" t="s">
        <v>38</v>
      </c>
      <c r="M7" s="299" t="s">
        <v>456</v>
      </c>
      <c r="N7" s="296" t="s">
        <v>33</v>
      </c>
      <c r="O7" s="297" t="s">
        <v>29</v>
      </c>
      <c r="P7" s="296" t="s">
        <v>23</v>
      </c>
      <c r="Q7" s="297" t="s">
        <v>18</v>
      </c>
      <c r="R7" s="297" t="s">
        <v>18</v>
      </c>
      <c r="S7" s="296" t="s">
        <v>875</v>
      </c>
      <c r="T7" s="297" t="s">
        <v>18</v>
      </c>
      <c r="U7" s="300">
        <v>0.26700000000000002</v>
      </c>
      <c r="V7" s="297" t="s">
        <v>18</v>
      </c>
      <c r="W7" s="297" t="s">
        <v>208</v>
      </c>
      <c r="X7" s="297" t="s">
        <v>18</v>
      </c>
      <c r="Y7" s="303" t="s">
        <v>20</v>
      </c>
      <c r="Z7" s="298" t="s">
        <v>24</v>
      </c>
      <c r="AA7" s="154"/>
    </row>
    <row r="8" spans="1:27" ht="30" customHeight="1">
      <c r="A8" s="143">
        <v>7</v>
      </c>
      <c r="B8" s="143">
        <v>4</v>
      </c>
      <c r="C8" s="143" t="s">
        <v>912</v>
      </c>
      <c r="D8" s="296" t="s">
        <v>876</v>
      </c>
      <c r="E8" s="296" t="s">
        <v>781</v>
      </c>
      <c r="F8" s="297" t="s">
        <v>851</v>
      </c>
      <c r="G8" s="297" t="s">
        <v>1</v>
      </c>
      <c r="H8" s="296" t="s">
        <v>558</v>
      </c>
      <c r="I8" s="303"/>
      <c r="J8" s="298" t="s">
        <v>24</v>
      </c>
      <c r="K8" s="299" t="s">
        <v>854</v>
      </c>
      <c r="L8" s="296" t="s">
        <v>38</v>
      </c>
      <c r="M8" s="299" t="s">
        <v>456</v>
      </c>
      <c r="N8" s="296" t="s">
        <v>33</v>
      </c>
      <c r="O8" s="297" t="s">
        <v>25</v>
      </c>
      <c r="P8" s="296" t="s">
        <v>914</v>
      </c>
      <c r="Q8" s="310" t="s">
        <v>915</v>
      </c>
      <c r="R8" s="296" t="s">
        <v>870</v>
      </c>
      <c r="S8" s="296" t="s">
        <v>877</v>
      </c>
      <c r="T8" s="297" t="s">
        <v>18</v>
      </c>
      <c r="U8" s="300">
        <v>0.24</v>
      </c>
      <c r="V8" s="297" t="s">
        <v>18</v>
      </c>
      <c r="W8" s="297" t="s">
        <v>18</v>
      </c>
      <c r="X8" s="297" t="s">
        <v>18</v>
      </c>
      <c r="Y8" s="303" t="s">
        <v>18</v>
      </c>
      <c r="Z8" s="298" t="s">
        <v>24</v>
      </c>
      <c r="AA8" s="154"/>
    </row>
    <row r="9" spans="1:27" ht="30" customHeight="1">
      <c r="A9" s="143">
        <v>8</v>
      </c>
      <c r="B9" s="143">
        <v>4</v>
      </c>
      <c r="C9" s="143" t="s">
        <v>160</v>
      </c>
      <c r="D9" s="296" t="s">
        <v>878</v>
      </c>
      <c r="E9" s="296" t="s">
        <v>751</v>
      </c>
      <c r="F9" s="297" t="s">
        <v>851</v>
      </c>
      <c r="G9" s="303" t="s">
        <v>223</v>
      </c>
      <c r="H9" s="296" t="s">
        <v>558</v>
      </c>
      <c r="I9" s="302"/>
      <c r="J9" s="298" t="s">
        <v>24</v>
      </c>
      <c r="K9" s="299" t="s">
        <v>854</v>
      </c>
      <c r="L9" s="296" t="s">
        <v>38</v>
      </c>
      <c r="M9" s="299" t="s">
        <v>456</v>
      </c>
      <c r="N9" s="296" t="s">
        <v>33</v>
      </c>
      <c r="O9" s="297" t="s">
        <v>25</v>
      </c>
      <c r="P9" s="296" t="s">
        <v>916</v>
      </c>
      <c r="Q9" s="310" t="s">
        <v>915</v>
      </c>
      <c r="R9" s="296" t="s">
        <v>870</v>
      </c>
      <c r="S9" s="296" t="s">
        <v>879</v>
      </c>
      <c r="T9" s="297" t="s">
        <v>18</v>
      </c>
      <c r="U9" s="300">
        <v>0.01</v>
      </c>
      <c r="V9" s="297" t="s">
        <v>18</v>
      </c>
      <c r="W9" s="297" t="s">
        <v>18</v>
      </c>
      <c r="X9" s="297" t="s">
        <v>18</v>
      </c>
      <c r="Y9" s="303" t="s">
        <v>18</v>
      </c>
      <c r="Z9" s="298" t="s">
        <v>24</v>
      </c>
      <c r="AA9" s="154"/>
    </row>
    <row r="10" spans="1:27" ht="30" customHeight="1">
      <c r="A10" s="143">
        <v>9</v>
      </c>
      <c r="B10" s="143">
        <v>3</v>
      </c>
      <c r="C10" s="143" t="s">
        <v>786</v>
      </c>
      <c r="D10" s="296" t="s">
        <v>880</v>
      </c>
      <c r="E10" s="296" t="s">
        <v>749</v>
      </c>
      <c r="F10" s="297" t="s">
        <v>851</v>
      </c>
      <c r="G10" s="303" t="s">
        <v>28</v>
      </c>
      <c r="H10" s="296" t="s">
        <v>558</v>
      </c>
      <c r="I10" s="302"/>
      <c r="J10" s="298" t="s">
        <v>24</v>
      </c>
      <c r="K10" s="299" t="s">
        <v>854</v>
      </c>
      <c r="L10" s="296" t="s">
        <v>38</v>
      </c>
      <c r="M10" s="299" t="s">
        <v>456</v>
      </c>
      <c r="N10" s="296" t="s">
        <v>33</v>
      </c>
      <c r="O10" s="297" t="s">
        <v>25</v>
      </c>
      <c r="P10" s="296" t="s">
        <v>917</v>
      </c>
      <c r="Q10" s="310" t="s">
        <v>915</v>
      </c>
      <c r="R10" s="296" t="s">
        <v>881</v>
      </c>
      <c r="S10" s="296" t="s">
        <v>882</v>
      </c>
      <c r="T10" s="297" t="s">
        <v>18</v>
      </c>
      <c r="U10" s="300">
        <v>2.3E-2</v>
      </c>
      <c r="V10" s="297" t="s">
        <v>18</v>
      </c>
      <c r="W10" s="297" t="s">
        <v>208</v>
      </c>
      <c r="X10" s="297" t="s">
        <v>18</v>
      </c>
      <c r="Y10" s="303" t="s">
        <v>20</v>
      </c>
      <c r="Z10" s="298" t="s">
        <v>24</v>
      </c>
      <c r="AA10" s="154"/>
    </row>
    <row r="11" spans="1:27" ht="30" customHeight="1">
      <c r="A11" s="143">
        <v>10</v>
      </c>
      <c r="B11" s="143">
        <v>3</v>
      </c>
      <c r="C11" s="143" t="s">
        <v>160</v>
      </c>
      <c r="D11" s="296" t="s">
        <v>757</v>
      </c>
      <c r="E11" s="296" t="s">
        <v>758</v>
      </c>
      <c r="F11" s="297" t="s">
        <v>851</v>
      </c>
      <c r="G11" s="303" t="s">
        <v>1</v>
      </c>
      <c r="H11" s="296" t="s">
        <v>558</v>
      </c>
      <c r="I11" s="302"/>
      <c r="J11" s="298" t="s">
        <v>24</v>
      </c>
      <c r="K11" s="299" t="s">
        <v>854</v>
      </c>
      <c r="L11" s="296" t="s">
        <v>38</v>
      </c>
      <c r="M11" s="299" t="s">
        <v>456</v>
      </c>
      <c r="N11" s="296" t="s">
        <v>33</v>
      </c>
      <c r="O11" s="297" t="s">
        <v>883</v>
      </c>
      <c r="P11" s="304" t="s">
        <v>918</v>
      </c>
      <c r="Q11" s="245" t="s">
        <v>628</v>
      </c>
      <c r="R11" s="296" t="s">
        <v>121</v>
      </c>
      <c r="S11" s="296" t="s">
        <v>884</v>
      </c>
      <c r="T11" s="297" t="s">
        <v>18</v>
      </c>
      <c r="U11" s="300">
        <v>0.13600000000000001</v>
      </c>
      <c r="V11" s="297" t="s">
        <v>18</v>
      </c>
      <c r="W11" s="297" t="s">
        <v>925</v>
      </c>
      <c r="X11" s="297" t="s">
        <v>18</v>
      </c>
      <c r="Y11" s="303" t="s">
        <v>924</v>
      </c>
      <c r="Z11" s="298" t="s">
        <v>24</v>
      </c>
      <c r="AA11" s="154"/>
    </row>
    <row r="12" spans="1:27" ht="30" customHeight="1">
      <c r="A12" s="143">
        <v>11</v>
      </c>
      <c r="B12" s="143">
        <v>3</v>
      </c>
      <c r="C12" s="143" t="s">
        <v>160</v>
      </c>
      <c r="D12" s="305" t="s">
        <v>773</v>
      </c>
      <c r="E12" s="306" t="s">
        <v>885</v>
      </c>
      <c r="F12" s="297" t="s">
        <v>851</v>
      </c>
      <c r="G12" s="303" t="s">
        <v>28</v>
      </c>
      <c r="H12" s="296" t="s">
        <v>558</v>
      </c>
      <c r="I12" s="302"/>
      <c r="J12" s="298" t="s">
        <v>24</v>
      </c>
      <c r="K12" s="299" t="s">
        <v>854</v>
      </c>
      <c r="L12" s="296" t="s">
        <v>38</v>
      </c>
      <c r="M12" s="299" t="s">
        <v>456</v>
      </c>
      <c r="N12" s="296" t="s">
        <v>33</v>
      </c>
      <c r="O12" s="297" t="s">
        <v>25</v>
      </c>
      <c r="P12" s="296" t="s">
        <v>917</v>
      </c>
      <c r="Q12" s="310" t="s">
        <v>915</v>
      </c>
      <c r="R12" s="296" t="s">
        <v>881</v>
      </c>
      <c r="S12" s="296" t="s">
        <v>886</v>
      </c>
      <c r="T12" s="297" t="s">
        <v>18</v>
      </c>
      <c r="U12" s="300">
        <v>1.4E-2</v>
      </c>
      <c r="V12" s="297" t="s">
        <v>18</v>
      </c>
      <c r="W12" s="297" t="s">
        <v>208</v>
      </c>
      <c r="X12" s="297" t="s">
        <v>18</v>
      </c>
      <c r="Y12" s="303" t="s">
        <v>20</v>
      </c>
      <c r="Z12" s="298" t="s">
        <v>24</v>
      </c>
      <c r="AA12" s="154"/>
    </row>
    <row r="13" spans="1:27" ht="30" customHeight="1">
      <c r="A13" s="143">
        <v>12</v>
      </c>
      <c r="B13" s="143">
        <v>3</v>
      </c>
      <c r="C13" s="143" t="s">
        <v>160</v>
      </c>
      <c r="D13" s="305" t="s">
        <v>887</v>
      </c>
      <c r="E13" s="306" t="s">
        <v>888</v>
      </c>
      <c r="F13" s="305" t="s">
        <v>112</v>
      </c>
      <c r="G13" s="303" t="s">
        <v>28</v>
      </c>
      <c r="H13" s="296" t="s">
        <v>558</v>
      </c>
      <c r="I13" s="302"/>
      <c r="J13" s="307" t="s">
        <v>24</v>
      </c>
      <c r="K13" s="308" t="s">
        <v>889</v>
      </c>
      <c r="L13" s="296" t="s">
        <v>38</v>
      </c>
      <c r="M13" s="299" t="s">
        <v>456</v>
      </c>
      <c r="N13" s="296" t="s">
        <v>33</v>
      </c>
      <c r="O13" s="297" t="s">
        <v>25</v>
      </c>
      <c r="P13" s="301" t="s">
        <v>917</v>
      </c>
      <c r="Q13" s="310" t="s">
        <v>628</v>
      </c>
      <c r="R13" s="297" t="s">
        <v>890</v>
      </c>
      <c r="S13" s="296" t="s">
        <v>891</v>
      </c>
      <c r="T13" s="297" t="s">
        <v>18</v>
      </c>
      <c r="U13" s="309">
        <v>8.9999999999999993E-3</v>
      </c>
      <c r="V13" s="297" t="s">
        <v>18</v>
      </c>
      <c r="W13" s="297" t="s">
        <v>208</v>
      </c>
      <c r="X13" s="297" t="s">
        <v>18</v>
      </c>
      <c r="Y13" s="303" t="s">
        <v>20</v>
      </c>
      <c r="Z13" s="307">
        <v>1</v>
      </c>
      <c r="AA13" s="154"/>
    </row>
    <row r="14" spans="1:27" ht="30" customHeight="1">
      <c r="A14" s="143">
        <v>13</v>
      </c>
      <c r="B14" s="143">
        <v>3</v>
      </c>
      <c r="C14" s="143" t="s">
        <v>912</v>
      </c>
      <c r="D14" s="305" t="s">
        <v>892</v>
      </c>
      <c r="E14" s="306" t="s">
        <v>755</v>
      </c>
      <c r="F14" s="305" t="s">
        <v>112</v>
      </c>
      <c r="G14" s="303" t="s">
        <v>28</v>
      </c>
      <c r="H14" s="296" t="s">
        <v>558</v>
      </c>
      <c r="I14" s="302"/>
      <c r="J14" s="307">
        <v>1</v>
      </c>
      <c r="K14" s="308" t="s">
        <v>889</v>
      </c>
      <c r="L14" s="296" t="s">
        <v>38</v>
      </c>
      <c r="M14" s="299" t="s">
        <v>456</v>
      </c>
      <c r="N14" s="296" t="s">
        <v>33</v>
      </c>
      <c r="O14" s="297" t="s">
        <v>25</v>
      </c>
      <c r="P14" s="301" t="s">
        <v>919</v>
      </c>
      <c r="Q14" s="310" t="s">
        <v>920</v>
      </c>
      <c r="R14" s="296" t="s">
        <v>893</v>
      </c>
      <c r="S14" s="296" t="s">
        <v>894</v>
      </c>
      <c r="T14" s="297" t="s">
        <v>18</v>
      </c>
      <c r="U14" s="309">
        <v>1.123</v>
      </c>
      <c r="V14" s="297" t="s">
        <v>18</v>
      </c>
      <c r="W14" s="297" t="s">
        <v>208</v>
      </c>
      <c r="X14" s="297" t="s">
        <v>18</v>
      </c>
      <c r="Y14" s="303" t="s">
        <v>20</v>
      </c>
      <c r="Z14" s="307">
        <v>1</v>
      </c>
      <c r="AA14" s="154"/>
    </row>
    <row r="15" spans="1:27" ht="30" customHeight="1">
      <c r="A15" s="143">
        <v>14</v>
      </c>
      <c r="B15" s="143">
        <v>2</v>
      </c>
      <c r="C15" s="143" t="s">
        <v>912</v>
      </c>
      <c r="D15" s="305" t="s">
        <v>895</v>
      </c>
      <c r="E15" s="306" t="s">
        <v>764</v>
      </c>
      <c r="F15" s="297" t="s">
        <v>113</v>
      </c>
      <c r="G15" s="303" t="s">
        <v>1</v>
      </c>
      <c r="H15" s="296" t="s">
        <v>558</v>
      </c>
      <c r="I15" s="302"/>
      <c r="J15" s="298" t="s">
        <v>24</v>
      </c>
      <c r="K15" s="299" t="s">
        <v>854</v>
      </c>
      <c r="L15" s="296" t="s">
        <v>38</v>
      </c>
      <c r="M15" s="299" t="s">
        <v>456</v>
      </c>
      <c r="N15" s="296" t="s">
        <v>33</v>
      </c>
      <c r="O15" s="297" t="s">
        <v>29</v>
      </c>
      <c r="P15" s="296" t="s">
        <v>21</v>
      </c>
      <c r="Q15" s="297" t="s">
        <v>18</v>
      </c>
      <c r="R15" s="297" t="s">
        <v>18</v>
      </c>
      <c r="S15" s="296" t="s">
        <v>896</v>
      </c>
      <c r="T15" s="297" t="s">
        <v>18</v>
      </c>
      <c r="U15" s="300">
        <v>0.95299999999999996</v>
      </c>
      <c r="V15" s="297" t="s">
        <v>18</v>
      </c>
      <c r="W15" s="297" t="s">
        <v>18</v>
      </c>
      <c r="X15" s="297" t="s">
        <v>18</v>
      </c>
      <c r="Y15" s="303" t="s">
        <v>18</v>
      </c>
      <c r="Z15" s="298" t="s">
        <v>24</v>
      </c>
      <c r="AA15" s="154"/>
    </row>
    <row r="16" spans="1:27" ht="30" customHeight="1">
      <c r="A16" s="143">
        <v>15</v>
      </c>
      <c r="B16" s="143">
        <v>3</v>
      </c>
      <c r="C16" s="143" t="s">
        <v>912</v>
      </c>
      <c r="D16" s="306" t="s">
        <v>897</v>
      </c>
      <c r="E16" s="306" t="s">
        <v>898</v>
      </c>
      <c r="F16" s="297" t="s">
        <v>113</v>
      </c>
      <c r="G16" s="303" t="s">
        <v>1</v>
      </c>
      <c r="H16" s="296" t="s">
        <v>558</v>
      </c>
      <c r="I16" s="302"/>
      <c r="J16" s="298" t="s">
        <v>24</v>
      </c>
      <c r="K16" s="299" t="s">
        <v>854</v>
      </c>
      <c r="L16" s="296" t="s">
        <v>38</v>
      </c>
      <c r="M16" s="299" t="s">
        <v>456</v>
      </c>
      <c r="N16" s="296" t="s">
        <v>33</v>
      </c>
      <c r="O16" s="297" t="s">
        <v>867</v>
      </c>
      <c r="P16" s="296" t="s">
        <v>21</v>
      </c>
      <c r="Q16" s="297" t="s">
        <v>18</v>
      </c>
      <c r="R16" s="297" t="s">
        <v>18</v>
      </c>
      <c r="S16" s="296" t="s">
        <v>899</v>
      </c>
      <c r="T16" s="297" t="s">
        <v>18</v>
      </c>
      <c r="U16" s="300">
        <v>0.23</v>
      </c>
      <c r="V16" s="297" t="s">
        <v>18</v>
      </c>
      <c r="W16" s="297" t="s">
        <v>18</v>
      </c>
      <c r="X16" s="297" t="s">
        <v>18</v>
      </c>
      <c r="Y16" s="303" t="s">
        <v>18</v>
      </c>
      <c r="Z16" s="298" t="s">
        <v>24</v>
      </c>
      <c r="AA16" s="154"/>
    </row>
    <row r="17" spans="1:27" ht="30" customHeight="1">
      <c r="A17" s="143">
        <v>16</v>
      </c>
      <c r="B17" s="143">
        <v>3</v>
      </c>
      <c r="C17" s="143" t="s">
        <v>912</v>
      </c>
      <c r="D17" s="306" t="s">
        <v>900</v>
      </c>
      <c r="E17" s="306" t="s">
        <v>901</v>
      </c>
      <c r="F17" s="285" t="s">
        <v>118</v>
      </c>
      <c r="G17" s="303" t="s">
        <v>1</v>
      </c>
      <c r="H17" s="296" t="s">
        <v>558</v>
      </c>
      <c r="I17" s="302"/>
      <c r="J17" s="298" t="s">
        <v>902</v>
      </c>
      <c r="K17" s="299" t="s">
        <v>854</v>
      </c>
      <c r="L17" s="296" t="s">
        <v>38</v>
      </c>
      <c r="M17" s="299" t="s">
        <v>456</v>
      </c>
      <c r="N17" s="296" t="s">
        <v>33</v>
      </c>
      <c r="O17" s="297" t="s">
        <v>118</v>
      </c>
      <c r="P17" s="296" t="s">
        <v>903</v>
      </c>
      <c r="Q17" s="297" t="s">
        <v>18</v>
      </c>
      <c r="R17" s="297" t="s">
        <v>18</v>
      </c>
      <c r="S17" s="296" t="s">
        <v>904</v>
      </c>
      <c r="T17" s="297" t="s">
        <v>18</v>
      </c>
      <c r="U17" s="300">
        <v>1E-3</v>
      </c>
      <c r="V17" s="297" t="s">
        <v>18</v>
      </c>
      <c r="W17" s="297" t="s">
        <v>18</v>
      </c>
      <c r="X17" s="297" t="s">
        <v>18</v>
      </c>
      <c r="Y17" s="303" t="s">
        <v>18</v>
      </c>
      <c r="Z17" s="298" t="s">
        <v>24</v>
      </c>
      <c r="AA17" s="154"/>
    </row>
    <row r="18" spans="1:27" ht="30" customHeight="1">
      <c r="A18" s="143">
        <v>17</v>
      </c>
      <c r="B18" s="143">
        <v>3</v>
      </c>
      <c r="C18" s="143" t="s">
        <v>912</v>
      </c>
      <c r="D18" s="305" t="s">
        <v>905</v>
      </c>
      <c r="E18" s="306" t="s">
        <v>906</v>
      </c>
      <c r="F18" s="297" t="s">
        <v>851</v>
      </c>
      <c r="G18" s="303" t="s">
        <v>1</v>
      </c>
      <c r="H18" s="296" t="s">
        <v>558</v>
      </c>
      <c r="I18" s="302"/>
      <c r="J18" s="298" t="s">
        <v>24</v>
      </c>
      <c r="K18" s="299" t="s">
        <v>854</v>
      </c>
      <c r="L18" s="296" t="s">
        <v>38</v>
      </c>
      <c r="M18" s="299" t="s">
        <v>456</v>
      </c>
      <c r="N18" s="296" t="s">
        <v>33</v>
      </c>
      <c r="O18" s="297" t="s">
        <v>25</v>
      </c>
      <c r="P18" s="296" t="s">
        <v>914</v>
      </c>
      <c r="Q18" s="310" t="s">
        <v>915</v>
      </c>
      <c r="R18" s="296" t="s">
        <v>870</v>
      </c>
      <c r="S18" s="296" t="s">
        <v>871</v>
      </c>
      <c r="T18" s="297" t="s">
        <v>18</v>
      </c>
      <c r="U18" s="300">
        <v>0.3</v>
      </c>
      <c r="V18" s="297" t="s">
        <v>18</v>
      </c>
      <c r="W18" s="297" t="s">
        <v>208</v>
      </c>
      <c r="X18" s="297" t="s">
        <v>18</v>
      </c>
      <c r="Y18" s="303" t="s">
        <v>20</v>
      </c>
      <c r="Z18" s="298" t="s">
        <v>24</v>
      </c>
      <c r="AA18" s="154"/>
    </row>
    <row r="19" spans="1:27" ht="30" customHeight="1">
      <c r="A19" s="143">
        <v>18</v>
      </c>
      <c r="B19" s="143">
        <v>3</v>
      </c>
      <c r="C19" s="143" t="s">
        <v>912</v>
      </c>
      <c r="D19" s="305" t="s">
        <v>874</v>
      </c>
      <c r="E19" s="306" t="s">
        <v>907</v>
      </c>
      <c r="F19" s="305" t="s">
        <v>113</v>
      </c>
      <c r="G19" s="303" t="s">
        <v>1</v>
      </c>
      <c r="H19" s="296" t="s">
        <v>558</v>
      </c>
      <c r="I19" s="302"/>
      <c r="J19" s="307" t="s">
        <v>24</v>
      </c>
      <c r="K19" s="308" t="s">
        <v>889</v>
      </c>
      <c r="L19" s="296" t="s">
        <v>38</v>
      </c>
      <c r="M19" s="299" t="s">
        <v>456</v>
      </c>
      <c r="N19" s="296" t="s">
        <v>33</v>
      </c>
      <c r="O19" s="297" t="s">
        <v>29</v>
      </c>
      <c r="P19" s="296" t="s">
        <v>21</v>
      </c>
      <c r="Q19" s="297" t="s">
        <v>18</v>
      </c>
      <c r="R19" s="296" t="s">
        <v>18</v>
      </c>
      <c r="S19" s="296" t="s">
        <v>18</v>
      </c>
      <c r="T19" s="297" t="s">
        <v>18</v>
      </c>
      <c r="U19" s="300">
        <v>0.26700000000000002</v>
      </c>
      <c r="V19" s="297" t="s">
        <v>18</v>
      </c>
      <c r="W19" s="297" t="s">
        <v>208</v>
      </c>
      <c r="X19" s="297" t="s">
        <v>18</v>
      </c>
      <c r="Y19" s="303" t="s">
        <v>20</v>
      </c>
      <c r="Z19" s="307">
        <v>1</v>
      </c>
      <c r="AA19" s="154"/>
    </row>
    <row r="20" spans="1:27" ht="30" customHeight="1">
      <c r="A20" s="143">
        <v>19</v>
      </c>
      <c r="B20" s="143">
        <v>4</v>
      </c>
      <c r="C20" s="143" t="s">
        <v>912</v>
      </c>
      <c r="D20" s="305" t="s">
        <v>908</v>
      </c>
      <c r="E20" s="306" t="s">
        <v>747</v>
      </c>
      <c r="F20" s="297" t="s">
        <v>851</v>
      </c>
      <c r="G20" s="303" t="s">
        <v>1</v>
      </c>
      <c r="H20" s="296" t="s">
        <v>558</v>
      </c>
      <c r="I20" s="305"/>
      <c r="J20" s="298" t="s">
        <v>24</v>
      </c>
      <c r="K20" s="299" t="s">
        <v>854</v>
      </c>
      <c r="L20" s="296" t="s">
        <v>38</v>
      </c>
      <c r="M20" s="299" t="s">
        <v>456</v>
      </c>
      <c r="N20" s="296" t="s">
        <v>33</v>
      </c>
      <c r="O20" s="297" t="s">
        <v>25</v>
      </c>
      <c r="P20" s="296" t="s">
        <v>914</v>
      </c>
      <c r="Q20" s="310" t="s">
        <v>915</v>
      </c>
      <c r="R20" s="296" t="s">
        <v>870</v>
      </c>
      <c r="S20" s="296" t="s">
        <v>877</v>
      </c>
      <c r="T20" s="297" t="s">
        <v>18</v>
      </c>
      <c r="U20" s="300">
        <v>0.24</v>
      </c>
      <c r="V20" s="297" t="s">
        <v>18</v>
      </c>
      <c r="W20" s="297" t="s">
        <v>18</v>
      </c>
      <c r="X20" s="297" t="s">
        <v>18</v>
      </c>
      <c r="Y20" s="303" t="s">
        <v>18</v>
      </c>
      <c r="Z20" s="298" t="s">
        <v>24</v>
      </c>
      <c r="AA20" s="154"/>
    </row>
    <row r="21" spans="1:27" ht="30" customHeight="1">
      <c r="A21" s="143">
        <v>20</v>
      </c>
      <c r="B21" s="143">
        <v>4</v>
      </c>
      <c r="C21" s="143" t="s">
        <v>160</v>
      </c>
      <c r="D21" s="305" t="s">
        <v>878</v>
      </c>
      <c r="E21" s="306" t="s">
        <v>751</v>
      </c>
      <c r="F21" s="297" t="s">
        <v>851</v>
      </c>
      <c r="G21" s="303" t="s">
        <v>223</v>
      </c>
      <c r="H21" s="296" t="s">
        <v>558</v>
      </c>
      <c r="I21" s="302"/>
      <c r="J21" s="298" t="s">
        <v>909</v>
      </c>
      <c r="K21" s="299" t="s">
        <v>854</v>
      </c>
      <c r="L21" s="296" t="s">
        <v>38</v>
      </c>
      <c r="M21" s="299" t="s">
        <v>456</v>
      </c>
      <c r="N21" s="296" t="s">
        <v>33</v>
      </c>
      <c r="O21" s="297" t="s">
        <v>25</v>
      </c>
      <c r="P21" s="296" t="s">
        <v>921</v>
      </c>
      <c r="Q21" s="310" t="s">
        <v>915</v>
      </c>
      <c r="R21" s="296" t="s">
        <v>870</v>
      </c>
      <c r="S21" s="296" t="s">
        <v>879</v>
      </c>
      <c r="T21" s="297" t="s">
        <v>18</v>
      </c>
      <c r="U21" s="300">
        <v>0.01</v>
      </c>
      <c r="V21" s="297" t="s">
        <v>18</v>
      </c>
      <c r="W21" s="297" t="s">
        <v>18</v>
      </c>
      <c r="X21" s="297" t="s">
        <v>18</v>
      </c>
      <c r="Y21" s="303" t="s">
        <v>18</v>
      </c>
      <c r="Z21" s="298" t="s">
        <v>909</v>
      </c>
      <c r="AA21" s="154"/>
    </row>
    <row r="22" spans="1:27" ht="30" customHeight="1">
      <c r="A22" s="143">
        <v>21</v>
      </c>
      <c r="B22" s="143">
        <v>3</v>
      </c>
      <c r="C22" s="143" t="s">
        <v>786</v>
      </c>
      <c r="D22" s="305" t="s">
        <v>880</v>
      </c>
      <c r="E22" s="306" t="s">
        <v>749</v>
      </c>
      <c r="F22" s="297" t="s">
        <v>851</v>
      </c>
      <c r="G22" s="303" t="s">
        <v>28</v>
      </c>
      <c r="H22" s="296" t="s">
        <v>558</v>
      </c>
      <c r="I22" s="302"/>
      <c r="J22" s="298" t="s">
        <v>24</v>
      </c>
      <c r="K22" s="299" t="s">
        <v>854</v>
      </c>
      <c r="L22" s="296" t="s">
        <v>38</v>
      </c>
      <c r="M22" s="299" t="s">
        <v>456</v>
      </c>
      <c r="N22" s="296" t="s">
        <v>33</v>
      </c>
      <c r="O22" s="297" t="s">
        <v>25</v>
      </c>
      <c r="P22" s="296" t="s">
        <v>922</v>
      </c>
      <c r="Q22" s="310" t="s">
        <v>915</v>
      </c>
      <c r="R22" s="296" t="s">
        <v>910</v>
      </c>
      <c r="S22" s="296" t="s">
        <v>882</v>
      </c>
      <c r="T22" s="297" t="s">
        <v>18</v>
      </c>
      <c r="U22" s="300">
        <v>2.3E-2</v>
      </c>
      <c r="V22" s="297" t="s">
        <v>18</v>
      </c>
      <c r="W22" s="297" t="s">
        <v>208</v>
      </c>
      <c r="X22" s="297" t="s">
        <v>18</v>
      </c>
      <c r="Y22" s="303" t="s">
        <v>20</v>
      </c>
      <c r="Z22" s="298" t="s">
        <v>24</v>
      </c>
      <c r="AA22" s="154"/>
    </row>
    <row r="23" spans="1:27" ht="30" customHeight="1">
      <c r="A23" s="143">
        <v>22</v>
      </c>
      <c r="B23" s="143">
        <v>3</v>
      </c>
      <c r="C23" s="143" t="s">
        <v>160</v>
      </c>
      <c r="D23" s="305" t="s">
        <v>757</v>
      </c>
      <c r="E23" s="306" t="s">
        <v>758</v>
      </c>
      <c r="F23" s="297" t="s">
        <v>851</v>
      </c>
      <c r="G23" s="303" t="s">
        <v>1</v>
      </c>
      <c r="H23" s="296" t="s">
        <v>558</v>
      </c>
      <c r="I23" s="302"/>
      <c r="J23" s="298" t="s">
        <v>24</v>
      </c>
      <c r="K23" s="299" t="s">
        <v>854</v>
      </c>
      <c r="L23" s="296" t="s">
        <v>38</v>
      </c>
      <c r="M23" s="299" t="s">
        <v>456</v>
      </c>
      <c r="N23" s="296" t="s">
        <v>33</v>
      </c>
      <c r="O23" s="297" t="s">
        <v>883</v>
      </c>
      <c r="P23" s="304" t="s">
        <v>923</v>
      </c>
      <c r="Q23" s="310" t="s">
        <v>628</v>
      </c>
      <c r="R23" s="296" t="s">
        <v>121</v>
      </c>
      <c r="S23" s="296" t="s">
        <v>884</v>
      </c>
      <c r="T23" s="297" t="s">
        <v>18</v>
      </c>
      <c r="U23" s="300">
        <v>0.13600000000000001</v>
      </c>
      <c r="V23" s="297" t="s">
        <v>18</v>
      </c>
      <c r="W23" s="297" t="s">
        <v>925</v>
      </c>
      <c r="X23" s="297" t="s">
        <v>18</v>
      </c>
      <c r="Y23" s="303" t="s">
        <v>924</v>
      </c>
      <c r="Z23" s="298" t="s">
        <v>24</v>
      </c>
      <c r="AA23" s="154"/>
    </row>
    <row r="24" spans="1:27" ht="30" customHeight="1">
      <c r="A24" s="143">
        <v>23</v>
      </c>
      <c r="B24" s="143">
        <v>3</v>
      </c>
      <c r="C24" s="143" t="s">
        <v>160</v>
      </c>
      <c r="D24" s="305" t="s">
        <v>911</v>
      </c>
      <c r="E24" s="306" t="s">
        <v>736</v>
      </c>
      <c r="F24" s="297" t="s">
        <v>851</v>
      </c>
      <c r="G24" s="303" t="s">
        <v>28</v>
      </c>
      <c r="H24" s="296" t="s">
        <v>558</v>
      </c>
      <c r="I24" s="302"/>
      <c r="J24" s="298" t="s">
        <v>24</v>
      </c>
      <c r="K24" s="299" t="s">
        <v>854</v>
      </c>
      <c r="L24" s="296" t="s">
        <v>38</v>
      </c>
      <c r="M24" s="299" t="s">
        <v>456</v>
      </c>
      <c r="N24" s="296" t="s">
        <v>33</v>
      </c>
      <c r="O24" s="297" t="s">
        <v>25</v>
      </c>
      <c r="P24" s="296" t="s">
        <v>917</v>
      </c>
      <c r="Q24" s="310" t="s">
        <v>915</v>
      </c>
      <c r="R24" s="296" t="s">
        <v>910</v>
      </c>
      <c r="S24" s="296" t="s">
        <v>886</v>
      </c>
      <c r="T24" s="297" t="s">
        <v>18</v>
      </c>
      <c r="U24" s="300">
        <v>1.4E-2</v>
      </c>
      <c r="V24" s="297" t="s">
        <v>18</v>
      </c>
      <c r="W24" s="297" t="s">
        <v>208</v>
      </c>
      <c r="X24" s="297" t="s">
        <v>18</v>
      </c>
      <c r="Y24" s="303" t="s">
        <v>20</v>
      </c>
      <c r="Z24" s="298" t="s">
        <v>24</v>
      </c>
      <c r="AA24" s="154"/>
    </row>
    <row r="25" spans="1:27" ht="30" customHeight="1">
      <c r="A25" s="143">
        <v>24</v>
      </c>
      <c r="B25" s="143">
        <v>3</v>
      </c>
      <c r="C25" s="143" t="s">
        <v>160</v>
      </c>
      <c r="D25" s="305" t="s">
        <v>887</v>
      </c>
      <c r="E25" s="306" t="s">
        <v>888</v>
      </c>
      <c r="F25" s="305" t="s">
        <v>112</v>
      </c>
      <c r="G25" s="303" t="s">
        <v>28</v>
      </c>
      <c r="H25" s="296" t="s">
        <v>558</v>
      </c>
      <c r="I25" s="302"/>
      <c r="J25" s="307" t="s">
        <v>24</v>
      </c>
      <c r="K25" s="308" t="s">
        <v>889</v>
      </c>
      <c r="L25" s="296" t="s">
        <v>38</v>
      </c>
      <c r="M25" s="299" t="s">
        <v>456</v>
      </c>
      <c r="N25" s="296" t="s">
        <v>33</v>
      </c>
      <c r="O25" s="297" t="s">
        <v>25</v>
      </c>
      <c r="P25" s="301" t="s">
        <v>917</v>
      </c>
      <c r="Q25" s="310" t="s">
        <v>628</v>
      </c>
      <c r="R25" s="297" t="s">
        <v>890</v>
      </c>
      <c r="S25" s="296" t="s">
        <v>891</v>
      </c>
      <c r="T25" s="297" t="s">
        <v>18</v>
      </c>
      <c r="U25" s="309">
        <v>8.9999999999999993E-3</v>
      </c>
      <c r="V25" s="297" t="s">
        <v>18</v>
      </c>
      <c r="W25" s="297" t="s">
        <v>208</v>
      </c>
      <c r="X25" s="297" t="s">
        <v>18</v>
      </c>
      <c r="Y25" s="303" t="s">
        <v>20</v>
      </c>
      <c r="Z25" s="307">
        <v>1</v>
      </c>
      <c r="AA25" s="154"/>
    </row>
  </sheetData>
  <phoneticPr fontId="1" type="noConversion"/>
  <conditionalFormatting sqref="D12 D15:D16 D18 D20:D24 D2:D3">
    <cfRule type="duplicateValues" dxfId="344" priority="28"/>
  </conditionalFormatting>
  <conditionalFormatting sqref="D21">
    <cfRule type="duplicateValues" dxfId="343" priority="27"/>
  </conditionalFormatting>
  <conditionalFormatting sqref="D21">
    <cfRule type="duplicateValues" dxfId="342" priority="23"/>
    <cfRule type="duplicateValues" dxfId="341" priority="24"/>
    <cfRule type="duplicateValues" dxfId="340" priority="25"/>
    <cfRule type="duplicateValues" dxfId="339" priority="26"/>
  </conditionalFormatting>
  <conditionalFormatting sqref="D18 D20">
    <cfRule type="duplicateValues" dxfId="338" priority="22"/>
  </conditionalFormatting>
  <conditionalFormatting sqref="D4">
    <cfRule type="duplicateValues" dxfId="337" priority="20"/>
  </conditionalFormatting>
  <conditionalFormatting sqref="D13">
    <cfRule type="duplicateValues" dxfId="336" priority="18"/>
  </conditionalFormatting>
  <conditionalFormatting sqref="D13">
    <cfRule type="duplicateValues" dxfId="335" priority="19"/>
  </conditionalFormatting>
  <conditionalFormatting sqref="D25">
    <cfRule type="duplicateValues" dxfId="334" priority="14"/>
  </conditionalFormatting>
  <conditionalFormatting sqref="D25">
    <cfRule type="duplicateValues" dxfId="333" priority="15"/>
  </conditionalFormatting>
  <conditionalFormatting sqref="D21:D23">
    <cfRule type="duplicateValues" dxfId="332" priority="11"/>
  </conditionalFormatting>
  <conditionalFormatting sqref="D5:E6 D8:E11">
    <cfRule type="duplicateValues" dxfId="331" priority="10"/>
  </conditionalFormatting>
  <conditionalFormatting sqref="D7">
    <cfRule type="duplicateValues" dxfId="330" priority="9"/>
  </conditionalFormatting>
  <conditionalFormatting sqref="D19">
    <cfRule type="duplicateValues" dxfId="329" priority="3"/>
  </conditionalFormatting>
  <conditionalFormatting sqref="F19">
    <cfRule type="duplicateValues" dxfId="328" priority="2"/>
  </conditionalFormatting>
  <conditionalFormatting sqref="F19">
    <cfRule type="duplicateValues" dxfId="327" priority="4"/>
    <cfRule type="duplicateValues" dxfId="326" priority="5"/>
    <cfRule type="duplicateValues" dxfId="325" priority="6"/>
    <cfRule type="duplicateValues" dxfId="324" priority="7"/>
  </conditionalFormatting>
  <conditionalFormatting sqref="F25">
    <cfRule type="duplicateValues" dxfId="323" priority="29"/>
    <cfRule type="duplicateValues" dxfId="322" priority="30"/>
    <cfRule type="duplicateValues" dxfId="321" priority="31"/>
    <cfRule type="duplicateValues" dxfId="320" priority="32"/>
  </conditionalFormatting>
  <conditionalFormatting sqref="F13:F14">
    <cfRule type="duplicateValues" dxfId="319" priority="33"/>
    <cfRule type="duplicateValues" dxfId="318" priority="34"/>
    <cfRule type="duplicateValues" dxfId="317" priority="35"/>
    <cfRule type="duplicateValues" dxfId="316" priority="36"/>
  </conditionalFormatting>
  <conditionalFormatting sqref="D14">
    <cfRule type="duplicateValues" dxfId="315" priority="37"/>
  </conditionalFormatting>
  <pageMargins left="0.7" right="0.7" top="0.75" bottom="0.75" header="0.3" footer="0.3"/>
  <drawing r:id="rId1"/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08F13C-782D-44C8-BE1D-D13B6E6761B9}">
  <dimension ref="A1:AA190"/>
  <sheetViews>
    <sheetView topLeftCell="A180" zoomScale="85" zoomScaleNormal="85" workbookViewId="0">
      <selection activeCell="F183" sqref="F183"/>
    </sheetView>
  </sheetViews>
  <sheetFormatPr defaultRowHeight="14.25" outlineLevelCol="1"/>
  <cols>
    <col min="1" max="2" width="9.125" style="291" bestFit="1" customWidth="1"/>
    <col min="3" max="3" width="12.625" style="329" customWidth="1"/>
    <col min="4" max="4" width="22.875" style="329" customWidth="1"/>
    <col min="5" max="5" width="17.375" style="330" customWidth="1" outlineLevel="1"/>
    <col min="6" max="6" width="12.875" style="329" customWidth="1" outlineLevel="1"/>
    <col min="7" max="7" width="8" style="329" customWidth="1" outlineLevel="1"/>
    <col min="8" max="8" width="8.5" style="329" customWidth="1"/>
    <col min="9" max="9" width="9.25" style="329" customWidth="1" outlineLevel="1"/>
    <col min="10" max="10" width="12.375" style="329" customWidth="1" outlineLevel="1"/>
    <col min="11" max="11" width="12.625" style="331" customWidth="1" outlineLevel="1"/>
    <col min="12" max="12" width="7.125" style="331" customWidth="1" outlineLevel="1"/>
    <col min="13" max="13" width="8.875" style="329" customWidth="1" outlineLevel="1"/>
    <col min="14" max="14" width="7.875" style="329" customWidth="1" outlineLevel="1"/>
    <col min="15" max="15" width="5.625" style="329" customWidth="1"/>
    <col min="16" max="16" width="8.875" style="329" customWidth="1"/>
    <col min="17" max="17" width="9" style="329" outlineLevel="1"/>
    <col min="18" max="18" width="10.125" style="329" customWidth="1" outlineLevel="1"/>
    <col min="19" max="19" width="8.375" style="332" customWidth="1"/>
    <col min="20" max="20" width="7.375" style="329" customWidth="1"/>
    <col min="21" max="21" width="9.5" style="289" bestFit="1" customWidth="1"/>
    <col min="22" max="25" width="9" style="289"/>
    <col min="26" max="26" width="9.125" style="289" bestFit="1" customWidth="1"/>
    <col min="27" max="16384" width="9" style="289"/>
  </cols>
  <sheetData>
    <row r="1" spans="1:27" s="328" customFormat="1" ht="29.25" customHeight="1">
      <c r="A1" s="333" t="s">
        <v>308</v>
      </c>
      <c r="B1" s="333" t="s">
        <v>782</v>
      </c>
      <c r="C1" s="333" t="s">
        <v>783</v>
      </c>
      <c r="D1" s="274" t="s">
        <v>503</v>
      </c>
      <c r="E1" s="275" t="s">
        <v>1256</v>
      </c>
      <c r="F1" s="275" t="s">
        <v>505</v>
      </c>
      <c r="G1" s="275" t="s">
        <v>506</v>
      </c>
      <c r="H1" s="275" t="s">
        <v>507</v>
      </c>
      <c r="I1" s="248" t="s">
        <v>508</v>
      </c>
      <c r="J1" s="274" t="s">
        <v>509</v>
      </c>
      <c r="K1" s="248" t="s">
        <v>510</v>
      </c>
      <c r="L1" s="248" t="s">
        <v>511</v>
      </c>
      <c r="M1" s="248" t="s">
        <v>512</v>
      </c>
      <c r="N1" s="248" t="s">
        <v>513</v>
      </c>
      <c r="O1" s="276" t="s">
        <v>514</v>
      </c>
      <c r="P1" s="276" t="s">
        <v>515</v>
      </c>
      <c r="Q1" s="248" t="s">
        <v>516</v>
      </c>
      <c r="R1" s="276" t="s">
        <v>517</v>
      </c>
      <c r="S1" s="275" t="s">
        <v>709</v>
      </c>
      <c r="T1" s="248" t="s">
        <v>519</v>
      </c>
      <c r="U1" s="278" t="s">
        <v>710</v>
      </c>
      <c r="V1" s="248" t="s">
        <v>521</v>
      </c>
      <c r="W1" s="248" t="s">
        <v>522</v>
      </c>
      <c r="X1" s="248" t="s">
        <v>523</v>
      </c>
      <c r="Y1" s="275" t="s">
        <v>524</v>
      </c>
      <c r="Z1" s="348" t="s">
        <v>1257</v>
      </c>
      <c r="AA1" s="248" t="s">
        <v>526</v>
      </c>
    </row>
    <row r="2" spans="1:27" ht="54.95" customHeight="1">
      <c r="A2" s="349">
        <v>1</v>
      </c>
      <c r="B2" s="349">
        <v>2</v>
      </c>
      <c r="C2" s="350" t="s">
        <v>1535</v>
      </c>
      <c r="D2" s="351" t="s">
        <v>389</v>
      </c>
      <c r="E2" s="351" t="s">
        <v>1539</v>
      </c>
      <c r="F2" s="351" t="s">
        <v>1259</v>
      </c>
      <c r="G2" s="351" t="s">
        <v>718</v>
      </c>
      <c r="H2" s="351" t="s">
        <v>1260</v>
      </c>
      <c r="I2" s="351"/>
      <c r="J2" s="351" t="s">
        <v>686</v>
      </c>
      <c r="K2" s="351" t="s">
        <v>1258</v>
      </c>
      <c r="L2" s="351"/>
      <c r="M2" s="326" t="s">
        <v>556</v>
      </c>
      <c r="N2" s="326" t="s">
        <v>687</v>
      </c>
      <c r="O2" s="351" t="s">
        <v>714</v>
      </c>
      <c r="P2" s="351" t="s">
        <v>23</v>
      </c>
      <c r="Q2" s="351"/>
      <c r="R2" s="351" t="s">
        <v>26</v>
      </c>
      <c r="S2" s="351" t="s">
        <v>1261</v>
      </c>
      <c r="T2" s="351"/>
      <c r="U2" s="352">
        <v>23.889800000000001</v>
      </c>
      <c r="V2" s="352"/>
      <c r="W2" s="352"/>
      <c r="X2" s="352"/>
      <c r="Y2" s="352"/>
      <c r="Z2" s="327">
        <v>1</v>
      </c>
      <c r="AA2" s="353"/>
    </row>
    <row r="3" spans="1:27" ht="54.95" customHeight="1">
      <c r="A3" s="349">
        <v>2</v>
      </c>
      <c r="B3" s="349">
        <v>3</v>
      </c>
      <c r="C3" s="350" t="s">
        <v>1535</v>
      </c>
      <c r="D3" s="337" t="s">
        <v>1540</v>
      </c>
      <c r="E3" s="354" t="s">
        <v>1262</v>
      </c>
      <c r="F3" s="337"/>
      <c r="G3" s="337"/>
      <c r="H3" s="351" t="s">
        <v>1260</v>
      </c>
      <c r="I3" s="337"/>
      <c r="J3" s="342"/>
      <c r="K3" s="337" t="s">
        <v>926</v>
      </c>
      <c r="L3" s="342"/>
      <c r="M3" s="326" t="s">
        <v>556</v>
      </c>
      <c r="N3" s="326" t="s">
        <v>687</v>
      </c>
      <c r="O3" s="326" t="s">
        <v>714</v>
      </c>
      <c r="P3" s="334" t="s">
        <v>23</v>
      </c>
      <c r="Q3" s="334"/>
      <c r="R3" s="337" t="s">
        <v>26</v>
      </c>
      <c r="S3" s="337"/>
      <c r="T3" s="337"/>
      <c r="U3" s="343">
        <f>U4+U57+U61+U65*AV65+U66*AV66+U69*AV69+U70*AV70+U71*AV71+U72*AV72+U73*AV73+U74*AV74+U75*AV75+U76*AV76+U90</f>
        <v>3.2021999999999995</v>
      </c>
      <c r="V3" s="343"/>
      <c r="W3" s="343"/>
      <c r="X3" s="343"/>
      <c r="Y3" s="337" t="s">
        <v>26</v>
      </c>
      <c r="Z3" s="337">
        <v>1</v>
      </c>
      <c r="AA3" s="353"/>
    </row>
    <row r="4" spans="1:27" ht="54.95" customHeight="1">
      <c r="A4" s="349">
        <v>3</v>
      </c>
      <c r="B4" s="349">
        <v>4</v>
      </c>
      <c r="C4" s="350" t="s">
        <v>1535</v>
      </c>
      <c r="D4" s="337" t="s">
        <v>1263</v>
      </c>
      <c r="E4" s="354" t="s">
        <v>1264</v>
      </c>
      <c r="F4" s="337"/>
      <c r="G4" s="337"/>
      <c r="H4" s="351" t="s">
        <v>1260</v>
      </c>
      <c r="I4" s="337"/>
      <c r="J4" s="342"/>
      <c r="K4" s="337" t="s">
        <v>927</v>
      </c>
      <c r="L4" s="342" t="s">
        <v>686</v>
      </c>
      <c r="M4" s="326" t="s">
        <v>556</v>
      </c>
      <c r="N4" s="326" t="s">
        <v>687</v>
      </c>
      <c r="O4" s="334" t="s">
        <v>728</v>
      </c>
      <c r="P4" s="334" t="s">
        <v>23</v>
      </c>
      <c r="Q4" s="334"/>
      <c r="R4" s="337" t="s">
        <v>26</v>
      </c>
      <c r="S4" s="337"/>
      <c r="T4" s="337"/>
      <c r="U4" s="343">
        <f>U5</f>
        <v>3.0549999999999997</v>
      </c>
      <c r="V4" s="343"/>
      <c r="W4" s="343"/>
      <c r="X4" s="343"/>
      <c r="Y4" s="337" t="s">
        <v>928</v>
      </c>
      <c r="Z4" s="337">
        <v>1</v>
      </c>
      <c r="AA4" s="353"/>
    </row>
    <row r="5" spans="1:27" ht="54.95" customHeight="1">
      <c r="A5" s="349">
        <v>4</v>
      </c>
      <c r="B5" s="349">
        <v>5</v>
      </c>
      <c r="C5" s="350" t="s">
        <v>1535</v>
      </c>
      <c r="D5" s="337" t="s">
        <v>1265</v>
      </c>
      <c r="E5" s="354" t="s">
        <v>1266</v>
      </c>
      <c r="F5" s="337"/>
      <c r="G5" s="337"/>
      <c r="H5" s="351" t="s">
        <v>1260</v>
      </c>
      <c r="I5" s="337"/>
      <c r="J5" s="342"/>
      <c r="K5" s="337" t="s">
        <v>927</v>
      </c>
      <c r="L5" s="342" t="s">
        <v>686</v>
      </c>
      <c r="M5" s="326" t="s">
        <v>556</v>
      </c>
      <c r="N5" s="326" t="s">
        <v>687</v>
      </c>
      <c r="O5" s="326" t="s">
        <v>719</v>
      </c>
      <c r="P5" s="334" t="s">
        <v>23</v>
      </c>
      <c r="Q5" s="334"/>
      <c r="R5" s="337" t="s">
        <v>26</v>
      </c>
      <c r="S5" s="337"/>
      <c r="T5" s="337"/>
      <c r="U5" s="343">
        <f>U6+U45+U48*2+U51</f>
        <v>3.0549999999999997</v>
      </c>
      <c r="V5" s="343"/>
      <c r="W5" s="343"/>
      <c r="X5" s="343"/>
      <c r="Y5" s="337" t="s">
        <v>26</v>
      </c>
      <c r="Z5" s="337">
        <v>1</v>
      </c>
      <c r="AA5" s="353"/>
    </row>
    <row r="6" spans="1:27" ht="54.95" customHeight="1">
      <c r="A6" s="349">
        <v>5</v>
      </c>
      <c r="B6" s="349">
        <v>6</v>
      </c>
      <c r="C6" s="350" t="s">
        <v>1535</v>
      </c>
      <c r="D6" s="337" t="s">
        <v>1267</v>
      </c>
      <c r="E6" s="354" t="s">
        <v>1268</v>
      </c>
      <c r="F6" s="337"/>
      <c r="G6" s="337"/>
      <c r="H6" s="351" t="s">
        <v>1260</v>
      </c>
      <c r="I6" s="337"/>
      <c r="J6" s="342"/>
      <c r="K6" s="337" t="s">
        <v>926</v>
      </c>
      <c r="L6" s="342"/>
      <c r="M6" s="326" t="s">
        <v>556</v>
      </c>
      <c r="N6" s="326" t="s">
        <v>687</v>
      </c>
      <c r="O6" s="326" t="s">
        <v>719</v>
      </c>
      <c r="P6" s="334" t="s">
        <v>23</v>
      </c>
      <c r="Q6" s="334"/>
      <c r="R6" s="337"/>
      <c r="S6" s="337"/>
      <c r="T6" s="337"/>
      <c r="U6" s="343">
        <f>U7+U32+U38+U44*AV44</f>
        <v>2.3685</v>
      </c>
      <c r="V6" s="343"/>
      <c r="W6" s="343"/>
      <c r="X6" s="343"/>
      <c r="Y6" s="337" t="s">
        <v>26</v>
      </c>
      <c r="Z6" s="337">
        <v>1</v>
      </c>
      <c r="AA6" s="353"/>
    </row>
    <row r="7" spans="1:27" ht="54.95" customHeight="1">
      <c r="A7" s="349">
        <v>6</v>
      </c>
      <c r="B7" s="349">
        <v>7</v>
      </c>
      <c r="C7" s="350" t="s">
        <v>1535</v>
      </c>
      <c r="D7" s="337" t="s">
        <v>1269</v>
      </c>
      <c r="E7" s="354" t="s">
        <v>1270</v>
      </c>
      <c r="F7" s="337" t="s">
        <v>929</v>
      </c>
      <c r="G7" s="337"/>
      <c r="H7" s="351" t="s">
        <v>1260</v>
      </c>
      <c r="I7" s="337"/>
      <c r="J7" s="342" t="s">
        <v>930</v>
      </c>
      <c r="K7" s="337" t="s">
        <v>931</v>
      </c>
      <c r="L7" s="342" t="s">
        <v>930</v>
      </c>
      <c r="M7" s="326" t="s">
        <v>556</v>
      </c>
      <c r="N7" s="326" t="s">
        <v>687</v>
      </c>
      <c r="O7" s="326" t="s">
        <v>719</v>
      </c>
      <c r="P7" s="334" t="s">
        <v>23</v>
      </c>
      <c r="Q7" s="334"/>
      <c r="R7" s="337" t="s">
        <v>26</v>
      </c>
      <c r="S7" s="337" t="e">
        <f>#REF!+U47*2+U48+U50*2+U52*2+#REF!*2+#REF!*2</f>
        <v>#REF!</v>
      </c>
      <c r="T7" s="337"/>
      <c r="U7" s="355">
        <f>U9+U12*AV12+U13*AV13+U14+U15*AV15+U20+U26</f>
        <v>1.3688999999999998</v>
      </c>
      <c r="V7" s="355"/>
      <c r="W7" s="355"/>
      <c r="X7" s="355"/>
      <c r="Y7" s="337" t="s">
        <v>26</v>
      </c>
      <c r="Z7" s="337">
        <v>1</v>
      </c>
      <c r="AA7" s="353"/>
    </row>
    <row r="8" spans="1:27" ht="54.95" customHeight="1">
      <c r="A8" s="349">
        <v>7</v>
      </c>
      <c r="B8" s="349">
        <v>8</v>
      </c>
      <c r="C8" s="356">
        <v>1.3</v>
      </c>
      <c r="D8" s="337" t="s">
        <v>1536</v>
      </c>
      <c r="E8" s="354" t="s">
        <v>932</v>
      </c>
      <c r="F8" s="337" t="s">
        <v>933</v>
      </c>
      <c r="G8" s="337"/>
      <c r="H8" s="351" t="s">
        <v>1260</v>
      </c>
      <c r="I8" s="337"/>
      <c r="J8" s="342" t="s">
        <v>718</v>
      </c>
      <c r="K8" s="337" t="s">
        <v>934</v>
      </c>
      <c r="L8" s="342" t="s">
        <v>718</v>
      </c>
      <c r="M8" s="326" t="s">
        <v>687</v>
      </c>
      <c r="N8" s="326" t="s">
        <v>556</v>
      </c>
      <c r="O8" s="326" t="s">
        <v>719</v>
      </c>
      <c r="P8" s="334" t="s">
        <v>23</v>
      </c>
      <c r="Q8" s="334"/>
      <c r="R8" s="326" t="s">
        <v>935</v>
      </c>
      <c r="S8" s="337"/>
      <c r="T8" s="337"/>
      <c r="U8" s="343">
        <f>U9+U10*2+U11*2</f>
        <v>0.42799999999999999</v>
      </c>
      <c r="V8" s="343"/>
      <c r="W8" s="343"/>
      <c r="X8" s="343"/>
      <c r="Y8" s="337" t="s">
        <v>26</v>
      </c>
      <c r="Z8" s="337">
        <v>1</v>
      </c>
      <c r="AA8" s="353"/>
    </row>
    <row r="9" spans="1:27" ht="54.95" customHeight="1">
      <c r="A9" s="349">
        <v>8</v>
      </c>
      <c r="B9" s="349">
        <v>9</v>
      </c>
      <c r="C9" s="356">
        <v>1.3</v>
      </c>
      <c r="D9" s="337" t="s">
        <v>934</v>
      </c>
      <c r="E9" s="354" t="s">
        <v>936</v>
      </c>
      <c r="F9" s="337" t="s">
        <v>937</v>
      </c>
      <c r="G9" s="337" t="s">
        <v>718</v>
      </c>
      <c r="H9" s="351" t="s">
        <v>1260</v>
      </c>
      <c r="I9" s="337"/>
      <c r="J9" s="342" t="s">
        <v>718</v>
      </c>
      <c r="K9" s="337" t="s">
        <v>934</v>
      </c>
      <c r="L9" s="342" t="s">
        <v>718</v>
      </c>
      <c r="M9" s="326" t="s">
        <v>687</v>
      </c>
      <c r="N9" s="326" t="s">
        <v>556</v>
      </c>
      <c r="O9" s="338" t="s">
        <v>25</v>
      </c>
      <c r="P9" s="326" t="s">
        <v>938</v>
      </c>
      <c r="Q9" s="326"/>
      <c r="R9" s="326" t="s">
        <v>935</v>
      </c>
      <c r="S9" s="337"/>
      <c r="T9" s="337"/>
      <c r="U9" s="343">
        <v>0.33700000000000002</v>
      </c>
      <c r="V9" s="343"/>
      <c r="W9" s="343"/>
      <c r="X9" s="343"/>
      <c r="Y9" s="337" t="s">
        <v>26</v>
      </c>
      <c r="Z9" s="337">
        <v>1</v>
      </c>
      <c r="AA9" s="353"/>
    </row>
    <row r="10" spans="1:27" ht="54.95" customHeight="1">
      <c r="A10" s="349">
        <v>9</v>
      </c>
      <c r="B10" s="349">
        <v>9</v>
      </c>
      <c r="C10" s="356"/>
      <c r="D10" s="336" t="s">
        <v>939</v>
      </c>
      <c r="E10" s="336" t="s">
        <v>940</v>
      </c>
      <c r="F10" s="335"/>
      <c r="G10" s="336" t="s">
        <v>718</v>
      </c>
      <c r="H10" s="351" t="s">
        <v>1260</v>
      </c>
      <c r="I10" s="326"/>
      <c r="J10" s="342"/>
      <c r="K10" s="337"/>
      <c r="L10" s="342"/>
      <c r="M10" s="326" t="s">
        <v>687</v>
      </c>
      <c r="N10" s="326" t="s">
        <v>556</v>
      </c>
      <c r="O10" s="338" t="s">
        <v>25</v>
      </c>
      <c r="P10" s="326" t="s">
        <v>941</v>
      </c>
      <c r="Q10" s="326"/>
      <c r="R10" s="326"/>
      <c r="S10" s="336"/>
      <c r="T10" s="336"/>
      <c r="U10" s="357">
        <v>3.2800000000000003E-2</v>
      </c>
      <c r="V10" s="357"/>
      <c r="W10" s="357"/>
      <c r="X10" s="357"/>
      <c r="Y10" s="337"/>
      <c r="Z10" s="337">
        <v>2</v>
      </c>
      <c r="AA10" s="353"/>
    </row>
    <row r="11" spans="1:27" ht="54.95" customHeight="1">
      <c r="A11" s="349">
        <v>10</v>
      </c>
      <c r="B11" s="349">
        <v>9</v>
      </c>
      <c r="C11" s="356"/>
      <c r="D11" s="336" t="s">
        <v>942</v>
      </c>
      <c r="E11" s="336" t="s">
        <v>943</v>
      </c>
      <c r="F11" s="335"/>
      <c r="G11" s="336" t="s">
        <v>718</v>
      </c>
      <c r="H11" s="351" t="s">
        <v>1260</v>
      </c>
      <c r="I11" s="326"/>
      <c r="J11" s="342"/>
      <c r="K11" s="337"/>
      <c r="L11" s="342"/>
      <c r="M11" s="326" t="s">
        <v>687</v>
      </c>
      <c r="N11" s="326" t="s">
        <v>556</v>
      </c>
      <c r="O11" s="338" t="s">
        <v>25</v>
      </c>
      <c r="P11" s="326" t="s">
        <v>941</v>
      </c>
      <c r="Q11" s="326"/>
      <c r="R11" s="326"/>
      <c r="S11" s="336"/>
      <c r="T11" s="336"/>
      <c r="U11" s="358">
        <v>1.2699999999999999E-2</v>
      </c>
      <c r="V11" s="358"/>
      <c r="W11" s="358"/>
      <c r="X11" s="358"/>
      <c r="Y11" s="337"/>
      <c r="Z11" s="337">
        <v>2</v>
      </c>
      <c r="AA11" s="353"/>
    </row>
    <row r="12" spans="1:27" ht="54.95" customHeight="1">
      <c r="A12" s="349">
        <v>11</v>
      </c>
      <c r="B12" s="349">
        <v>8</v>
      </c>
      <c r="C12" s="356">
        <v>1.3</v>
      </c>
      <c r="D12" s="337" t="s">
        <v>944</v>
      </c>
      <c r="E12" s="354" t="s">
        <v>945</v>
      </c>
      <c r="F12" s="337"/>
      <c r="G12" s="337" t="s">
        <v>686</v>
      </c>
      <c r="H12" s="351" t="s">
        <v>1260</v>
      </c>
      <c r="I12" s="337"/>
      <c r="J12" s="342" t="s">
        <v>686</v>
      </c>
      <c r="K12" s="337" t="s">
        <v>944</v>
      </c>
      <c r="L12" s="342" t="s">
        <v>686</v>
      </c>
      <c r="M12" s="326" t="s">
        <v>687</v>
      </c>
      <c r="N12" s="326" t="s">
        <v>556</v>
      </c>
      <c r="O12" s="338" t="s">
        <v>25</v>
      </c>
      <c r="P12" s="326" t="s">
        <v>946</v>
      </c>
      <c r="Q12" s="326"/>
      <c r="R12" s="326" t="s">
        <v>947</v>
      </c>
      <c r="S12" s="337"/>
      <c r="T12" s="337"/>
      <c r="U12" s="343">
        <v>0.39400000000000002</v>
      </c>
      <c r="V12" s="343"/>
      <c r="W12" s="343"/>
      <c r="X12" s="343"/>
      <c r="Y12" s="337" t="s">
        <v>26</v>
      </c>
      <c r="Z12" s="327">
        <v>2</v>
      </c>
      <c r="AA12" s="353"/>
    </row>
    <row r="13" spans="1:27" ht="54.95" customHeight="1">
      <c r="A13" s="349">
        <v>12</v>
      </c>
      <c r="B13" s="349">
        <v>8</v>
      </c>
      <c r="C13" s="356">
        <v>1.3</v>
      </c>
      <c r="D13" s="337" t="s">
        <v>948</v>
      </c>
      <c r="E13" s="354" t="s">
        <v>949</v>
      </c>
      <c r="F13" s="337"/>
      <c r="G13" s="337"/>
      <c r="H13" s="351" t="s">
        <v>1260</v>
      </c>
      <c r="I13" s="337"/>
      <c r="J13" s="342" t="s">
        <v>686</v>
      </c>
      <c r="K13" s="337" t="s">
        <v>948</v>
      </c>
      <c r="L13" s="342" t="s">
        <v>686</v>
      </c>
      <c r="M13" s="326" t="s">
        <v>687</v>
      </c>
      <c r="N13" s="326" t="s">
        <v>556</v>
      </c>
      <c r="O13" s="338" t="s">
        <v>25</v>
      </c>
      <c r="P13" s="326" t="s">
        <v>946</v>
      </c>
      <c r="Q13" s="326"/>
      <c r="R13" s="326" t="s">
        <v>947</v>
      </c>
      <c r="S13" s="337"/>
      <c r="T13" s="337"/>
      <c r="U13" s="343">
        <v>1.15E-2</v>
      </c>
      <c r="V13" s="343"/>
      <c r="W13" s="343"/>
      <c r="X13" s="343"/>
      <c r="Y13" s="337" t="s">
        <v>26</v>
      </c>
      <c r="Z13" s="327">
        <v>2</v>
      </c>
      <c r="AA13" s="353"/>
    </row>
    <row r="14" spans="1:27" ht="54.95" customHeight="1">
      <c r="A14" s="349">
        <v>13</v>
      </c>
      <c r="B14" s="349">
        <v>8</v>
      </c>
      <c r="C14" s="356">
        <v>1.3</v>
      </c>
      <c r="D14" s="337" t="s">
        <v>950</v>
      </c>
      <c r="E14" s="354" t="s">
        <v>951</v>
      </c>
      <c r="F14" s="337" t="s">
        <v>952</v>
      </c>
      <c r="G14" s="334" t="s">
        <v>718</v>
      </c>
      <c r="H14" s="351" t="s">
        <v>1260</v>
      </c>
      <c r="I14" s="326"/>
      <c r="J14" s="342"/>
      <c r="K14" s="337" t="s">
        <v>953</v>
      </c>
      <c r="L14" s="342"/>
      <c r="M14" s="326" t="s">
        <v>687</v>
      </c>
      <c r="N14" s="326" t="s">
        <v>556</v>
      </c>
      <c r="O14" s="326" t="s">
        <v>725</v>
      </c>
      <c r="P14" s="337" t="s">
        <v>862</v>
      </c>
      <c r="Q14" s="337"/>
      <c r="R14" s="337"/>
      <c r="S14" s="359" t="s">
        <v>954</v>
      </c>
      <c r="T14" s="359"/>
      <c r="U14" s="360">
        <v>0.50649999999999995</v>
      </c>
      <c r="V14" s="360"/>
      <c r="W14" s="360"/>
      <c r="X14" s="360"/>
      <c r="Y14" s="337" t="s">
        <v>26</v>
      </c>
      <c r="Z14" s="327">
        <v>1</v>
      </c>
      <c r="AA14" s="353"/>
    </row>
    <row r="15" spans="1:27" ht="54.95" customHeight="1">
      <c r="A15" s="349">
        <v>14</v>
      </c>
      <c r="B15" s="349">
        <v>8</v>
      </c>
      <c r="C15" s="356">
        <v>1.3</v>
      </c>
      <c r="D15" s="337" t="s">
        <v>955</v>
      </c>
      <c r="E15" s="354" t="s">
        <v>956</v>
      </c>
      <c r="F15" s="337" t="s">
        <v>957</v>
      </c>
      <c r="G15" s="337" t="s">
        <v>718</v>
      </c>
      <c r="H15" s="351" t="s">
        <v>1260</v>
      </c>
      <c r="I15" s="337"/>
      <c r="J15" s="342" t="s">
        <v>718</v>
      </c>
      <c r="K15" s="337" t="s">
        <v>955</v>
      </c>
      <c r="L15" s="342" t="s">
        <v>718</v>
      </c>
      <c r="M15" s="326" t="s">
        <v>687</v>
      </c>
      <c r="N15" s="326" t="s">
        <v>556</v>
      </c>
      <c r="O15" s="326" t="s">
        <v>719</v>
      </c>
      <c r="P15" s="337" t="s">
        <v>23</v>
      </c>
      <c r="Q15" s="337"/>
      <c r="R15" s="337" t="s">
        <v>26</v>
      </c>
      <c r="S15" s="337"/>
      <c r="T15" s="337"/>
      <c r="U15" s="343">
        <f>U16+U17+U18+U19</f>
        <v>0.24340000000000001</v>
      </c>
      <c r="V15" s="343"/>
      <c r="W15" s="343"/>
      <c r="X15" s="343"/>
      <c r="Y15" s="337" t="s">
        <v>26</v>
      </c>
      <c r="Z15" s="327">
        <v>2</v>
      </c>
      <c r="AA15" s="353"/>
    </row>
    <row r="16" spans="1:27" ht="54.95" customHeight="1">
      <c r="A16" s="349">
        <v>15</v>
      </c>
      <c r="B16" s="349">
        <v>9</v>
      </c>
      <c r="C16" s="356">
        <v>1.3</v>
      </c>
      <c r="D16" s="337" t="s">
        <v>958</v>
      </c>
      <c r="E16" s="354" t="s">
        <v>959</v>
      </c>
      <c r="F16" s="337" t="s">
        <v>960</v>
      </c>
      <c r="G16" s="337"/>
      <c r="H16" s="351" t="s">
        <v>1260</v>
      </c>
      <c r="I16" s="337"/>
      <c r="J16" s="342" t="s">
        <v>686</v>
      </c>
      <c r="K16" s="337" t="s">
        <v>955</v>
      </c>
      <c r="L16" s="342" t="s">
        <v>686</v>
      </c>
      <c r="M16" s="326" t="s">
        <v>687</v>
      </c>
      <c r="N16" s="326" t="s">
        <v>556</v>
      </c>
      <c r="O16" s="326" t="s">
        <v>961</v>
      </c>
      <c r="P16" s="337" t="s">
        <v>962</v>
      </c>
      <c r="Q16" s="337"/>
      <c r="R16" s="337"/>
      <c r="S16" s="337"/>
      <c r="T16" s="337"/>
      <c r="U16" s="343">
        <v>3.5799999999999998E-2</v>
      </c>
      <c r="V16" s="343"/>
      <c r="W16" s="343"/>
      <c r="X16" s="343"/>
      <c r="Y16" s="337"/>
      <c r="Z16" s="327">
        <v>1</v>
      </c>
      <c r="AA16" s="353"/>
    </row>
    <row r="17" spans="1:27" ht="54.95" customHeight="1">
      <c r="A17" s="349">
        <v>16</v>
      </c>
      <c r="B17" s="349">
        <v>9</v>
      </c>
      <c r="C17" s="356">
        <v>1.3</v>
      </c>
      <c r="D17" s="337" t="s">
        <v>963</v>
      </c>
      <c r="E17" s="354" t="s">
        <v>964</v>
      </c>
      <c r="F17" s="337" t="s">
        <v>960</v>
      </c>
      <c r="G17" s="337"/>
      <c r="H17" s="351" t="s">
        <v>1260</v>
      </c>
      <c r="I17" s="337"/>
      <c r="J17" s="342" t="s">
        <v>718</v>
      </c>
      <c r="K17" s="337" t="s">
        <v>963</v>
      </c>
      <c r="L17" s="342" t="s">
        <v>718</v>
      </c>
      <c r="M17" s="326" t="s">
        <v>687</v>
      </c>
      <c r="N17" s="326" t="s">
        <v>556</v>
      </c>
      <c r="O17" s="338" t="s">
        <v>25</v>
      </c>
      <c r="P17" s="326" t="s">
        <v>965</v>
      </c>
      <c r="Q17" s="326"/>
      <c r="R17" s="326" t="s">
        <v>966</v>
      </c>
      <c r="S17" s="337"/>
      <c r="T17" s="337"/>
      <c r="U17" s="343">
        <v>0.10829999999999999</v>
      </c>
      <c r="V17" s="343"/>
      <c r="W17" s="343"/>
      <c r="X17" s="343"/>
      <c r="Y17" s="337" t="s">
        <v>26</v>
      </c>
      <c r="Z17" s="327">
        <v>1</v>
      </c>
      <c r="AA17" s="353"/>
    </row>
    <row r="18" spans="1:27" ht="54.95" customHeight="1">
      <c r="A18" s="349">
        <v>17</v>
      </c>
      <c r="B18" s="349">
        <v>9</v>
      </c>
      <c r="C18" s="356">
        <v>1.3</v>
      </c>
      <c r="D18" s="337" t="s">
        <v>967</v>
      </c>
      <c r="E18" s="354" t="s">
        <v>968</v>
      </c>
      <c r="F18" s="337"/>
      <c r="G18" s="337"/>
      <c r="H18" s="351" t="s">
        <v>1260</v>
      </c>
      <c r="I18" s="337"/>
      <c r="J18" s="342" t="s">
        <v>686</v>
      </c>
      <c r="K18" s="337" t="s">
        <v>967</v>
      </c>
      <c r="L18" s="342" t="s">
        <v>686</v>
      </c>
      <c r="M18" s="326" t="s">
        <v>687</v>
      </c>
      <c r="N18" s="326" t="s">
        <v>556</v>
      </c>
      <c r="O18" s="326" t="s">
        <v>969</v>
      </c>
      <c r="P18" s="326" t="s">
        <v>970</v>
      </c>
      <c r="Q18" s="326"/>
      <c r="R18" s="326"/>
      <c r="S18" s="337"/>
      <c r="T18" s="337"/>
      <c r="U18" s="343">
        <v>5.7000000000000002E-3</v>
      </c>
      <c r="V18" s="343"/>
      <c r="W18" s="343"/>
      <c r="X18" s="343"/>
      <c r="Y18" s="337" t="s">
        <v>26</v>
      </c>
      <c r="Z18" s="327">
        <v>1</v>
      </c>
      <c r="AA18" s="353"/>
    </row>
    <row r="19" spans="1:27" ht="54.95" customHeight="1">
      <c r="A19" s="349">
        <v>18</v>
      </c>
      <c r="B19" s="349">
        <v>9</v>
      </c>
      <c r="C19" s="356">
        <v>1.3</v>
      </c>
      <c r="D19" s="337" t="s">
        <v>971</v>
      </c>
      <c r="E19" s="354" t="s">
        <v>972</v>
      </c>
      <c r="F19" s="337" t="s">
        <v>973</v>
      </c>
      <c r="G19" s="337"/>
      <c r="H19" s="351" t="s">
        <v>1260</v>
      </c>
      <c r="I19" s="337"/>
      <c r="J19" s="342" t="s">
        <v>718</v>
      </c>
      <c r="K19" s="337" t="s">
        <v>971</v>
      </c>
      <c r="L19" s="342" t="s">
        <v>718</v>
      </c>
      <c r="M19" s="326" t="s">
        <v>687</v>
      </c>
      <c r="N19" s="326" t="s">
        <v>556</v>
      </c>
      <c r="O19" s="338" t="s">
        <v>25</v>
      </c>
      <c r="P19" s="326" t="s">
        <v>965</v>
      </c>
      <c r="Q19" s="326"/>
      <c r="R19" s="326" t="s">
        <v>966</v>
      </c>
      <c r="S19" s="337"/>
      <c r="T19" s="337"/>
      <c r="U19" s="343">
        <v>9.3600000000000003E-2</v>
      </c>
      <c r="V19" s="343"/>
      <c r="W19" s="343"/>
      <c r="X19" s="343"/>
      <c r="Y19" s="337" t="s">
        <v>26</v>
      </c>
      <c r="Z19" s="327">
        <v>1</v>
      </c>
      <c r="AA19" s="353"/>
    </row>
    <row r="20" spans="1:27" ht="54.95" customHeight="1">
      <c r="A20" s="349">
        <v>19</v>
      </c>
      <c r="B20" s="349">
        <v>8</v>
      </c>
      <c r="C20" s="356">
        <v>1.3</v>
      </c>
      <c r="D20" s="337" t="s">
        <v>974</v>
      </c>
      <c r="E20" s="354" t="s">
        <v>975</v>
      </c>
      <c r="F20" s="337" t="s">
        <v>957</v>
      </c>
      <c r="G20" s="337"/>
      <c r="H20" s="351" t="s">
        <v>1260</v>
      </c>
      <c r="I20" s="337"/>
      <c r="J20" s="342" t="s">
        <v>718</v>
      </c>
      <c r="K20" s="337" t="s">
        <v>974</v>
      </c>
      <c r="L20" s="342" t="s">
        <v>718</v>
      </c>
      <c r="M20" s="326" t="s">
        <v>687</v>
      </c>
      <c r="N20" s="326" t="s">
        <v>556</v>
      </c>
      <c r="O20" s="326" t="s">
        <v>719</v>
      </c>
      <c r="P20" s="337" t="s">
        <v>23</v>
      </c>
      <c r="Q20" s="337"/>
      <c r="R20" s="337" t="s">
        <v>26</v>
      </c>
      <c r="S20" s="337"/>
      <c r="T20" s="337"/>
      <c r="U20" s="343">
        <f>U21+U22+U23+U24+U25</f>
        <v>0.26269999999999999</v>
      </c>
      <c r="V20" s="343"/>
      <c r="W20" s="343"/>
      <c r="X20" s="343"/>
      <c r="Y20" s="337" t="s">
        <v>26</v>
      </c>
      <c r="Z20" s="327">
        <v>1</v>
      </c>
      <c r="AA20" s="353"/>
    </row>
    <row r="21" spans="1:27" ht="54.95" customHeight="1">
      <c r="A21" s="349">
        <v>20</v>
      </c>
      <c r="B21" s="349">
        <v>9</v>
      </c>
      <c r="C21" s="356">
        <v>1.3</v>
      </c>
      <c r="D21" s="337" t="s">
        <v>976</v>
      </c>
      <c r="E21" s="354" t="s">
        <v>977</v>
      </c>
      <c r="F21" s="337" t="s">
        <v>960</v>
      </c>
      <c r="G21" s="337"/>
      <c r="H21" s="351" t="s">
        <v>1260</v>
      </c>
      <c r="I21" s="337"/>
      <c r="J21" s="342" t="s">
        <v>686</v>
      </c>
      <c r="K21" s="337" t="s">
        <v>974</v>
      </c>
      <c r="L21" s="342" t="s">
        <v>686</v>
      </c>
      <c r="M21" s="326" t="s">
        <v>687</v>
      </c>
      <c r="N21" s="326" t="s">
        <v>556</v>
      </c>
      <c r="O21" s="326" t="s">
        <v>961</v>
      </c>
      <c r="P21" s="337">
        <v>20</v>
      </c>
      <c r="Q21" s="337"/>
      <c r="R21" s="337"/>
      <c r="S21" s="337"/>
      <c r="T21" s="337"/>
      <c r="U21" s="343">
        <v>3.6799999999999999E-2</v>
      </c>
      <c r="V21" s="343"/>
      <c r="W21" s="343"/>
      <c r="X21" s="343"/>
      <c r="Y21" s="337"/>
      <c r="Z21" s="327">
        <v>1</v>
      </c>
      <c r="AA21" s="353"/>
    </row>
    <row r="22" spans="1:27" ht="54.95" customHeight="1">
      <c r="A22" s="349">
        <v>21</v>
      </c>
      <c r="B22" s="349">
        <v>9</v>
      </c>
      <c r="C22" s="356">
        <v>1.3</v>
      </c>
      <c r="D22" s="337" t="s">
        <v>978</v>
      </c>
      <c r="E22" s="354" t="s">
        <v>979</v>
      </c>
      <c r="F22" s="337" t="s">
        <v>960</v>
      </c>
      <c r="G22" s="337"/>
      <c r="H22" s="351" t="s">
        <v>1260</v>
      </c>
      <c r="I22" s="338"/>
      <c r="J22" s="342" t="s">
        <v>718</v>
      </c>
      <c r="K22" s="337" t="s">
        <v>978</v>
      </c>
      <c r="L22" s="342" t="s">
        <v>718</v>
      </c>
      <c r="M22" s="326" t="s">
        <v>687</v>
      </c>
      <c r="N22" s="326" t="s">
        <v>556</v>
      </c>
      <c r="O22" s="338" t="s">
        <v>25</v>
      </c>
      <c r="P22" s="326" t="s">
        <v>965</v>
      </c>
      <c r="Q22" s="326"/>
      <c r="R22" s="326" t="s">
        <v>966</v>
      </c>
      <c r="S22" s="337"/>
      <c r="T22" s="337"/>
      <c r="U22" s="343">
        <v>0.11899999999999999</v>
      </c>
      <c r="V22" s="343"/>
      <c r="W22" s="343"/>
      <c r="X22" s="343"/>
      <c r="Y22" s="337" t="s">
        <v>26</v>
      </c>
      <c r="Z22" s="327">
        <v>1</v>
      </c>
      <c r="AA22" s="353"/>
    </row>
    <row r="23" spans="1:27" ht="54.95" customHeight="1">
      <c r="A23" s="349">
        <v>22</v>
      </c>
      <c r="B23" s="349">
        <v>9</v>
      </c>
      <c r="C23" s="356">
        <v>1.3</v>
      </c>
      <c r="D23" s="342" t="s">
        <v>980</v>
      </c>
      <c r="E23" s="354" t="s">
        <v>981</v>
      </c>
      <c r="F23" s="337"/>
      <c r="G23" s="337"/>
      <c r="H23" s="351" t="s">
        <v>1260</v>
      </c>
      <c r="I23" s="337"/>
      <c r="J23" s="342" t="s">
        <v>686</v>
      </c>
      <c r="K23" s="337" t="s">
        <v>980</v>
      </c>
      <c r="L23" s="342" t="s">
        <v>686</v>
      </c>
      <c r="M23" s="326" t="s">
        <v>687</v>
      </c>
      <c r="N23" s="326" t="s">
        <v>556</v>
      </c>
      <c r="O23" s="326" t="s">
        <v>969</v>
      </c>
      <c r="P23" s="326" t="s">
        <v>970</v>
      </c>
      <c r="Q23" s="326"/>
      <c r="R23" s="326"/>
      <c r="S23" s="337"/>
      <c r="T23" s="337"/>
      <c r="U23" s="343">
        <v>5.4999999999999997E-3</v>
      </c>
      <c r="V23" s="343"/>
      <c r="W23" s="343"/>
      <c r="X23" s="343"/>
      <c r="Y23" s="337" t="s">
        <v>26</v>
      </c>
      <c r="Z23" s="327">
        <v>1</v>
      </c>
      <c r="AA23" s="353"/>
    </row>
    <row r="24" spans="1:27" ht="54.95" customHeight="1">
      <c r="A24" s="349">
        <v>23</v>
      </c>
      <c r="B24" s="349">
        <v>9</v>
      </c>
      <c r="C24" s="356">
        <v>1.3</v>
      </c>
      <c r="D24" s="342" t="s">
        <v>982</v>
      </c>
      <c r="E24" s="354" t="s">
        <v>983</v>
      </c>
      <c r="F24" s="337" t="s">
        <v>973</v>
      </c>
      <c r="G24" s="337"/>
      <c r="H24" s="351" t="s">
        <v>1260</v>
      </c>
      <c r="I24" s="337"/>
      <c r="J24" s="342" t="s">
        <v>718</v>
      </c>
      <c r="K24" s="337" t="s">
        <v>982</v>
      </c>
      <c r="L24" s="342" t="s">
        <v>718</v>
      </c>
      <c r="M24" s="326" t="s">
        <v>687</v>
      </c>
      <c r="N24" s="326" t="s">
        <v>556</v>
      </c>
      <c r="O24" s="338" t="s">
        <v>25</v>
      </c>
      <c r="P24" s="326" t="s">
        <v>965</v>
      </c>
      <c r="Q24" s="326"/>
      <c r="R24" s="326" t="s">
        <v>984</v>
      </c>
      <c r="S24" s="337"/>
      <c r="T24" s="337"/>
      <c r="U24" s="343">
        <v>8.72E-2</v>
      </c>
      <c r="V24" s="343"/>
      <c r="W24" s="343"/>
      <c r="X24" s="343"/>
      <c r="Y24" s="337" t="s">
        <v>26</v>
      </c>
      <c r="Z24" s="327">
        <v>1</v>
      </c>
      <c r="AA24" s="353"/>
    </row>
    <row r="25" spans="1:27" ht="54.95" customHeight="1">
      <c r="A25" s="349">
        <v>24</v>
      </c>
      <c r="B25" s="349">
        <v>9</v>
      </c>
      <c r="C25" s="356">
        <v>1.3</v>
      </c>
      <c r="D25" s="342" t="s">
        <v>985</v>
      </c>
      <c r="E25" s="354" t="s">
        <v>986</v>
      </c>
      <c r="F25" s="337"/>
      <c r="G25" s="337"/>
      <c r="H25" s="351" t="s">
        <v>1260</v>
      </c>
      <c r="I25" s="338"/>
      <c r="J25" s="342" t="s">
        <v>686</v>
      </c>
      <c r="K25" s="342" t="s">
        <v>985</v>
      </c>
      <c r="L25" s="342" t="s">
        <v>686</v>
      </c>
      <c r="M25" s="326" t="s">
        <v>687</v>
      </c>
      <c r="N25" s="326" t="s">
        <v>556</v>
      </c>
      <c r="O25" s="338" t="s">
        <v>25</v>
      </c>
      <c r="P25" s="326" t="s">
        <v>987</v>
      </c>
      <c r="Q25" s="326"/>
      <c r="R25" s="326" t="s">
        <v>988</v>
      </c>
      <c r="S25" s="337"/>
      <c r="T25" s="337"/>
      <c r="U25" s="343">
        <v>1.4200000000000001E-2</v>
      </c>
      <c r="V25" s="343"/>
      <c r="W25" s="343"/>
      <c r="X25" s="343"/>
      <c r="Y25" s="337" t="s">
        <v>26</v>
      </c>
      <c r="Z25" s="327">
        <v>1</v>
      </c>
      <c r="AA25" s="353"/>
    </row>
    <row r="26" spans="1:27" ht="54.95" customHeight="1">
      <c r="A26" s="349">
        <v>25</v>
      </c>
      <c r="B26" s="349">
        <v>8</v>
      </c>
      <c r="C26" s="356">
        <v>1.3</v>
      </c>
      <c r="D26" s="337" t="s">
        <v>989</v>
      </c>
      <c r="E26" s="354" t="s">
        <v>990</v>
      </c>
      <c r="F26" s="337" t="s">
        <v>957</v>
      </c>
      <c r="G26" s="337"/>
      <c r="H26" s="351" t="s">
        <v>1260</v>
      </c>
      <c r="I26" s="338"/>
      <c r="J26" s="342" t="s">
        <v>718</v>
      </c>
      <c r="K26" s="337" t="s">
        <v>974</v>
      </c>
      <c r="L26" s="342" t="s">
        <v>718</v>
      </c>
      <c r="M26" s="326" t="s">
        <v>687</v>
      </c>
      <c r="N26" s="326" t="s">
        <v>556</v>
      </c>
      <c r="O26" s="326" t="s">
        <v>719</v>
      </c>
      <c r="P26" s="337" t="s">
        <v>23</v>
      </c>
      <c r="Q26" s="337"/>
      <c r="R26" s="337" t="s">
        <v>26</v>
      </c>
      <c r="S26" s="337"/>
      <c r="T26" s="337"/>
      <c r="U26" s="343">
        <f>SUM(U27:U31)</f>
        <v>0.26269999999999999</v>
      </c>
      <c r="V26" s="343"/>
      <c r="W26" s="343"/>
      <c r="X26" s="343"/>
      <c r="Y26" s="337" t="s">
        <v>26</v>
      </c>
      <c r="Z26" s="327">
        <v>1</v>
      </c>
      <c r="AA26" s="353"/>
    </row>
    <row r="27" spans="1:27" ht="54.95" customHeight="1">
      <c r="A27" s="349">
        <v>26</v>
      </c>
      <c r="B27" s="349">
        <v>9</v>
      </c>
      <c r="C27" s="356">
        <v>1.3</v>
      </c>
      <c r="D27" s="337" t="s">
        <v>976</v>
      </c>
      <c r="E27" s="354" t="s">
        <v>977</v>
      </c>
      <c r="F27" s="337"/>
      <c r="G27" s="337"/>
      <c r="H27" s="351" t="s">
        <v>1260</v>
      </c>
      <c r="I27" s="337"/>
      <c r="J27" s="342"/>
      <c r="K27" s="337" t="s">
        <v>974</v>
      </c>
      <c r="L27" s="342" t="s">
        <v>686</v>
      </c>
      <c r="M27" s="326" t="s">
        <v>687</v>
      </c>
      <c r="N27" s="326" t="s">
        <v>556</v>
      </c>
      <c r="O27" s="326" t="s">
        <v>961</v>
      </c>
      <c r="P27" s="337">
        <v>20</v>
      </c>
      <c r="Q27" s="337"/>
      <c r="R27" s="337"/>
      <c r="S27" s="337"/>
      <c r="T27" s="337"/>
      <c r="U27" s="343">
        <v>3.6799999999999999E-2</v>
      </c>
      <c r="V27" s="343"/>
      <c r="W27" s="343"/>
      <c r="X27" s="343"/>
      <c r="Y27" s="337"/>
      <c r="Z27" s="327">
        <v>1</v>
      </c>
      <c r="AA27" s="353"/>
    </row>
    <row r="28" spans="1:27" ht="54.95" customHeight="1">
      <c r="A28" s="349">
        <v>27</v>
      </c>
      <c r="B28" s="349">
        <v>9</v>
      </c>
      <c r="C28" s="356">
        <v>1.3</v>
      </c>
      <c r="D28" s="337" t="s">
        <v>978</v>
      </c>
      <c r="E28" s="354" t="s">
        <v>979</v>
      </c>
      <c r="F28" s="337"/>
      <c r="G28" s="337"/>
      <c r="H28" s="351" t="s">
        <v>1260</v>
      </c>
      <c r="I28" s="338"/>
      <c r="J28" s="342" t="s">
        <v>718</v>
      </c>
      <c r="K28" s="337" t="s">
        <v>978</v>
      </c>
      <c r="L28" s="342" t="s">
        <v>718</v>
      </c>
      <c r="M28" s="326" t="s">
        <v>687</v>
      </c>
      <c r="N28" s="326" t="s">
        <v>556</v>
      </c>
      <c r="O28" s="338" t="s">
        <v>25</v>
      </c>
      <c r="P28" s="326" t="s">
        <v>965</v>
      </c>
      <c r="Q28" s="326"/>
      <c r="R28" s="326" t="s">
        <v>966</v>
      </c>
      <c r="S28" s="337"/>
      <c r="T28" s="337"/>
      <c r="U28" s="343">
        <v>0.11899999999999999</v>
      </c>
      <c r="V28" s="343"/>
      <c r="W28" s="343"/>
      <c r="X28" s="343"/>
      <c r="Y28" s="337" t="s">
        <v>26</v>
      </c>
      <c r="Z28" s="327">
        <v>1</v>
      </c>
      <c r="AA28" s="353"/>
    </row>
    <row r="29" spans="1:27" ht="54.95" customHeight="1">
      <c r="A29" s="349">
        <v>28</v>
      </c>
      <c r="B29" s="349">
        <v>9</v>
      </c>
      <c r="C29" s="356">
        <v>1.3</v>
      </c>
      <c r="D29" s="342" t="s">
        <v>980</v>
      </c>
      <c r="E29" s="354" t="s">
        <v>981</v>
      </c>
      <c r="F29" s="337"/>
      <c r="G29" s="337"/>
      <c r="H29" s="351" t="s">
        <v>1260</v>
      </c>
      <c r="I29" s="337"/>
      <c r="J29" s="342"/>
      <c r="K29" s="342" t="s">
        <v>980</v>
      </c>
      <c r="L29" s="342"/>
      <c r="M29" s="326" t="s">
        <v>687</v>
      </c>
      <c r="N29" s="326" t="s">
        <v>556</v>
      </c>
      <c r="O29" s="326" t="s">
        <v>969</v>
      </c>
      <c r="P29" s="326" t="s">
        <v>970</v>
      </c>
      <c r="Q29" s="326"/>
      <c r="R29" s="326"/>
      <c r="S29" s="337"/>
      <c r="T29" s="337"/>
      <c r="U29" s="343">
        <v>5.4999999999999997E-3</v>
      </c>
      <c r="V29" s="343"/>
      <c r="W29" s="343"/>
      <c r="X29" s="343"/>
      <c r="Y29" s="337" t="s">
        <v>26</v>
      </c>
      <c r="Z29" s="327">
        <v>1</v>
      </c>
      <c r="AA29" s="353"/>
    </row>
    <row r="30" spans="1:27" ht="54.95" customHeight="1">
      <c r="A30" s="349">
        <v>29</v>
      </c>
      <c r="B30" s="349">
        <v>9</v>
      </c>
      <c r="C30" s="356">
        <v>1.3</v>
      </c>
      <c r="D30" s="342" t="s">
        <v>982</v>
      </c>
      <c r="E30" s="354" t="s">
        <v>983</v>
      </c>
      <c r="F30" s="337"/>
      <c r="G30" s="337"/>
      <c r="H30" s="351" t="s">
        <v>1260</v>
      </c>
      <c r="I30" s="337"/>
      <c r="J30" s="342" t="s">
        <v>718</v>
      </c>
      <c r="K30" s="337" t="s">
        <v>982</v>
      </c>
      <c r="L30" s="342" t="s">
        <v>718</v>
      </c>
      <c r="M30" s="326" t="s">
        <v>687</v>
      </c>
      <c r="N30" s="326" t="s">
        <v>556</v>
      </c>
      <c r="O30" s="338" t="s">
        <v>25</v>
      </c>
      <c r="P30" s="326" t="s">
        <v>965</v>
      </c>
      <c r="Q30" s="326"/>
      <c r="R30" s="326" t="s">
        <v>984</v>
      </c>
      <c r="S30" s="337"/>
      <c r="T30" s="337"/>
      <c r="U30" s="343">
        <v>8.72E-2</v>
      </c>
      <c r="V30" s="343"/>
      <c r="W30" s="343"/>
      <c r="X30" s="343"/>
      <c r="Y30" s="337" t="s">
        <v>26</v>
      </c>
      <c r="Z30" s="327">
        <v>1</v>
      </c>
      <c r="AA30" s="353"/>
    </row>
    <row r="31" spans="1:27" ht="54.95" customHeight="1">
      <c r="A31" s="349">
        <v>30</v>
      </c>
      <c r="B31" s="349">
        <v>9</v>
      </c>
      <c r="C31" s="356">
        <v>1.3</v>
      </c>
      <c r="D31" s="342" t="s">
        <v>991</v>
      </c>
      <c r="E31" s="354" t="s">
        <v>992</v>
      </c>
      <c r="F31" s="337"/>
      <c r="G31" s="337"/>
      <c r="H31" s="351" t="s">
        <v>1260</v>
      </c>
      <c r="I31" s="337"/>
      <c r="J31" s="342" t="s">
        <v>686</v>
      </c>
      <c r="K31" s="342" t="s">
        <v>985</v>
      </c>
      <c r="L31" s="342" t="s">
        <v>686</v>
      </c>
      <c r="M31" s="326" t="s">
        <v>687</v>
      </c>
      <c r="N31" s="326" t="s">
        <v>556</v>
      </c>
      <c r="O31" s="338" t="s">
        <v>25</v>
      </c>
      <c r="P31" s="326" t="s">
        <v>987</v>
      </c>
      <c r="Q31" s="326"/>
      <c r="R31" s="326" t="s">
        <v>993</v>
      </c>
      <c r="S31" s="337"/>
      <c r="T31" s="337"/>
      <c r="U31" s="343">
        <f>U25</f>
        <v>1.4200000000000001E-2</v>
      </c>
      <c r="V31" s="343"/>
      <c r="W31" s="343"/>
      <c r="X31" s="343"/>
      <c r="Y31" s="337" t="s">
        <v>26</v>
      </c>
      <c r="Z31" s="327">
        <v>1</v>
      </c>
      <c r="AA31" s="353"/>
    </row>
    <row r="32" spans="1:27" ht="54.95" customHeight="1">
      <c r="A32" s="349">
        <v>31</v>
      </c>
      <c r="B32" s="349">
        <v>7</v>
      </c>
      <c r="C32" s="356">
        <v>1.3</v>
      </c>
      <c r="D32" s="335" t="s">
        <v>994</v>
      </c>
      <c r="E32" s="354" t="s">
        <v>995</v>
      </c>
      <c r="F32" s="335" t="s">
        <v>996</v>
      </c>
      <c r="G32" s="335"/>
      <c r="H32" s="351" t="s">
        <v>1260</v>
      </c>
      <c r="I32" s="335"/>
      <c r="J32" s="342"/>
      <c r="K32" s="337" t="s">
        <v>926</v>
      </c>
      <c r="L32" s="342"/>
      <c r="M32" s="326" t="s">
        <v>687</v>
      </c>
      <c r="N32" s="326" t="s">
        <v>556</v>
      </c>
      <c r="O32" s="326" t="s">
        <v>719</v>
      </c>
      <c r="P32" s="337" t="s">
        <v>23</v>
      </c>
      <c r="Q32" s="337"/>
      <c r="R32" s="337"/>
      <c r="S32" s="337"/>
      <c r="T32" s="337"/>
      <c r="U32" s="343">
        <f>U33+U36+U37</f>
        <v>0.497</v>
      </c>
      <c r="V32" s="343"/>
      <c r="W32" s="343"/>
      <c r="X32" s="343"/>
      <c r="Y32" s="337" t="s">
        <v>26</v>
      </c>
      <c r="Z32" s="337">
        <v>1</v>
      </c>
      <c r="AA32" s="353"/>
    </row>
    <row r="33" spans="1:27" ht="54.95" customHeight="1">
      <c r="A33" s="349">
        <v>32</v>
      </c>
      <c r="B33" s="349">
        <v>8</v>
      </c>
      <c r="C33" s="356">
        <v>1.3</v>
      </c>
      <c r="D33" s="337" t="s">
        <v>997</v>
      </c>
      <c r="E33" s="354" t="s">
        <v>998</v>
      </c>
      <c r="F33" s="337" t="s">
        <v>999</v>
      </c>
      <c r="G33" s="337"/>
      <c r="H33" s="351" t="s">
        <v>1260</v>
      </c>
      <c r="I33" s="337"/>
      <c r="J33" s="342"/>
      <c r="K33" s="337" t="s">
        <v>997</v>
      </c>
      <c r="L33" s="342" t="s">
        <v>686</v>
      </c>
      <c r="M33" s="326" t="s">
        <v>687</v>
      </c>
      <c r="N33" s="326" t="s">
        <v>556</v>
      </c>
      <c r="O33" s="326" t="s">
        <v>719</v>
      </c>
      <c r="P33" s="337" t="s">
        <v>23</v>
      </c>
      <c r="Q33" s="337"/>
      <c r="R33" s="324" t="s">
        <v>26</v>
      </c>
      <c r="S33" s="337"/>
      <c r="T33" s="337"/>
      <c r="U33" s="343">
        <f>U34+U35</f>
        <v>0.47049999999999997</v>
      </c>
      <c r="V33" s="343"/>
      <c r="W33" s="343"/>
      <c r="X33" s="343"/>
      <c r="Y33" s="337" t="s">
        <v>26</v>
      </c>
      <c r="Z33" s="327">
        <v>1</v>
      </c>
      <c r="AA33" s="353"/>
    </row>
    <row r="34" spans="1:27" ht="54.95" customHeight="1">
      <c r="A34" s="349">
        <v>33</v>
      </c>
      <c r="B34" s="349">
        <v>9</v>
      </c>
      <c r="C34" s="356">
        <v>1.3</v>
      </c>
      <c r="D34" s="337" t="s">
        <v>1000</v>
      </c>
      <c r="E34" s="354" t="s">
        <v>1001</v>
      </c>
      <c r="F34" s="337"/>
      <c r="G34" s="337"/>
      <c r="H34" s="351" t="s">
        <v>1260</v>
      </c>
      <c r="I34" s="337"/>
      <c r="J34" s="342" t="s">
        <v>686</v>
      </c>
      <c r="K34" s="337" t="s">
        <v>1000</v>
      </c>
      <c r="L34" s="342" t="s">
        <v>686</v>
      </c>
      <c r="M34" s="326" t="s">
        <v>687</v>
      </c>
      <c r="N34" s="326" t="s">
        <v>556</v>
      </c>
      <c r="O34" s="338" t="s">
        <v>25</v>
      </c>
      <c r="P34" s="326" t="s">
        <v>987</v>
      </c>
      <c r="Q34" s="326"/>
      <c r="R34" s="326" t="s">
        <v>988</v>
      </c>
      <c r="S34" s="337"/>
      <c r="T34" s="337"/>
      <c r="U34" s="361" t="s">
        <v>1002</v>
      </c>
      <c r="V34" s="361"/>
      <c r="W34" s="361"/>
      <c r="X34" s="361"/>
      <c r="Y34" s="337" t="s">
        <v>26</v>
      </c>
      <c r="Z34" s="327">
        <v>1</v>
      </c>
      <c r="AA34" s="353"/>
    </row>
    <row r="35" spans="1:27" ht="54.95" customHeight="1">
      <c r="A35" s="349">
        <v>34</v>
      </c>
      <c r="B35" s="349">
        <v>9</v>
      </c>
      <c r="C35" s="356">
        <v>1.3</v>
      </c>
      <c r="D35" s="337" t="s">
        <v>1003</v>
      </c>
      <c r="E35" s="354" t="s">
        <v>1004</v>
      </c>
      <c r="F35" s="337"/>
      <c r="G35" s="337"/>
      <c r="H35" s="351" t="s">
        <v>1260</v>
      </c>
      <c r="I35" s="337"/>
      <c r="J35" s="342" t="s">
        <v>686</v>
      </c>
      <c r="K35" s="337" t="s">
        <v>1003</v>
      </c>
      <c r="L35" s="342" t="s">
        <v>686</v>
      </c>
      <c r="M35" s="326" t="s">
        <v>687</v>
      </c>
      <c r="N35" s="326" t="s">
        <v>556</v>
      </c>
      <c r="O35" s="338" t="s">
        <v>25</v>
      </c>
      <c r="P35" s="326" t="s">
        <v>987</v>
      </c>
      <c r="Q35" s="326"/>
      <c r="R35" s="326" t="s">
        <v>993</v>
      </c>
      <c r="S35" s="337"/>
      <c r="T35" s="337"/>
      <c r="U35" s="343">
        <v>1.47E-2</v>
      </c>
      <c r="V35" s="343"/>
      <c r="W35" s="343"/>
      <c r="X35" s="343"/>
      <c r="Y35" s="337" t="s">
        <v>26</v>
      </c>
      <c r="Z35" s="327">
        <v>1</v>
      </c>
      <c r="AA35" s="353"/>
    </row>
    <row r="36" spans="1:27" ht="54.95" customHeight="1">
      <c r="A36" s="349">
        <v>35</v>
      </c>
      <c r="B36" s="349">
        <v>8</v>
      </c>
      <c r="C36" s="356">
        <v>1.3</v>
      </c>
      <c r="D36" s="335" t="s">
        <v>1005</v>
      </c>
      <c r="E36" s="354" t="s">
        <v>1006</v>
      </c>
      <c r="F36" s="335"/>
      <c r="G36" s="336" t="s">
        <v>718</v>
      </c>
      <c r="H36" s="351" t="s">
        <v>1260</v>
      </c>
      <c r="I36" s="339"/>
      <c r="J36" s="342"/>
      <c r="K36" s="337" t="s">
        <v>1007</v>
      </c>
      <c r="L36" s="342" t="s">
        <v>686</v>
      </c>
      <c r="M36" s="326" t="s">
        <v>687</v>
      </c>
      <c r="N36" s="326" t="s">
        <v>556</v>
      </c>
      <c r="O36" s="326" t="s">
        <v>1008</v>
      </c>
      <c r="P36" s="326" t="s">
        <v>1009</v>
      </c>
      <c r="Q36" s="326"/>
      <c r="R36" s="324" t="s">
        <v>1010</v>
      </c>
      <c r="S36" s="334"/>
      <c r="T36" s="334"/>
      <c r="U36" s="360">
        <v>1.49E-2</v>
      </c>
      <c r="V36" s="360"/>
      <c r="W36" s="360"/>
      <c r="X36" s="360"/>
      <c r="Y36" s="337" t="s">
        <v>26</v>
      </c>
      <c r="Z36" s="337">
        <v>1</v>
      </c>
      <c r="AA36" s="353"/>
    </row>
    <row r="37" spans="1:27" ht="54.95" customHeight="1">
      <c r="A37" s="349">
        <v>36</v>
      </c>
      <c r="B37" s="349">
        <v>8</v>
      </c>
      <c r="C37" s="356">
        <v>1.3</v>
      </c>
      <c r="D37" s="337" t="s">
        <v>1011</v>
      </c>
      <c r="E37" s="354" t="s">
        <v>1012</v>
      </c>
      <c r="F37" s="337"/>
      <c r="G37" s="334" t="s">
        <v>718</v>
      </c>
      <c r="H37" s="351" t="s">
        <v>1260</v>
      </c>
      <c r="I37" s="337"/>
      <c r="J37" s="342" t="s">
        <v>686</v>
      </c>
      <c r="K37" s="337" t="s">
        <v>1011</v>
      </c>
      <c r="L37" s="342" t="s">
        <v>686</v>
      </c>
      <c r="M37" s="326" t="s">
        <v>687</v>
      </c>
      <c r="N37" s="326" t="s">
        <v>556</v>
      </c>
      <c r="O37" s="338" t="s">
        <v>25</v>
      </c>
      <c r="P37" s="326" t="s">
        <v>1013</v>
      </c>
      <c r="Q37" s="326"/>
      <c r="R37" s="326"/>
      <c r="S37" s="337"/>
      <c r="T37" s="337"/>
      <c r="U37" s="343" t="s">
        <v>1014</v>
      </c>
      <c r="V37" s="343"/>
      <c r="W37" s="343"/>
      <c r="X37" s="343"/>
      <c r="Y37" s="337" t="s">
        <v>26</v>
      </c>
      <c r="Z37" s="337">
        <v>1</v>
      </c>
      <c r="AA37" s="353"/>
    </row>
    <row r="38" spans="1:27" ht="54.95" customHeight="1">
      <c r="A38" s="349">
        <v>37</v>
      </c>
      <c r="B38" s="349">
        <v>7</v>
      </c>
      <c r="C38" s="356">
        <v>1.3</v>
      </c>
      <c r="D38" s="335" t="s">
        <v>1015</v>
      </c>
      <c r="E38" s="354" t="s">
        <v>1016</v>
      </c>
      <c r="F38" s="335" t="s">
        <v>996</v>
      </c>
      <c r="G38" s="335"/>
      <c r="H38" s="351" t="s">
        <v>1260</v>
      </c>
      <c r="I38" s="335"/>
      <c r="J38" s="342"/>
      <c r="K38" s="337" t="s">
        <v>926</v>
      </c>
      <c r="L38" s="342"/>
      <c r="M38" s="326" t="s">
        <v>687</v>
      </c>
      <c r="N38" s="326" t="s">
        <v>556</v>
      </c>
      <c r="O38" s="326" t="s">
        <v>719</v>
      </c>
      <c r="P38" s="337" t="s">
        <v>23</v>
      </c>
      <c r="Q38" s="337"/>
      <c r="R38" s="324" t="s">
        <v>26</v>
      </c>
      <c r="S38" s="337"/>
      <c r="T38" s="337"/>
      <c r="U38" s="343">
        <f>U39+U42+U43</f>
        <v>0.50260000000000005</v>
      </c>
      <c r="V38" s="343"/>
      <c r="W38" s="343"/>
      <c r="X38" s="343"/>
      <c r="Y38" s="337"/>
      <c r="Z38" s="337">
        <v>1</v>
      </c>
      <c r="AA38" s="353"/>
    </row>
    <row r="39" spans="1:27" ht="54.95" customHeight="1">
      <c r="A39" s="349">
        <v>38</v>
      </c>
      <c r="B39" s="349">
        <v>8</v>
      </c>
      <c r="C39" s="356">
        <v>1.3</v>
      </c>
      <c r="D39" s="337" t="s">
        <v>1017</v>
      </c>
      <c r="E39" s="354" t="s">
        <v>1018</v>
      </c>
      <c r="F39" s="337" t="s">
        <v>999</v>
      </c>
      <c r="G39" s="337"/>
      <c r="H39" s="351" t="s">
        <v>1260</v>
      </c>
      <c r="I39" s="337"/>
      <c r="J39" s="342"/>
      <c r="K39" s="337" t="s">
        <v>997</v>
      </c>
      <c r="L39" s="342" t="s">
        <v>686</v>
      </c>
      <c r="M39" s="326" t="s">
        <v>687</v>
      </c>
      <c r="N39" s="326" t="s">
        <v>556</v>
      </c>
      <c r="O39" s="326" t="s">
        <v>719</v>
      </c>
      <c r="P39" s="337" t="s">
        <v>23</v>
      </c>
      <c r="Q39" s="337"/>
      <c r="R39" s="324" t="s">
        <v>26</v>
      </c>
      <c r="S39" s="337"/>
      <c r="T39" s="337"/>
      <c r="U39" s="343">
        <f>U40+U41</f>
        <v>0.47049999999999997</v>
      </c>
      <c r="V39" s="343"/>
      <c r="W39" s="343"/>
      <c r="X39" s="343"/>
      <c r="Y39" s="337" t="s">
        <v>26</v>
      </c>
      <c r="Z39" s="327">
        <v>1</v>
      </c>
      <c r="AA39" s="353"/>
    </row>
    <row r="40" spans="1:27" ht="54.95" customHeight="1">
      <c r="A40" s="349">
        <v>39</v>
      </c>
      <c r="B40" s="349">
        <v>9</v>
      </c>
      <c r="C40" s="356">
        <v>1.3</v>
      </c>
      <c r="D40" s="337" t="s">
        <v>1019</v>
      </c>
      <c r="E40" s="354" t="s">
        <v>1020</v>
      </c>
      <c r="F40" s="337"/>
      <c r="G40" s="337"/>
      <c r="H40" s="351" t="s">
        <v>1260</v>
      </c>
      <c r="I40" s="337"/>
      <c r="J40" s="342" t="s">
        <v>686</v>
      </c>
      <c r="K40" s="337" t="s">
        <v>1000</v>
      </c>
      <c r="L40" s="342" t="s">
        <v>686</v>
      </c>
      <c r="M40" s="326" t="s">
        <v>687</v>
      </c>
      <c r="N40" s="326" t="s">
        <v>556</v>
      </c>
      <c r="O40" s="338" t="s">
        <v>25</v>
      </c>
      <c r="P40" s="326" t="s">
        <v>987</v>
      </c>
      <c r="Q40" s="326"/>
      <c r="R40" s="326" t="s">
        <v>993</v>
      </c>
      <c r="S40" s="337"/>
      <c r="T40" s="337"/>
      <c r="U40" s="361" t="s">
        <v>1002</v>
      </c>
      <c r="V40" s="361"/>
      <c r="W40" s="361"/>
      <c r="X40" s="361"/>
      <c r="Y40" s="337" t="s">
        <v>26</v>
      </c>
      <c r="Z40" s="327">
        <v>1</v>
      </c>
      <c r="AA40" s="353"/>
    </row>
    <row r="41" spans="1:27" ht="54.95" customHeight="1">
      <c r="A41" s="349">
        <v>40</v>
      </c>
      <c r="B41" s="349">
        <v>9</v>
      </c>
      <c r="C41" s="356">
        <v>1.3</v>
      </c>
      <c r="D41" s="337" t="s">
        <v>1003</v>
      </c>
      <c r="E41" s="354" t="s">
        <v>1004</v>
      </c>
      <c r="F41" s="337"/>
      <c r="G41" s="337"/>
      <c r="H41" s="351" t="s">
        <v>1260</v>
      </c>
      <c r="I41" s="337"/>
      <c r="J41" s="342" t="s">
        <v>686</v>
      </c>
      <c r="K41" s="337" t="s">
        <v>1003</v>
      </c>
      <c r="L41" s="342" t="s">
        <v>686</v>
      </c>
      <c r="M41" s="326" t="s">
        <v>687</v>
      </c>
      <c r="N41" s="326" t="s">
        <v>556</v>
      </c>
      <c r="O41" s="338" t="s">
        <v>25</v>
      </c>
      <c r="P41" s="326" t="s">
        <v>987</v>
      </c>
      <c r="Q41" s="326"/>
      <c r="R41" s="326" t="s">
        <v>993</v>
      </c>
      <c r="S41" s="337"/>
      <c r="T41" s="337"/>
      <c r="U41" s="343">
        <v>1.47E-2</v>
      </c>
      <c r="V41" s="343"/>
      <c r="W41" s="343"/>
      <c r="X41" s="343"/>
      <c r="Y41" s="337" t="s">
        <v>26</v>
      </c>
      <c r="Z41" s="327">
        <v>1</v>
      </c>
      <c r="AA41" s="353"/>
    </row>
    <row r="42" spans="1:27" ht="54.95" customHeight="1">
      <c r="A42" s="349">
        <v>41</v>
      </c>
      <c r="B42" s="349">
        <v>8</v>
      </c>
      <c r="C42" s="356">
        <v>1.3</v>
      </c>
      <c r="D42" s="337" t="s">
        <v>1005</v>
      </c>
      <c r="E42" s="354" t="s">
        <v>1006</v>
      </c>
      <c r="F42" s="337"/>
      <c r="G42" s="334" t="s">
        <v>718</v>
      </c>
      <c r="H42" s="351" t="s">
        <v>1260</v>
      </c>
      <c r="I42" s="338"/>
      <c r="J42" s="342" t="s">
        <v>686</v>
      </c>
      <c r="K42" s="337" t="s">
        <v>1005</v>
      </c>
      <c r="L42" s="342" t="s">
        <v>686</v>
      </c>
      <c r="M42" s="326" t="s">
        <v>687</v>
      </c>
      <c r="N42" s="326" t="s">
        <v>556</v>
      </c>
      <c r="O42" s="338" t="s">
        <v>25</v>
      </c>
      <c r="P42" s="326" t="s">
        <v>1009</v>
      </c>
      <c r="Q42" s="326"/>
      <c r="R42" s="326" t="s">
        <v>1021</v>
      </c>
      <c r="S42" s="334"/>
      <c r="T42" s="334"/>
      <c r="U42" s="360">
        <v>1.49E-2</v>
      </c>
      <c r="V42" s="360"/>
      <c r="W42" s="360"/>
      <c r="X42" s="360"/>
      <c r="Y42" s="337" t="s">
        <v>26</v>
      </c>
      <c r="Z42" s="337">
        <v>1</v>
      </c>
      <c r="AA42" s="353"/>
    </row>
    <row r="43" spans="1:27" ht="54.95" customHeight="1">
      <c r="A43" s="349">
        <v>42</v>
      </c>
      <c r="B43" s="349">
        <v>8</v>
      </c>
      <c r="C43" s="356">
        <v>1.3</v>
      </c>
      <c r="D43" s="335" t="s">
        <v>1022</v>
      </c>
      <c r="E43" s="354" t="s">
        <v>1023</v>
      </c>
      <c r="F43" s="335"/>
      <c r="G43" s="336" t="s">
        <v>718</v>
      </c>
      <c r="H43" s="351" t="s">
        <v>1260</v>
      </c>
      <c r="I43" s="335"/>
      <c r="J43" s="342" t="s">
        <v>686</v>
      </c>
      <c r="K43" s="337" t="s">
        <v>1024</v>
      </c>
      <c r="L43" s="342" t="s">
        <v>686</v>
      </c>
      <c r="M43" s="326" t="s">
        <v>687</v>
      </c>
      <c r="N43" s="326" t="s">
        <v>556</v>
      </c>
      <c r="O43" s="338" t="s">
        <v>25</v>
      </c>
      <c r="P43" s="326" t="s">
        <v>1009</v>
      </c>
      <c r="Q43" s="326"/>
      <c r="R43" s="324"/>
      <c r="S43" s="334"/>
      <c r="T43" s="334"/>
      <c r="U43" s="360" t="s">
        <v>1025</v>
      </c>
      <c r="V43" s="360"/>
      <c r="W43" s="360"/>
      <c r="X43" s="360"/>
      <c r="Y43" s="337"/>
      <c r="Z43" s="337">
        <v>1</v>
      </c>
      <c r="AA43" s="353"/>
    </row>
    <row r="44" spans="1:27" ht="54.95" customHeight="1">
      <c r="A44" s="349">
        <v>43</v>
      </c>
      <c r="B44" s="349">
        <v>7</v>
      </c>
      <c r="C44" s="356">
        <v>1.3</v>
      </c>
      <c r="D44" s="337" t="s">
        <v>1026</v>
      </c>
      <c r="E44" s="354" t="s">
        <v>1027</v>
      </c>
      <c r="F44" s="337"/>
      <c r="G44" s="337"/>
      <c r="H44" s="351" t="s">
        <v>1260</v>
      </c>
      <c r="I44" s="337"/>
      <c r="J44" s="342"/>
      <c r="K44" s="337" t="s">
        <v>1026</v>
      </c>
      <c r="L44" s="342" t="s">
        <v>718</v>
      </c>
      <c r="M44" s="326" t="s">
        <v>687</v>
      </c>
      <c r="N44" s="326" t="s">
        <v>556</v>
      </c>
      <c r="O44" s="326" t="s">
        <v>725</v>
      </c>
      <c r="P44" s="326" t="s">
        <v>1028</v>
      </c>
      <c r="Q44" s="326"/>
      <c r="R44" s="326" t="s">
        <v>1029</v>
      </c>
      <c r="S44" s="337"/>
      <c r="T44" s="337"/>
      <c r="U44" s="343">
        <v>3.1E-2</v>
      </c>
      <c r="V44" s="343"/>
      <c r="W44" s="343"/>
      <c r="X44" s="343"/>
      <c r="Y44" s="337" t="s">
        <v>26</v>
      </c>
      <c r="Z44" s="337">
        <v>4</v>
      </c>
      <c r="AA44" s="353"/>
    </row>
    <row r="45" spans="1:27" ht="54.95" customHeight="1">
      <c r="A45" s="349">
        <v>44</v>
      </c>
      <c r="B45" s="349">
        <v>6</v>
      </c>
      <c r="C45" s="356">
        <v>1.3</v>
      </c>
      <c r="D45" s="335" t="s">
        <v>1030</v>
      </c>
      <c r="E45" s="335" t="s">
        <v>1031</v>
      </c>
      <c r="F45" s="335"/>
      <c r="G45" s="335"/>
      <c r="H45" s="351" t="s">
        <v>1260</v>
      </c>
      <c r="I45" s="335"/>
      <c r="J45" s="342"/>
      <c r="K45" s="337" t="s">
        <v>1032</v>
      </c>
      <c r="L45" s="342" t="s">
        <v>686</v>
      </c>
      <c r="M45" s="326" t="s">
        <v>687</v>
      </c>
      <c r="N45" s="326" t="s">
        <v>556</v>
      </c>
      <c r="O45" s="326" t="s">
        <v>719</v>
      </c>
      <c r="P45" s="334" t="s">
        <v>23</v>
      </c>
      <c r="Q45" s="334"/>
      <c r="R45" s="337" t="s">
        <v>26</v>
      </c>
      <c r="S45" s="337"/>
      <c r="T45" s="337"/>
      <c r="U45" s="343">
        <f>U46+U47*AV47</f>
        <v>0.28170000000000001</v>
      </c>
      <c r="V45" s="343"/>
      <c r="W45" s="343"/>
      <c r="X45" s="343"/>
      <c r="Y45" s="337" t="s">
        <v>26</v>
      </c>
      <c r="Z45" s="327">
        <v>1</v>
      </c>
      <c r="AA45" s="353"/>
    </row>
    <row r="46" spans="1:27" ht="54.95" customHeight="1">
      <c r="A46" s="349">
        <v>45</v>
      </c>
      <c r="B46" s="349">
        <v>7</v>
      </c>
      <c r="C46" s="356">
        <v>1.3</v>
      </c>
      <c r="D46" s="335" t="s">
        <v>1033</v>
      </c>
      <c r="E46" s="354" t="s">
        <v>1034</v>
      </c>
      <c r="F46" s="335"/>
      <c r="G46" s="335"/>
      <c r="H46" s="351" t="s">
        <v>1260</v>
      </c>
      <c r="I46" s="335"/>
      <c r="J46" s="342" t="s">
        <v>1035</v>
      </c>
      <c r="K46" s="337" t="s">
        <v>1036</v>
      </c>
      <c r="L46" s="342" t="s">
        <v>1035</v>
      </c>
      <c r="M46" s="326" t="s">
        <v>687</v>
      </c>
      <c r="N46" s="326" t="s">
        <v>556</v>
      </c>
      <c r="O46" s="338" t="s">
        <v>25</v>
      </c>
      <c r="P46" s="326" t="s">
        <v>965</v>
      </c>
      <c r="Q46" s="326"/>
      <c r="R46" s="326" t="s">
        <v>984</v>
      </c>
      <c r="S46" s="334"/>
      <c r="T46" s="334"/>
      <c r="U46" s="343">
        <v>0.28170000000000001</v>
      </c>
      <c r="V46" s="343"/>
      <c r="W46" s="343"/>
      <c r="X46" s="343"/>
      <c r="Y46" s="337" t="s">
        <v>26</v>
      </c>
      <c r="Z46" s="327">
        <v>1</v>
      </c>
      <c r="AA46" s="353"/>
    </row>
    <row r="47" spans="1:27" ht="54.95" customHeight="1">
      <c r="A47" s="349">
        <v>46</v>
      </c>
      <c r="B47" s="349">
        <v>7</v>
      </c>
      <c r="C47" s="356">
        <v>1.3</v>
      </c>
      <c r="D47" s="342" t="s">
        <v>1037</v>
      </c>
      <c r="E47" s="337" t="s">
        <v>1038</v>
      </c>
      <c r="F47" s="337"/>
      <c r="G47" s="337"/>
      <c r="H47" s="351" t="s">
        <v>1260</v>
      </c>
      <c r="I47" s="337"/>
      <c r="J47" s="342"/>
      <c r="K47" s="342" t="s">
        <v>1037</v>
      </c>
      <c r="L47" s="342"/>
      <c r="M47" s="326" t="s">
        <v>687</v>
      </c>
      <c r="N47" s="326" t="s">
        <v>556</v>
      </c>
      <c r="O47" s="326" t="s">
        <v>852</v>
      </c>
      <c r="P47" s="334" t="s">
        <v>1039</v>
      </c>
      <c r="Q47" s="334"/>
      <c r="R47" s="337"/>
      <c r="S47" s="337"/>
      <c r="T47" s="337"/>
      <c r="U47" s="343">
        <v>1.0800000000000001E-2</v>
      </c>
      <c r="V47" s="343"/>
      <c r="W47" s="343"/>
      <c r="X47" s="343"/>
      <c r="Y47" s="337" t="s">
        <v>26</v>
      </c>
      <c r="Z47" s="327">
        <v>2</v>
      </c>
      <c r="AA47" s="353"/>
    </row>
    <row r="48" spans="1:27" ht="54.95" customHeight="1">
      <c r="A48" s="349">
        <v>47</v>
      </c>
      <c r="B48" s="349">
        <v>6</v>
      </c>
      <c r="C48" s="356">
        <v>1.3</v>
      </c>
      <c r="D48" s="362" t="s">
        <v>1040</v>
      </c>
      <c r="E48" s="363" t="s">
        <v>1041</v>
      </c>
      <c r="F48" s="337"/>
      <c r="G48" s="334" t="s">
        <v>718</v>
      </c>
      <c r="H48" s="351" t="s">
        <v>1260</v>
      </c>
      <c r="I48" s="326"/>
      <c r="J48" s="342"/>
      <c r="K48" s="362" t="s">
        <v>1040</v>
      </c>
      <c r="L48" s="342"/>
      <c r="M48" s="326" t="s">
        <v>687</v>
      </c>
      <c r="N48" s="326" t="s">
        <v>556</v>
      </c>
      <c r="O48" s="326" t="s">
        <v>719</v>
      </c>
      <c r="P48" s="337" t="s">
        <v>23</v>
      </c>
      <c r="Q48" s="337"/>
      <c r="R48" s="324" t="s">
        <v>26</v>
      </c>
      <c r="S48" s="359" t="s">
        <v>1042</v>
      </c>
      <c r="T48" s="359"/>
      <c r="U48" s="360">
        <f>U49+U50</f>
        <v>5.3399999999999996E-2</v>
      </c>
      <c r="V48" s="360"/>
      <c r="W48" s="360"/>
      <c r="X48" s="360"/>
      <c r="Y48" s="337" t="s">
        <v>26</v>
      </c>
      <c r="Z48" s="337">
        <v>2</v>
      </c>
      <c r="AA48" s="353"/>
    </row>
    <row r="49" spans="1:27" ht="54.95" customHeight="1">
      <c r="A49" s="349">
        <v>48</v>
      </c>
      <c r="B49" s="349">
        <v>7</v>
      </c>
      <c r="C49" s="356">
        <v>1.3</v>
      </c>
      <c r="D49" s="362" t="s">
        <v>1043</v>
      </c>
      <c r="E49" s="363" t="s">
        <v>1044</v>
      </c>
      <c r="F49" s="342" t="s">
        <v>1045</v>
      </c>
      <c r="G49" s="334" t="s">
        <v>718</v>
      </c>
      <c r="H49" s="351" t="s">
        <v>1260</v>
      </c>
      <c r="I49" s="326"/>
      <c r="J49" s="342"/>
      <c r="K49" s="362" t="s">
        <v>1043</v>
      </c>
      <c r="L49" s="342"/>
      <c r="M49" s="326" t="s">
        <v>687</v>
      </c>
      <c r="N49" s="326" t="s">
        <v>556</v>
      </c>
      <c r="O49" s="338" t="s">
        <v>1046</v>
      </c>
      <c r="P49" s="337" t="s">
        <v>1047</v>
      </c>
      <c r="Q49" s="337"/>
      <c r="R49" s="337"/>
      <c r="S49" s="359" t="s">
        <v>1048</v>
      </c>
      <c r="T49" s="359"/>
      <c r="U49" s="360">
        <v>3.6499999999999998E-2</v>
      </c>
      <c r="V49" s="360"/>
      <c r="W49" s="360"/>
      <c r="X49" s="360"/>
      <c r="Y49" s="337" t="s">
        <v>26</v>
      </c>
      <c r="Z49" s="337">
        <v>1</v>
      </c>
      <c r="AA49" s="353"/>
    </row>
    <row r="50" spans="1:27" ht="54.95" customHeight="1">
      <c r="A50" s="349">
        <v>49</v>
      </c>
      <c r="B50" s="349">
        <v>7</v>
      </c>
      <c r="C50" s="356">
        <v>1.3</v>
      </c>
      <c r="D50" s="362" t="s">
        <v>1049</v>
      </c>
      <c r="E50" s="363" t="s">
        <v>1050</v>
      </c>
      <c r="F50" s="337"/>
      <c r="G50" s="334" t="s">
        <v>718</v>
      </c>
      <c r="H50" s="351" t="s">
        <v>1260</v>
      </c>
      <c r="I50" s="326"/>
      <c r="J50" s="342"/>
      <c r="K50" s="362" t="s">
        <v>1049</v>
      </c>
      <c r="L50" s="342"/>
      <c r="M50" s="326" t="s">
        <v>687</v>
      </c>
      <c r="N50" s="326" t="s">
        <v>556</v>
      </c>
      <c r="O50" s="338" t="s">
        <v>25</v>
      </c>
      <c r="P50" s="337" t="s">
        <v>1051</v>
      </c>
      <c r="Q50" s="337"/>
      <c r="R50" s="337"/>
      <c r="S50" s="359"/>
      <c r="T50" s="359"/>
      <c r="U50" s="360">
        <v>1.6899999999999998E-2</v>
      </c>
      <c r="V50" s="360"/>
      <c r="W50" s="360"/>
      <c r="X50" s="360"/>
      <c r="Y50" s="337" t="s">
        <v>26</v>
      </c>
      <c r="Z50" s="337">
        <v>1</v>
      </c>
      <c r="AA50" s="353"/>
    </row>
    <row r="51" spans="1:27" ht="54.95" customHeight="1">
      <c r="A51" s="349">
        <v>50</v>
      </c>
      <c r="B51" s="349">
        <v>6</v>
      </c>
      <c r="C51" s="356">
        <v>1.3</v>
      </c>
      <c r="D51" s="335" t="s">
        <v>1052</v>
      </c>
      <c r="E51" s="335" t="s">
        <v>1053</v>
      </c>
      <c r="F51" s="335"/>
      <c r="G51" s="335"/>
      <c r="H51" s="351" t="s">
        <v>1260</v>
      </c>
      <c r="I51" s="335"/>
      <c r="J51" s="342"/>
      <c r="K51" s="337" t="s">
        <v>1032</v>
      </c>
      <c r="L51" s="342" t="s">
        <v>686</v>
      </c>
      <c r="M51" s="326" t="s">
        <v>687</v>
      </c>
      <c r="N51" s="326" t="s">
        <v>556</v>
      </c>
      <c r="O51" s="326" t="s">
        <v>719</v>
      </c>
      <c r="P51" s="334" t="s">
        <v>23</v>
      </c>
      <c r="Q51" s="334"/>
      <c r="R51" s="337" t="s">
        <v>26</v>
      </c>
      <c r="S51" s="337"/>
      <c r="T51" s="337"/>
      <c r="U51" s="343">
        <f>U52+U53*AV53</f>
        <v>0.29799999999999999</v>
      </c>
      <c r="V51" s="343"/>
      <c r="W51" s="343"/>
      <c r="X51" s="343"/>
      <c r="Y51" s="337" t="s">
        <v>26</v>
      </c>
      <c r="Z51" s="327">
        <v>1</v>
      </c>
      <c r="AA51" s="353"/>
    </row>
    <row r="52" spans="1:27" ht="54.95" customHeight="1">
      <c r="A52" s="349">
        <v>51</v>
      </c>
      <c r="B52" s="349">
        <v>7</v>
      </c>
      <c r="C52" s="356">
        <v>1.3</v>
      </c>
      <c r="D52" s="335" t="s">
        <v>1054</v>
      </c>
      <c r="E52" s="354" t="s">
        <v>1055</v>
      </c>
      <c r="F52" s="335"/>
      <c r="G52" s="335"/>
      <c r="H52" s="351" t="s">
        <v>1260</v>
      </c>
      <c r="I52" s="335"/>
      <c r="J52" s="342" t="s">
        <v>1035</v>
      </c>
      <c r="K52" s="337" t="s">
        <v>1036</v>
      </c>
      <c r="L52" s="342" t="s">
        <v>1035</v>
      </c>
      <c r="M52" s="326" t="s">
        <v>687</v>
      </c>
      <c r="N52" s="326" t="s">
        <v>556</v>
      </c>
      <c r="O52" s="338" t="s">
        <v>25</v>
      </c>
      <c r="P52" s="326" t="s">
        <v>965</v>
      </c>
      <c r="Q52" s="326"/>
      <c r="R52" s="326" t="s">
        <v>1056</v>
      </c>
      <c r="S52" s="334"/>
      <c r="T52" s="334"/>
      <c r="U52" s="343">
        <v>0.29799999999999999</v>
      </c>
      <c r="V52" s="343"/>
      <c r="W52" s="343"/>
      <c r="X52" s="343"/>
      <c r="Y52" s="337" t="s">
        <v>26</v>
      </c>
      <c r="Z52" s="327">
        <v>1</v>
      </c>
      <c r="AA52" s="353"/>
    </row>
    <row r="53" spans="1:27" ht="54.95" customHeight="1">
      <c r="A53" s="349">
        <v>52</v>
      </c>
      <c r="B53" s="349">
        <v>7</v>
      </c>
      <c r="C53" s="356">
        <v>1.3</v>
      </c>
      <c r="D53" s="342" t="s">
        <v>1037</v>
      </c>
      <c r="E53" s="337" t="s">
        <v>1038</v>
      </c>
      <c r="F53" s="337"/>
      <c r="G53" s="337"/>
      <c r="H53" s="351" t="s">
        <v>1260</v>
      </c>
      <c r="I53" s="337"/>
      <c r="J53" s="342"/>
      <c r="K53" s="342" t="s">
        <v>1037</v>
      </c>
      <c r="L53" s="342"/>
      <c r="M53" s="326" t="s">
        <v>687</v>
      </c>
      <c r="N53" s="326" t="s">
        <v>556</v>
      </c>
      <c r="O53" s="326" t="s">
        <v>852</v>
      </c>
      <c r="P53" s="334" t="s">
        <v>1039</v>
      </c>
      <c r="Q53" s="334"/>
      <c r="R53" s="337"/>
      <c r="S53" s="337"/>
      <c r="T53" s="337"/>
      <c r="U53" s="343">
        <v>1.0800000000000001E-2</v>
      </c>
      <c r="V53" s="343"/>
      <c r="W53" s="343"/>
      <c r="X53" s="343"/>
      <c r="Y53" s="337" t="s">
        <v>26</v>
      </c>
      <c r="Z53" s="327">
        <v>2</v>
      </c>
      <c r="AA53" s="353"/>
    </row>
    <row r="54" spans="1:27" ht="54.95" customHeight="1">
      <c r="A54" s="349">
        <v>53</v>
      </c>
      <c r="B54" s="349">
        <v>6</v>
      </c>
      <c r="C54" s="356">
        <v>1.3</v>
      </c>
      <c r="D54" s="364" t="s">
        <v>1271</v>
      </c>
      <c r="E54" s="365" t="s">
        <v>1272</v>
      </c>
      <c r="F54" s="264" t="s">
        <v>1273</v>
      </c>
      <c r="G54" s="264" t="s">
        <v>686</v>
      </c>
      <c r="H54" s="351" t="s">
        <v>1260</v>
      </c>
      <c r="I54" s="366"/>
      <c r="J54" s="367" t="s">
        <v>718</v>
      </c>
      <c r="K54" s="364" t="s">
        <v>1271</v>
      </c>
      <c r="L54" s="367" t="s">
        <v>718</v>
      </c>
      <c r="M54" s="326" t="s">
        <v>687</v>
      </c>
      <c r="N54" s="326" t="s">
        <v>556</v>
      </c>
      <c r="O54" s="264" t="s">
        <v>719</v>
      </c>
      <c r="P54" s="368" t="s">
        <v>23</v>
      </c>
      <c r="Q54" s="368"/>
      <c r="R54" s="263" t="s">
        <v>26</v>
      </c>
      <c r="S54" s="263" t="s">
        <v>1274</v>
      </c>
      <c r="T54" s="263"/>
      <c r="U54" s="369">
        <f>U55+U56</f>
        <v>9.5000000000000001E-2</v>
      </c>
      <c r="V54" s="369"/>
      <c r="W54" s="369"/>
      <c r="X54" s="369"/>
      <c r="Y54" s="337"/>
      <c r="Z54" s="327">
        <v>1</v>
      </c>
      <c r="AA54" s="353"/>
    </row>
    <row r="55" spans="1:27" ht="54.95" customHeight="1">
      <c r="A55" s="349">
        <v>54</v>
      </c>
      <c r="B55" s="349">
        <v>7</v>
      </c>
      <c r="C55" s="356">
        <v>1.3</v>
      </c>
      <c r="D55" s="264" t="s">
        <v>1275</v>
      </c>
      <c r="E55" s="264" t="s">
        <v>1276</v>
      </c>
      <c r="F55" s="264" t="s">
        <v>851</v>
      </c>
      <c r="G55" s="264" t="s">
        <v>686</v>
      </c>
      <c r="H55" s="351" t="s">
        <v>1260</v>
      </c>
      <c r="I55" s="366"/>
      <c r="J55" s="367" t="s">
        <v>718</v>
      </c>
      <c r="K55" s="264" t="s">
        <v>1275</v>
      </c>
      <c r="L55" s="367" t="s">
        <v>718</v>
      </c>
      <c r="M55" s="326" t="s">
        <v>687</v>
      </c>
      <c r="N55" s="326" t="s">
        <v>556</v>
      </c>
      <c r="O55" s="264" t="s">
        <v>25</v>
      </c>
      <c r="P55" s="368" t="s">
        <v>1277</v>
      </c>
      <c r="Q55" s="368"/>
      <c r="R55" s="368" t="s">
        <v>1278</v>
      </c>
      <c r="S55" s="263" t="s">
        <v>1279</v>
      </c>
      <c r="T55" s="263"/>
      <c r="U55" s="369">
        <v>8.5000000000000006E-2</v>
      </c>
      <c r="V55" s="369"/>
      <c r="W55" s="369"/>
      <c r="X55" s="369"/>
      <c r="Y55" s="337"/>
      <c r="Z55" s="327">
        <v>1</v>
      </c>
      <c r="AA55" s="353"/>
    </row>
    <row r="56" spans="1:27" ht="54.95" customHeight="1">
      <c r="A56" s="349">
        <v>55</v>
      </c>
      <c r="B56" s="349">
        <v>7</v>
      </c>
      <c r="C56" s="356">
        <v>1.3</v>
      </c>
      <c r="D56" s="264" t="s">
        <v>658</v>
      </c>
      <c r="E56" s="264" t="s">
        <v>1280</v>
      </c>
      <c r="F56" s="264" t="s">
        <v>852</v>
      </c>
      <c r="G56" s="264" t="s">
        <v>686</v>
      </c>
      <c r="H56" s="351" t="s">
        <v>1260</v>
      </c>
      <c r="I56" s="366"/>
      <c r="J56" s="367" t="s">
        <v>686</v>
      </c>
      <c r="K56" s="368" t="s">
        <v>26</v>
      </c>
      <c r="L56" s="340" t="s">
        <v>686</v>
      </c>
      <c r="M56" s="326" t="s">
        <v>687</v>
      </c>
      <c r="N56" s="326" t="s">
        <v>556</v>
      </c>
      <c r="O56" s="264" t="s">
        <v>852</v>
      </c>
      <c r="P56" s="370" t="s">
        <v>1281</v>
      </c>
      <c r="Q56" s="370"/>
      <c r="R56" s="263" t="s">
        <v>26</v>
      </c>
      <c r="S56" s="263" t="s">
        <v>1282</v>
      </c>
      <c r="T56" s="263"/>
      <c r="U56" s="341">
        <v>0.01</v>
      </c>
      <c r="V56" s="341"/>
      <c r="W56" s="341"/>
      <c r="X56" s="341"/>
      <c r="Y56" s="337"/>
      <c r="Z56" s="327">
        <v>1</v>
      </c>
      <c r="AA56" s="353"/>
    </row>
    <row r="57" spans="1:27" ht="54.95" customHeight="1">
      <c r="A57" s="349">
        <v>56</v>
      </c>
      <c r="B57" s="349">
        <v>4</v>
      </c>
      <c r="C57" s="356">
        <v>1.3</v>
      </c>
      <c r="D57" s="337" t="s">
        <v>1537</v>
      </c>
      <c r="E57" s="354" t="s">
        <v>1057</v>
      </c>
      <c r="F57" s="337"/>
      <c r="G57" s="337"/>
      <c r="H57" s="351" t="s">
        <v>1260</v>
      </c>
      <c r="I57" s="337"/>
      <c r="J57" s="342"/>
      <c r="K57" s="337" t="s">
        <v>1058</v>
      </c>
      <c r="L57" s="342" t="s">
        <v>686</v>
      </c>
      <c r="M57" s="326" t="s">
        <v>687</v>
      </c>
      <c r="N57" s="326" t="s">
        <v>556</v>
      </c>
      <c r="O57" s="334" t="s">
        <v>728</v>
      </c>
      <c r="P57" s="334" t="s">
        <v>23</v>
      </c>
      <c r="Q57" s="334"/>
      <c r="R57" s="337" t="s">
        <v>26</v>
      </c>
      <c r="S57" s="337"/>
      <c r="T57" s="337"/>
      <c r="U57" s="343">
        <f>U58</f>
        <v>7.4099999999999999E-2</v>
      </c>
      <c r="V57" s="343"/>
      <c r="W57" s="343"/>
      <c r="X57" s="343"/>
      <c r="Y57" s="337" t="s">
        <v>928</v>
      </c>
      <c r="Z57" s="337">
        <v>1</v>
      </c>
      <c r="AA57" s="353"/>
    </row>
    <row r="58" spans="1:27" ht="54.95" customHeight="1">
      <c r="A58" s="349">
        <v>57</v>
      </c>
      <c r="B58" s="349">
        <v>5</v>
      </c>
      <c r="C58" s="356">
        <v>1.3</v>
      </c>
      <c r="D58" s="335" t="s">
        <v>1059</v>
      </c>
      <c r="E58" s="354" t="s">
        <v>1060</v>
      </c>
      <c r="F58" s="335"/>
      <c r="G58" s="335"/>
      <c r="H58" s="351" t="s">
        <v>1260</v>
      </c>
      <c r="I58" s="335"/>
      <c r="J58" s="342"/>
      <c r="K58" s="337" t="s">
        <v>1058</v>
      </c>
      <c r="L58" s="342" t="s">
        <v>686</v>
      </c>
      <c r="M58" s="326" t="s">
        <v>687</v>
      </c>
      <c r="N58" s="326" t="s">
        <v>556</v>
      </c>
      <c r="O58" s="326" t="s">
        <v>719</v>
      </c>
      <c r="P58" s="334" t="s">
        <v>23</v>
      </c>
      <c r="Q58" s="334"/>
      <c r="R58" s="337" t="s">
        <v>26</v>
      </c>
      <c r="S58" s="337"/>
      <c r="T58" s="337"/>
      <c r="U58" s="343">
        <f>U59+U60</f>
        <v>7.4099999999999999E-2</v>
      </c>
      <c r="V58" s="343"/>
      <c r="W58" s="343"/>
      <c r="X58" s="343"/>
      <c r="Y58" s="337" t="s">
        <v>26</v>
      </c>
      <c r="Z58" s="337">
        <v>1</v>
      </c>
      <c r="AA58" s="353"/>
    </row>
    <row r="59" spans="1:27" ht="54.95" customHeight="1">
      <c r="A59" s="349">
        <v>58</v>
      </c>
      <c r="B59" s="349">
        <v>6</v>
      </c>
      <c r="C59" s="356">
        <v>1.3</v>
      </c>
      <c r="D59" s="335" t="s">
        <v>1061</v>
      </c>
      <c r="E59" s="354" t="s">
        <v>1062</v>
      </c>
      <c r="F59" s="335"/>
      <c r="G59" s="335"/>
      <c r="H59" s="351" t="s">
        <v>1260</v>
      </c>
      <c r="I59" s="335"/>
      <c r="J59" s="342" t="s">
        <v>718</v>
      </c>
      <c r="K59" s="337" t="s">
        <v>1061</v>
      </c>
      <c r="L59" s="342" t="s">
        <v>718</v>
      </c>
      <c r="M59" s="326" t="s">
        <v>687</v>
      </c>
      <c r="N59" s="326" t="s">
        <v>556</v>
      </c>
      <c r="O59" s="338" t="s">
        <v>25</v>
      </c>
      <c r="P59" s="326" t="s">
        <v>987</v>
      </c>
      <c r="Q59" s="326"/>
      <c r="R59" s="326" t="s">
        <v>988</v>
      </c>
      <c r="S59" s="337"/>
      <c r="T59" s="337"/>
      <c r="U59" s="343">
        <v>3.9399999999999998E-2</v>
      </c>
      <c r="V59" s="343"/>
      <c r="W59" s="343"/>
      <c r="X59" s="343"/>
      <c r="Y59" s="337" t="s">
        <v>26</v>
      </c>
      <c r="Z59" s="337">
        <v>1</v>
      </c>
      <c r="AA59" s="353"/>
    </row>
    <row r="60" spans="1:27" ht="54.95" customHeight="1">
      <c r="A60" s="349">
        <v>59</v>
      </c>
      <c r="B60" s="349">
        <v>6</v>
      </c>
      <c r="C60" s="356">
        <v>1.3</v>
      </c>
      <c r="D60" s="335" t="s">
        <v>1063</v>
      </c>
      <c r="E60" s="354" t="s">
        <v>1064</v>
      </c>
      <c r="F60" s="335"/>
      <c r="G60" s="335"/>
      <c r="H60" s="351" t="s">
        <v>1260</v>
      </c>
      <c r="I60" s="335"/>
      <c r="J60" s="342" t="s">
        <v>718</v>
      </c>
      <c r="K60" s="337" t="s">
        <v>1063</v>
      </c>
      <c r="L60" s="342" t="s">
        <v>718</v>
      </c>
      <c r="M60" s="326" t="s">
        <v>687</v>
      </c>
      <c r="N60" s="326" t="s">
        <v>556</v>
      </c>
      <c r="O60" s="338" t="s">
        <v>25</v>
      </c>
      <c r="P60" s="326" t="s">
        <v>987</v>
      </c>
      <c r="Q60" s="326"/>
      <c r="R60" s="326" t="s">
        <v>988</v>
      </c>
      <c r="S60" s="337"/>
      <c r="T60" s="337"/>
      <c r="U60" s="343">
        <v>3.4700000000000002E-2</v>
      </c>
      <c r="V60" s="343"/>
      <c r="W60" s="343"/>
      <c r="X60" s="343"/>
      <c r="Y60" s="337" t="s">
        <v>26</v>
      </c>
      <c r="Z60" s="337">
        <v>1</v>
      </c>
      <c r="AA60" s="353"/>
    </row>
    <row r="61" spans="1:27" ht="54.95" customHeight="1">
      <c r="A61" s="349">
        <v>60</v>
      </c>
      <c r="B61" s="349">
        <v>4</v>
      </c>
      <c r="C61" s="356">
        <v>1.3</v>
      </c>
      <c r="D61" s="337" t="s">
        <v>1538</v>
      </c>
      <c r="E61" s="354" t="s">
        <v>1065</v>
      </c>
      <c r="F61" s="337"/>
      <c r="G61" s="337"/>
      <c r="H61" s="351" t="s">
        <v>1260</v>
      </c>
      <c r="I61" s="337"/>
      <c r="J61" s="342"/>
      <c r="K61" s="342" t="s">
        <v>1066</v>
      </c>
      <c r="L61" s="342" t="s">
        <v>686</v>
      </c>
      <c r="M61" s="326" t="s">
        <v>687</v>
      </c>
      <c r="N61" s="326" t="s">
        <v>556</v>
      </c>
      <c r="O61" s="334" t="s">
        <v>728</v>
      </c>
      <c r="P61" s="334" t="s">
        <v>23</v>
      </c>
      <c r="Q61" s="334"/>
      <c r="R61" s="337" t="s">
        <v>26</v>
      </c>
      <c r="S61" s="337"/>
      <c r="T61" s="337"/>
      <c r="U61" s="343">
        <f>U62</f>
        <v>7.2499999999999995E-2</v>
      </c>
      <c r="V61" s="343"/>
      <c r="W61" s="343"/>
      <c r="X61" s="343"/>
      <c r="Y61" s="337" t="s">
        <v>928</v>
      </c>
      <c r="Z61" s="337">
        <v>1</v>
      </c>
      <c r="AA61" s="353"/>
    </row>
    <row r="62" spans="1:27" ht="54.95" customHeight="1">
      <c r="A62" s="349">
        <v>61</v>
      </c>
      <c r="B62" s="349">
        <v>5</v>
      </c>
      <c r="C62" s="356">
        <v>1.3</v>
      </c>
      <c r="D62" s="335" t="s">
        <v>1067</v>
      </c>
      <c r="E62" s="354" t="s">
        <v>1068</v>
      </c>
      <c r="F62" s="335"/>
      <c r="G62" s="335"/>
      <c r="H62" s="351" t="s">
        <v>1260</v>
      </c>
      <c r="I62" s="335"/>
      <c r="J62" s="342"/>
      <c r="K62" s="342" t="s">
        <v>1066</v>
      </c>
      <c r="L62" s="342" t="s">
        <v>686</v>
      </c>
      <c r="M62" s="326" t="s">
        <v>687</v>
      </c>
      <c r="N62" s="326" t="s">
        <v>556</v>
      </c>
      <c r="O62" s="326" t="s">
        <v>719</v>
      </c>
      <c r="P62" s="334" t="s">
        <v>23</v>
      </c>
      <c r="Q62" s="334"/>
      <c r="R62" s="337" t="s">
        <v>26</v>
      </c>
      <c r="S62" s="337"/>
      <c r="T62" s="337"/>
      <c r="U62" s="343">
        <f>U63+U64</f>
        <v>7.2499999999999995E-2</v>
      </c>
      <c r="V62" s="343"/>
      <c r="W62" s="343"/>
      <c r="X62" s="343"/>
      <c r="Y62" s="337" t="s">
        <v>26</v>
      </c>
      <c r="Z62" s="337">
        <v>1</v>
      </c>
      <c r="AA62" s="353"/>
    </row>
    <row r="63" spans="1:27" ht="54.95" customHeight="1">
      <c r="A63" s="349">
        <v>62</v>
      </c>
      <c r="B63" s="349">
        <v>6</v>
      </c>
      <c r="C63" s="356">
        <v>1.3</v>
      </c>
      <c r="D63" s="335" t="s">
        <v>1069</v>
      </c>
      <c r="E63" s="354" t="s">
        <v>1070</v>
      </c>
      <c r="F63" s="335"/>
      <c r="G63" s="335"/>
      <c r="H63" s="351" t="s">
        <v>1260</v>
      </c>
      <c r="I63" s="335"/>
      <c r="J63" s="342" t="s">
        <v>686</v>
      </c>
      <c r="K63" s="342" t="s">
        <v>1071</v>
      </c>
      <c r="L63" s="342" t="s">
        <v>686</v>
      </c>
      <c r="M63" s="326" t="s">
        <v>687</v>
      </c>
      <c r="N63" s="326" t="s">
        <v>556</v>
      </c>
      <c r="O63" s="338" t="s">
        <v>25</v>
      </c>
      <c r="P63" s="326" t="s">
        <v>987</v>
      </c>
      <c r="Q63" s="326"/>
      <c r="R63" s="326" t="s">
        <v>988</v>
      </c>
      <c r="S63" s="337"/>
      <c r="T63" s="337"/>
      <c r="U63" s="343">
        <v>4.6699999999999998E-2</v>
      </c>
      <c r="V63" s="343"/>
      <c r="W63" s="343"/>
      <c r="X63" s="343"/>
      <c r="Y63" s="337" t="s">
        <v>26</v>
      </c>
      <c r="Z63" s="337">
        <v>1</v>
      </c>
      <c r="AA63" s="353"/>
    </row>
    <row r="64" spans="1:27" ht="54.95" customHeight="1">
      <c r="A64" s="349">
        <v>63</v>
      </c>
      <c r="B64" s="349">
        <v>6</v>
      </c>
      <c r="C64" s="356">
        <v>1.3</v>
      </c>
      <c r="D64" s="371" t="s">
        <v>1072</v>
      </c>
      <c r="E64" s="354" t="s">
        <v>1073</v>
      </c>
      <c r="F64" s="335"/>
      <c r="G64" s="335"/>
      <c r="H64" s="351" t="s">
        <v>1260</v>
      </c>
      <c r="I64" s="335"/>
      <c r="J64" s="342" t="s">
        <v>686</v>
      </c>
      <c r="K64" s="342" t="s">
        <v>1074</v>
      </c>
      <c r="L64" s="342" t="s">
        <v>686</v>
      </c>
      <c r="M64" s="326" t="s">
        <v>687</v>
      </c>
      <c r="N64" s="326" t="s">
        <v>556</v>
      </c>
      <c r="O64" s="338" t="s">
        <v>25</v>
      </c>
      <c r="P64" s="326" t="s">
        <v>987</v>
      </c>
      <c r="Q64" s="326"/>
      <c r="R64" s="326" t="s">
        <v>988</v>
      </c>
      <c r="S64" s="337"/>
      <c r="T64" s="337"/>
      <c r="U64" s="343">
        <v>2.58E-2</v>
      </c>
      <c r="V64" s="343"/>
      <c r="W64" s="343"/>
      <c r="X64" s="343"/>
      <c r="Y64" s="337" t="s">
        <v>26</v>
      </c>
      <c r="Z64" s="337">
        <v>1</v>
      </c>
      <c r="AA64" s="353"/>
    </row>
    <row r="65" spans="1:27" ht="54.95" customHeight="1">
      <c r="A65" s="349">
        <v>64</v>
      </c>
      <c r="B65" s="349">
        <v>4</v>
      </c>
      <c r="C65" s="356">
        <v>1.3</v>
      </c>
      <c r="D65" s="338" t="s">
        <v>1075</v>
      </c>
      <c r="E65" s="354" t="s">
        <v>1076</v>
      </c>
      <c r="F65" s="337" t="s">
        <v>1077</v>
      </c>
      <c r="G65" s="337"/>
      <c r="H65" s="351" t="s">
        <v>1260</v>
      </c>
      <c r="I65" s="337"/>
      <c r="J65" s="342"/>
      <c r="K65" s="337"/>
      <c r="L65" s="342"/>
      <c r="M65" s="326" t="s">
        <v>687</v>
      </c>
      <c r="N65" s="326" t="s">
        <v>556</v>
      </c>
      <c r="O65" s="326" t="s">
        <v>852</v>
      </c>
      <c r="P65" s="337" t="s">
        <v>26</v>
      </c>
      <c r="Q65" s="337"/>
      <c r="R65" s="337" t="s">
        <v>26</v>
      </c>
      <c r="S65" s="337"/>
      <c r="T65" s="337"/>
      <c r="U65" s="343">
        <v>2.7000000000000001E-3</v>
      </c>
      <c r="V65" s="343"/>
      <c r="W65" s="343"/>
      <c r="X65" s="343"/>
      <c r="Y65" s="337" t="s">
        <v>1078</v>
      </c>
      <c r="Z65" s="327">
        <v>4</v>
      </c>
      <c r="AA65" s="353"/>
    </row>
    <row r="66" spans="1:27" ht="54.95" customHeight="1">
      <c r="A66" s="349">
        <v>65</v>
      </c>
      <c r="B66" s="349">
        <v>4</v>
      </c>
      <c r="C66" s="356">
        <v>1.3</v>
      </c>
      <c r="D66" s="337" t="s">
        <v>1079</v>
      </c>
      <c r="E66" s="354" t="s">
        <v>1080</v>
      </c>
      <c r="F66" s="337" t="s">
        <v>1081</v>
      </c>
      <c r="G66" s="337"/>
      <c r="H66" s="351" t="s">
        <v>1260</v>
      </c>
      <c r="I66" s="337"/>
      <c r="J66" s="342"/>
      <c r="K66" s="337" t="s">
        <v>926</v>
      </c>
      <c r="L66" s="342"/>
      <c r="M66" s="326" t="s">
        <v>687</v>
      </c>
      <c r="N66" s="326" t="s">
        <v>556</v>
      </c>
      <c r="O66" s="326" t="s">
        <v>714</v>
      </c>
      <c r="P66" s="337" t="s">
        <v>23</v>
      </c>
      <c r="Q66" s="337"/>
      <c r="R66" s="324" t="s">
        <v>26</v>
      </c>
      <c r="S66" s="337"/>
      <c r="T66" s="337"/>
      <c r="U66" s="343">
        <f>U67+U68</f>
        <v>5.9000000000000004E-2</v>
      </c>
      <c r="V66" s="343"/>
      <c r="W66" s="343"/>
      <c r="X66" s="343"/>
      <c r="Y66" s="337" t="s">
        <v>26</v>
      </c>
      <c r="Z66" s="327"/>
      <c r="AA66" s="353"/>
    </row>
    <row r="67" spans="1:27" ht="54.95" customHeight="1">
      <c r="A67" s="349">
        <v>66</v>
      </c>
      <c r="B67" s="349">
        <v>5</v>
      </c>
      <c r="C67" s="356">
        <v>1.3</v>
      </c>
      <c r="D67" s="337" t="s">
        <v>1082</v>
      </c>
      <c r="E67" s="354" t="s">
        <v>1083</v>
      </c>
      <c r="F67" s="337"/>
      <c r="G67" s="337"/>
      <c r="H67" s="351" t="s">
        <v>1260</v>
      </c>
      <c r="I67" s="337"/>
      <c r="J67" s="342"/>
      <c r="K67" s="337" t="s">
        <v>1082</v>
      </c>
      <c r="L67" s="342" t="s">
        <v>718</v>
      </c>
      <c r="M67" s="326" t="s">
        <v>687</v>
      </c>
      <c r="N67" s="326" t="s">
        <v>556</v>
      </c>
      <c r="O67" s="326" t="s">
        <v>1046</v>
      </c>
      <c r="P67" s="326" t="s">
        <v>1084</v>
      </c>
      <c r="Q67" s="326"/>
      <c r="R67" s="326" t="s">
        <v>1085</v>
      </c>
      <c r="S67" s="337"/>
      <c r="T67" s="337"/>
      <c r="U67" s="343">
        <v>5.1900000000000002E-2</v>
      </c>
      <c r="V67" s="343"/>
      <c r="W67" s="343"/>
      <c r="X67" s="343"/>
      <c r="Y67" s="337" t="s">
        <v>26</v>
      </c>
      <c r="Z67" s="327">
        <v>1</v>
      </c>
      <c r="AA67" s="353"/>
    </row>
    <row r="68" spans="1:27" ht="54.95" customHeight="1">
      <c r="A68" s="349">
        <v>67</v>
      </c>
      <c r="B68" s="349">
        <v>5</v>
      </c>
      <c r="C68" s="356">
        <v>1.3</v>
      </c>
      <c r="D68" s="337" t="s">
        <v>1086</v>
      </c>
      <c r="E68" s="354" t="s">
        <v>1087</v>
      </c>
      <c r="F68" s="337"/>
      <c r="G68" s="337"/>
      <c r="H68" s="351" t="s">
        <v>1260</v>
      </c>
      <c r="I68" s="337"/>
      <c r="J68" s="342" t="s">
        <v>686</v>
      </c>
      <c r="K68" s="337" t="s">
        <v>1086</v>
      </c>
      <c r="L68" s="342" t="s">
        <v>686</v>
      </c>
      <c r="M68" s="326" t="s">
        <v>687</v>
      </c>
      <c r="N68" s="326" t="s">
        <v>556</v>
      </c>
      <c r="O68" s="338" t="s">
        <v>25</v>
      </c>
      <c r="P68" s="326" t="s">
        <v>946</v>
      </c>
      <c r="Q68" s="326"/>
      <c r="R68" s="326" t="s">
        <v>1088</v>
      </c>
      <c r="S68" s="337"/>
      <c r="T68" s="337"/>
      <c r="U68" s="343">
        <v>7.1000000000000004E-3</v>
      </c>
      <c r="V68" s="343"/>
      <c r="W68" s="343"/>
      <c r="X68" s="343"/>
      <c r="Y68" s="337" t="s">
        <v>26</v>
      </c>
      <c r="Z68" s="327">
        <v>1</v>
      </c>
      <c r="AA68" s="353"/>
    </row>
    <row r="69" spans="1:27" ht="54.95" customHeight="1">
      <c r="A69" s="349">
        <v>68</v>
      </c>
      <c r="B69" s="349">
        <v>4</v>
      </c>
      <c r="C69" s="356">
        <v>1.3</v>
      </c>
      <c r="D69" s="342" t="s">
        <v>1089</v>
      </c>
      <c r="E69" s="334" t="s">
        <v>1090</v>
      </c>
      <c r="F69" s="334"/>
      <c r="G69" s="337"/>
      <c r="H69" s="351" t="s">
        <v>1260</v>
      </c>
      <c r="I69" s="337"/>
      <c r="J69" s="342"/>
      <c r="K69" s="337"/>
      <c r="L69" s="342"/>
      <c r="M69" s="326" t="s">
        <v>687</v>
      </c>
      <c r="N69" s="326" t="s">
        <v>556</v>
      </c>
      <c r="O69" s="326" t="s">
        <v>852</v>
      </c>
      <c r="P69" s="326" t="s">
        <v>23</v>
      </c>
      <c r="Q69" s="326"/>
      <c r="R69" s="337" t="s">
        <v>26</v>
      </c>
      <c r="S69" s="337"/>
      <c r="T69" s="337"/>
      <c r="U69" s="343"/>
      <c r="V69" s="343"/>
      <c r="W69" s="343"/>
      <c r="X69" s="343"/>
      <c r="Y69" s="337" t="s">
        <v>26</v>
      </c>
      <c r="Z69" s="327">
        <v>4</v>
      </c>
      <c r="AA69" s="353"/>
    </row>
    <row r="70" spans="1:27" ht="54.95" customHeight="1">
      <c r="A70" s="349">
        <v>69</v>
      </c>
      <c r="B70" s="349">
        <v>4</v>
      </c>
      <c r="C70" s="356">
        <v>1.3</v>
      </c>
      <c r="D70" s="337" t="s">
        <v>1091</v>
      </c>
      <c r="E70" s="354" t="s">
        <v>1092</v>
      </c>
      <c r="F70" s="337" t="s">
        <v>952</v>
      </c>
      <c r="G70" s="337"/>
      <c r="H70" s="351" t="s">
        <v>1260</v>
      </c>
      <c r="I70" s="337"/>
      <c r="J70" s="342"/>
      <c r="K70" s="337" t="s">
        <v>1091</v>
      </c>
      <c r="L70" s="342"/>
      <c r="M70" s="326" t="s">
        <v>687</v>
      </c>
      <c r="N70" s="326" t="s">
        <v>556</v>
      </c>
      <c r="O70" s="338" t="s">
        <v>969</v>
      </c>
      <c r="P70" s="326" t="s">
        <v>1093</v>
      </c>
      <c r="Q70" s="326"/>
      <c r="R70" s="326" t="s">
        <v>1094</v>
      </c>
      <c r="S70" s="337"/>
      <c r="T70" s="337"/>
      <c r="U70" s="343">
        <v>6.8199999999999997E-2</v>
      </c>
      <c r="V70" s="343"/>
      <c r="W70" s="343"/>
      <c r="X70" s="343"/>
      <c r="Y70" s="337" t="s">
        <v>928</v>
      </c>
      <c r="Z70" s="327">
        <v>2</v>
      </c>
      <c r="AA70" s="353"/>
    </row>
    <row r="71" spans="1:27" ht="54.95" customHeight="1">
      <c r="A71" s="349">
        <v>70</v>
      </c>
      <c r="B71" s="349">
        <v>4</v>
      </c>
      <c r="C71" s="356">
        <v>1.3</v>
      </c>
      <c r="D71" s="337" t="s">
        <v>1095</v>
      </c>
      <c r="E71" s="354" t="s">
        <v>1096</v>
      </c>
      <c r="F71" s="337" t="s">
        <v>952</v>
      </c>
      <c r="G71" s="337"/>
      <c r="H71" s="351" t="s">
        <v>1260</v>
      </c>
      <c r="I71" s="337"/>
      <c r="J71" s="342"/>
      <c r="K71" s="337" t="s">
        <v>1095</v>
      </c>
      <c r="L71" s="342"/>
      <c r="M71" s="326" t="s">
        <v>687</v>
      </c>
      <c r="N71" s="326" t="s">
        <v>556</v>
      </c>
      <c r="O71" s="338" t="s">
        <v>969</v>
      </c>
      <c r="P71" s="326" t="s">
        <v>1097</v>
      </c>
      <c r="Q71" s="326"/>
      <c r="R71" s="326" t="s">
        <v>1098</v>
      </c>
      <c r="S71" s="337"/>
      <c r="T71" s="337"/>
      <c r="U71" s="343">
        <v>9.4200000000000006E-2</v>
      </c>
      <c r="V71" s="343"/>
      <c r="W71" s="343"/>
      <c r="X71" s="343"/>
      <c r="Y71" s="337" t="s">
        <v>928</v>
      </c>
      <c r="Z71" s="327">
        <v>2</v>
      </c>
      <c r="AA71" s="353"/>
    </row>
    <row r="72" spans="1:27" ht="54.95" customHeight="1">
      <c r="A72" s="349">
        <v>71</v>
      </c>
      <c r="B72" s="349">
        <v>4</v>
      </c>
      <c r="C72" s="356">
        <v>1.3</v>
      </c>
      <c r="D72" s="337" t="s">
        <v>1099</v>
      </c>
      <c r="E72" s="354" t="s">
        <v>1100</v>
      </c>
      <c r="F72" s="337"/>
      <c r="G72" s="337"/>
      <c r="H72" s="351" t="s">
        <v>1260</v>
      </c>
      <c r="I72" s="337"/>
      <c r="J72" s="342"/>
      <c r="K72" s="337" t="s">
        <v>1099</v>
      </c>
      <c r="L72" s="342" t="s">
        <v>718</v>
      </c>
      <c r="M72" s="326" t="s">
        <v>687</v>
      </c>
      <c r="N72" s="326" t="s">
        <v>556</v>
      </c>
      <c r="O72" s="326" t="s">
        <v>714</v>
      </c>
      <c r="P72" s="334" t="s">
        <v>23</v>
      </c>
      <c r="Q72" s="334"/>
      <c r="R72" s="337" t="s">
        <v>26</v>
      </c>
      <c r="S72" s="337"/>
      <c r="T72" s="337"/>
      <c r="U72" s="343"/>
      <c r="V72" s="343"/>
      <c r="W72" s="343"/>
      <c r="X72" s="343"/>
      <c r="Y72" s="337" t="s">
        <v>26</v>
      </c>
      <c r="Z72" s="327">
        <v>2</v>
      </c>
      <c r="AA72" s="353"/>
    </row>
    <row r="73" spans="1:27" ht="54.95" customHeight="1">
      <c r="A73" s="349">
        <v>72</v>
      </c>
      <c r="B73" s="349">
        <v>4</v>
      </c>
      <c r="C73" s="356">
        <v>1.3</v>
      </c>
      <c r="D73" s="342" t="s">
        <v>1101</v>
      </c>
      <c r="E73" s="337" t="s">
        <v>1102</v>
      </c>
      <c r="F73" s="342" t="s">
        <v>1103</v>
      </c>
      <c r="G73" s="334" t="s">
        <v>686</v>
      </c>
      <c r="H73" s="351" t="s">
        <v>1260</v>
      </c>
      <c r="I73" s="326"/>
      <c r="J73" s="372"/>
      <c r="K73" s="325"/>
      <c r="L73" s="326"/>
      <c r="M73" s="326" t="s">
        <v>687</v>
      </c>
      <c r="N73" s="326" t="s">
        <v>556</v>
      </c>
      <c r="O73" s="326" t="s">
        <v>852</v>
      </c>
      <c r="P73" s="334" t="s">
        <v>1104</v>
      </c>
      <c r="Q73" s="334"/>
      <c r="R73" s="337" t="s">
        <v>26</v>
      </c>
      <c r="S73" s="334"/>
      <c r="T73" s="334"/>
      <c r="U73" s="361">
        <v>2.0000000000000001E-4</v>
      </c>
      <c r="V73" s="361"/>
      <c r="W73" s="361"/>
      <c r="X73" s="361"/>
      <c r="Y73" s="337" t="s">
        <v>1105</v>
      </c>
      <c r="Z73" s="327">
        <v>4</v>
      </c>
      <c r="AA73" s="353"/>
    </row>
    <row r="74" spans="1:27" ht="54.95" customHeight="1">
      <c r="A74" s="349">
        <v>73</v>
      </c>
      <c r="B74" s="349">
        <v>4</v>
      </c>
      <c r="C74" s="356">
        <v>1.3</v>
      </c>
      <c r="D74" s="337" t="s">
        <v>1106</v>
      </c>
      <c r="E74" s="354" t="s">
        <v>1107</v>
      </c>
      <c r="F74" s="337"/>
      <c r="G74" s="337"/>
      <c r="H74" s="351" t="s">
        <v>1260</v>
      </c>
      <c r="I74" s="337"/>
      <c r="J74" s="342"/>
      <c r="K74" s="337" t="s">
        <v>1106</v>
      </c>
      <c r="L74" s="342" t="s">
        <v>718</v>
      </c>
      <c r="M74" s="326" t="s">
        <v>687</v>
      </c>
      <c r="N74" s="326" t="s">
        <v>556</v>
      </c>
      <c r="O74" s="338" t="s">
        <v>1046</v>
      </c>
      <c r="P74" s="326" t="s">
        <v>1108</v>
      </c>
      <c r="Q74" s="326"/>
      <c r="R74" s="326" t="s">
        <v>1109</v>
      </c>
      <c r="S74" s="337"/>
      <c r="T74" s="337"/>
      <c r="U74" s="343">
        <v>6.4799999999999996E-2</v>
      </c>
      <c r="V74" s="343"/>
      <c r="W74" s="343"/>
      <c r="X74" s="343"/>
      <c r="Y74" s="337" t="s">
        <v>1110</v>
      </c>
      <c r="Z74" s="327">
        <v>4</v>
      </c>
      <c r="AA74" s="353"/>
    </row>
    <row r="75" spans="1:27" ht="54.95" customHeight="1">
      <c r="A75" s="349">
        <v>74</v>
      </c>
      <c r="B75" s="349">
        <v>4</v>
      </c>
      <c r="C75" s="356">
        <v>1.3</v>
      </c>
      <c r="D75" s="337" t="s">
        <v>1111</v>
      </c>
      <c r="E75" s="354" t="s">
        <v>1112</v>
      </c>
      <c r="F75" s="337"/>
      <c r="G75" s="337"/>
      <c r="H75" s="351" t="s">
        <v>1260</v>
      </c>
      <c r="I75" s="337"/>
      <c r="J75" s="342" t="s">
        <v>718</v>
      </c>
      <c r="K75" s="337" t="s">
        <v>1111</v>
      </c>
      <c r="L75" s="342" t="s">
        <v>718</v>
      </c>
      <c r="M75" s="326" t="s">
        <v>687</v>
      </c>
      <c r="N75" s="326" t="s">
        <v>556</v>
      </c>
      <c r="O75" s="338" t="s">
        <v>25</v>
      </c>
      <c r="P75" s="334" t="s">
        <v>1113</v>
      </c>
      <c r="Q75" s="334"/>
      <c r="R75" s="337" t="s">
        <v>1114</v>
      </c>
      <c r="S75" s="337"/>
      <c r="T75" s="337"/>
      <c r="U75" s="343">
        <v>2.3E-3</v>
      </c>
      <c r="V75" s="343"/>
      <c r="W75" s="343"/>
      <c r="X75" s="343"/>
      <c r="Y75" s="337" t="s">
        <v>1105</v>
      </c>
      <c r="Z75" s="327">
        <v>2</v>
      </c>
      <c r="AA75" s="353"/>
    </row>
    <row r="76" spans="1:27" ht="54.95" customHeight="1">
      <c r="A76" s="349">
        <v>75</v>
      </c>
      <c r="B76" s="349">
        <v>4</v>
      </c>
      <c r="C76" s="356">
        <v>1.3</v>
      </c>
      <c r="D76" s="337"/>
      <c r="E76" s="354" t="s">
        <v>1115</v>
      </c>
      <c r="F76" s="337"/>
      <c r="G76" s="337"/>
      <c r="H76" s="351" t="s">
        <v>1260</v>
      </c>
      <c r="I76" s="337"/>
      <c r="J76" s="342"/>
      <c r="K76" s="337"/>
      <c r="L76" s="342"/>
      <c r="M76" s="326" t="s">
        <v>687</v>
      </c>
      <c r="N76" s="326" t="s">
        <v>556</v>
      </c>
      <c r="O76" s="334" t="s">
        <v>728</v>
      </c>
      <c r="P76" s="326" t="s">
        <v>23</v>
      </c>
      <c r="Q76" s="326"/>
      <c r="R76" s="337" t="s">
        <v>26</v>
      </c>
      <c r="S76" s="337"/>
      <c r="T76" s="337"/>
      <c r="U76" s="343">
        <f>U77</f>
        <v>0.58679999999999999</v>
      </c>
      <c r="V76" s="343"/>
      <c r="W76" s="343"/>
      <c r="X76" s="343"/>
      <c r="Y76" s="337" t="s">
        <v>928</v>
      </c>
      <c r="Z76" s="327">
        <v>2</v>
      </c>
      <c r="AA76" s="353"/>
    </row>
    <row r="77" spans="1:27" ht="54.95" customHeight="1">
      <c r="A77" s="349">
        <v>76</v>
      </c>
      <c r="B77" s="349">
        <v>5</v>
      </c>
      <c r="C77" s="356">
        <v>1.3</v>
      </c>
      <c r="D77" s="337" t="s">
        <v>1116</v>
      </c>
      <c r="E77" s="354" t="s">
        <v>1117</v>
      </c>
      <c r="F77" s="337"/>
      <c r="G77" s="337"/>
      <c r="H77" s="351" t="s">
        <v>1260</v>
      </c>
      <c r="I77" s="337"/>
      <c r="J77" s="342"/>
      <c r="K77" s="337"/>
      <c r="L77" s="342"/>
      <c r="M77" s="326" t="s">
        <v>687</v>
      </c>
      <c r="N77" s="326" t="s">
        <v>556</v>
      </c>
      <c r="O77" s="326" t="s">
        <v>719</v>
      </c>
      <c r="P77" s="326" t="s">
        <v>23</v>
      </c>
      <c r="Q77" s="326"/>
      <c r="R77" s="337" t="s">
        <v>26</v>
      </c>
      <c r="S77" s="337"/>
      <c r="T77" s="337"/>
      <c r="U77" s="343">
        <f>U78+U83+U88*AV88+U89*AV89</f>
        <v>0.58679999999999999</v>
      </c>
      <c r="V77" s="343"/>
      <c r="W77" s="343"/>
      <c r="X77" s="343"/>
      <c r="Y77" s="337" t="s">
        <v>26</v>
      </c>
      <c r="Z77" s="327">
        <v>1</v>
      </c>
      <c r="AA77" s="353"/>
    </row>
    <row r="78" spans="1:27" ht="54.95" customHeight="1">
      <c r="A78" s="349">
        <v>77</v>
      </c>
      <c r="B78" s="349">
        <v>6</v>
      </c>
      <c r="C78" s="356">
        <v>1.3</v>
      </c>
      <c r="D78" s="362" t="s">
        <v>1118</v>
      </c>
      <c r="E78" s="363" t="s">
        <v>1119</v>
      </c>
      <c r="F78" s="337" t="s">
        <v>1120</v>
      </c>
      <c r="G78" s="334"/>
      <c r="H78" s="351" t="s">
        <v>1260</v>
      </c>
      <c r="I78" s="326"/>
      <c r="J78" s="342"/>
      <c r="K78" s="337"/>
      <c r="L78" s="342"/>
      <c r="M78" s="326" t="s">
        <v>687</v>
      </c>
      <c r="N78" s="326" t="s">
        <v>556</v>
      </c>
      <c r="O78" s="326" t="s">
        <v>714</v>
      </c>
      <c r="P78" s="334" t="s">
        <v>23</v>
      </c>
      <c r="Q78" s="334"/>
      <c r="R78" s="337" t="s">
        <v>26</v>
      </c>
      <c r="S78" s="337"/>
      <c r="T78" s="337"/>
      <c r="U78" s="343">
        <f>U79+U80+U81+U82*2</f>
        <v>0.29339999999999999</v>
      </c>
      <c r="V78" s="343"/>
      <c r="W78" s="343"/>
      <c r="X78" s="343"/>
      <c r="Y78" s="337" t="s">
        <v>26</v>
      </c>
      <c r="Z78" s="327">
        <v>1</v>
      </c>
      <c r="AA78" s="353"/>
    </row>
    <row r="79" spans="1:27" ht="54.95" customHeight="1">
      <c r="A79" s="349">
        <v>78</v>
      </c>
      <c r="B79" s="349">
        <v>7</v>
      </c>
      <c r="C79" s="356">
        <v>1.3</v>
      </c>
      <c r="D79" s="373" t="s">
        <v>1121</v>
      </c>
      <c r="E79" s="354" t="s">
        <v>1122</v>
      </c>
      <c r="F79" s="337" t="s">
        <v>952</v>
      </c>
      <c r="G79" s="337"/>
      <c r="H79" s="351" t="s">
        <v>1260</v>
      </c>
      <c r="I79" s="337"/>
      <c r="J79" s="342"/>
      <c r="K79" s="337"/>
      <c r="L79" s="342"/>
      <c r="M79" s="326" t="s">
        <v>687</v>
      </c>
      <c r="N79" s="326" t="s">
        <v>556</v>
      </c>
      <c r="O79" s="337" t="s">
        <v>1046</v>
      </c>
      <c r="P79" s="334">
        <v>20</v>
      </c>
      <c r="Q79" s="334"/>
      <c r="R79" s="337" t="s">
        <v>26</v>
      </c>
      <c r="S79" s="337"/>
      <c r="T79" s="337"/>
      <c r="U79" s="343">
        <v>1.7299999999999999E-2</v>
      </c>
      <c r="V79" s="343"/>
      <c r="W79" s="343"/>
      <c r="X79" s="343"/>
      <c r="Y79" s="337" t="s">
        <v>26</v>
      </c>
      <c r="Z79" s="327">
        <v>1</v>
      </c>
      <c r="AA79" s="353"/>
    </row>
    <row r="80" spans="1:27" ht="54.95" customHeight="1">
      <c r="A80" s="349">
        <v>79</v>
      </c>
      <c r="B80" s="349">
        <v>7</v>
      </c>
      <c r="C80" s="356">
        <v>1.3</v>
      </c>
      <c r="D80" s="362" t="s">
        <v>1123</v>
      </c>
      <c r="E80" s="363" t="s">
        <v>1124</v>
      </c>
      <c r="F80" s="337" t="s">
        <v>1120</v>
      </c>
      <c r="G80" s="334"/>
      <c r="H80" s="351" t="s">
        <v>1260</v>
      </c>
      <c r="I80" s="326"/>
      <c r="J80" s="342" t="s">
        <v>686</v>
      </c>
      <c r="K80" s="337" t="s">
        <v>1123</v>
      </c>
      <c r="L80" s="342" t="s">
        <v>686</v>
      </c>
      <c r="M80" s="326" t="s">
        <v>687</v>
      </c>
      <c r="N80" s="326" t="s">
        <v>556</v>
      </c>
      <c r="O80" s="338" t="s">
        <v>25</v>
      </c>
      <c r="P80" s="326" t="s">
        <v>1125</v>
      </c>
      <c r="Q80" s="326"/>
      <c r="R80" s="326" t="s">
        <v>1126</v>
      </c>
      <c r="S80" s="337"/>
      <c r="T80" s="337"/>
      <c r="U80" s="343">
        <v>0.16880000000000001</v>
      </c>
      <c r="V80" s="343"/>
      <c r="W80" s="343"/>
      <c r="X80" s="343"/>
      <c r="Y80" s="337" t="s">
        <v>26</v>
      </c>
      <c r="Z80" s="327">
        <v>1</v>
      </c>
      <c r="AA80" s="353"/>
    </row>
    <row r="81" spans="1:27" ht="54.95" customHeight="1">
      <c r="A81" s="349">
        <v>80</v>
      </c>
      <c r="B81" s="349">
        <v>7</v>
      </c>
      <c r="C81" s="356">
        <v>1.3</v>
      </c>
      <c r="D81" s="362" t="s">
        <v>1127</v>
      </c>
      <c r="E81" s="363" t="s">
        <v>1128</v>
      </c>
      <c r="F81" s="337" t="s">
        <v>1120</v>
      </c>
      <c r="G81" s="334"/>
      <c r="H81" s="351" t="s">
        <v>1260</v>
      </c>
      <c r="I81" s="326"/>
      <c r="J81" s="342" t="s">
        <v>686</v>
      </c>
      <c r="K81" s="337" t="s">
        <v>1127</v>
      </c>
      <c r="L81" s="342" t="s">
        <v>686</v>
      </c>
      <c r="M81" s="326" t="s">
        <v>687</v>
      </c>
      <c r="N81" s="326" t="s">
        <v>556</v>
      </c>
      <c r="O81" s="338" t="s">
        <v>25</v>
      </c>
      <c r="P81" s="326" t="s">
        <v>1125</v>
      </c>
      <c r="Q81" s="326"/>
      <c r="R81" s="326" t="s">
        <v>1126</v>
      </c>
      <c r="S81" s="337"/>
      <c r="T81" s="337"/>
      <c r="U81" s="343">
        <v>8.7099999999999997E-2</v>
      </c>
      <c r="V81" s="343"/>
      <c r="W81" s="343"/>
      <c r="X81" s="343"/>
      <c r="Y81" s="337" t="s">
        <v>26</v>
      </c>
      <c r="Z81" s="327">
        <v>1</v>
      </c>
      <c r="AA81" s="353"/>
    </row>
    <row r="82" spans="1:27" ht="54.95" customHeight="1">
      <c r="A82" s="349">
        <v>81</v>
      </c>
      <c r="B82" s="349">
        <v>7</v>
      </c>
      <c r="C82" s="356">
        <v>1.3</v>
      </c>
      <c r="D82" s="362" t="s">
        <v>1129</v>
      </c>
      <c r="E82" s="363" t="s">
        <v>1130</v>
      </c>
      <c r="F82" s="337" t="s">
        <v>952</v>
      </c>
      <c r="G82" s="334" t="s">
        <v>718</v>
      </c>
      <c r="H82" s="351" t="s">
        <v>1260</v>
      </c>
      <c r="I82" s="326"/>
      <c r="J82" s="342"/>
      <c r="K82" s="337"/>
      <c r="L82" s="342"/>
      <c r="M82" s="326" t="s">
        <v>687</v>
      </c>
      <c r="N82" s="326" t="s">
        <v>556</v>
      </c>
      <c r="O82" s="337" t="s">
        <v>1046</v>
      </c>
      <c r="P82" s="326" t="s">
        <v>1131</v>
      </c>
      <c r="Q82" s="326"/>
      <c r="R82" s="337" t="s">
        <v>26</v>
      </c>
      <c r="S82" s="337"/>
      <c r="T82" s="337"/>
      <c r="U82" s="343">
        <v>1.01E-2</v>
      </c>
      <c r="V82" s="343"/>
      <c r="W82" s="343"/>
      <c r="X82" s="343"/>
      <c r="Y82" s="337" t="s">
        <v>26</v>
      </c>
      <c r="Z82" s="327">
        <v>2</v>
      </c>
      <c r="AA82" s="353"/>
    </row>
    <row r="83" spans="1:27" ht="54.95" customHeight="1">
      <c r="A83" s="349">
        <v>82</v>
      </c>
      <c r="B83" s="349">
        <v>6</v>
      </c>
      <c r="C83" s="356">
        <v>1.3</v>
      </c>
      <c r="D83" s="362" t="s">
        <v>1132</v>
      </c>
      <c r="E83" s="363" t="s">
        <v>1133</v>
      </c>
      <c r="F83" s="337" t="s">
        <v>1120</v>
      </c>
      <c r="G83" s="334"/>
      <c r="H83" s="351" t="s">
        <v>1260</v>
      </c>
      <c r="I83" s="326"/>
      <c r="J83" s="342"/>
      <c r="K83" s="337" t="s">
        <v>1132</v>
      </c>
      <c r="L83" s="342"/>
      <c r="M83" s="326" t="s">
        <v>687</v>
      </c>
      <c r="N83" s="326" t="s">
        <v>556</v>
      </c>
      <c r="O83" s="326" t="s">
        <v>714</v>
      </c>
      <c r="P83" s="334" t="s">
        <v>23</v>
      </c>
      <c r="Q83" s="334"/>
      <c r="R83" s="337" t="s">
        <v>26</v>
      </c>
      <c r="S83" s="337"/>
      <c r="T83" s="337"/>
      <c r="U83" s="343">
        <f>U84+U85+U86+U87*2</f>
        <v>0.29339999999999999</v>
      </c>
      <c r="V83" s="343"/>
      <c r="W83" s="343"/>
      <c r="X83" s="343"/>
      <c r="Y83" s="337" t="s">
        <v>26</v>
      </c>
      <c r="Z83" s="327"/>
      <c r="AA83" s="353"/>
    </row>
    <row r="84" spans="1:27" ht="54.95" customHeight="1">
      <c r="A84" s="349">
        <v>83</v>
      </c>
      <c r="B84" s="349">
        <v>7</v>
      </c>
      <c r="C84" s="356">
        <v>1.3</v>
      </c>
      <c r="D84" s="373" t="s">
        <v>1121</v>
      </c>
      <c r="E84" s="354" t="s">
        <v>1122</v>
      </c>
      <c r="F84" s="337" t="s">
        <v>952</v>
      </c>
      <c r="G84" s="337"/>
      <c r="H84" s="351" t="s">
        <v>1260</v>
      </c>
      <c r="I84" s="337"/>
      <c r="J84" s="342"/>
      <c r="K84" s="337" t="s">
        <v>1121</v>
      </c>
      <c r="L84" s="342"/>
      <c r="M84" s="326" t="s">
        <v>687</v>
      </c>
      <c r="N84" s="326" t="s">
        <v>556</v>
      </c>
      <c r="O84" s="337" t="s">
        <v>1046</v>
      </c>
      <c r="P84" s="334">
        <v>20</v>
      </c>
      <c r="Q84" s="334"/>
      <c r="R84" s="337" t="s">
        <v>26</v>
      </c>
      <c r="S84" s="337"/>
      <c r="T84" s="337"/>
      <c r="U84" s="343">
        <v>1.7299999999999999E-2</v>
      </c>
      <c r="V84" s="343"/>
      <c r="W84" s="343"/>
      <c r="X84" s="343"/>
      <c r="Y84" s="337" t="s">
        <v>26</v>
      </c>
      <c r="Z84" s="327">
        <v>1</v>
      </c>
      <c r="AA84" s="353"/>
    </row>
    <row r="85" spans="1:27" ht="54.95" customHeight="1">
      <c r="A85" s="349">
        <v>84</v>
      </c>
      <c r="B85" s="349">
        <v>7</v>
      </c>
      <c r="C85" s="356">
        <v>1.3</v>
      </c>
      <c r="D85" s="362" t="s">
        <v>1123</v>
      </c>
      <c r="E85" s="363" t="s">
        <v>1124</v>
      </c>
      <c r="F85" s="337" t="s">
        <v>1120</v>
      </c>
      <c r="G85" s="334"/>
      <c r="H85" s="351" t="s">
        <v>1260</v>
      </c>
      <c r="I85" s="326"/>
      <c r="J85" s="342" t="s">
        <v>686</v>
      </c>
      <c r="K85" s="337" t="s">
        <v>1123</v>
      </c>
      <c r="L85" s="342" t="s">
        <v>686</v>
      </c>
      <c r="M85" s="326" t="s">
        <v>687</v>
      </c>
      <c r="N85" s="326" t="s">
        <v>556</v>
      </c>
      <c r="O85" s="338" t="s">
        <v>25</v>
      </c>
      <c r="P85" s="326" t="s">
        <v>1125</v>
      </c>
      <c r="Q85" s="326"/>
      <c r="R85" s="326" t="s">
        <v>1126</v>
      </c>
      <c r="S85" s="337"/>
      <c r="T85" s="337"/>
      <c r="U85" s="343">
        <v>0.16880000000000001</v>
      </c>
      <c r="V85" s="343"/>
      <c r="W85" s="343"/>
      <c r="X85" s="343"/>
      <c r="Y85" s="337" t="s">
        <v>26</v>
      </c>
      <c r="Z85" s="327">
        <v>1</v>
      </c>
      <c r="AA85" s="353"/>
    </row>
    <row r="86" spans="1:27" ht="54.95" customHeight="1">
      <c r="A86" s="349">
        <v>85</v>
      </c>
      <c r="B86" s="349">
        <v>7</v>
      </c>
      <c r="C86" s="356">
        <v>1.3</v>
      </c>
      <c r="D86" s="362" t="s">
        <v>1127</v>
      </c>
      <c r="E86" s="363" t="s">
        <v>1128</v>
      </c>
      <c r="F86" s="337" t="s">
        <v>1120</v>
      </c>
      <c r="G86" s="334"/>
      <c r="H86" s="351" t="s">
        <v>1260</v>
      </c>
      <c r="I86" s="326"/>
      <c r="J86" s="342" t="s">
        <v>686</v>
      </c>
      <c r="K86" s="337" t="s">
        <v>1127</v>
      </c>
      <c r="L86" s="342" t="s">
        <v>686</v>
      </c>
      <c r="M86" s="326" t="s">
        <v>687</v>
      </c>
      <c r="N86" s="326" t="s">
        <v>556</v>
      </c>
      <c r="O86" s="338" t="s">
        <v>25</v>
      </c>
      <c r="P86" s="326" t="s">
        <v>1125</v>
      </c>
      <c r="Q86" s="326"/>
      <c r="R86" s="326" t="s">
        <v>1126</v>
      </c>
      <c r="S86" s="337"/>
      <c r="T86" s="337"/>
      <c r="U86" s="343">
        <v>8.7099999999999997E-2</v>
      </c>
      <c r="V86" s="343"/>
      <c r="W86" s="343"/>
      <c r="X86" s="343"/>
      <c r="Y86" s="337" t="s">
        <v>26</v>
      </c>
      <c r="Z86" s="327">
        <v>1</v>
      </c>
      <c r="AA86" s="353"/>
    </row>
    <row r="87" spans="1:27" ht="54.95" customHeight="1">
      <c r="A87" s="349">
        <v>86</v>
      </c>
      <c r="B87" s="349">
        <v>7</v>
      </c>
      <c r="C87" s="356">
        <v>1.3</v>
      </c>
      <c r="D87" s="362" t="s">
        <v>1129</v>
      </c>
      <c r="E87" s="363" t="s">
        <v>1130</v>
      </c>
      <c r="F87" s="337" t="s">
        <v>952</v>
      </c>
      <c r="G87" s="334" t="s">
        <v>718</v>
      </c>
      <c r="H87" s="351" t="s">
        <v>1260</v>
      </c>
      <c r="I87" s="326"/>
      <c r="J87" s="342"/>
      <c r="K87" s="337"/>
      <c r="L87" s="342"/>
      <c r="M87" s="326" t="s">
        <v>687</v>
      </c>
      <c r="N87" s="326" t="s">
        <v>556</v>
      </c>
      <c r="O87" s="337" t="s">
        <v>1046</v>
      </c>
      <c r="P87" s="326" t="s">
        <v>1134</v>
      </c>
      <c r="Q87" s="326"/>
      <c r="R87" s="337" t="s">
        <v>26</v>
      </c>
      <c r="S87" s="337"/>
      <c r="T87" s="337"/>
      <c r="U87" s="343">
        <v>1.01E-2</v>
      </c>
      <c r="V87" s="343"/>
      <c r="W87" s="343"/>
      <c r="X87" s="343"/>
      <c r="Y87" s="337" t="s">
        <v>26</v>
      </c>
      <c r="Z87" s="327">
        <v>2</v>
      </c>
      <c r="AA87" s="353"/>
    </row>
    <row r="88" spans="1:27" ht="54.95" customHeight="1">
      <c r="A88" s="349">
        <v>87</v>
      </c>
      <c r="B88" s="349">
        <v>6</v>
      </c>
      <c r="C88" s="356">
        <v>1.3</v>
      </c>
      <c r="D88" s="337" t="s">
        <v>1135</v>
      </c>
      <c r="E88" s="354" t="s">
        <v>1136</v>
      </c>
      <c r="F88" s="337" t="s">
        <v>952</v>
      </c>
      <c r="G88" s="337"/>
      <c r="H88" s="351" t="s">
        <v>1260</v>
      </c>
      <c r="I88" s="337"/>
      <c r="J88" s="342" t="s">
        <v>1035</v>
      </c>
      <c r="K88" s="337" t="s">
        <v>1135</v>
      </c>
      <c r="L88" s="342" t="s">
        <v>1035</v>
      </c>
      <c r="M88" s="326" t="s">
        <v>687</v>
      </c>
      <c r="N88" s="326" t="s">
        <v>556</v>
      </c>
      <c r="O88" s="326" t="s">
        <v>1008</v>
      </c>
      <c r="P88" s="337" t="s">
        <v>1137</v>
      </c>
      <c r="Q88" s="337"/>
      <c r="R88" s="337" t="s">
        <v>1138</v>
      </c>
      <c r="S88" s="337" t="s">
        <v>1139</v>
      </c>
      <c r="T88" s="337"/>
      <c r="U88" s="343">
        <v>7.4000000000000003E-3</v>
      </c>
      <c r="V88" s="343"/>
      <c r="W88" s="343"/>
      <c r="X88" s="343"/>
      <c r="Y88" s="337" t="s">
        <v>26</v>
      </c>
      <c r="Z88" s="327">
        <v>2</v>
      </c>
      <c r="AA88" s="353"/>
    </row>
    <row r="89" spans="1:27" ht="54.95" customHeight="1">
      <c r="A89" s="349">
        <v>88</v>
      </c>
      <c r="B89" s="349">
        <v>6</v>
      </c>
      <c r="C89" s="356">
        <v>1.3</v>
      </c>
      <c r="D89" s="337" t="s">
        <v>1140</v>
      </c>
      <c r="E89" s="354" t="s">
        <v>1141</v>
      </c>
      <c r="F89" s="337" t="s">
        <v>952</v>
      </c>
      <c r="G89" s="337"/>
      <c r="H89" s="351" t="s">
        <v>1260</v>
      </c>
      <c r="I89" s="337"/>
      <c r="J89" s="342"/>
      <c r="K89" s="337" t="s">
        <v>1140</v>
      </c>
      <c r="L89" s="342" t="s">
        <v>686</v>
      </c>
      <c r="M89" s="326" t="s">
        <v>687</v>
      </c>
      <c r="N89" s="326" t="s">
        <v>556</v>
      </c>
      <c r="O89" s="326" t="s">
        <v>725</v>
      </c>
      <c r="P89" s="326" t="s">
        <v>1028</v>
      </c>
      <c r="Q89" s="326"/>
      <c r="R89" s="326"/>
      <c r="S89" s="337"/>
      <c r="T89" s="337"/>
      <c r="U89" s="343">
        <v>0.28889999999999999</v>
      </c>
      <c r="V89" s="343"/>
      <c r="W89" s="343"/>
      <c r="X89" s="343"/>
      <c r="Y89" s="337" t="s">
        <v>26</v>
      </c>
      <c r="Z89" s="327">
        <v>2</v>
      </c>
      <c r="AA89" s="353"/>
    </row>
    <row r="90" spans="1:27" ht="54.95" customHeight="1">
      <c r="A90" s="349">
        <v>89</v>
      </c>
      <c r="B90" s="349">
        <v>4</v>
      </c>
      <c r="C90" s="356">
        <v>1.3</v>
      </c>
      <c r="D90" s="342" t="s">
        <v>1142</v>
      </c>
      <c r="E90" s="337" t="s">
        <v>1102</v>
      </c>
      <c r="F90" s="342" t="s">
        <v>1143</v>
      </c>
      <c r="G90" s="334" t="s">
        <v>686</v>
      </c>
      <c r="H90" s="351" t="s">
        <v>1260</v>
      </c>
      <c r="I90" s="326"/>
      <c r="J90" s="372"/>
      <c r="K90" s="325"/>
      <c r="L90" s="326"/>
      <c r="M90" s="326" t="s">
        <v>687</v>
      </c>
      <c r="N90" s="326" t="s">
        <v>556</v>
      </c>
      <c r="O90" s="326" t="s">
        <v>852</v>
      </c>
      <c r="P90" s="334" t="s">
        <v>1144</v>
      </c>
      <c r="Q90" s="334"/>
      <c r="R90" s="337" t="s">
        <v>26</v>
      </c>
      <c r="S90" s="334"/>
      <c r="T90" s="334"/>
      <c r="U90" s="361">
        <v>5.9999999999999995E-4</v>
      </c>
      <c r="V90" s="361"/>
      <c r="W90" s="361"/>
      <c r="X90" s="361"/>
      <c r="Y90" s="337" t="s">
        <v>1105</v>
      </c>
      <c r="Z90" s="327">
        <v>2</v>
      </c>
      <c r="AA90" s="353"/>
    </row>
    <row r="91" spans="1:27" ht="54.95" customHeight="1">
      <c r="A91" s="349">
        <v>90</v>
      </c>
      <c r="B91" s="349">
        <v>3</v>
      </c>
      <c r="C91" s="356">
        <v>1.3</v>
      </c>
      <c r="D91" s="335" t="s">
        <v>1283</v>
      </c>
      <c r="E91" s="354" t="s">
        <v>1284</v>
      </c>
      <c r="F91" s="374"/>
      <c r="G91" s="336" t="s">
        <v>686</v>
      </c>
      <c r="H91" s="351" t="s">
        <v>1260</v>
      </c>
      <c r="I91" s="339"/>
      <c r="J91" s="375"/>
      <c r="K91" s="325"/>
      <c r="L91" s="326"/>
      <c r="M91" s="326" t="s">
        <v>556</v>
      </c>
      <c r="N91" s="326" t="s">
        <v>687</v>
      </c>
      <c r="O91" s="326" t="s">
        <v>714</v>
      </c>
      <c r="P91" s="326" t="s">
        <v>23</v>
      </c>
      <c r="Q91" s="326"/>
      <c r="R91" s="326"/>
      <c r="S91" s="336"/>
      <c r="T91" s="336"/>
      <c r="U91" s="361" t="e">
        <f>U92+U106+U111+U121+U127+U150*AV150+U153+U154*AV154+U155+U156+U157+U158+U159+U160+U163+U164*AV164+U165+U166+U167*AV167+U168*AV168+U169*AV169+U170*AV170+U171+U172*AV172+U173*AV173+U174*AV174+U175*AV175+U176*AV176+U177*AV177+U178*AV178+U183*AV183+U184*AV184</f>
        <v>#REF!</v>
      </c>
      <c r="V91" s="361"/>
      <c r="W91" s="361"/>
      <c r="X91" s="361"/>
      <c r="Y91" s="335" t="s">
        <v>26</v>
      </c>
      <c r="Z91" s="376">
        <v>1</v>
      </c>
      <c r="AA91" s="353"/>
    </row>
    <row r="92" spans="1:27" ht="54.95" customHeight="1">
      <c r="A92" s="349">
        <v>91</v>
      </c>
      <c r="B92" s="349">
        <v>4</v>
      </c>
      <c r="C92" s="356">
        <v>1.3</v>
      </c>
      <c r="D92" s="335"/>
      <c r="E92" s="354" t="s">
        <v>1285</v>
      </c>
      <c r="F92" s="374" t="s">
        <v>1286</v>
      </c>
      <c r="G92" s="336" t="s">
        <v>686</v>
      </c>
      <c r="H92" s="351" t="s">
        <v>1260</v>
      </c>
      <c r="I92" s="335"/>
      <c r="J92" s="375"/>
      <c r="K92" s="335" t="s">
        <v>1287</v>
      </c>
      <c r="L92" s="326" t="s">
        <v>1035</v>
      </c>
      <c r="M92" s="326" t="s">
        <v>687</v>
      </c>
      <c r="N92" s="326" t="s">
        <v>556</v>
      </c>
      <c r="O92" s="326" t="s">
        <v>728</v>
      </c>
      <c r="P92" s="326" t="s">
        <v>23</v>
      </c>
      <c r="Q92" s="326"/>
      <c r="R92" s="326" t="s">
        <v>26</v>
      </c>
      <c r="S92" s="336"/>
      <c r="T92" s="336"/>
      <c r="U92" s="361">
        <f>U93</f>
        <v>0.77539999999999987</v>
      </c>
      <c r="V92" s="361"/>
      <c r="W92" s="361"/>
      <c r="X92" s="361"/>
      <c r="Y92" s="335" t="s">
        <v>928</v>
      </c>
      <c r="Z92" s="376">
        <v>1</v>
      </c>
      <c r="AA92" s="353"/>
    </row>
    <row r="93" spans="1:27" ht="54.95" customHeight="1">
      <c r="A93" s="349">
        <v>92</v>
      </c>
      <c r="B93" s="349">
        <v>5</v>
      </c>
      <c r="C93" s="356">
        <v>1.3</v>
      </c>
      <c r="D93" s="335" t="s">
        <v>1287</v>
      </c>
      <c r="E93" s="354" t="s">
        <v>1288</v>
      </c>
      <c r="F93" s="374" t="s">
        <v>1286</v>
      </c>
      <c r="G93" s="336" t="s">
        <v>686</v>
      </c>
      <c r="H93" s="351" t="s">
        <v>1260</v>
      </c>
      <c r="I93" s="335"/>
      <c r="J93" s="375"/>
      <c r="K93" s="335" t="s">
        <v>1287</v>
      </c>
      <c r="L93" s="326" t="s">
        <v>1035</v>
      </c>
      <c r="M93" s="326" t="s">
        <v>687</v>
      </c>
      <c r="N93" s="326" t="s">
        <v>556</v>
      </c>
      <c r="O93" s="326" t="s">
        <v>719</v>
      </c>
      <c r="P93" s="326" t="s">
        <v>23</v>
      </c>
      <c r="Q93" s="326"/>
      <c r="R93" s="326" t="s">
        <v>26</v>
      </c>
      <c r="S93" s="336"/>
      <c r="T93" s="336"/>
      <c r="U93" s="361">
        <f>U94*AV94+U95+U96+U97+U100+U104</f>
        <v>0.77539999999999987</v>
      </c>
      <c r="V93" s="361"/>
      <c r="W93" s="361"/>
      <c r="X93" s="361"/>
      <c r="Y93" s="335" t="s">
        <v>26</v>
      </c>
      <c r="Z93" s="376">
        <v>1</v>
      </c>
      <c r="AA93" s="353"/>
    </row>
    <row r="94" spans="1:27" ht="54.95" customHeight="1">
      <c r="A94" s="349">
        <v>93</v>
      </c>
      <c r="B94" s="349">
        <v>6</v>
      </c>
      <c r="C94" s="356">
        <v>1.3</v>
      </c>
      <c r="D94" s="335" t="s">
        <v>1289</v>
      </c>
      <c r="E94" s="377" t="s">
        <v>1290</v>
      </c>
      <c r="F94" s="374" t="s">
        <v>1291</v>
      </c>
      <c r="G94" s="336" t="s">
        <v>686</v>
      </c>
      <c r="H94" s="351" t="s">
        <v>1260</v>
      </c>
      <c r="I94" s="335"/>
      <c r="J94" s="375" t="s">
        <v>718</v>
      </c>
      <c r="K94" s="325" t="s">
        <v>1289</v>
      </c>
      <c r="L94" s="326" t="s">
        <v>718</v>
      </c>
      <c r="M94" s="326" t="s">
        <v>687</v>
      </c>
      <c r="N94" s="326" t="s">
        <v>556</v>
      </c>
      <c r="O94" s="344" t="s">
        <v>25</v>
      </c>
      <c r="P94" s="326" t="s">
        <v>965</v>
      </c>
      <c r="Q94" s="326"/>
      <c r="R94" s="326" t="s">
        <v>1292</v>
      </c>
      <c r="S94" s="378" t="s">
        <v>1293</v>
      </c>
      <c r="T94" s="378"/>
      <c r="U94" s="361">
        <v>0.56779999999999997</v>
      </c>
      <c r="V94" s="361"/>
      <c r="W94" s="361"/>
      <c r="X94" s="361"/>
      <c r="Y94" s="335" t="s">
        <v>26</v>
      </c>
      <c r="Z94" s="376">
        <v>2</v>
      </c>
      <c r="AA94" s="353"/>
    </row>
    <row r="95" spans="1:27" ht="54.95" customHeight="1">
      <c r="A95" s="349">
        <v>94</v>
      </c>
      <c r="B95" s="349">
        <v>6</v>
      </c>
      <c r="C95" s="356">
        <v>1.3</v>
      </c>
      <c r="D95" s="335" t="s">
        <v>1294</v>
      </c>
      <c r="E95" s="354" t="s">
        <v>1295</v>
      </c>
      <c r="F95" s="374" t="s">
        <v>1296</v>
      </c>
      <c r="G95" s="336" t="s">
        <v>686</v>
      </c>
      <c r="H95" s="351" t="s">
        <v>1260</v>
      </c>
      <c r="I95" s="335"/>
      <c r="J95" s="371" t="s">
        <v>686</v>
      </c>
      <c r="K95" s="335" t="s">
        <v>1294</v>
      </c>
      <c r="L95" s="371" t="s">
        <v>686</v>
      </c>
      <c r="M95" s="326" t="s">
        <v>687</v>
      </c>
      <c r="N95" s="326" t="s">
        <v>556</v>
      </c>
      <c r="O95" s="344" t="s">
        <v>25</v>
      </c>
      <c r="P95" s="326" t="s">
        <v>946</v>
      </c>
      <c r="Q95" s="326"/>
      <c r="R95" s="326" t="s">
        <v>1297</v>
      </c>
      <c r="S95" s="336" t="s">
        <v>1298</v>
      </c>
      <c r="T95" s="336"/>
      <c r="U95" s="361">
        <v>5.6599999999999998E-2</v>
      </c>
      <c r="V95" s="361"/>
      <c r="W95" s="361"/>
      <c r="X95" s="361"/>
      <c r="Y95" s="335" t="s">
        <v>26</v>
      </c>
      <c r="Z95" s="376">
        <v>1</v>
      </c>
      <c r="AA95" s="353"/>
    </row>
    <row r="96" spans="1:27" ht="54.95" customHeight="1">
      <c r="A96" s="349">
        <v>95</v>
      </c>
      <c r="B96" s="349">
        <v>6</v>
      </c>
      <c r="C96" s="356">
        <v>1.3</v>
      </c>
      <c r="D96" s="335" t="s">
        <v>1299</v>
      </c>
      <c r="E96" s="354" t="s">
        <v>1300</v>
      </c>
      <c r="F96" s="374" t="s">
        <v>1296</v>
      </c>
      <c r="G96" s="336" t="s">
        <v>686</v>
      </c>
      <c r="H96" s="351" t="s">
        <v>1260</v>
      </c>
      <c r="I96" s="335"/>
      <c r="J96" s="371" t="s">
        <v>686</v>
      </c>
      <c r="K96" s="335" t="s">
        <v>1294</v>
      </c>
      <c r="L96" s="371" t="s">
        <v>686</v>
      </c>
      <c r="M96" s="326" t="s">
        <v>687</v>
      </c>
      <c r="N96" s="326" t="s">
        <v>556</v>
      </c>
      <c r="O96" s="344" t="s">
        <v>25</v>
      </c>
      <c r="P96" s="326" t="s">
        <v>946</v>
      </c>
      <c r="Q96" s="326"/>
      <c r="R96" s="326" t="s">
        <v>1297</v>
      </c>
      <c r="S96" s="336"/>
      <c r="T96" s="336"/>
      <c r="U96" s="361">
        <v>5.6599999999999998E-2</v>
      </c>
      <c r="V96" s="361"/>
      <c r="W96" s="361"/>
      <c r="X96" s="361"/>
      <c r="Y96" s="335" t="s">
        <v>26</v>
      </c>
      <c r="Z96" s="376">
        <v>1</v>
      </c>
      <c r="AA96" s="353"/>
    </row>
    <row r="97" spans="1:27" ht="54.95" customHeight="1">
      <c r="A97" s="349">
        <v>96</v>
      </c>
      <c r="B97" s="349">
        <v>6</v>
      </c>
      <c r="C97" s="356">
        <v>1.3</v>
      </c>
      <c r="D97" s="335" t="s">
        <v>1301</v>
      </c>
      <c r="E97" s="354" t="s">
        <v>1302</v>
      </c>
      <c r="F97" s="374" t="s">
        <v>1296</v>
      </c>
      <c r="G97" s="336"/>
      <c r="H97" s="351" t="s">
        <v>1260</v>
      </c>
      <c r="I97" s="335"/>
      <c r="J97" s="371"/>
      <c r="K97" s="335" t="s">
        <v>1301</v>
      </c>
      <c r="L97" s="371" t="s">
        <v>686</v>
      </c>
      <c r="M97" s="326" t="s">
        <v>687</v>
      </c>
      <c r="N97" s="326" t="s">
        <v>556</v>
      </c>
      <c r="O97" s="326" t="s">
        <v>719</v>
      </c>
      <c r="P97" s="326" t="s">
        <v>23</v>
      </c>
      <c r="Q97" s="326"/>
      <c r="R97" s="326"/>
      <c r="S97" s="335" t="s">
        <v>1303</v>
      </c>
      <c r="T97" s="335"/>
      <c r="U97" s="357">
        <f>U98+U99</f>
        <v>0.12659999999999999</v>
      </c>
      <c r="V97" s="357"/>
      <c r="W97" s="357"/>
      <c r="X97" s="357"/>
      <c r="Y97" s="335" t="s">
        <v>26</v>
      </c>
      <c r="Z97" s="376">
        <v>1</v>
      </c>
      <c r="AA97" s="353"/>
    </row>
    <row r="98" spans="1:27" ht="54.95" customHeight="1">
      <c r="A98" s="349">
        <v>97</v>
      </c>
      <c r="B98" s="349">
        <v>7</v>
      </c>
      <c r="C98" s="356">
        <v>1.3</v>
      </c>
      <c r="D98" s="335" t="s">
        <v>1304</v>
      </c>
      <c r="E98" s="354" t="s">
        <v>1305</v>
      </c>
      <c r="F98" s="374" t="s">
        <v>1296</v>
      </c>
      <c r="G98" s="336"/>
      <c r="H98" s="351" t="s">
        <v>1260</v>
      </c>
      <c r="I98" s="335"/>
      <c r="J98" s="371" t="s">
        <v>686</v>
      </c>
      <c r="K98" s="335" t="s">
        <v>1304</v>
      </c>
      <c r="L98" s="371" t="s">
        <v>686</v>
      </c>
      <c r="M98" s="326" t="s">
        <v>687</v>
      </c>
      <c r="N98" s="326" t="s">
        <v>556</v>
      </c>
      <c r="O98" s="344" t="s">
        <v>25</v>
      </c>
      <c r="P98" s="326" t="s">
        <v>946</v>
      </c>
      <c r="Q98" s="326"/>
      <c r="R98" s="326" t="s">
        <v>1297</v>
      </c>
      <c r="S98" s="335" t="s">
        <v>1303</v>
      </c>
      <c r="T98" s="335"/>
      <c r="U98" s="357">
        <v>0.1115</v>
      </c>
      <c r="V98" s="357"/>
      <c r="W98" s="357"/>
      <c r="X98" s="357"/>
      <c r="Y98" s="335" t="s">
        <v>26</v>
      </c>
      <c r="Z98" s="376">
        <v>1</v>
      </c>
      <c r="AA98" s="353"/>
    </row>
    <row r="99" spans="1:27" ht="54.95" customHeight="1">
      <c r="A99" s="349">
        <v>98</v>
      </c>
      <c r="B99" s="349">
        <v>7</v>
      </c>
      <c r="C99" s="356">
        <v>1.3</v>
      </c>
      <c r="D99" s="335" t="s">
        <v>1306</v>
      </c>
      <c r="E99" s="354" t="s">
        <v>1307</v>
      </c>
      <c r="F99" s="379" t="s">
        <v>1308</v>
      </c>
      <c r="G99" s="336" t="s">
        <v>686</v>
      </c>
      <c r="H99" s="351" t="s">
        <v>1260</v>
      </c>
      <c r="I99" s="335"/>
      <c r="J99" s="371"/>
      <c r="K99" s="335" t="s">
        <v>1306</v>
      </c>
      <c r="L99" s="371" t="s">
        <v>1309</v>
      </c>
      <c r="M99" s="326" t="s">
        <v>687</v>
      </c>
      <c r="N99" s="326" t="s">
        <v>556</v>
      </c>
      <c r="O99" s="326" t="s">
        <v>1046</v>
      </c>
      <c r="P99" s="326" t="s">
        <v>1310</v>
      </c>
      <c r="Q99" s="326"/>
      <c r="R99" s="326" t="s">
        <v>26</v>
      </c>
      <c r="S99" s="335" t="s">
        <v>1311</v>
      </c>
      <c r="T99" s="335"/>
      <c r="U99" s="357">
        <v>1.5100000000000001E-2</v>
      </c>
      <c r="V99" s="357"/>
      <c r="W99" s="357"/>
      <c r="X99" s="357"/>
      <c r="Y99" s="335" t="s">
        <v>1312</v>
      </c>
      <c r="Z99" s="376">
        <v>1</v>
      </c>
      <c r="AA99" s="353"/>
    </row>
    <row r="100" spans="1:27" ht="54.95" customHeight="1">
      <c r="A100" s="349">
        <v>99</v>
      </c>
      <c r="B100" s="349">
        <v>6</v>
      </c>
      <c r="C100" s="356">
        <v>1.3</v>
      </c>
      <c r="D100" s="335" t="s">
        <v>1313</v>
      </c>
      <c r="E100" s="354" t="s">
        <v>1314</v>
      </c>
      <c r="F100" s="374" t="s">
        <v>1296</v>
      </c>
      <c r="G100" s="336"/>
      <c r="H100" s="351" t="s">
        <v>1260</v>
      </c>
      <c r="I100" s="335"/>
      <c r="J100" s="371"/>
      <c r="K100" s="335" t="s">
        <v>1301</v>
      </c>
      <c r="L100" s="371" t="s">
        <v>686</v>
      </c>
      <c r="M100" s="326" t="s">
        <v>687</v>
      </c>
      <c r="N100" s="326" t="s">
        <v>556</v>
      </c>
      <c r="O100" s="326" t="s">
        <v>719</v>
      </c>
      <c r="P100" s="326"/>
      <c r="Q100" s="326"/>
      <c r="R100" s="326"/>
      <c r="S100" s="335" t="s">
        <v>1303</v>
      </c>
      <c r="T100" s="335"/>
      <c r="U100" s="357">
        <f>U98+U99</f>
        <v>0.12659999999999999</v>
      </c>
      <c r="V100" s="357"/>
      <c r="W100" s="357"/>
      <c r="X100" s="357"/>
      <c r="Y100" s="335" t="s">
        <v>26</v>
      </c>
      <c r="Z100" s="376">
        <v>1</v>
      </c>
      <c r="AA100" s="353"/>
    </row>
    <row r="101" spans="1:27" ht="54.95" customHeight="1">
      <c r="A101" s="349">
        <v>100</v>
      </c>
      <c r="B101" s="349">
        <v>7</v>
      </c>
      <c r="C101" s="356">
        <v>1.3</v>
      </c>
      <c r="D101" s="335" t="s">
        <v>1315</v>
      </c>
      <c r="E101" s="354" t="s">
        <v>1316</v>
      </c>
      <c r="F101" s="374" t="s">
        <v>1296</v>
      </c>
      <c r="G101" s="336"/>
      <c r="H101" s="351" t="s">
        <v>1260</v>
      </c>
      <c r="I101" s="335"/>
      <c r="J101" s="371" t="s">
        <v>686</v>
      </c>
      <c r="K101" s="335" t="s">
        <v>1304</v>
      </c>
      <c r="L101" s="371" t="s">
        <v>686</v>
      </c>
      <c r="M101" s="326" t="s">
        <v>687</v>
      </c>
      <c r="N101" s="326" t="s">
        <v>556</v>
      </c>
      <c r="O101" s="344" t="s">
        <v>25</v>
      </c>
      <c r="P101" s="326" t="s">
        <v>946</v>
      </c>
      <c r="Q101" s="326"/>
      <c r="R101" s="326" t="s">
        <v>1297</v>
      </c>
      <c r="S101" s="335" t="s">
        <v>1303</v>
      </c>
      <c r="T101" s="335"/>
      <c r="U101" s="357">
        <v>0.1115</v>
      </c>
      <c r="V101" s="357"/>
      <c r="W101" s="357"/>
      <c r="X101" s="357"/>
      <c r="Y101" s="335" t="s">
        <v>26</v>
      </c>
      <c r="Z101" s="376">
        <v>1</v>
      </c>
      <c r="AA101" s="353"/>
    </row>
    <row r="102" spans="1:27" ht="54.95" customHeight="1">
      <c r="A102" s="349">
        <v>101</v>
      </c>
      <c r="B102" s="349">
        <v>7</v>
      </c>
      <c r="C102" s="356">
        <v>1.3</v>
      </c>
      <c r="D102" s="335" t="s">
        <v>1306</v>
      </c>
      <c r="E102" s="354" t="s">
        <v>1307</v>
      </c>
      <c r="F102" s="379" t="s">
        <v>1308</v>
      </c>
      <c r="G102" s="336" t="s">
        <v>686</v>
      </c>
      <c r="H102" s="351" t="s">
        <v>1260</v>
      </c>
      <c r="I102" s="335"/>
      <c r="J102" s="371"/>
      <c r="K102" s="335" t="s">
        <v>1306</v>
      </c>
      <c r="L102" s="371" t="s">
        <v>1309</v>
      </c>
      <c r="M102" s="326" t="s">
        <v>687</v>
      </c>
      <c r="N102" s="326" t="s">
        <v>556</v>
      </c>
      <c r="O102" s="326" t="s">
        <v>1046</v>
      </c>
      <c r="P102" s="326" t="s">
        <v>1310</v>
      </c>
      <c r="Q102" s="326"/>
      <c r="R102" s="326" t="s">
        <v>26</v>
      </c>
      <c r="S102" s="335" t="s">
        <v>1311</v>
      </c>
      <c r="T102" s="335"/>
      <c r="U102" s="357">
        <v>1.5100000000000001E-2</v>
      </c>
      <c r="V102" s="357"/>
      <c r="W102" s="357"/>
      <c r="X102" s="357"/>
      <c r="Y102" s="335" t="s">
        <v>1312</v>
      </c>
      <c r="Z102" s="376">
        <v>1</v>
      </c>
      <c r="AA102" s="353"/>
    </row>
    <row r="103" spans="1:27" ht="54.95" customHeight="1">
      <c r="A103" s="349">
        <v>102</v>
      </c>
      <c r="B103" s="349">
        <v>6</v>
      </c>
      <c r="C103" s="356">
        <v>1.3</v>
      </c>
      <c r="D103" s="371" t="s">
        <v>1317</v>
      </c>
      <c r="E103" s="377" t="s">
        <v>1318</v>
      </c>
      <c r="F103" s="374" t="s">
        <v>952</v>
      </c>
      <c r="G103" s="336" t="s">
        <v>686</v>
      </c>
      <c r="H103" s="351" t="s">
        <v>1260</v>
      </c>
      <c r="I103" s="335"/>
      <c r="J103" s="375"/>
      <c r="K103" s="325"/>
      <c r="L103" s="326"/>
      <c r="M103" s="326" t="s">
        <v>687</v>
      </c>
      <c r="N103" s="326" t="s">
        <v>556</v>
      </c>
      <c r="O103" s="336" t="s">
        <v>719</v>
      </c>
      <c r="P103" s="326" t="s">
        <v>23</v>
      </c>
      <c r="Q103" s="326"/>
      <c r="R103" s="326" t="s">
        <v>1292</v>
      </c>
      <c r="S103" s="336"/>
      <c r="T103" s="336"/>
      <c r="U103" s="358">
        <f>U104+U105*2</f>
        <v>0.42</v>
      </c>
      <c r="V103" s="358"/>
      <c r="W103" s="358"/>
      <c r="X103" s="358"/>
      <c r="Y103" s="335" t="s">
        <v>26</v>
      </c>
      <c r="Z103" s="376">
        <v>1</v>
      </c>
      <c r="AA103" s="353"/>
    </row>
    <row r="104" spans="1:27" ht="54.95" customHeight="1">
      <c r="A104" s="349">
        <v>103</v>
      </c>
      <c r="B104" s="349">
        <v>7</v>
      </c>
      <c r="C104" s="356">
        <v>1.3</v>
      </c>
      <c r="D104" s="371" t="s">
        <v>1319</v>
      </c>
      <c r="E104" s="377" t="s">
        <v>1320</v>
      </c>
      <c r="F104" s="374" t="s">
        <v>952</v>
      </c>
      <c r="G104" s="336" t="s">
        <v>686</v>
      </c>
      <c r="H104" s="351" t="s">
        <v>1260</v>
      </c>
      <c r="I104" s="335"/>
      <c r="J104" s="375"/>
      <c r="K104" s="325"/>
      <c r="L104" s="326"/>
      <c r="M104" s="326" t="s">
        <v>687</v>
      </c>
      <c r="N104" s="326" t="s">
        <v>556</v>
      </c>
      <c r="O104" s="344" t="s">
        <v>25</v>
      </c>
      <c r="P104" s="326" t="s">
        <v>965</v>
      </c>
      <c r="Q104" s="326"/>
      <c r="R104" s="326" t="s">
        <v>1292</v>
      </c>
      <c r="S104" s="336"/>
      <c r="T104" s="336"/>
      <c r="U104" s="358">
        <v>0.40899999999999997</v>
      </c>
      <c r="V104" s="358"/>
      <c r="W104" s="358"/>
      <c r="X104" s="358"/>
      <c r="Y104" s="335" t="s">
        <v>26</v>
      </c>
      <c r="Z104" s="376">
        <v>1</v>
      </c>
      <c r="AA104" s="353"/>
    </row>
    <row r="105" spans="1:27" ht="54.95" customHeight="1">
      <c r="A105" s="349">
        <v>104</v>
      </c>
      <c r="B105" s="349">
        <v>7</v>
      </c>
      <c r="C105" s="356">
        <v>1.3</v>
      </c>
      <c r="D105" s="380" t="s">
        <v>1321</v>
      </c>
      <c r="E105" s="377" t="s">
        <v>1322</v>
      </c>
      <c r="F105" s="374"/>
      <c r="G105" s="336" t="s">
        <v>686</v>
      </c>
      <c r="H105" s="351" t="s">
        <v>1260</v>
      </c>
      <c r="I105" s="335"/>
      <c r="J105" s="375"/>
      <c r="K105" s="325"/>
      <c r="L105" s="326"/>
      <c r="M105" s="326" t="s">
        <v>687</v>
      </c>
      <c r="N105" s="326" t="s">
        <v>556</v>
      </c>
      <c r="O105" s="326" t="s">
        <v>852</v>
      </c>
      <c r="P105" s="326" t="s">
        <v>1323</v>
      </c>
      <c r="Q105" s="326"/>
      <c r="R105" s="326" t="s">
        <v>26</v>
      </c>
      <c r="S105" s="336"/>
      <c r="T105" s="336"/>
      <c r="U105" s="361">
        <v>5.4999999999999997E-3</v>
      </c>
      <c r="V105" s="361"/>
      <c r="W105" s="361"/>
      <c r="X105" s="361"/>
      <c r="Y105" s="335"/>
      <c r="Z105" s="376">
        <v>2</v>
      </c>
      <c r="AA105" s="353"/>
    </row>
    <row r="106" spans="1:27" ht="54.95" customHeight="1">
      <c r="A106" s="349">
        <v>105</v>
      </c>
      <c r="B106" s="349">
        <v>4</v>
      </c>
      <c r="C106" s="356">
        <v>1.3</v>
      </c>
      <c r="D106" s="335"/>
      <c r="E106" s="377" t="s">
        <v>1324</v>
      </c>
      <c r="F106" s="374" t="s">
        <v>1325</v>
      </c>
      <c r="G106" s="336" t="s">
        <v>686</v>
      </c>
      <c r="H106" s="351" t="s">
        <v>1260</v>
      </c>
      <c r="I106" s="335"/>
      <c r="J106" s="375"/>
      <c r="K106" s="325"/>
      <c r="L106" s="326"/>
      <c r="M106" s="326" t="s">
        <v>687</v>
      </c>
      <c r="N106" s="326" t="s">
        <v>556</v>
      </c>
      <c r="O106" s="326" t="s">
        <v>728</v>
      </c>
      <c r="P106" s="326" t="s">
        <v>23</v>
      </c>
      <c r="Q106" s="326"/>
      <c r="R106" s="326" t="s">
        <v>26</v>
      </c>
      <c r="S106" s="336"/>
      <c r="T106" s="336"/>
      <c r="U106" s="361">
        <f>U107</f>
        <v>0.47139999999999993</v>
      </c>
      <c r="V106" s="361"/>
      <c r="W106" s="361"/>
      <c r="X106" s="361"/>
      <c r="Y106" s="335" t="s">
        <v>928</v>
      </c>
      <c r="Z106" s="376">
        <v>1</v>
      </c>
      <c r="AA106" s="353"/>
    </row>
    <row r="107" spans="1:27" ht="54.95" customHeight="1">
      <c r="A107" s="349">
        <v>106</v>
      </c>
      <c r="B107" s="349">
        <v>5</v>
      </c>
      <c r="C107" s="356">
        <v>1.3</v>
      </c>
      <c r="D107" s="335" t="s">
        <v>1326</v>
      </c>
      <c r="E107" s="377" t="s">
        <v>1327</v>
      </c>
      <c r="F107" s="374" t="s">
        <v>1325</v>
      </c>
      <c r="G107" s="336" t="s">
        <v>686</v>
      </c>
      <c r="H107" s="351" t="s">
        <v>1260</v>
      </c>
      <c r="I107" s="335"/>
      <c r="J107" s="375"/>
      <c r="K107" s="325"/>
      <c r="L107" s="326"/>
      <c r="M107" s="326" t="s">
        <v>687</v>
      </c>
      <c r="N107" s="326" t="s">
        <v>556</v>
      </c>
      <c r="O107" s="326" t="s">
        <v>719</v>
      </c>
      <c r="P107" s="326" t="s">
        <v>23</v>
      </c>
      <c r="Q107" s="326"/>
      <c r="R107" s="326" t="s">
        <v>26</v>
      </c>
      <c r="S107" s="336"/>
      <c r="T107" s="336"/>
      <c r="U107" s="361">
        <f>U108+U109+U110</f>
        <v>0.47139999999999993</v>
      </c>
      <c r="V107" s="361"/>
      <c r="W107" s="361"/>
      <c r="X107" s="361"/>
      <c r="Y107" s="335" t="s">
        <v>26</v>
      </c>
      <c r="Z107" s="376">
        <v>1</v>
      </c>
      <c r="AA107" s="353"/>
    </row>
    <row r="108" spans="1:27" ht="54.95" customHeight="1">
      <c r="A108" s="349">
        <v>107</v>
      </c>
      <c r="B108" s="349">
        <v>6</v>
      </c>
      <c r="C108" s="356">
        <v>1.3</v>
      </c>
      <c r="D108" s="371" t="s">
        <v>1319</v>
      </c>
      <c r="E108" s="377" t="s">
        <v>1320</v>
      </c>
      <c r="F108" s="374" t="s">
        <v>952</v>
      </c>
      <c r="G108" s="336" t="s">
        <v>686</v>
      </c>
      <c r="H108" s="351" t="s">
        <v>1260</v>
      </c>
      <c r="I108" s="335"/>
      <c r="J108" s="375"/>
      <c r="K108" s="325"/>
      <c r="L108" s="326"/>
      <c r="M108" s="326" t="s">
        <v>687</v>
      </c>
      <c r="N108" s="326" t="s">
        <v>556</v>
      </c>
      <c r="O108" s="344" t="s">
        <v>25</v>
      </c>
      <c r="P108" s="326" t="s">
        <v>965</v>
      </c>
      <c r="Q108" s="326"/>
      <c r="R108" s="326" t="s">
        <v>1292</v>
      </c>
      <c r="S108" s="336"/>
      <c r="T108" s="336"/>
      <c r="U108" s="358">
        <v>0.40899999999999997</v>
      </c>
      <c r="V108" s="358"/>
      <c r="W108" s="358"/>
      <c r="X108" s="358"/>
      <c r="Y108" s="335" t="s">
        <v>26</v>
      </c>
      <c r="Z108" s="376">
        <v>1</v>
      </c>
      <c r="AA108" s="353"/>
    </row>
    <row r="109" spans="1:27" ht="54.95" customHeight="1">
      <c r="A109" s="349">
        <v>108</v>
      </c>
      <c r="B109" s="349">
        <v>6</v>
      </c>
      <c r="C109" s="356">
        <v>1.3</v>
      </c>
      <c r="D109" s="380" t="s">
        <v>1328</v>
      </c>
      <c r="E109" s="377" t="s">
        <v>1329</v>
      </c>
      <c r="F109" s="374"/>
      <c r="G109" s="336" t="s">
        <v>686</v>
      </c>
      <c r="H109" s="351" t="s">
        <v>1260</v>
      </c>
      <c r="I109" s="335"/>
      <c r="J109" s="375"/>
      <c r="K109" s="325"/>
      <c r="L109" s="326"/>
      <c r="M109" s="326" t="s">
        <v>687</v>
      </c>
      <c r="N109" s="326" t="s">
        <v>556</v>
      </c>
      <c r="O109" s="326" t="s">
        <v>1046</v>
      </c>
      <c r="P109" s="381">
        <v>20</v>
      </c>
      <c r="Q109" s="381"/>
      <c r="R109" s="335"/>
      <c r="S109" s="378" t="s">
        <v>1330</v>
      </c>
      <c r="T109" s="378"/>
      <c r="U109" s="358">
        <v>3.4000000000000002E-2</v>
      </c>
      <c r="V109" s="358"/>
      <c r="W109" s="358"/>
      <c r="X109" s="358"/>
      <c r="Y109" s="335" t="s">
        <v>26</v>
      </c>
      <c r="Z109" s="376">
        <v>1</v>
      </c>
      <c r="AA109" s="353"/>
    </row>
    <row r="110" spans="1:27" ht="54.95" customHeight="1">
      <c r="A110" s="349">
        <v>109</v>
      </c>
      <c r="B110" s="349">
        <v>6</v>
      </c>
      <c r="C110" s="356">
        <v>1.3</v>
      </c>
      <c r="D110" s="335" t="s">
        <v>1331</v>
      </c>
      <c r="E110" s="377" t="s">
        <v>1332</v>
      </c>
      <c r="F110" s="374"/>
      <c r="G110" s="336" t="s">
        <v>686</v>
      </c>
      <c r="H110" s="351" t="s">
        <v>1260</v>
      </c>
      <c r="I110" s="335"/>
      <c r="J110" s="375" t="s">
        <v>718</v>
      </c>
      <c r="K110" s="325" t="s">
        <v>1331</v>
      </c>
      <c r="L110" s="375" t="s">
        <v>718</v>
      </c>
      <c r="M110" s="326" t="s">
        <v>687</v>
      </c>
      <c r="N110" s="326" t="s">
        <v>556</v>
      </c>
      <c r="O110" s="344" t="s">
        <v>25</v>
      </c>
      <c r="P110" s="326" t="s">
        <v>946</v>
      </c>
      <c r="Q110" s="326"/>
      <c r="R110" s="326" t="s">
        <v>1297</v>
      </c>
      <c r="S110" s="336"/>
      <c r="T110" s="336"/>
      <c r="U110" s="361">
        <v>2.8400000000000002E-2</v>
      </c>
      <c r="V110" s="361"/>
      <c r="W110" s="361"/>
      <c r="X110" s="361"/>
      <c r="Y110" s="335" t="s">
        <v>26</v>
      </c>
      <c r="Z110" s="376">
        <v>1</v>
      </c>
      <c r="AA110" s="353"/>
    </row>
    <row r="111" spans="1:27" ht="54.95" customHeight="1">
      <c r="A111" s="349">
        <v>110</v>
      </c>
      <c r="B111" s="349">
        <v>4</v>
      </c>
      <c r="C111" s="350" t="s">
        <v>1535</v>
      </c>
      <c r="D111" s="335" t="s">
        <v>1333</v>
      </c>
      <c r="E111" s="354" t="s">
        <v>1334</v>
      </c>
      <c r="F111" s="374"/>
      <c r="G111" s="336" t="s">
        <v>686</v>
      </c>
      <c r="H111" s="351" t="s">
        <v>1260</v>
      </c>
      <c r="I111" s="335"/>
      <c r="J111" s="375"/>
      <c r="K111" s="325"/>
      <c r="L111" s="326"/>
      <c r="M111" s="326" t="s">
        <v>556</v>
      </c>
      <c r="N111" s="326" t="s">
        <v>687</v>
      </c>
      <c r="O111" s="326" t="s">
        <v>728</v>
      </c>
      <c r="P111" s="326" t="s">
        <v>23</v>
      </c>
      <c r="Q111" s="326"/>
      <c r="R111" s="326" t="s">
        <v>26</v>
      </c>
      <c r="S111" s="336"/>
      <c r="T111" s="336"/>
      <c r="U111" s="361" t="e">
        <f>U112</f>
        <v>#REF!</v>
      </c>
      <c r="V111" s="361"/>
      <c r="W111" s="361"/>
      <c r="X111" s="361"/>
      <c r="Y111" s="335" t="s">
        <v>928</v>
      </c>
      <c r="Z111" s="376">
        <v>1</v>
      </c>
      <c r="AA111" s="353"/>
    </row>
    <row r="112" spans="1:27" ht="54.95" customHeight="1">
      <c r="A112" s="349">
        <v>111</v>
      </c>
      <c r="B112" s="349">
        <v>5</v>
      </c>
      <c r="C112" s="350" t="s">
        <v>1535</v>
      </c>
      <c r="D112" s="335" t="s">
        <v>1335</v>
      </c>
      <c r="E112" s="354" t="s">
        <v>1336</v>
      </c>
      <c r="F112" s="374"/>
      <c r="G112" s="336" t="s">
        <v>686</v>
      </c>
      <c r="H112" s="351" t="s">
        <v>1260</v>
      </c>
      <c r="I112" s="335"/>
      <c r="J112" s="375"/>
      <c r="K112" s="325"/>
      <c r="L112" s="326"/>
      <c r="M112" s="326" t="s">
        <v>556</v>
      </c>
      <c r="N112" s="326" t="s">
        <v>687</v>
      </c>
      <c r="O112" s="326" t="s">
        <v>719</v>
      </c>
      <c r="P112" s="326" t="s">
        <v>23</v>
      </c>
      <c r="Q112" s="326"/>
      <c r="R112" s="326" t="s">
        <v>26</v>
      </c>
      <c r="S112" s="336"/>
      <c r="T112" s="336"/>
      <c r="U112" s="361" t="e">
        <f>U113*AV113+U114+U116+#REF!*#REF!</f>
        <v>#REF!</v>
      </c>
      <c r="V112" s="361"/>
      <c r="W112" s="361"/>
      <c r="X112" s="361"/>
      <c r="Y112" s="335" t="s">
        <v>26</v>
      </c>
      <c r="Z112" s="376">
        <v>1</v>
      </c>
      <c r="AA112" s="353"/>
    </row>
    <row r="113" spans="1:27" ht="54.95" customHeight="1">
      <c r="A113" s="349">
        <v>112</v>
      </c>
      <c r="B113" s="349">
        <v>6</v>
      </c>
      <c r="C113" s="356">
        <v>1.3</v>
      </c>
      <c r="D113" s="335" t="s">
        <v>1289</v>
      </c>
      <c r="E113" s="377" t="s">
        <v>1290</v>
      </c>
      <c r="F113" s="374"/>
      <c r="G113" s="336" t="s">
        <v>686</v>
      </c>
      <c r="H113" s="351" t="s">
        <v>1260</v>
      </c>
      <c r="I113" s="335"/>
      <c r="J113" s="375" t="s">
        <v>718</v>
      </c>
      <c r="K113" s="325" t="s">
        <v>1289</v>
      </c>
      <c r="L113" s="326" t="s">
        <v>718</v>
      </c>
      <c r="M113" s="326" t="s">
        <v>687</v>
      </c>
      <c r="N113" s="326" t="s">
        <v>556</v>
      </c>
      <c r="O113" s="344" t="s">
        <v>25</v>
      </c>
      <c r="P113" s="326" t="s">
        <v>965</v>
      </c>
      <c r="Q113" s="326"/>
      <c r="R113" s="326" t="s">
        <v>1292</v>
      </c>
      <c r="S113" s="378"/>
      <c r="T113" s="378"/>
      <c r="U113" s="361">
        <v>0.56779999999999997</v>
      </c>
      <c r="V113" s="361"/>
      <c r="W113" s="361"/>
      <c r="X113" s="361"/>
      <c r="Y113" s="335" t="s">
        <v>26</v>
      </c>
      <c r="Z113" s="376">
        <v>2</v>
      </c>
      <c r="AA113" s="353"/>
    </row>
    <row r="114" spans="1:27" ht="54.95" customHeight="1">
      <c r="A114" s="349">
        <v>113</v>
      </c>
      <c r="B114" s="349">
        <v>6</v>
      </c>
      <c r="C114" s="356">
        <v>1.3</v>
      </c>
      <c r="D114" s="335" t="s">
        <v>1337</v>
      </c>
      <c r="E114" s="377" t="s">
        <v>1338</v>
      </c>
      <c r="F114" s="374"/>
      <c r="G114" s="336" t="s">
        <v>686</v>
      </c>
      <c r="H114" s="351" t="s">
        <v>1260</v>
      </c>
      <c r="I114" s="335"/>
      <c r="J114" s="375"/>
      <c r="K114" s="325"/>
      <c r="L114" s="326"/>
      <c r="M114" s="326" t="s">
        <v>687</v>
      </c>
      <c r="N114" s="326" t="s">
        <v>556</v>
      </c>
      <c r="O114" s="344" t="s">
        <v>25</v>
      </c>
      <c r="P114" s="326" t="s">
        <v>1339</v>
      </c>
      <c r="Q114" s="326"/>
      <c r="R114" s="326" t="s">
        <v>1340</v>
      </c>
      <c r="S114" s="378"/>
      <c r="T114" s="378"/>
      <c r="U114" s="361">
        <v>0.88939999999999997</v>
      </c>
      <c r="V114" s="361"/>
      <c r="W114" s="361"/>
      <c r="X114" s="361"/>
      <c r="Y114" s="335" t="s">
        <v>26</v>
      </c>
      <c r="Z114" s="376">
        <v>1</v>
      </c>
      <c r="AA114" s="353"/>
    </row>
    <row r="115" spans="1:27" ht="54.95" customHeight="1">
      <c r="A115" s="349">
        <v>114</v>
      </c>
      <c r="B115" s="349">
        <v>6</v>
      </c>
      <c r="C115" s="356">
        <v>1.3</v>
      </c>
      <c r="D115" s="371" t="s">
        <v>1317</v>
      </c>
      <c r="E115" s="377" t="s">
        <v>1318</v>
      </c>
      <c r="F115" s="374" t="s">
        <v>952</v>
      </c>
      <c r="G115" s="336" t="s">
        <v>686</v>
      </c>
      <c r="H115" s="351" t="s">
        <v>1260</v>
      </c>
      <c r="I115" s="335"/>
      <c r="J115" s="375"/>
      <c r="K115" s="325"/>
      <c r="L115" s="326"/>
      <c r="M115" s="326" t="s">
        <v>687</v>
      </c>
      <c r="N115" s="326" t="s">
        <v>556</v>
      </c>
      <c r="O115" s="336" t="s">
        <v>719</v>
      </c>
      <c r="P115" s="326" t="s">
        <v>23</v>
      </c>
      <c r="Q115" s="326"/>
      <c r="R115" s="326" t="s">
        <v>1292</v>
      </c>
      <c r="S115" s="336"/>
      <c r="T115" s="336"/>
      <c r="U115" s="358">
        <f>U116+U117*2</f>
        <v>0.42</v>
      </c>
      <c r="V115" s="358"/>
      <c r="W115" s="358"/>
      <c r="X115" s="358"/>
      <c r="Y115" s="335" t="s">
        <v>26</v>
      </c>
      <c r="Z115" s="376">
        <v>1</v>
      </c>
      <c r="AA115" s="353"/>
    </row>
    <row r="116" spans="1:27" ht="54.95" customHeight="1">
      <c r="A116" s="349">
        <v>115</v>
      </c>
      <c r="B116" s="349">
        <v>7</v>
      </c>
      <c r="C116" s="356">
        <v>1.3</v>
      </c>
      <c r="D116" s="371" t="s">
        <v>1319</v>
      </c>
      <c r="E116" s="377" t="s">
        <v>1320</v>
      </c>
      <c r="F116" s="374" t="s">
        <v>952</v>
      </c>
      <c r="G116" s="336" t="s">
        <v>686</v>
      </c>
      <c r="H116" s="351" t="s">
        <v>1260</v>
      </c>
      <c r="I116" s="335"/>
      <c r="J116" s="375"/>
      <c r="K116" s="325"/>
      <c r="L116" s="326"/>
      <c r="M116" s="326" t="s">
        <v>687</v>
      </c>
      <c r="N116" s="326" t="s">
        <v>556</v>
      </c>
      <c r="O116" s="344" t="s">
        <v>25</v>
      </c>
      <c r="P116" s="326" t="s">
        <v>965</v>
      </c>
      <c r="Q116" s="326"/>
      <c r="R116" s="326" t="s">
        <v>1292</v>
      </c>
      <c r="S116" s="336"/>
      <c r="T116" s="336"/>
      <c r="U116" s="358">
        <v>0.40899999999999997</v>
      </c>
      <c r="V116" s="358"/>
      <c r="W116" s="358"/>
      <c r="X116" s="358"/>
      <c r="Y116" s="335" t="s">
        <v>26</v>
      </c>
      <c r="Z116" s="376">
        <v>1</v>
      </c>
      <c r="AA116" s="353"/>
    </row>
    <row r="117" spans="1:27" ht="54.95" customHeight="1">
      <c r="A117" s="349">
        <v>116</v>
      </c>
      <c r="B117" s="349">
        <v>7</v>
      </c>
      <c r="C117" s="356">
        <v>1.3</v>
      </c>
      <c r="D117" s="380" t="s">
        <v>1321</v>
      </c>
      <c r="E117" s="377" t="s">
        <v>1322</v>
      </c>
      <c r="F117" s="374"/>
      <c r="G117" s="336" t="s">
        <v>686</v>
      </c>
      <c r="H117" s="351" t="s">
        <v>1260</v>
      </c>
      <c r="I117" s="335"/>
      <c r="J117" s="375"/>
      <c r="K117" s="325"/>
      <c r="L117" s="326"/>
      <c r="M117" s="326" t="s">
        <v>687</v>
      </c>
      <c r="N117" s="326" t="s">
        <v>556</v>
      </c>
      <c r="O117" s="326" t="s">
        <v>852</v>
      </c>
      <c r="P117" s="326" t="s">
        <v>1323</v>
      </c>
      <c r="Q117" s="326"/>
      <c r="R117" s="326" t="s">
        <v>26</v>
      </c>
      <c r="S117" s="336"/>
      <c r="T117" s="336"/>
      <c r="U117" s="361">
        <v>5.4999999999999997E-3</v>
      </c>
      <c r="V117" s="361"/>
      <c r="W117" s="361"/>
      <c r="X117" s="361"/>
      <c r="Y117" s="335"/>
      <c r="Z117" s="376">
        <v>2</v>
      </c>
      <c r="AA117" s="353"/>
    </row>
    <row r="118" spans="1:27" ht="54.95" customHeight="1">
      <c r="A118" s="349">
        <v>117</v>
      </c>
      <c r="B118" s="349">
        <v>6</v>
      </c>
      <c r="C118" s="356">
        <v>1.3</v>
      </c>
      <c r="D118" s="380" t="s">
        <v>1341</v>
      </c>
      <c r="E118" s="377" t="s">
        <v>1342</v>
      </c>
      <c r="F118" s="374"/>
      <c r="G118" s="336" t="s">
        <v>686</v>
      </c>
      <c r="H118" s="351" t="s">
        <v>1260</v>
      </c>
      <c r="I118" s="335"/>
      <c r="J118" s="375"/>
      <c r="K118" s="325"/>
      <c r="L118" s="326"/>
      <c r="M118" s="326" t="s">
        <v>687</v>
      </c>
      <c r="N118" s="326" t="s">
        <v>556</v>
      </c>
      <c r="O118" s="326" t="s">
        <v>719</v>
      </c>
      <c r="P118" s="326" t="s">
        <v>23</v>
      </c>
      <c r="Q118" s="326"/>
      <c r="R118" s="326"/>
      <c r="S118" s="336"/>
      <c r="T118" s="336"/>
      <c r="U118" s="361">
        <v>0.33800000000000002</v>
      </c>
      <c r="V118" s="361"/>
      <c r="W118" s="361"/>
      <c r="X118" s="361"/>
      <c r="Y118" s="335"/>
      <c r="Z118" s="376">
        <v>2</v>
      </c>
      <c r="AA118" s="353"/>
    </row>
    <row r="119" spans="1:27" ht="54.95" customHeight="1">
      <c r="A119" s="349">
        <v>118</v>
      </c>
      <c r="B119" s="349">
        <v>7</v>
      </c>
      <c r="C119" s="356">
        <v>1.3</v>
      </c>
      <c r="D119" s="380" t="s">
        <v>1343</v>
      </c>
      <c r="E119" s="377" t="s">
        <v>1344</v>
      </c>
      <c r="F119" s="374"/>
      <c r="G119" s="336" t="s">
        <v>686</v>
      </c>
      <c r="H119" s="351" t="s">
        <v>1260</v>
      </c>
      <c r="I119" s="335"/>
      <c r="J119" s="375"/>
      <c r="K119" s="325"/>
      <c r="L119" s="326"/>
      <c r="M119" s="326" t="s">
        <v>687</v>
      </c>
      <c r="N119" s="326" t="s">
        <v>556</v>
      </c>
      <c r="O119" s="326" t="s">
        <v>1046</v>
      </c>
      <c r="P119" s="326">
        <v>20</v>
      </c>
      <c r="Q119" s="326"/>
      <c r="R119" s="326"/>
      <c r="S119" s="336"/>
      <c r="T119" s="336"/>
      <c r="U119" s="361">
        <v>1.67E-2</v>
      </c>
      <c r="V119" s="361"/>
      <c r="W119" s="361"/>
      <c r="X119" s="361"/>
      <c r="Y119" s="335"/>
      <c r="Z119" s="376">
        <v>4</v>
      </c>
      <c r="AA119" s="353"/>
    </row>
    <row r="120" spans="1:27" ht="54.95" customHeight="1">
      <c r="A120" s="349">
        <v>119</v>
      </c>
      <c r="B120" s="349">
        <v>7</v>
      </c>
      <c r="C120" s="356">
        <v>1.3</v>
      </c>
      <c r="D120" s="380" t="s">
        <v>1345</v>
      </c>
      <c r="E120" s="377" t="s">
        <v>1346</v>
      </c>
      <c r="F120" s="374"/>
      <c r="G120" s="336" t="s">
        <v>686</v>
      </c>
      <c r="H120" s="351" t="s">
        <v>1260</v>
      </c>
      <c r="I120" s="335"/>
      <c r="J120" s="375"/>
      <c r="K120" s="325"/>
      <c r="L120" s="326"/>
      <c r="M120" s="326" t="s">
        <v>687</v>
      </c>
      <c r="N120" s="326" t="s">
        <v>556</v>
      </c>
      <c r="O120" s="326" t="s">
        <v>25</v>
      </c>
      <c r="P120" s="326" t="s">
        <v>1347</v>
      </c>
      <c r="Q120" s="326"/>
      <c r="R120" s="326"/>
      <c r="S120" s="336"/>
      <c r="T120" s="336"/>
      <c r="U120" s="361">
        <v>0.26400000000000001</v>
      </c>
      <c r="V120" s="361"/>
      <c r="W120" s="361"/>
      <c r="X120" s="361"/>
      <c r="Y120" s="335"/>
      <c r="Z120" s="376">
        <v>1</v>
      </c>
      <c r="AA120" s="353"/>
    </row>
    <row r="121" spans="1:27" ht="54.95" customHeight="1">
      <c r="A121" s="349">
        <v>120</v>
      </c>
      <c r="B121" s="349">
        <v>4</v>
      </c>
      <c r="C121" s="356">
        <v>1.3</v>
      </c>
      <c r="D121" s="335" t="s">
        <v>1348</v>
      </c>
      <c r="E121" s="354" t="s">
        <v>1349</v>
      </c>
      <c r="F121" s="374" t="s">
        <v>952</v>
      </c>
      <c r="G121" s="336" t="s">
        <v>718</v>
      </c>
      <c r="H121" s="351" t="s">
        <v>1260</v>
      </c>
      <c r="I121" s="335"/>
      <c r="J121" s="375"/>
      <c r="K121" s="325" t="s">
        <v>1350</v>
      </c>
      <c r="L121" s="326"/>
      <c r="M121" s="326" t="s">
        <v>687</v>
      </c>
      <c r="N121" s="326" t="s">
        <v>556</v>
      </c>
      <c r="O121" s="326" t="s">
        <v>728</v>
      </c>
      <c r="P121" s="326" t="s">
        <v>23</v>
      </c>
      <c r="Q121" s="326"/>
      <c r="R121" s="326" t="s">
        <v>26</v>
      </c>
      <c r="S121" s="336"/>
      <c r="T121" s="336"/>
      <c r="U121" s="361">
        <f>U122</f>
        <v>0.42959999999999998</v>
      </c>
      <c r="V121" s="361"/>
      <c r="W121" s="361"/>
      <c r="X121" s="361"/>
      <c r="Y121" s="335" t="s">
        <v>928</v>
      </c>
      <c r="Z121" s="376">
        <v>1</v>
      </c>
      <c r="AA121" s="353"/>
    </row>
    <row r="122" spans="1:27" ht="54.95" customHeight="1">
      <c r="A122" s="349">
        <v>121</v>
      </c>
      <c r="B122" s="349">
        <v>5</v>
      </c>
      <c r="C122" s="356">
        <v>1.3</v>
      </c>
      <c r="D122" s="335" t="s">
        <v>1348</v>
      </c>
      <c r="E122" s="354" t="s">
        <v>1351</v>
      </c>
      <c r="F122" s="374" t="s">
        <v>952</v>
      </c>
      <c r="G122" s="336" t="s">
        <v>718</v>
      </c>
      <c r="H122" s="351" t="s">
        <v>1260</v>
      </c>
      <c r="I122" s="335"/>
      <c r="J122" s="375"/>
      <c r="K122" s="325" t="s">
        <v>1350</v>
      </c>
      <c r="L122" s="326"/>
      <c r="M122" s="326" t="s">
        <v>687</v>
      </c>
      <c r="N122" s="326" t="s">
        <v>556</v>
      </c>
      <c r="O122" s="326" t="s">
        <v>719</v>
      </c>
      <c r="P122" s="326" t="s">
        <v>23</v>
      </c>
      <c r="Q122" s="326"/>
      <c r="R122" s="326" t="s">
        <v>26</v>
      </c>
      <c r="S122" s="336"/>
      <c r="T122" s="336"/>
      <c r="U122" s="361">
        <f>U123+U124+U125*AV125+U126</f>
        <v>0.42959999999999998</v>
      </c>
      <c r="V122" s="361"/>
      <c r="W122" s="361"/>
      <c r="X122" s="361"/>
      <c r="Y122" s="335" t="s">
        <v>26</v>
      </c>
      <c r="Z122" s="376">
        <v>1</v>
      </c>
      <c r="AA122" s="353"/>
    </row>
    <row r="123" spans="1:27" ht="54.95" customHeight="1">
      <c r="A123" s="349">
        <v>122</v>
      </c>
      <c r="B123" s="349">
        <v>6</v>
      </c>
      <c r="C123" s="356">
        <v>1.3</v>
      </c>
      <c r="D123" s="335" t="s">
        <v>1352</v>
      </c>
      <c r="E123" s="377" t="s">
        <v>1353</v>
      </c>
      <c r="F123" s="374"/>
      <c r="G123" s="336" t="s">
        <v>686</v>
      </c>
      <c r="H123" s="351" t="s">
        <v>1260</v>
      </c>
      <c r="I123" s="335"/>
      <c r="J123" s="375"/>
      <c r="K123" s="325"/>
      <c r="L123" s="326"/>
      <c r="M123" s="326" t="s">
        <v>687</v>
      </c>
      <c r="N123" s="326" t="s">
        <v>556</v>
      </c>
      <c r="O123" s="344" t="s">
        <v>25</v>
      </c>
      <c r="P123" s="326" t="s">
        <v>965</v>
      </c>
      <c r="Q123" s="326"/>
      <c r="R123" s="326" t="s">
        <v>1292</v>
      </c>
      <c r="S123" s="336"/>
      <c r="T123" s="336"/>
      <c r="U123" s="358">
        <v>0.4103</v>
      </c>
      <c r="V123" s="358"/>
      <c r="W123" s="358"/>
      <c r="X123" s="358"/>
      <c r="Y123" s="335" t="s">
        <v>26</v>
      </c>
      <c r="Z123" s="376">
        <v>1</v>
      </c>
      <c r="AA123" s="353"/>
    </row>
    <row r="124" spans="1:27" ht="54.95" customHeight="1">
      <c r="A124" s="349">
        <v>123</v>
      </c>
      <c r="B124" s="349">
        <v>6</v>
      </c>
      <c r="C124" s="356">
        <v>1.3</v>
      </c>
      <c r="D124" s="380" t="s">
        <v>1354</v>
      </c>
      <c r="E124" s="377" t="s">
        <v>1355</v>
      </c>
      <c r="F124" s="374"/>
      <c r="G124" s="336" t="s">
        <v>718</v>
      </c>
      <c r="H124" s="351" t="s">
        <v>1260</v>
      </c>
      <c r="I124" s="335"/>
      <c r="J124" s="375"/>
      <c r="K124" s="325"/>
      <c r="L124" s="326"/>
      <c r="M124" s="326" t="s">
        <v>687</v>
      </c>
      <c r="N124" s="326" t="s">
        <v>556</v>
      </c>
      <c r="O124" s="326" t="s">
        <v>961</v>
      </c>
      <c r="P124" s="381">
        <v>20</v>
      </c>
      <c r="Q124" s="381"/>
      <c r="R124" s="326" t="s">
        <v>26</v>
      </c>
      <c r="S124" s="378" t="s">
        <v>1356</v>
      </c>
      <c r="T124" s="378"/>
      <c r="U124" s="358">
        <v>1.38E-2</v>
      </c>
      <c r="V124" s="358"/>
      <c r="W124" s="358"/>
      <c r="X124" s="358"/>
      <c r="Y124" s="335" t="s">
        <v>26</v>
      </c>
      <c r="Z124" s="376">
        <v>1</v>
      </c>
      <c r="AA124" s="353"/>
    </row>
    <row r="125" spans="1:27" ht="54.95" customHeight="1">
      <c r="A125" s="349">
        <v>124</v>
      </c>
      <c r="B125" s="349">
        <v>6</v>
      </c>
      <c r="C125" s="356">
        <v>1.3</v>
      </c>
      <c r="D125" s="380" t="s">
        <v>1357</v>
      </c>
      <c r="E125" s="377" t="s">
        <v>1358</v>
      </c>
      <c r="F125" s="374"/>
      <c r="G125" s="336" t="s">
        <v>718</v>
      </c>
      <c r="H125" s="351" t="s">
        <v>1260</v>
      </c>
      <c r="I125" s="335"/>
      <c r="J125" s="375"/>
      <c r="K125" s="325"/>
      <c r="L125" s="326"/>
      <c r="M125" s="326" t="s">
        <v>687</v>
      </c>
      <c r="N125" s="326" t="s">
        <v>556</v>
      </c>
      <c r="O125" s="344" t="s">
        <v>25</v>
      </c>
      <c r="P125" s="326" t="s">
        <v>1339</v>
      </c>
      <c r="Q125" s="326"/>
      <c r="R125" s="326" t="s">
        <v>1340</v>
      </c>
      <c r="S125" s="378" t="s">
        <v>1359</v>
      </c>
      <c r="T125" s="378"/>
      <c r="U125" s="358">
        <v>2.86E-2</v>
      </c>
      <c r="V125" s="358"/>
      <c r="W125" s="358"/>
      <c r="X125" s="358"/>
      <c r="Y125" s="335" t="s">
        <v>26</v>
      </c>
      <c r="Z125" s="376">
        <v>2</v>
      </c>
      <c r="AA125" s="353"/>
    </row>
    <row r="126" spans="1:27" ht="54.95" customHeight="1">
      <c r="A126" s="349">
        <v>125</v>
      </c>
      <c r="B126" s="349">
        <v>6</v>
      </c>
      <c r="C126" s="356">
        <v>1.3</v>
      </c>
      <c r="D126" s="380" t="s">
        <v>1321</v>
      </c>
      <c r="E126" s="377" t="s">
        <v>1322</v>
      </c>
      <c r="F126" s="374"/>
      <c r="G126" s="336" t="s">
        <v>686</v>
      </c>
      <c r="H126" s="351" t="s">
        <v>1260</v>
      </c>
      <c r="I126" s="335"/>
      <c r="J126" s="375"/>
      <c r="K126" s="325"/>
      <c r="L126" s="326"/>
      <c r="M126" s="326" t="s">
        <v>687</v>
      </c>
      <c r="N126" s="326" t="s">
        <v>556</v>
      </c>
      <c r="O126" s="326" t="s">
        <v>852</v>
      </c>
      <c r="P126" s="326" t="s">
        <v>1323</v>
      </c>
      <c r="Q126" s="326"/>
      <c r="R126" s="326" t="s">
        <v>26</v>
      </c>
      <c r="S126" s="336"/>
      <c r="T126" s="336"/>
      <c r="U126" s="361">
        <v>5.4999999999999997E-3</v>
      </c>
      <c r="V126" s="361"/>
      <c r="W126" s="361"/>
      <c r="X126" s="361"/>
      <c r="Y126" s="335" t="s">
        <v>26</v>
      </c>
      <c r="Z126" s="376">
        <v>1</v>
      </c>
      <c r="AA126" s="353"/>
    </row>
    <row r="127" spans="1:27" ht="54.95" customHeight="1">
      <c r="A127" s="349">
        <v>126</v>
      </c>
      <c r="B127" s="349">
        <v>4</v>
      </c>
      <c r="C127" s="356">
        <v>1.3</v>
      </c>
      <c r="D127" s="335"/>
      <c r="E127" s="354" t="s">
        <v>1360</v>
      </c>
      <c r="F127" s="374"/>
      <c r="G127" s="335"/>
      <c r="H127" s="351" t="s">
        <v>1260</v>
      </c>
      <c r="I127" s="335"/>
      <c r="J127" s="375"/>
      <c r="K127" s="325"/>
      <c r="L127" s="326"/>
      <c r="M127" s="326" t="s">
        <v>687</v>
      </c>
      <c r="N127" s="326" t="s">
        <v>556</v>
      </c>
      <c r="O127" s="326" t="s">
        <v>728</v>
      </c>
      <c r="P127" s="326" t="s">
        <v>23</v>
      </c>
      <c r="Q127" s="326"/>
      <c r="R127" s="326" t="s">
        <v>26</v>
      </c>
      <c r="S127" s="336"/>
      <c r="T127" s="336"/>
      <c r="U127" s="361">
        <f>U128</f>
        <v>2.4177</v>
      </c>
      <c r="V127" s="361"/>
      <c r="W127" s="361"/>
      <c r="X127" s="361"/>
      <c r="Y127" s="335" t="s">
        <v>928</v>
      </c>
      <c r="Z127" s="376">
        <v>1</v>
      </c>
      <c r="AA127" s="353"/>
    </row>
    <row r="128" spans="1:27" ht="54.95" customHeight="1">
      <c r="A128" s="349">
        <v>127</v>
      </c>
      <c r="B128" s="349">
        <v>5</v>
      </c>
      <c r="C128" s="356">
        <v>1.3</v>
      </c>
      <c r="D128" s="335" t="s">
        <v>1361</v>
      </c>
      <c r="E128" s="354" t="s">
        <v>1362</v>
      </c>
      <c r="F128" s="374"/>
      <c r="G128" s="335"/>
      <c r="H128" s="351" t="s">
        <v>1260</v>
      </c>
      <c r="I128" s="335"/>
      <c r="J128" s="375"/>
      <c r="K128" s="325"/>
      <c r="L128" s="326"/>
      <c r="M128" s="326" t="s">
        <v>687</v>
      </c>
      <c r="N128" s="326" t="s">
        <v>556</v>
      </c>
      <c r="O128" s="326" t="s">
        <v>719</v>
      </c>
      <c r="P128" s="326" t="s">
        <v>23</v>
      </c>
      <c r="Q128" s="326"/>
      <c r="R128" s="326" t="s">
        <v>26</v>
      </c>
      <c r="S128" s="336"/>
      <c r="T128" s="336"/>
      <c r="U128" s="361">
        <f>U129+U144*AV144+U147+U148+U149</f>
        <v>2.4177</v>
      </c>
      <c r="V128" s="361"/>
      <c r="W128" s="361"/>
      <c r="X128" s="361"/>
      <c r="Y128" s="335" t="s">
        <v>26</v>
      </c>
      <c r="Z128" s="376">
        <v>1</v>
      </c>
      <c r="AA128" s="353"/>
    </row>
    <row r="129" spans="1:27" ht="54.95" customHeight="1">
      <c r="A129" s="349">
        <v>128</v>
      </c>
      <c r="B129" s="349">
        <v>6</v>
      </c>
      <c r="C129" s="356">
        <v>1.3</v>
      </c>
      <c r="D129" s="335" t="s">
        <v>1363</v>
      </c>
      <c r="E129" s="377" t="s">
        <v>1364</v>
      </c>
      <c r="F129" s="374"/>
      <c r="G129" s="335"/>
      <c r="H129" s="351" t="s">
        <v>1260</v>
      </c>
      <c r="I129" s="335"/>
      <c r="J129" s="375"/>
      <c r="K129" s="325"/>
      <c r="L129" s="326"/>
      <c r="M129" s="326" t="s">
        <v>687</v>
      </c>
      <c r="N129" s="326" t="s">
        <v>556</v>
      </c>
      <c r="O129" s="326" t="s">
        <v>714</v>
      </c>
      <c r="P129" s="326" t="s">
        <v>23</v>
      </c>
      <c r="Q129" s="326"/>
      <c r="R129" s="326" t="s">
        <v>26</v>
      </c>
      <c r="S129" s="336"/>
      <c r="T129" s="336"/>
      <c r="U129" s="361">
        <f>U130+U131</f>
        <v>1.6385000000000001</v>
      </c>
      <c r="V129" s="361"/>
      <c r="W129" s="361"/>
      <c r="X129" s="361"/>
      <c r="Y129" s="335" t="s">
        <v>26</v>
      </c>
      <c r="Z129" s="376">
        <v>1</v>
      </c>
      <c r="AA129" s="353"/>
    </row>
    <row r="130" spans="1:27" ht="54.95" customHeight="1">
      <c r="A130" s="349">
        <v>129</v>
      </c>
      <c r="B130" s="349">
        <v>7</v>
      </c>
      <c r="C130" s="356">
        <v>1.3</v>
      </c>
      <c r="D130" s="335" t="s">
        <v>1365</v>
      </c>
      <c r="E130" s="377" t="s">
        <v>1366</v>
      </c>
      <c r="F130" s="374" t="s">
        <v>1367</v>
      </c>
      <c r="G130" s="335"/>
      <c r="H130" s="351" t="s">
        <v>1260</v>
      </c>
      <c r="I130" s="335"/>
      <c r="J130" s="375"/>
      <c r="K130" s="325"/>
      <c r="L130" s="326"/>
      <c r="M130" s="326" t="s">
        <v>687</v>
      </c>
      <c r="N130" s="326" t="s">
        <v>556</v>
      </c>
      <c r="O130" s="344" t="s">
        <v>1368</v>
      </c>
      <c r="P130" s="335" t="s">
        <v>26</v>
      </c>
      <c r="Q130" s="335"/>
      <c r="R130" s="335" t="s">
        <v>26</v>
      </c>
      <c r="S130" s="336"/>
      <c r="T130" s="336"/>
      <c r="U130" s="361">
        <v>1.1999999999999999E-3</v>
      </c>
      <c r="V130" s="361"/>
      <c r="W130" s="361"/>
      <c r="X130" s="361"/>
      <c r="Y130" s="335" t="s">
        <v>26</v>
      </c>
      <c r="Z130" s="376">
        <v>2</v>
      </c>
      <c r="AA130" s="353"/>
    </row>
    <row r="131" spans="1:27" ht="54.95" customHeight="1">
      <c r="A131" s="349">
        <v>130</v>
      </c>
      <c r="B131" s="349">
        <v>7</v>
      </c>
      <c r="C131" s="356">
        <v>1.3</v>
      </c>
      <c r="D131" s="335" t="s">
        <v>1369</v>
      </c>
      <c r="E131" s="377" t="s">
        <v>1370</v>
      </c>
      <c r="F131" s="374"/>
      <c r="G131" s="335"/>
      <c r="H131" s="351" t="s">
        <v>1260</v>
      </c>
      <c r="I131" s="335"/>
      <c r="J131" s="375"/>
      <c r="K131" s="325"/>
      <c r="L131" s="326"/>
      <c r="M131" s="326" t="s">
        <v>687</v>
      </c>
      <c r="N131" s="326" t="s">
        <v>556</v>
      </c>
      <c r="O131" s="326" t="s">
        <v>719</v>
      </c>
      <c r="P131" s="326" t="s">
        <v>23</v>
      </c>
      <c r="Q131" s="326"/>
      <c r="R131" s="335" t="s">
        <v>26</v>
      </c>
      <c r="S131" s="336"/>
      <c r="T131" s="336"/>
      <c r="U131" s="361">
        <f>U132+U135+U138*AV138+U139</f>
        <v>1.6373</v>
      </c>
      <c r="V131" s="361"/>
      <c r="W131" s="361"/>
      <c r="X131" s="361"/>
      <c r="Y131" s="335"/>
      <c r="Z131" s="376">
        <v>1</v>
      </c>
      <c r="AA131" s="353"/>
    </row>
    <row r="132" spans="1:27" ht="54.95" customHeight="1">
      <c r="A132" s="349">
        <v>131</v>
      </c>
      <c r="B132" s="349">
        <v>8</v>
      </c>
      <c r="C132" s="356">
        <v>1.3</v>
      </c>
      <c r="D132" s="335" t="s">
        <v>1371</v>
      </c>
      <c r="E132" s="377" t="s">
        <v>1372</v>
      </c>
      <c r="F132" s="374"/>
      <c r="G132" s="335"/>
      <c r="H132" s="351" t="s">
        <v>1260</v>
      </c>
      <c r="I132" s="335"/>
      <c r="J132" s="375"/>
      <c r="K132" s="325"/>
      <c r="L132" s="326"/>
      <c r="M132" s="326" t="s">
        <v>687</v>
      </c>
      <c r="N132" s="326" t="s">
        <v>556</v>
      </c>
      <c r="O132" s="326" t="s">
        <v>719</v>
      </c>
      <c r="P132" s="326" t="s">
        <v>23</v>
      </c>
      <c r="Q132" s="326"/>
      <c r="R132" s="326" t="s">
        <v>26</v>
      </c>
      <c r="S132" s="336"/>
      <c r="T132" s="336"/>
      <c r="U132" s="361">
        <f>U133+U134</f>
        <v>0.46300000000000002</v>
      </c>
      <c r="V132" s="361"/>
      <c r="W132" s="361"/>
      <c r="X132" s="361"/>
      <c r="Y132" s="335" t="s">
        <v>26</v>
      </c>
      <c r="Z132" s="376">
        <v>1</v>
      </c>
      <c r="AA132" s="353"/>
    </row>
    <row r="133" spans="1:27" ht="54.95" customHeight="1">
      <c r="A133" s="349">
        <v>132</v>
      </c>
      <c r="B133" s="349">
        <v>9</v>
      </c>
      <c r="C133" s="356">
        <v>1.3</v>
      </c>
      <c r="D133" s="335" t="s">
        <v>1373</v>
      </c>
      <c r="E133" s="377" t="s">
        <v>1374</v>
      </c>
      <c r="F133" s="374"/>
      <c r="G133" s="335"/>
      <c r="H133" s="351" t="s">
        <v>1260</v>
      </c>
      <c r="I133" s="336"/>
      <c r="J133" s="375" t="s">
        <v>718</v>
      </c>
      <c r="K133" s="325" t="s">
        <v>1375</v>
      </c>
      <c r="L133" s="375" t="s">
        <v>718</v>
      </c>
      <c r="M133" s="326" t="s">
        <v>687</v>
      </c>
      <c r="N133" s="326" t="s">
        <v>556</v>
      </c>
      <c r="O133" s="344" t="s">
        <v>25</v>
      </c>
      <c r="P133" s="326" t="s">
        <v>1339</v>
      </c>
      <c r="Q133" s="326"/>
      <c r="R133" s="326" t="s">
        <v>1340</v>
      </c>
      <c r="S133" s="336"/>
      <c r="T133" s="336"/>
      <c r="U133" s="358">
        <v>0.43080000000000002</v>
      </c>
      <c r="V133" s="358"/>
      <c r="W133" s="358"/>
      <c r="X133" s="358"/>
      <c r="Y133" s="335" t="s">
        <v>26</v>
      </c>
      <c r="Z133" s="376">
        <v>1</v>
      </c>
      <c r="AA133" s="353"/>
    </row>
    <row r="134" spans="1:27" ht="54.95" customHeight="1">
      <c r="A134" s="349">
        <v>133</v>
      </c>
      <c r="B134" s="349">
        <v>9</v>
      </c>
      <c r="C134" s="356">
        <v>1.3</v>
      </c>
      <c r="D134" s="335" t="s">
        <v>1376</v>
      </c>
      <c r="E134" s="377" t="s">
        <v>1377</v>
      </c>
      <c r="F134" s="374"/>
      <c r="G134" s="335"/>
      <c r="H134" s="351" t="s">
        <v>1260</v>
      </c>
      <c r="I134" s="335"/>
      <c r="J134" s="375"/>
      <c r="K134" s="325"/>
      <c r="L134" s="326"/>
      <c r="M134" s="326" t="s">
        <v>687</v>
      </c>
      <c r="N134" s="326" t="s">
        <v>556</v>
      </c>
      <c r="O134" s="326" t="s">
        <v>1046</v>
      </c>
      <c r="P134" s="326" t="s">
        <v>1378</v>
      </c>
      <c r="Q134" s="326"/>
      <c r="R134" s="326" t="s">
        <v>1379</v>
      </c>
      <c r="S134" s="336"/>
      <c r="T134" s="336"/>
      <c r="U134" s="361">
        <v>3.2199999999999999E-2</v>
      </c>
      <c r="V134" s="361"/>
      <c r="W134" s="361"/>
      <c r="X134" s="361"/>
      <c r="Y134" s="335" t="s">
        <v>26</v>
      </c>
      <c r="Z134" s="376">
        <v>1</v>
      </c>
      <c r="AA134" s="353"/>
    </row>
    <row r="135" spans="1:27" ht="54.95" customHeight="1">
      <c r="A135" s="349">
        <v>134</v>
      </c>
      <c r="B135" s="349">
        <v>8</v>
      </c>
      <c r="C135" s="356">
        <v>1.3</v>
      </c>
      <c r="D135" s="335" t="s">
        <v>1380</v>
      </c>
      <c r="E135" s="377" t="s">
        <v>1381</v>
      </c>
      <c r="F135" s="374"/>
      <c r="G135" s="335"/>
      <c r="H135" s="351" t="s">
        <v>1260</v>
      </c>
      <c r="I135" s="335"/>
      <c r="J135" s="375"/>
      <c r="K135" s="325"/>
      <c r="L135" s="326"/>
      <c r="M135" s="326" t="s">
        <v>687</v>
      </c>
      <c r="N135" s="326" t="s">
        <v>556</v>
      </c>
      <c r="O135" s="326" t="s">
        <v>719</v>
      </c>
      <c r="P135" s="326" t="s">
        <v>23</v>
      </c>
      <c r="Q135" s="326"/>
      <c r="R135" s="326" t="s">
        <v>26</v>
      </c>
      <c r="S135" s="336"/>
      <c r="T135" s="336"/>
      <c r="U135" s="361">
        <f>U136+U137</f>
        <v>0.46310000000000001</v>
      </c>
      <c r="V135" s="361"/>
      <c r="W135" s="361"/>
      <c r="X135" s="361"/>
      <c r="Y135" s="335" t="s">
        <v>26</v>
      </c>
      <c r="Z135" s="376">
        <v>1</v>
      </c>
      <c r="AA135" s="353"/>
    </row>
    <row r="136" spans="1:27" ht="54.95" customHeight="1">
      <c r="A136" s="349">
        <v>135</v>
      </c>
      <c r="B136" s="349">
        <v>9</v>
      </c>
      <c r="C136" s="356">
        <v>1.3</v>
      </c>
      <c r="D136" s="335" t="s">
        <v>1373</v>
      </c>
      <c r="E136" s="377" t="s">
        <v>1374</v>
      </c>
      <c r="F136" s="374"/>
      <c r="G136" s="335"/>
      <c r="H136" s="351" t="s">
        <v>1260</v>
      </c>
      <c r="I136" s="336"/>
      <c r="J136" s="375" t="s">
        <v>718</v>
      </c>
      <c r="K136" s="325" t="s">
        <v>1375</v>
      </c>
      <c r="L136" s="375" t="s">
        <v>718</v>
      </c>
      <c r="M136" s="326" t="s">
        <v>687</v>
      </c>
      <c r="N136" s="326" t="s">
        <v>556</v>
      </c>
      <c r="O136" s="344" t="s">
        <v>25</v>
      </c>
      <c r="P136" s="326" t="s">
        <v>1339</v>
      </c>
      <c r="Q136" s="326"/>
      <c r="R136" s="326" t="s">
        <v>1340</v>
      </c>
      <c r="S136" s="336"/>
      <c r="T136" s="336"/>
      <c r="U136" s="358">
        <v>0.43080000000000002</v>
      </c>
      <c r="V136" s="358"/>
      <c r="W136" s="358"/>
      <c r="X136" s="358"/>
      <c r="Y136" s="335" t="s">
        <v>26</v>
      </c>
      <c r="Z136" s="376">
        <v>1</v>
      </c>
      <c r="AA136" s="353"/>
    </row>
    <row r="137" spans="1:27" ht="54.95" customHeight="1">
      <c r="A137" s="349">
        <v>136</v>
      </c>
      <c r="B137" s="349">
        <v>9</v>
      </c>
      <c r="C137" s="356">
        <v>1.3</v>
      </c>
      <c r="D137" s="335" t="s">
        <v>1382</v>
      </c>
      <c r="E137" s="377" t="s">
        <v>1383</v>
      </c>
      <c r="F137" s="374"/>
      <c r="G137" s="335"/>
      <c r="H137" s="351" t="s">
        <v>1260</v>
      </c>
      <c r="I137" s="335"/>
      <c r="J137" s="375"/>
      <c r="K137" s="325"/>
      <c r="L137" s="326"/>
      <c r="M137" s="326" t="s">
        <v>687</v>
      </c>
      <c r="N137" s="326" t="s">
        <v>556</v>
      </c>
      <c r="O137" s="326" t="s">
        <v>1046</v>
      </c>
      <c r="P137" s="326" t="s">
        <v>1378</v>
      </c>
      <c r="Q137" s="326"/>
      <c r="R137" s="326" t="s">
        <v>1379</v>
      </c>
      <c r="S137" s="336"/>
      <c r="T137" s="336"/>
      <c r="U137" s="361">
        <v>3.2300000000000002E-2</v>
      </c>
      <c r="V137" s="361"/>
      <c r="W137" s="361"/>
      <c r="X137" s="361"/>
      <c r="Y137" s="335" t="s">
        <v>26</v>
      </c>
      <c r="Z137" s="376">
        <v>1</v>
      </c>
      <c r="AA137" s="353"/>
    </row>
    <row r="138" spans="1:27" ht="54.95" customHeight="1">
      <c r="A138" s="349">
        <v>137</v>
      </c>
      <c r="B138" s="349">
        <v>8</v>
      </c>
      <c r="C138" s="356">
        <v>1.3</v>
      </c>
      <c r="D138" s="335" t="s">
        <v>1384</v>
      </c>
      <c r="E138" s="336" t="s">
        <v>1385</v>
      </c>
      <c r="F138" s="380" t="s">
        <v>1386</v>
      </c>
      <c r="G138" s="335"/>
      <c r="H138" s="351" t="s">
        <v>1260</v>
      </c>
      <c r="I138" s="335"/>
      <c r="J138" s="375"/>
      <c r="K138" s="325"/>
      <c r="L138" s="326"/>
      <c r="M138" s="326" t="s">
        <v>687</v>
      </c>
      <c r="N138" s="326" t="s">
        <v>556</v>
      </c>
      <c r="O138" s="326" t="s">
        <v>961</v>
      </c>
      <c r="P138" s="326" t="s">
        <v>1387</v>
      </c>
      <c r="Q138" s="326"/>
      <c r="R138" s="326" t="s">
        <v>1388</v>
      </c>
      <c r="S138" s="336"/>
      <c r="T138" s="336"/>
      <c r="U138" s="358">
        <v>0.36320000000000002</v>
      </c>
      <c r="V138" s="358"/>
      <c r="W138" s="358"/>
      <c r="X138" s="358"/>
      <c r="Y138" s="335" t="s">
        <v>26</v>
      </c>
      <c r="Z138" s="376">
        <v>2</v>
      </c>
      <c r="AA138" s="353"/>
    </row>
    <row r="139" spans="1:27" ht="54.95" customHeight="1">
      <c r="A139" s="349">
        <v>138</v>
      </c>
      <c r="B139" s="349">
        <v>8</v>
      </c>
      <c r="C139" s="356">
        <v>1.3</v>
      </c>
      <c r="D139" s="335" t="s">
        <v>1389</v>
      </c>
      <c r="E139" s="336" t="s">
        <v>1390</v>
      </c>
      <c r="F139" s="380"/>
      <c r="G139" s="335"/>
      <c r="H139" s="351" t="s">
        <v>1260</v>
      </c>
      <c r="I139" s="335"/>
      <c r="J139" s="375"/>
      <c r="K139" s="325" t="s">
        <v>926</v>
      </c>
      <c r="L139" s="326"/>
      <c r="M139" s="326" t="s">
        <v>687</v>
      </c>
      <c r="N139" s="326" t="s">
        <v>556</v>
      </c>
      <c r="O139" s="326" t="s">
        <v>719</v>
      </c>
      <c r="P139" s="326" t="s">
        <v>23</v>
      </c>
      <c r="Q139" s="326"/>
      <c r="R139" s="326" t="s">
        <v>26</v>
      </c>
      <c r="S139" s="336"/>
      <c r="T139" s="336"/>
      <c r="U139" s="358">
        <f>U140+U141+U142+U143</f>
        <v>0.71119999999999994</v>
      </c>
      <c r="V139" s="358"/>
      <c r="W139" s="358"/>
      <c r="X139" s="358"/>
      <c r="Y139" s="335" t="s">
        <v>26</v>
      </c>
      <c r="Z139" s="376">
        <v>1</v>
      </c>
      <c r="AA139" s="353"/>
    </row>
    <row r="140" spans="1:27" ht="54.95" customHeight="1">
      <c r="A140" s="349">
        <v>139</v>
      </c>
      <c r="B140" s="349">
        <v>9</v>
      </c>
      <c r="C140" s="356">
        <v>1.3</v>
      </c>
      <c r="D140" s="380" t="s">
        <v>1391</v>
      </c>
      <c r="E140" s="377" t="s">
        <v>1392</v>
      </c>
      <c r="F140" s="374"/>
      <c r="G140" s="335"/>
      <c r="H140" s="351" t="s">
        <v>1260</v>
      </c>
      <c r="I140" s="335"/>
      <c r="J140" s="375"/>
      <c r="K140" s="325"/>
      <c r="L140" s="326"/>
      <c r="M140" s="326" t="s">
        <v>687</v>
      </c>
      <c r="N140" s="326" t="s">
        <v>556</v>
      </c>
      <c r="O140" s="344" t="s">
        <v>25</v>
      </c>
      <c r="P140" s="326" t="s">
        <v>1393</v>
      </c>
      <c r="Q140" s="326"/>
      <c r="R140" s="326"/>
      <c r="S140" s="336"/>
      <c r="T140" s="336"/>
      <c r="U140" s="358">
        <v>5.3600000000000002E-2</v>
      </c>
      <c r="V140" s="358"/>
      <c r="W140" s="358"/>
      <c r="X140" s="358"/>
      <c r="Y140" s="335" t="s">
        <v>26</v>
      </c>
      <c r="Z140" s="376">
        <v>1</v>
      </c>
      <c r="AA140" s="353"/>
    </row>
    <row r="141" spans="1:27" ht="54.95" customHeight="1">
      <c r="A141" s="349">
        <v>140</v>
      </c>
      <c r="B141" s="349">
        <v>9</v>
      </c>
      <c r="C141" s="356">
        <v>1.3</v>
      </c>
      <c r="D141" s="335" t="s">
        <v>1394</v>
      </c>
      <c r="E141" s="377" t="s">
        <v>1395</v>
      </c>
      <c r="F141" s="374"/>
      <c r="G141" s="335"/>
      <c r="H141" s="351" t="s">
        <v>1260</v>
      </c>
      <c r="I141" s="335"/>
      <c r="J141" s="375"/>
      <c r="K141" s="325"/>
      <c r="L141" s="326"/>
      <c r="M141" s="326" t="s">
        <v>687</v>
      </c>
      <c r="N141" s="326" t="s">
        <v>556</v>
      </c>
      <c r="O141" s="344" t="s">
        <v>25</v>
      </c>
      <c r="P141" s="326" t="s">
        <v>1396</v>
      </c>
      <c r="Q141" s="326"/>
      <c r="R141" s="326" t="s">
        <v>1397</v>
      </c>
      <c r="S141" s="336"/>
      <c r="T141" s="336"/>
      <c r="U141" s="361">
        <v>0.57099999999999995</v>
      </c>
      <c r="V141" s="361"/>
      <c r="W141" s="361"/>
      <c r="X141" s="361"/>
      <c r="Y141" s="335" t="s">
        <v>26</v>
      </c>
      <c r="Z141" s="376">
        <v>1</v>
      </c>
      <c r="AA141" s="353"/>
    </row>
    <row r="142" spans="1:27" ht="54.95" customHeight="1">
      <c r="A142" s="349">
        <v>141</v>
      </c>
      <c r="B142" s="349">
        <v>9</v>
      </c>
      <c r="C142" s="356">
        <v>1.3</v>
      </c>
      <c r="D142" s="335" t="s">
        <v>1398</v>
      </c>
      <c r="E142" s="377" t="s">
        <v>1399</v>
      </c>
      <c r="F142" s="374"/>
      <c r="G142" s="335"/>
      <c r="H142" s="351" t="s">
        <v>1260</v>
      </c>
      <c r="I142" s="335"/>
      <c r="J142" s="375" t="s">
        <v>718</v>
      </c>
      <c r="K142" s="325" t="s">
        <v>1398</v>
      </c>
      <c r="L142" s="375" t="s">
        <v>718</v>
      </c>
      <c r="M142" s="326" t="s">
        <v>687</v>
      </c>
      <c r="N142" s="326" t="s">
        <v>556</v>
      </c>
      <c r="O142" s="344" t="s">
        <v>25</v>
      </c>
      <c r="P142" s="326" t="s">
        <v>987</v>
      </c>
      <c r="Q142" s="326"/>
      <c r="R142" s="326" t="s">
        <v>1400</v>
      </c>
      <c r="S142" s="336"/>
      <c r="T142" s="336"/>
      <c r="U142" s="361">
        <v>7.46E-2</v>
      </c>
      <c r="V142" s="361"/>
      <c r="W142" s="361"/>
      <c r="X142" s="361"/>
      <c r="Y142" s="335" t="s">
        <v>26</v>
      </c>
      <c r="Z142" s="376">
        <v>1</v>
      </c>
      <c r="AA142" s="353"/>
    </row>
    <row r="143" spans="1:27" ht="54.95" customHeight="1">
      <c r="A143" s="349">
        <v>142</v>
      </c>
      <c r="B143" s="349">
        <v>9</v>
      </c>
      <c r="C143" s="356">
        <v>1.3</v>
      </c>
      <c r="D143" s="335" t="s">
        <v>1401</v>
      </c>
      <c r="E143" s="377" t="s">
        <v>1402</v>
      </c>
      <c r="F143" s="374"/>
      <c r="G143" s="335"/>
      <c r="H143" s="351" t="s">
        <v>1260</v>
      </c>
      <c r="I143" s="335"/>
      <c r="J143" s="375"/>
      <c r="K143" s="325"/>
      <c r="L143" s="326"/>
      <c r="M143" s="326" t="s">
        <v>687</v>
      </c>
      <c r="N143" s="326" t="s">
        <v>556</v>
      </c>
      <c r="O143" s="326" t="s">
        <v>961</v>
      </c>
      <c r="P143" s="381">
        <v>20</v>
      </c>
      <c r="Q143" s="381"/>
      <c r="R143" s="326" t="s">
        <v>1403</v>
      </c>
      <c r="S143" s="336"/>
      <c r="T143" s="336"/>
      <c r="U143" s="361">
        <v>1.2E-2</v>
      </c>
      <c r="V143" s="361"/>
      <c r="W143" s="361"/>
      <c r="X143" s="361"/>
      <c r="Y143" s="335" t="s">
        <v>26</v>
      </c>
      <c r="Z143" s="376">
        <v>1</v>
      </c>
      <c r="AA143" s="353"/>
    </row>
    <row r="144" spans="1:27" ht="54.95" customHeight="1">
      <c r="A144" s="349">
        <v>143</v>
      </c>
      <c r="B144" s="349">
        <v>6</v>
      </c>
      <c r="C144" s="356">
        <v>1.3</v>
      </c>
      <c r="D144" s="335" t="s">
        <v>1404</v>
      </c>
      <c r="E144" s="336" t="s">
        <v>1405</v>
      </c>
      <c r="F144" s="374"/>
      <c r="G144" s="335"/>
      <c r="H144" s="351" t="s">
        <v>1260</v>
      </c>
      <c r="I144" s="335"/>
      <c r="J144" s="375"/>
      <c r="K144" s="325"/>
      <c r="L144" s="326"/>
      <c r="M144" s="326" t="s">
        <v>687</v>
      </c>
      <c r="N144" s="326" t="s">
        <v>556</v>
      </c>
      <c r="O144" s="326" t="s">
        <v>719</v>
      </c>
      <c r="P144" s="326" t="s">
        <v>23</v>
      </c>
      <c r="Q144" s="326"/>
      <c r="R144" s="326" t="s">
        <v>26</v>
      </c>
      <c r="S144" s="336"/>
      <c r="T144" s="336"/>
      <c r="U144" s="361">
        <f>U145+U146</f>
        <v>0.48330000000000001</v>
      </c>
      <c r="V144" s="361"/>
      <c r="W144" s="361"/>
      <c r="X144" s="361"/>
      <c r="Y144" s="335" t="s">
        <v>26</v>
      </c>
      <c r="Z144" s="376">
        <v>2</v>
      </c>
      <c r="AA144" s="353"/>
    </row>
    <row r="145" spans="1:27" ht="54.95" customHeight="1">
      <c r="A145" s="349">
        <v>144</v>
      </c>
      <c r="B145" s="349">
        <v>7</v>
      </c>
      <c r="C145" s="356">
        <v>1.3</v>
      </c>
      <c r="D145" s="335" t="s">
        <v>1375</v>
      </c>
      <c r="E145" s="336" t="s">
        <v>1406</v>
      </c>
      <c r="F145" s="374"/>
      <c r="G145" s="335"/>
      <c r="H145" s="351" t="s">
        <v>1260</v>
      </c>
      <c r="I145" s="335"/>
      <c r="J145" s="375" t="s">
        <v>718</v>
      </c>
      <c r="K145" s="325" t="s">
        <v>1375</v>
      </c>
      <c r="L145" s="375" t="s">
        <v>718</v>
      </c>
      <c r="M145" s="326" t="s">
        <v>687</v>
      </c>
      <c r="N145" s="326" t="s">
        <v>556</v>
      </c>
      <c r="O145" s="344" t="s">
        <v>25</v>
      </c>
      <c r="P145" s="326" t="s">
        <v>1339</v>
      </c>
      <c r="Q145" s="326"/>
      <c r="R145" s="326" t="s">
        <v>1340</v>
      </c>
      <c r="S145" s="336"/>
      <c r="T145" s="336"/>
      <c r="U145" s="358">
        <v>0.43580000000000002</v>
      </c>
      <c r="V145" s="358"/>
      <c r="W145" s="358"/>
      <c r="X145" s="358"/>
      <c r="Y145" s="335" t="s">
        <v>26</v>
      </c>
      <c r="Z145" s="376">
        <v>1</v>
      </c>
      <c r="AA145" s="353"/>
    </row>
    <row r="146" spans="1:27" ht="54.95" customHeight="1">
      <c r="A146" s="349">
        <v>145</v>
      </c>
      <c r="B146" s="349">
        <v>7</v>
      </c>
      <c r="C146" s="356">
        <v>1.3</v>
      </c>
      <c r="D146" s="335" t="s">
        <v>1407</v>
      </c>
      <c r="E146" s="336" t="s">
        <v>1408</v>
      </c>
      <c r="F146" s="374"/>
      <c r="G146" s="335"/>
      <c r="H146" s="351" t="s">
        <v>1260</v>
      </c>
      <c r="I146" s="335"/>
      <c r="J146" s="375"/>
      <c r="K146" s="325"/>
      <c r="L146" s="326"/>
      <c r="M146" s="326" t="s">
        <v>687</v>
      </c>
      <c r="N146" s="326" t="s">
        <v>556</v>
      </c>
      <c r="O146" s="326" t="s">
        <v>1046</v>
      </c>
      <c r="P146" s="326" t="s">
        <v>1378</v>
      </c>
      <c r="Q146" s="326"/>
      <c r="R146" s="326" t="s">
        <v>1379</v>
      </c>
      <c r="S146" s="336"/>
      <c r="T146" s="336"/>
      <c r="U146" s="358">
        <v>4.7500000000000001E-2</v>
      </c>
      <c r="V146" s="358"/>
      <c r="W146" s="358"/>
      <c r="X146" s="358"/>
      <c r="Y146" s="335" t="s">
        <v>26</v>
      </c>
      <c r="Z146" s="376">
        <v>1</v>
      </c>
      <c r="AA146" s="353"/>
    </row>
    <row r="147" spans="1:27" ht="54.95" customHeight="1">
      <c r="A147" s="349">
        <v>146</v>
      </c>
      <c r="B147" s="349">
        <v>6</v>
      </c>
      <c r="C147" s="356">
        <v>1.3</v>
      </c>
      <c r="D147" s="335" t="s">
        <v>1384</v>
      </c>
      <c r="E147" s="336" t="s">
        <v>1385</v>
      </c>
      <c r="F147" s="380" t="s">
        <v>1386</v>
      </c>
      <c r="G147" s="335"/>
      <c r="H147" s="351" t="s">
        <v>1260</v>
      </c>
      <c r="I147" s="335"/>
      <c r="J147" s="375"/>
      <c r="K147" s="325"/>
      <c r="L147" s="326"/>
      <c r="M147" s="326" t="s">
        <v>687</v>
      </c>
      <c r="N147" s="326" t="s">
        <v>556</v>
      </c>
      <c r="O147" s="326" t="s">
        <v>961</v>
      </c>
      <c r="P147" s="326" t="s">
        <v>1387</v>
      </c>
      <c r="Q147" s="326"/>
      <c r="R147" s="326" t="s">
        <v>1388</v>
      </c>
      <c r="S147" s="336"/>
      <c r="T147" s="336"/>
      <c r="U147" s="361">
        <f>U138</f>
        <v>0.36320000000000002</v>
      </c>
      <c r="V147" s="361"/>
      <c r="W147" s="361"/>
      <c r="X147" s="361"/>
      <c r="Y147" s="335" t="s">
        <v>26</v>
      </c>
      <c r="Z147" s="376">
        <v>1</v>
      </c>
      <c r="AA147" s="353"/>
    </row>
    <row r="148" spans="1:27" ht="54.95" customHeight="1">
      <c r="A148" s="349">
        <v>147</v>
      </c>
      <c r="B148" s="349">
        <v>6</v>
      </c>
      <c r="C148" s="356">
        <v>1.3</v>
      </c>
      <c r="D148" s="335" t="s">
        <v>1409</v>
      </c>
      <c r="E148" s="377" t="s">
        <v>1410</v>
      </c>
      <c r="F148" s="380" t="s">
        <v>1411</v>
      </c>
      <c r="G148" s="335"/>
      <c r="H148" s="351" t="s">
        <v>1260</v>
      </c>
      <c r="I148" s="335"/>
      <c r="J148" s="375"/>
      <c r="K148" s="325"/>
      <c r="L148" s="326"/>
      <c r="M148" s="326" t="s">
        <v>687</v>
      </c>
      <c r="N148" s="326" t="s">
        <v>556</v>
      </c>
      <c r="O148" s="326" t="s">
        <v>961</v>
      </c>
      <c r="P148" s="381">
        <v>20</v>
      </c>
      <c r="Q148" s="381"/>
      <c r="R148" s="326" t="s">
        <v>1388</v>
      </c>
      <c r="S148" s="336"/>
      <c r="T148" s="336"/>
      <c r="U148" s="361">
        <f>U138</f>
        <v>0.36320000000000002</v>
      </c>
      <c r="V148" s="361"/>
      <c r="W148" s="361"/>
      <c r="X148" s="361"/>
      <c r="Y148" s="335" t="s">
        <v>26</v>
      </c>
      <c r="Z148" s="376">
        <v>1</v>
      </c>
      <c r="AA148" s="353"/>
    </row>
    <row r="149" spans="1:27" ht="54.95" customHeight="1">
      <c r="A149" s="349">
        <v>148</v>
      </c>
      <c r="B149" s="349">
        <v>6</v>
      </c>
      <c r="C149" s="356">
        <v>1.3</v>
      </c>
      <c r="D149" s="335" t="s">
        <v>1412</v>
      </c>
      <c r="E149" s="336" t="s">
        <v>1413</v>
      </c>
      <c r="F149" s="374"/>
      <c r="G149" s="335"/>
      <c r="H149" s="351" t="s">
        <v>1260</v>
      </c>
      <c r="I149" s="335"/>
      <c r="J149" s="375" t="s">
        <v>718</v>
      </c>
      <c r="K149" s="325" t="s">
        <v>1375</v>
      </c>
      <c r="L149" s="375" t="s">
        <v>718</v>
      </c>
      <c r="M149" s="326" t="s">
        <v>687</v>
      </c>
      <c r="N149" s="326" t="s">
        <v>556</v>
      </c>
      <c r="O149" s="344" t="s">
        <v>25</v>
      </c>
      <c r="P149" s="326" t="s">
        <v>1414</v>
      </c>
      <c r="Q149" s="326"/>
      <c r="R149" s="326" t="s">
        <v>1415</v>
      </c>
      <c r="S149" s="336"/>
      <c r="T149" s="336"/>
      <c r="U149" s="358">
        <v>5.28E-2</v>
      </c>
      <c r="V149" s="358"/>
      <c r="W149" s="358"/>
      <c r="X149" s="358"/>
      <c r="Y149" s="335" t="s">
        <v>26</v>
      </c>
      <c r="Z149" s="376">
        <v>1</v>
      </c>
      <c r="AA149" s="353"/>
    </row>
    <row r="150" spans="1:27" ht="54.95" customHeight="1">
      <c r="A150" s="349">
        <v>149</v>
      </c>
      <c r="B150" s="349">
        <v>4</v>
      </c>
      <c r="C150" s="356">
        <v>1.3</v>
      </c>
      <c r="D150" s="371" t="s">
        <v>1416</v>
      </c>
      <c r="E150" s="335" t="s">
        <v>1417</v>
      </c>
      <c r="F150" s="374" t="s">
        <v>1418</v>
      </c>
      <c r="G150" s="335"/>
      <c r="H150" s="351" t="s">
        <v>1260</v>
      </c>
      <c r="I150" s="335"/>
      <c r="J150" s="375"/>
      <c r="K150" s="325"/>
      <c r="L150" s="326"/>
      <c r="M150" s="326" t="s">
        <v>687</v>
      </c>
      <c r="N150" s="326" t="s">
        <v>556</v>
      </c>
      <c r="O150" s="326" t="s">
        <v>714</v>
      </c>
      <c r="P150" s="326" t="s">
        <v>23</v>
      </c>
      <c r="Q150" s="326"/>
      <c r="R150" s="324" t="s">
        <v>26</v>
      </c>
      <c r="S150" s="382"/>
      <c r="T150" s="382"/>
      <c r="U150" s="383">
        <f>U151+U152</f>
        <v>5.33E-2</v>
      </c>
      <c r="V150" s="383"/>
      <c r="W150" s="383"/>
      <c r="X150" s="383"/>
      <c r="Y150" s="335" t="s">
        <v>26</v>
      </c>
      <c r="Z150" s="376">
        <v>4</v>
      </c>
      <c r="AA150" s="353"/>
    </row>
    <row r="151" spans="1:27" ht="54.95" customHeight="1">
      <c r="A151" s="349">
        <v>150</v>
      </c>
      <c r="B151" s="349">
        <v>5</v>
      </c>
      <c r="C151" s="356">
        <v>1.3</v>
      </c>
      <c r="D151" s="371" t="s">
        <v>1419</v>
      </c>
      <c r="E151" s="335" t="s">
        <v>1420</v>
      </c>
      <c r="F151" s="374"/>
      <c r="G151" s="335"/>
      <c r="H151" s="351" t="s">
        <v>1260</v>
      </c>
      <c r="I151" s="335"/>
      <c r="J151" s="375"/>
      <c r="K151" s="325"/>
      <c r="L151" s="326"/>
      <c r="M151" s="326" t="s">
        <v>687</v>
      </c>
      <c r="N151" s="326" t="s">
        <v>556</v>
      </c>
      <c r="O151" s="326" t="s">
        <v>961</v>
      </c>
      <c r="P151" s="326" t="s">
        <v>1421</v>
      </c>
      <c r="Q151" s="326"/>
      <c r="R151" s="326" t="s">
        <v>1422</v>
      </c>
      <c r="S151" s="382"/>
      <c r="T151" s="382"/>
      <c r="U151" s="383">
        <v>5.04E-2</v>
      </c>
      <c r="V151" s="383"/>
      <c r="W151" s="383"/>
      <c r="X151" s="383"/>
      <c r="Y151" s="335" t="s">
        <v>1110</v>
      </c>
      <c r="Z151" s="376">
        <v>1</v>
      </c>
      <c r="AA151" s="353"/>
    </row>
    <row r="152" spans="1:27" ht="54.95" customHeight="1">
      <c r="A152" s="349">
        <v>151</v>
      </c>
      <c r="B152" s="349">
        <v>5</v>
      </c>
      <c r="C152" s="356">
        <v>1.3</v>
      </c>
      <c r="D152" s="371" t="s">
        <v>1423</v>
      </c>
      <c r="E152" s="335" t="s">
        <v>1424</v>
      </c>
      <c r="F152" s="374"/>
      <c r="G152" s="335"/>
      <c r="H152" s="351" t="s">
        <v>1260</v>
      </c>
      <c r="I152" s="335"/>
      <c r="J152" s="375"/>
      <c r="K152" s="325"/>
      <c r="L152" s="326"/>
      <c r="M152" s="326" t="s">
        <v>687</v>
      </c>
      <c r="N152" s="326" t="s">
        <v>556</v>
      </c>
      <c r="O152" s="344" t="s">
        <v>1368</v>
      </c>
      <c r="P152" s="326" t="s">
        <v>1425</v>
      </c>
      <c r="Q152" s="326"/>
      <c r="R152" s="324" t="s">
        <v>26</v>
      </c>
      <c r="S152" s="382"/>
      <c r="T152" s="382"/>
      <c r="U152" s="383">
        <v>2.8999999999999998E-3</v>
      </c>
      <c r="V152" s="383"/>
      <c r="W152" s="383"/>
      <c r="X152" s="383"/>
      <c r="Y152" s="335" t="s">
        <v>26</v>
      </c>
      <c r="Z152" s="376">
        <v>1</v>
      </c>
      <c r="AA152" s="353"/>
    </row>
    <row r="153" spans="1:27" ht="54.95" customHeight="1">
      <c r="A153" s="349">
        <v>152</v>
      </c>
      <c r="B153" s="349">
        <v>4</v>
      </c>
      <c r="C153" s="356">
        <v>1.3</v>
      </c>
      <c r="D153" s="335" t="s">
        <v>1426</v>
      </c>
      <c r="E153" s="335" t="s">
        <v>1427</v>
      </c>
      <c r="F153" s="374"/>
      <c r="G153" s="335"/>
      <c r="H153" s="351" t="s">
        <v>1260</v>
      </c>
      <c r="I153" s="335"/>
      <c r="J153" s="375"/>
      <c r="K153" s="325"/>
      <c r="L153" s="326"/>
      <c r="M153" s="326" t="s">
        <v>687</v>
      </c>
      <c r="N153" s="326" t="s">
        <v>556</v>
      </c>
      <c r="O153" s="326" t="s">
        <v>714</v>
      </c>
      <c r="P153" s="344" t="s">
        <v>23</v>
      </c>
      <c r="Q153" s="344"/>
      <c r="R153" s="324" t="s">
        <v>26</v>
      </c>
      <c r="S153" s="336"/>
      <c r="T153" s="336"/>
      <c r="U153" s="358">
        <v>0.38119999999999998</v>
      </c>
      <c r="V153" s="358"/>
      <c r="W153" s="358"/>
      <c r="X153" s="358"/>
      <c r="Y153" s="335" t="s">
        <v>26</v>
      </c>
      <c r="Z153" s="376">
        <v>1</v>
      </c>
      <c r="AA153" s="353"/>
    </row>
    <row r="154" spans="1:27" ht="54.95" customHeight="1">
      <c r="A154" s="349">
        <v>153</v>
      </c>
      <c r="B154" s="349">
        <v>4</v>
      </c>
      <c r="C154" s="356">
        <v>1.3</v>
      </c>
      <c r="D154" s="336" t="s">
        <v>1428</v>
      </c>
      <c r="E154" s="384" t="s">
        <v>1429</v>
      </c>
      <c r="F154" s="385" t="s">
        <v>1430</v>
      </c>
      <c r="G154" s="335"/>
      <c r="H154" s="351" t="s">
        <v>1260</v>
      </c>
      <c r="I154" s="335"/>
      <c r="J154" s="375"/>
      <c r="K154" s="325"/>
      <c r="L154" s="326"/>
      <c r="M154" s="326" t="s">
        <v>687</v>
      </c>
      <c r="N154" s="326" t="s">
        <v>556</v>
      </c>
      <c r="O154" s="326" t="s">
        <v>852</v>
      </c>
      <c r="P154" s="386" t="s">
        <v>1431</v>
      </c>
      <c r="Q154" s="386"/>
      <c r="R154" s="336" t="s">
        <v>1432</v>
      </c>
      <c r="S154" s="336"/>
      <c r="T154" s="336"/>
      <c r="U154" s="358">
        <v>1.0699999999999999E-2</v>
      </c>
      <c r="V154" s="358"/>
      <c r="W154" s="358"/>
      <c r="X154" s="358"/>
      <c r="Y154" s="336" t="s">
        <v>1110</v>
      </c>
      <c r="Z154" s="376">
        <v>5</v>
      </c>
      <c r="AA154" s="353"/>
    </row>
    <row r="155" spans="1:27" ht="54.95" customHeight="1">
      <c r="A155" s="349">
        <v>154</v>
      </c>
      <c r="B155" s="349">
        <v>4</v>
      </c>
      <c r="C155" s="356">
        <v>1.3</v>
      </c>
      <c r="D155" s="387" t="s">
        <v>1433</v>
      </c>
      <c r="E155" s="384" t="s">
        <v>1434</v>
      </c>
      <c r="F155" s="374" t="s">
        <v>1435</v>
      </c>
      <c r="G155" s="335"/>
      <c r="H155" s="351" t="s">
        <v>1260</v>
      </c>
      <c r="I155" s="335"/>
      <c r="J155" s="375"/>
      <c r="K155" s="325"/>
      <c r="L155" s="326"/>
      <c r="M155" s="326" t="s">
        <v>687</v>
      </c>
      <c r="N155" s="326" t="s">
        <v>556</v>
      </c>
      <c r="O155" s="326" t="s">
        <v>852</v>
      </c>
      <c r="P155" s="386" t="s">
        <v>1436</v>
      </c>
      <c r="Q155" s="386"/>
      <c r="R155" s="335" t="s">
        <v>26</v>
      </c>
      <c r="S155" s="336"/>
      <c r="T155" s="336"/>
      <c r="U155" s="358">
        <v>2.5000000000000001E-3</v>
      </c>
      <c r="V155" s="358"/>
      <c r="W155" s="358"/>
      <c r="X155" s="358"/>
      <c r="Y155" s="336" t="s">
        <v>1437</v>
      </c>
      <c r="Z155" s="376">
        <v>1</v>
      </c>
      <c r="AA155" s="353"/>
    </row>
    <row r="156" spans="1:27" ht="54.95" customHeight="1">
      <c r="A156" s="349">
        <v>155</v>
      </c>
      <c r="B156" s="349">
        <v>4</v>
      </c>
      <c r="C156" s="356">
        <v>1.3</v>
      </c>
      <c r="D156" s="387" t="s">
        <v>1438</v>
      </c>
      <c r="E156" s="384" t="s">
        <v>1439</v>
      </c>
      <c r="F156" s="374" t="s">
        <v>1440</v>
      </c>
      <c r="G156" s="335"/>
      <c r="H156" s="351" t="s">
        <v>1260</v>
      </c>
      <c r="I156" s="335"/>
      <c r="J156" s="375" t="s">
        <v>1441</v>
      </c>
      <c r="K156" s="325"/>
      <c r="L156" s="326"/>
      <c r="M156" s="326" t="s">
        <v>687</v>
      </c>
      <c r="N156" s="326" t="s">
        <v>556</v>
      </c>
      <c r="O156" s="326" t="s">
        <v>852</v>
      </c>
      <c r="P156" s="386" t="s">
        <v>1436</v>
      </c>
      <c r="Q156" s="386"/>
      <c r="R156" s="335" t="s">
        <v>26</v>
      </c>
      <c r="S156" s="336"/>
      <c r="T156" s="336"/>
      <c r="U156" s="358">
        <v>1.5E-3</v>
      </c>
      <c r="V156" s="358"/>
      <c r="W156" s="358"/>
      <c r="X156" s="358"/>
      <c r="Y156" s="336" t="s">
        <v>1437</v>
      </c>
      <c r="Z156" s="376">
        <v>1</v>
      </c>
      <c r="AA156" s="353"/>
    </row>
    <row r="157" spans="1:27" ht="54.95" customHeight="1">
      <c r="A157" s="349">
        <v>156</v>
      </c>
      <c r="B157" s="349">
        <v>4</v>
      </c>
      <c r="C157" s="356">
        <v>1.3</v>
      </c>
      <c r="D157" s="335" t="s">
        <v>1442</v>
      </c>
      <c r="E157" s="384" t="s">
        <v>1443</v>
      </c>
      <c r="F157" s="374"/>
      <c r="G157" s="335"/>
      <c r="H157" s="351" t="s">
        <v>1260</v>
      </c>
      <c r="I157" s="335"/>
      <c r="J157" s="375"/>
      <c r="K157" s="325"/>
      <c r="L157" s="326"/>
      <c r="M157" s="326" t="s">
        <v>687</v>
      </c>
      <c r="N157" s="326" t="s">
        <v>556</v>
      </c>
      <c r="O157" s="326" t="s">
        <v>852</v>
      </c>
      <c r="P157" s="386" t="s">
        <v>1444</v>
      </c>
      <c r="Q157" s="386"/>
      <c r="R157" s="335" t="s">
        <v>26</v>
      </c>
      <c r="S157" s="336"/>
      <c r="T157" s="336"/>
      <c r="U157" s="358">
        <v>3.0000000000000001E-3</v>
      </c>
      <c r="V157" s="358"/>
      <c r="W157" s="358"/>
      <c r="X157" s="358"/>
      <c r="Y157" s="336" t="s">
        <v>1437</v>
      </c>
      <c r="Z157" s="376">
        <v>1</v>
      </c>
      <c r="AA157" s="353"/>
    </row>
    <row r="158" spans="1:27" ht="54.95" customHeight="1">
      <c r="A158" s="349">
        <v>157</v>
      </c>
      <c r="B158" s="349">
        <v>4</v>
      </c>
      <c r="C158" s="356">
        <v>1.3</v>
      </c>
      <c r="D158" s="335" t="s">
        <v>1445</v>
      </c>
      <c r="E158" s="384" t="s">
        <v>1434</v>
      </c>
      <c r="F158" s="335"/>
      <c r="G158" s="335"/>
      <c r="H158" s="351" t="s">
        <v>1260</v>
      </c>
      <c r="I158" s="335"/>
      <c r="J158" s="375"/>
      <c r="K158" s="325"/>
      <c r="L158" s="326"/>
      <c r="M158" s="326" t="s">
        <v>687</v>
      </c>
      <c r="N158" s="326" t="s">
        <v>556</v>
      </c>
      <c r="O158" s="326" t="s">
        <v>852</v>
      </c>
      <c r="P158" s="386" t="s">
        <v>1446</v>
      </c>
      <c r="Q158" s="386"/>
      <c r="R158" s="335" t="s">
        <v>26</v>
      </c>
      <c r="S158" s="336"/>
      <c r="T158" s="336"/>
      <c r="U158" s="388">
        <v>8.9999999999999998E-4</v>
      </c>
      <c r="V158" s="388"/>
      <c r="W158" s="388"/>
      <c r="X158" s="388"/>
      <c r="Y158" s="336" t="s">
        <v>1437</v>
      </c>
      <c r="Z158" s="376">
        <v>1</v>
      </c>
      <c r="AA158" s="353"/>
    </row>
    <row r="159" spans="1:27" ht="54.95" customHeight="1">
      <c r="A159" s="349">
        <v>158</v>
      </c>
      <c r="B159" s="349">
        <v>4</v>
      </c>
      <c r="C159" s="356">
        <v>1.3</v>
      </c>
      <c r="D159" s="335" t="s">
        <v>1447</v>
      </c>
      <c r="E159" s="384" t="s">
        <v>1439</v>
      </c>
      <c r="F159" s="335"/>
      <c r="G159" s="335"/>
      <c r="H159" s="351" t="s">
        <v>1260</v>
      </c>
      <c r="I159" s="335"/>
      <c r="J159" s="375"/>
      <c r="K159" s="325"/>
      <c r="L159" s="326"/>
      <c r="M159" s="326" t="s">
        <v>687</v>
      </c>
      <c r="N159" s="326" t="s">
        <v>556</v>
      </c>
      <c r="O159" s="326" t="s">
        <v>852</v>
      </c>
      <c r="P159" s="386" t="s">
        <v>1448</v>
      </c>
      <c r="Q159" s="386"/>
      <c r="R159" s="335" t="s">
        <v>26</v>
      </c>
      <c r="S159" s="336"/>
      <c r="T159" s="336"/>
      <c r="U159" s="389">
        <v>3.5E-4</v>
      </c>
      <c r="V159" s="389"/>
      <c r="W159" s="389"/>
      <c r="X159" s="389"/>
      <c r="Y159" s="336" t="s">
        <v>1437</v>
      </c>
      <c r="Z159" s="376">
        <v>1</v>
      </c>
      <c r="AA159" s="353"/>
    </row>
    <row r="160" spans="1:27" ht="54.95" customHeight="1">
      <c r="A160" s="349">
        <v>159</v>
      </c>
      <c r="B160" s="349">
        <v>4</v>
      </c>
      <c r="C160" s="356">
        <v>1.3</v>
      </c>
      <c r="D160" s="335" t="s">
        <v>1449</v>
      </c>
      <c r="E160" s="384" t="s">
        <v>1450</v>
      </c>
      <c r="F160" s="335"/>
      <c r="G160" s="336" t="s">
        <v>718</v>
      </c>
      <c r="H160" s="351" t="s">
        <v>1260</v>
      </c>
      <c r="I160" s="336"/>
      <c r="J160" s="375"/>
      <c r="K160" s="325"/>
      <c r="L160" s="326"/>
      <c r="M160" s="326" t="s">
        <v>687</v>
      </c>
      <c r="N160" s="326" t="s">
        <v>556</v>
      </c>
      <c r="O160" s="326" t="s">
        <v>719</v>
      </c>
      <c r="P160" s="344" t="s">
        <v>23</v>
      </c>
      <c r="Q160" s="344"/>
      <c r="R160" s="335" t="s">
        <v>26</v>
      </c>
      <c r="S160" s="336"/>
      <c r="T160" s="336"/>
      <c r="U160" s="361">
        <f>U161+U162</f>
        <v>0.1628</v>
      </c>
      <c r="V160" s="361"/>
      <c r="W160" s="361"/>
      <c r="X160" s="361"/>
      <c r="Y160" s="335" t="s">
        <v>928</v>
      </c>
      <c r="Z160" s="376">
        <v>1</v>
      </c>
      <c r="AA160" s="353"/>
    </row>
    <row r="161" spans="1:27" ht="54.95" customHeight="1">
      <c r="A161" s="349">
        <v>160</v>
      </c>
      <c r="B161" s="349">
        <v>5</v>
      </c>
      <c r="C161" s="356">
        <v>1.3</v>
      </c>
      <c r="D161" s="335" t="s">
        <v>1451</v>
      </c>
      <c r="E161" s="384" t="s">
        <v>1452</v>
      </c>
      <c r="F161" s="335"/>
      <c r="G161" s="336" t="s">
        <v>718</v>
      </c>
      <c r="H161" s="351" t="s">
        <v>1260</v>
      </c>
      <c r="I161" s="336"/>
      <c r="J161" s="375"/>
      <c r="K161" s="325"/>
      <c r="L161" s="326"/>
      <c r="M161" s="326" t="s">
        <v>687</v>
      </c>
      <c r="N161" s="326" t="s">
        <v>556</v>
      </c>
      <c r="O161" s="344" t="s">
        <v>25</v>
      </c>
      <c r="P161" s="390" t="s">
        <v>1453</v>
      </c>
      <c r="Q161" s="390"/>
      <c r="R161" s="324" t="s">
        <v>26</v>
      </c>
      <c r="S161" s="336"/>
      <c r="T161" s="336"/>
      <c r="U161" s="361">
        <v>0.1152</v>
      </c>
      <c r="V161" s="361"/>
      <c r="W161" s="361"/>
      <c r="X161" s="361"/>
      <c r="Y161" s="335" t="s">
        <v>26</v>
      </c>
      <c r="Z161" s="376">
        <v>1</v>
      </c>
      <c r="AA161" s="353"/>
    </row>
    <row r="162" spans="1:27" ht="54.95" customHeight="1">
      <c r="A162" s="349">
        <v>161</v>
      </c>
      <c r="B162" s="349">
        <v>5</v>
      </c>
      <c r="C162" s="356">
        <v>1.3</v>
      </c>
      <c r="D162" s="387" t="s">
        <v>1454</v>
      </c>
      <c r="E162" s="384" t="s">
        <v>1455</v>
      </c>
      <c r="F162" s="335"/>
      <c r="G162" s="336" t="s">
        <v>718</v>
      </c>
      <c r="H162" s="351" t="s">
        <v>1260</v>
      </c>
      <c r="I162" s="336"/>
      <c r="J162" s="375"/>
      <c r="K162" s="325"/>
      <c r="L162" s="326"/>
      <c r="M162" s="326" t="s">
        <v>687</v>
      </c>
      <c r="N162" s="326" t="s">
        <v>556</v>
      </c>
      <c r="O162" s="326" t="s">
        <v>1008</v>
      </c>
      <c r="P162" s="390">
        <v>20</v>
      </c>
      <c r="Q162" s="390"/>
      <c r="R162" s="326" t="s">
        <v>1456</v>
      </c>
      <c r="S162" s="336"/>
      <c r="T162" s="336"/>
      <c r="U162" s="358">
        <v>4.7600000000000003E-2</v>
      </c>
      <c r="V162" s="358"/>
      <c r="W162" s="358"/>
      <c r="X162" s="358"/>
      <c r="Y162" s="335" t="s">
        <v>26</v>
      </c>
      <c r="Z162" s="376">
        <v>1</v>
      </c>
      <c r="AA162" s="353"/>
    </row>
    <row r="163" spans="1:27" ht="54.95" customHeight="1">
      <c r="A163" s="349">
        <v>162</v>
      </c>
      <c r="B163" s="349">
        <v>4</v>
      </c>
      <c r="C163" s="356">
        <v>1.3</v>
      </c>
      <c r="D163" s="387" t="s">
        <v>1457</v>
      </c>
      <c r="E163" s="384" t="s">
        <v>1429</v>
      </c>
      <c r="F163" s="335"/>
      <c r="G163" s="336" t="s">
        <v>718</v>
      </c>
      <c r="H163" s="351" t="s">
        <v>1260</v>
      </c>
      <c r="I163" s="336"/>
      <c r="J163" s="375" t="s">
        <v>686</v>
      </c>
      <c r="K163" s="387" t="s">
        <v>1458</v>
      </c>
      <c r="L163" s="375" t="s">
        <v>686</v>
      </c>
      <c r="M163" s="326" t="s">
        <v>687</v>
      </c>
      <c r="N163" s="326" t="s">
        <v>556</v>
      </c>
      <c r="O163" s="326" t="s">
        <v>852</v>
      </c>
      <c r="P163" s="386" t="s">
        <v>1459</v>
      </c>
      <c r="Q163" s="386"/>
      <c r="R163" s="336" t="s">
        <v>1432</v>
      </c>
      <c r="S163" s="336"/>
      <c r="T163" s="336"/>
      <c r="U163" s="358">
        <v>1.23E-2</v>
      </c>
      <c r="V163" s="358"/>
      <c r="W163" s="358"/>
      <c r="X163" s="358"/>
      <c r="Y163" s="336" t="s">
        <v>1110</v>
      </c>
      <c r="Z163" s="376">
        <v>1</v>
      </c>
      <c r="AA163" s="353"/>
    </row>
    <row r="164" spans="1:27" ht="54.95" customHeight="1">
      <c r="A164" s="349">
        <v>163</v>
      </c>
      <c r="B164" s="349">
        <v>4</v>
      </c>
      <c r="C164" s="356">
        <v>1.3</v>
      </c>
      <c r="D164" s="335" t="s">
        <v>1460</v>
      </c>
      <c r="E164" s="384" t="s">
        <v>1461</v>
      </c>
      <c r="F164" s="335"/>
      <c r="G164" s="335"/>
      <c r="H164" s="351" t="s">
        <v>1260</v>
      </c>
      <c r="I164" s="335"/>
      <c r="J164" s="375"/>
      <c r="K164" s="325"/>
      <c r="L164" s="326"/>
      <c r="M164" s="326" t="s">
        <v>687</v>
      </c>
      <c r="N164" s="326" t="s">
        <v>556</v>
      </c>
      <c r="O164" s="391" t="s">
        <v>1462</v>
      </c>
      <c r="P164" s="391" t="s">
        <v>1436</v>
      </c>
      <c r="Q164" s="391"/>
      <c r="R164" s="336"/>
      <c r="S164" s="388"/>
      <c r="T164" s="388"/>
      <c r="U164" s="388">
        <v>1.6000000000000001E-3</v>
      </c>
      <c r="V164" s="388"/>
      <c r="W164" s="388"/>
      <c r="X164" s="388"/>
      <c r="Y164" s="336"/>
      <c r="Z164" s="376">
        <v>2</v>
      </c>
      <c r="AA164" s="353"/>
    </row>
    <row r="165" spans="1:27" ht="54.95" customHeight="1">
      <c r="A165" s="349">
        <v>164</v>
      </c>
      <c r="B165" s="349">
        <v>4</v>
      </c>
      <c r="C165" s="356">
        <v>1.3</v>
      </c>
      <c r="D165" s="387" t="s">
        <v>1463</v>
      </c>
      <c r="E165" s="384" t="s">
        <v>1464</v>
      </c>
      <c r="F165" s="335"/>
      <c r="G165" s="336" t="s">
        <v>718</v>
      </c>
      <c r="H165" s="351" t="s">
        <v>1260</v>
      </c>
      <c r="I165" s="336"/>
      <c r="J165" s="375"/>
      <c r="K165" s="325"/>
      <c r="L165" s="326"/>
      <c r="M165" s="326" t="s">
        <v>687</v>
      </c>
      <c r="N165" s="326" t="s">
        <v>556</v>
      </c>
      <c r="O165" s="344" t="s">
        <v>1465</v>
      </c>
      <c r="P165" s="390" t="s">
        <v>1466</v>
      </c>
      <c r="Q165" s="390"/>
      <c r="R165" s="324" t="s">
        <v>26</v>
      </c>
      <c r="S165" s="336"/>
      <c r="T165" s="336"/>
      <c r="U165" s="358">
        <v>4.1000000000000003E-3</v>
      </c>
      <c r="V165" s="358"/>
      <c r="W165" s="358"/>
      <c r="X165" s="358"/>
      <c r="Y165" s="335" t="s">
        <v>26</v>
      </c>
      <c r="Z165" s="376">
        <v>1</v>
      </c>
      <c r="AA165" s="353"/>
    </row>
    <row r="166" spans="1:27" ht="54.95" customHeight="1">
      <c r="A166" s="349">
        <v>165</v>
      </c>
      <c r="B166" s="349">
        <v>4</v>
      </c>
      <c r="C166" s="356">
        <v>1.3</v>
      </c>
      <c r="D166" s="387" t="s">
        <v>1467</v>
      </c>
      <c r="E166" s="384" t="s">
        <v>1468</v>
      </c>
      <c r="F166" s="335"/>
      <c r="G166" s="336" t="s">
        <v>718</v>
      </c>
      <c r="H166" s="351" t="s">
        <v>1260</v>
      </c>
      <c r="I166" s="344"/>
      <c r="J166" s="375"/>
      <c r="K166" s="325"/>
      <c r="L166" s="326"/>
      <c r="M166" s="326" t="s">
        <v>687</v>
      </c>
      <c r="N166" s="326" t="s">
        <v>556</v>
      </c>
      <c r="O166" s="326" t="s">
        <v>1008</v>
      </c>
      <c r="P166" s="336" t="s">
        <v>1469</v>
      </c>
      <c r="Q166" s="336"/>
      <c r="R166" s="336" t="s">
        <v>1470</v>
      </c>
      <c r="S166" s="336"/>
      <c r="T166" s="336"/>
      <c r="U166" s="358">
        <v>3.3E-3</v>
      </c>
      <c r="V166" s="358"/>
      <c r="W166" s="358"/>
      <c r="X166" s="358"/>
      <c r="Y166" s="335" t="s">
        <v>1471</v>
      </c>
      <c r="Z166" s="376">
        <v>1</v>
      </c>
      <c r="AA166" s="353"/>
    </row>
    <row r="167" spans="1:27" ht="54.95" customHeight="1">
      <c r="A167" s="349">
        <v>166</v>
      </c>
      <c r="B167" s="349">
        <v>4</v>
      </c>
      <c r="C167" s="356">
        <v>1.3</v>
      </c>
      <c r="D167" s="335" t="s">
        <v>1472</v>
      </c>
      <c r="E167" s="384" t="s">
        <v>1473</v>
      </c>
      <c r="F167" s="335"/>
      <c r="G167" s="336" t="s">
        <v>718</v>
      </c>
      <c r="H167" s="351" t="s">
        <v>1260</v>
      </c>
      <c r="I167" s="326"/>
      <c r="J167" s="325"/>
      <c r="K167" s="326"/>
      <c r="L167" s="326"/>
      <c r="M167" s="326" t="s">
        <v>687</v>
      </c>
      <c r="N167" s="326" t="s">
        <v>556</v>
      </c>
      <c r="O167" s="344" t="s">
        <v>1368</v>
      </c>
      <c r="P167" s="390" t="s">
        <v>1474</v>
      </c>
      <c r="Q167" s="390"/>
      <c r="R167" s="324" t="s">
        <v>26</v>
      </c>
      <c r="S167" s="336"/>
      <c r="T167" s="336"/>
      <c r="U167" s="361">
        <v>1.4999999999999999E-2</v>
      </c>
      <c r="V167" s="361"/>
      <c r="W167" s="361"/>
      <c r="X167" s="361"/>
      <c r="Y167" s="335" t="s">
        <v>26</v>
      </c>
      <c r="Z167" s="376">
        <v>6</v>
      </c>
      <c r="AA167" s="353"/>
    </row>
    <row r="168" spans="1:27" ht="54.95" customHeight="1">
      <c r="A168" s="349">
        <v>167</v>
      </c>
      <c r="B168" s="349">
        <v>4</v>
      </c>
      <c r="C168" s="356">
        <v>1.3</v>
      </c>
      <c r="D168" s="335" t="s">
        <v>1475</v>
      </c>
      <c r="E168" s="335" t="s">
        <v>1476</v>
      </c>
      <c r="F168" s="335"/>
      <c r="G168" s="336" t="s">
        <v>718</v>
      </c>
      <c r="H168" s="351" t="s">
        <v>1260</v>
      </c>
      <c r="I168" s="326"/>
      <c r="J168" s="325"/>
      <c r="K168" s="326"/>
      <c r="L168" s="326"/>
      <c r="M168" s="326" t="s">
        <v>687</v>
      </c>
      <c r="N168" s="326" t="s">
        <v>556</v>
      </c>
      <c r="O168" s="326" t="s">
        <v>961</v>
      </c>
      <c r="P168" s="390" t="s">
        <v>962</v>
      </c>
      <c r="Q168" s="390"/>
      <c r="R168" s="324" t="s">
        <v>26</v>
      </c>
      <c r="S168" s="336"/>
      <c r="T168" s="336"/>
      <c r="U168" s="361">
        <v>1.17E-2</v>
      </c>
      <c r="V168" s="361"/>
      <c r="W168" s="361"/>
      <c r="X168" s="361"/>
      <c r="Y168" s="336" t="s">
        <v>1477</v>
      </c>
      <c r="Z168" s="376">
        <v>6</v>
      </c>
      <c r="AA168" s="353"/>
    </row>
    <row r="169" spans="1:27" ht="54.95" customHeight="1">
      <c r="A169" s="349">
        <v>168</v>
      </c>
      <c r="B169" s="349">
        <v>4</v>
      </c>
      <c r="C169" s="356">
        <v>1.3</v>
      </c>
      <c r="D169" s="335" t="s">
        <v>1478</v>
      </c>
      <c r="E169" s="335" t="s">
        <v>1479</v>
      </c>
      <c r="F169" s="335"/>
      <c r="G169" s="336"/>
      <c r="H169" s="351" t="s">
        <v>1260</v>
      </c>
      <c r="I169" s="326"/>
      <c r="J169" s="325"/>
      <c r="K169" s="326"/>
      <c r="L169" s="326"/>
      <c r="M169" s="326" t="s">
        <v>687</v>
      </c>
      <c r="N169" s="326" t="s">
        <v>556</v>
      </c>
      <c r="O169" s="344" t="s">
        <v>1465</v>
      </c>
      <c r="P169" s="335" t="s">
        <v>1480</v>
      </c>
      <c r="Q169" s="335"/>
      <c r="R169" s="335" t="s">
        <v>26</v>
      </c>
      <c r="S169" s="336"/>
      <c r="T169" s="336"/>
      <c r="U169" s="361">
        <v>7.0000000000000001E-3</v>
      </c>
      <c r="V169" s="361"/>
      <c r="W169" s="361"/>
      <c r="X169" s="361"/>
      <c r="Y169" s="335" t="s">
        <v>26</v>
      </c>
      <c r="Z169" s="376">
        <v>2</v>
      </c>
      <c r="AA169" s="353"/>
    </row>
    <row r="170" spans="1:27" ht="54.95" customHeight="1">
      <c r="A170" s="349">
        <v>169</v>
      </c>
      <c r="B170" s="349">
        <v>4</v>
      </c>
      <c r="C170" s="356">
        <v>1.3</v>
      </c>
      <c r="D170" s="335" t="s">
        <v>1481</v>
      </c>
      <c r="E170" s="384" t="s">
        <v>1482</v>
      </c>
      <c r="F170" s="335"/>
      <c r="G170" s="336"/>
      <c r="H170" s="351" t="s">
        <v>1260</v>
      </c>
      <c r="I170" s="326"/>
      <c r="J170" s="325"/>
      <c r="K170" s="326"/>
      <c r="L170" s="326"/>
      <c r="M170" s="326" t="s">
        <v>687</v>
      </c>
      <c r="N170" s="326" t="s">
        <v>556</v>
      </c>
      <c r="O170" s="344" t="s">
        <v>1465</v>
      </c>
      <c r="P170" s="335" t="s">
        <v>1480</v>
      </c>
      <c r="Q170" s="335"/>
      <c r="R170" s="335" t="s">
        <v>26</v>
      </c>
      <c r="S170" s="336"/>
      <c r="T170" s="336"/>
      <c r="U170" s="361">
        <v>2.07E-2</v>
      </c>
      <c r="V170" s="361"/>
      <c r="W170" s="361"/>
      <c r="X170" s="361"/>
      <c r="Y170" s="335" t="s">
        <v>26</v>
      </c>
      <c r="Z170" s="376">
        <v>2</v>
      </c>
      <c r="AA170" s="353"/>
    </row>
    <row r="171" spans="1:27" ht="54.95" customHeight="1">
      <c r="A171" s="349">
        <v>170</v>
      </c>
      <c r="B171" s="349">
        <v>4</v>
      </c>
      <c r="C171" s="356">
        <v>1.3</v>
      </c>
      <c r="D171" s="335" t="s">
        <v>1483</v>
      </c>
      <c r="E171" s="384" t="s">
        <v>1484</v>
      </c>
      <c r="F171" s="335"/>
      <c r="G171" s="336" t="s">
        <v>686</v>
      </c>
      <c r="H171" s="351" t="s">
        <v>1260</v>
      </c>
      <c r="I171" s="335"/>
      <c r="J171" s="375"/>
      <c r="K171" s="325"/>
      <c r="L171" s="326"/>
      <c r="M171" s="326" t="s">
        <v>687</v>
      </c>
      <c r="N171" s="326" t="s">
        <v>556</v>
      </c>
      <c r="O171" s="326" t="s">
        <v>714</v>
      </c>
      <c r="P171" s="344" t="s">
        <v>23</v>
      </c>
      <c r="Q171" s="344"/>
      <c r="R171" s="324" t="s">
        <v>26</v>
      </c>
      <c r="S171" s="336"/>
      <c r="T171" s="336"/>
      <c r="U171" s="358">
        <v>0.63</v>
      </c>
      <c r="V171" s="358"/>
      <c r="W171" s="358"/>
      <c r="X171" s="358"/>
      <c r="Y171" s="335" t="s">
        <v>928</v>
      </c>
      <c r="Z171" s="376">
        <v>1</v>
      </c>
      <c r="AA171" s="353"/>
    </row>
    <row r="172" spans="1:27" ht="54.95" customHeight="1">
      <c r="A172" s="349">
        <v>171</v>
      </c>
      <c r="B172" s="349">
        <v>4</v>
      </c>
      <c r="C172" s="356">
        <v>1.3</v>
      </c>
      <c r="D172" s="387" t="s">
        <v>1485</v>
      </c>
      <c r="E172" s="384" t="s">
        <v>1486</v>
      </c>
      <c r="F172" s="385" t="s">
        <v>1487</v>
      </c>
      <c r="G172" s="335"/>
      <c r="H172" s="351" t="s">
        <v>1260</v>
      </c>
      <c r="I172" s="335"/>
      <c r="J172" s="375"/>
      <c r="K172" s="325" t="s">
        <v>1488</v>
      </c>
      <c r="L172" s="326"/>
      <c r="M172" s="326" t="s">
        <v>687</v>
      </c>
      <c r="N172" s="326" t="s">
        <v>556</v>
      </c>
      <c r="O172" s="326" t="s">
        <v>852</v>
      </c>
      <c r="P172" s="386" t="s">
        <v>1489</v>
      </c>
      <c r="Q172" s="386"/>
      <c r="R172" s="324" t="s">
        <v>26</v>
      </c>
      <c r="S172" s="336"/>
      <c r="T172" s="336"/>
      <c r="U172" s="361">
        <v>2.4899999999999999E-2</v>
      </c>
      <c r="V172" s="361"/>
      <c r="W172" s="361"/>
      <c r="X172" s="361"/>
      <c r="Y172" s="336" t="s">
        <v>1490</v>
      </c>
      <c r="Z172" s="376">
        <v>2</v>
      </c>
      <c r="AA172" s="353"/>
    </row>
    <row r="173" spans="1:27" ht="54.95" customHeight="1">
      <c r="A173" s="349">
        <v>172</v>
      </c>
      <c r="B173" s="349">
        <v>4</v>
      </c>
      <c r="C173" s="356">
        <v>1.3</v>
      </c>
      <c r="D173" s="387" t="s">
        <v>1491</v>
      </c>
      <c r="E173" s="384" t="s">
        <v>1492</v>
      </c>
      <c r="F173" s="344" t="s">
        <v>1323</v>
      </c>
      <c r="G173" s="336" t="s">
        <v>718</v>
      </c>
      <c r="H173" s="351" t="s">
        <v>1260</v>
      </c>
      <c r="I173" s="326"/>
      <c r="J173" s="375"/>
      <c r="K173" s="325"/>
      <c r="L173" s="326"/>
      <c r="M173" s="326" t="s">
        <v>687</v>
      </c>
      <c r="N173" s="326" t="s">
        <v>556</v>
      </c>
      <c r="O173" s="326" t="s">
        <v>852</v>
      </c>
      <c r="P173" s="386" t="s">
        <v>1493</v>
      </c>
      <c r="Q173" s="386"/>
      <c r="R173" s="324" t="s">
        <v>26</v>
      </c>
      <c r="S173" s="336"/>
      <c r="T173" s="336"/>
      <c r="U173" s="358">
        <v>2.06E-2</v>
      </c>
      <c r="V173" s="358"/>
      <c r="W173" s="358"/>
      <c r="X173" s="358"/>
      <c r="Y173" s="335" t="s">
        <v>1494</v>
      </c>
      <c r="Z173" s="376">
        <v>6</v>
      </c>
      <c r="AA173" s="353"/>
    </row>
    <row r="174" spans="1:27" ht="54.95" customHeight="1">
      <c r="A174" s="349">
        <v>173</v>
      </c>
      <c r="B174" s="349">
        <v>4</v>
      </c>
      <c r="C174" s="356">
        <v>1.3</v>
      </c>
      <c r="D174" s="387" t="s">
        <v>1495</v>
      </c>
      <c r="E174" s="384" t="s">
        <v>1496</v>
      </c>
      <c r="F174" s="344" t="s">
        <v>1323</v>
      </c>
      <c r="G174" s="336" t="s">
        <v>718</v>
      </c>
      <c r="H174" s="351" t="s">
        <v>1260</v>
      </c>
      <c r="I174" s="326"/>
      <c r="J174" s="375"/>
      <c r="K174" s="325"/>
      <c r="L174" s="326"/>
      <c r="M174" s="326" t="s">
        <v>687</v>
      </c>
      <c r="N174" s="326" t="s">
        <v>556</v>
      </c>
      <c r="O174" s="326" t="s">
        <v>852</v>
      </c>
      <c r="P174" s="324" t="s">
        <v>1323</v>
      </c>
      <c r="Q174" s="324"/>
      <c r="R174" s="324" t="s">
        <v>26</v>
      </c>
      <c r="S174" s="336"/>
      <c r="T174" s="336"/>
      <c r="U174" s="358">
        <v>4.0000000000000001E-3</v>
      </c>
      <c r="V174" s="358"/>
      <c r="W174" s="358"/>
      <c r="X174" s="358"/>
      <c r="Y174" s="335" t="s">
        <v>1110</v>
      </c>
      <c r="Z174" s="376">
        <v>8</v>
      </c>
      <c r="AA174" s="353"/>
    </row>
    <row r="175" spans="1:27" ht="54.95" customHeight="1">
      <c r="A175" s="349">
        <v>174</v>
      </c>
      <c r="B175" s="349">
        <v>4</v>
      </c>
      <c r="C175" s="356">
        <v>1.3</v>
      </c>
      <c r="D175" s="371" t="s">
        <v>1497</v>
      </c>
      <c r="E175" s="335" t="s">
        <v>1498</v>
      </c>
      <c r="F175" s="371"/>
      <c r="G175" s="336" t="s">
        <v>686</v>
      </c>
      <c r="H175" s="351" t="s">
        <v>1260</v>
      </c>
      <c r="I175" s="326"/>
      <c r="J175" s="375"/>
      <c r="K175" s="325"/>
      <c r="L175" s="326"/>
      <c r="M175" s="326" t="s">
        <v>687</v>
      </c>
      <c r="N175" s="326" t="s">
        <v>556</v>
      </c>
      <c r="O175" s="326" t="s">
        <v>714</v>
      </c>
      <c r="P175" s="336" t="s">
        <v>23</v>
      </c>
      <c r="Q175" s="336"/>
      <c r="R175" s="335" t="s">
        <v>26</v>
      </c>
      <c r="S175" s="336"/>
      <c r="T175" s="336"/>
      <c r="U175" s="361">
        <v>0.13009999999999999</v>
      </c>
      <c r="V175" s="361"/>
      <c r="W175" s="361"/>
      <c r="X175" s="361"/>
      <c r="Y175" s="335" t="s">
        <v>26</v>
      </c>
      <c r="Z175" s="376">
        <v>1</v>
      </c>
      <c r="AA175" s="353"/>
    </row>
    <row r="176" spans="1:27" ht="54.95" customHeight="1">
      <c r="A176" s="349">
        <v>175</v>
      </c>
      <c r="B176" s="349">
        <v>4</v>
      </c>
      <c r="C176" s="356">
        <v>1.3</v>
      </c>
      <c r="D176" s="387" t="s">
        <v>1499</v>
      </c>
      <c r="E176" s="335" t="s">
        <v>1102</v>
      </c>
      <c r="F176" s="371" t="s">
        <v>1500</v>
      </c>
      <c r="G176" s="336" t="s">
        <v>686</v>
      </c>
      <c r="H176" s="351" t="s">
        <v>1260</v>
      </c>
      <c r="I176" s="326"/>
      <c r="J176" s="375"/>
      <c r="K176" s="325"/>
      <c r="L176" s="326"/>
      <c r="M176" s="326" t="s">
        <v>687</v>
      </c>
      <c r="N176" s="326" t="s">
        <v>556</v>
      </c>
      <c r="O176" s="326" t="s">
        <v>852</v>
      </c>
      <c r="P176" s="336" t="s">
        <v>1104</v>
      </c>
      <c r="Q176" s="336"/>
      <c r="R176" s="335" t="s">
        <v>26</v>
      </c>
      <c r="S176" s="336"/>
      <c r="T176" s="336"/>
      <c r="U176" s="392">
        <v>1.4999999999999999E-4</v>
      </c>
      <c r="V176" s="392"/>
      <c r="W176" s="392"/>
      <c r="X176" s="392"/>
      <c r="Y176" s="335" t="s">
        <v>1105</v>
      </c>
      <c r="Z176" s="376">
        <v>1</v>
      </c>
      <c r="AA176" s="353"/>
    </row>
    <row r="177" spans="1:27" ht="54.95" customHeight="1">
      <c r="A177" s="349">
        <v>176</v>
      </c>
      <c r="B177" s="349">
        <v>4</v>
      </c>
      <c r="C177" s="356">
        <v>1.3</v>
      </c>
      <c r="D177" s="345" t="s">
        <v>1501</v>
      </c>
      <c r="E177" s="345" t="s">
        <v>1102</v>
      </c>
      <c r="F177" s="371" t="s">
        <v>1502</v>
      </c>
      <c r="G177" s="336" t="s">
        <v>686</v>
      </c>
      <c r="H177" s="351" t="s">
        <v>1260</v>
      </c>
      <c r="I177" s="326"/>
      <c r="J177" s="375"/>
      <c r="K177" s="325"/>
      <c r="L177" s="326"/>
      <c r="M177" s="326" t="s">
        <v>687</v>
      </c>
      <c r="N177" s="326" t="s">
        <v>556</v>
      </c>
      <c r="O177" s="326" t="s">
        <v>852</v>
      </c>
      <c r="P177" s="336" t="s">
        <v>1503</v>
      </c>
      <c r="Q177" s="336"/>
      <c r="R177" s="335" t="s">
        <v>26</v>
      </c>
      <c r="S177" s="336"/>
      <c r="T177" s="336"/>
      <c r="U177" s="361">
        <v>3.8E-3</v>
      </c>
      <c r="V177" s="361"/>
      <c r="W177" s="361"/>
      <c r="X177" s="361"/>
      <c r="Y177" s="335" t="s">
        <v>1105</v>
      </c>
      <c r="Z177" s="376">
        <v>1</v>
      </c>
      <c r="AA177" s="353"/>
    </row>
    <row r="178" spans="1:27" ht="54.95" customHeight="1">
      <c r="A178" s="349">
        <v>177</v>
      </c>
      <c r="B178" s="349">
        <v>4</v>
      </c>
      <c r="C178" s="356">
        <v>1.3</v>
      </c>
      <c r="D178" s="387" t="s">
        <v>1504</v>
      </c>
      <c r="E178" s="384" t="s">
        <v>1102</v>
      </c>
      <c r="F178" s="371" t="s">
        <v>1505</v>
      </c>
      <c r="G178" s="336" t="s">
        <v>686</v>
      </c>
      <c r="H178" s="351" t="s">
        <v>1260</v>
      </c>
      <c r="I178" s="326"/>
      <c r="J178" s="375"/>
      <c r="K178" s="325"/>
      <c r="L178" s="326"/>
      <c r="M178" s="326" t="s">
        <v>687</v>
      </c>
      <c r="N178" s="326" t="s">
        <v>556</v>
      </c>
      <c r="O178" s="326" t="s">
        <v>852</v>
      </c>
      <c r="P178" s="336" t="s">
        <v>1506</v>
      </c>
      <c r="Q178" s="336"/>
      <c r="R178" s="335" t="s">
        <v>26</v>
      </c>
      <c r="S178" s="336"/>
      <c r="T178" s="336"/>
      <c r="U178" s="361">
        <v>3.8999999999999998E-3</v>
      </c>
      <c r="V178" s="361"/>
      <c r="W178" s="361"/>
      <c r="X178" s="361"/>
      <c r="Y178" s="335" t="s">
        <v>1105</v>
      </c>
      <c r="Z178" s="376">
        <v>1</v>
      </c>
      <c r="AA178" s="353"/>
    </row>
    <row r="179" spans="1:27" ht="54.95" customHeight="1">
      <c r="A179" s="349">
        <v>178</v>
      </c>
      <c r="B179" s="349">
        <v>4</v>
      </c>
      <c r="C179" s="356">
        <v>1.3</v>
      </c>
      <c r="D179" s="387" t="s">
        <v>1507</v>
      </c>
      <c r="E179" s="384" t="s">
        <v>1508</v>
      </c>
      <c r="F179" s="335"/>
      <c r="G179" s="336" t="s">
        <v>718</v>
      </c>
      <c r="H179" s="351" t="s">
        <v>1260</v>
      </c>
      <c r="I179" s="336"/>
      <c r="J179" s="375"/>
      <c r="K179" s="325"/>
      <c r="L179" s="326"/>
      <c r="M179" s="326" t="s">
        <v>687</v>
      </c>
      <c r="N179" s="326" t="s">
        <v>556</v>
      </c>
      <c r="O179" s="335" t="s">
        <v>728</v>
      </c>
      <c r="P179" s="335" t="s">
        <v>23</v>
      </c>
      <c r="Q179" s="335"/>
      <c r="R179" s="335"/>
      <c r="S179" s="336"/>
      <c r="T179" s="336"/>
      <c r="U179" s="361">
        <v>8.2000000000000003E-2</v>
      </c>
      <c r="V179" s="361"/>
      <c r="W179" s="361"/>
      <c r="X179" s="361"/>
      <c r="Y179" s="335" t="s">
        <v>928</v>
      </c>
      <c r="Z179" s="376">
        <v>2</v>
      </c>
      <c r="AA179" s="353"/>
    </row>
    <row r="180" spans="1:27" ht="54.95" customHeight="1">
      <c r="A180" s="349">
        <v>179</v>
      </c>
      <c r="B180" s="349">
        <v>5</v>
      </c>
      <c r="C180" s="356">
        <v>1.3</v>
      </c>
      <c r="D180" s="387" t="s">
        <v>1509</v>
      </c>
      <c r="E180" s="384" t="s">
        <v>1510</v>
      </c>
      <c r="F180" s="335"/>
      <c r="G180" s="336" t="s">
        <v>718</v>
      </c>
      <c r="H180" s="351" t="s">
        <v>1260</v>
      </c>
      <c r="I180" s="336"/>
      <c r="J180" s="375"/>
      <c r="K180" s="325"/>
      <c r="L180" s="326"/>
      <c r="M180" s="326" t="s">
        <v>687</v>
      </c>
      <c r="N180" s="326" t="s">
        <v>556</v>
      </c>
      <c r="O180" s="326" t="s">
        <v>25</v>
      </c>
      <c r="P180" s="326" t="s">
        <v>1511</v>
      </c>
      <c r="Q180" s="326"/>
      <c r="R180" s="335"/>
      <c r="S180" s="336"/>
      <c r="T180" s="336"/>
      <c r="U180" s="361">
        <v>6.2799999999999995E-2</v>
      </c>
      <c r="V180" s="361"/>
      <c r="W180" s="361"/>
      <c r="X180" s="361"/>
      <c r="Y180" s="335" t="s">
        <v>26</v>
      </c>
      <c r="Z180" s="376">
        <v>1</v>
      </c>
      <c r="AA180" s="353"/>
    </row>
    <row r="181" spans="1:27" ht="54.95" customHeight="1">
      <c r="A181" s="349">
        <v>180</v>
      </c>
      <c r="B181" s="349">
        <v>4</v>
      </c>
      <c r="C181" s="356">
        <v>1.3</v>
      </c>
      <c r="D181" s="387" t="s">
        <v>1512</v>
      </c>
      <c r="E181" s="384" t="s">
        <v>1513</v>
      </c>
      <c r="F181" s="335"/>
      <c r="G181" s="336" t="s">
        <v>718</v>
      </c>
      <c r="H181" s="351" t="s">
        <v>1260</v>
      </c>
      <c r="I181" s="336"/>
      <c r="J181" s="375"/>
      <c r="K181" s="325"/>
      <c r="L181" s="326"/>
      <c r="M181" s="326" t="s">
        <v>687</v>
      </c>
      <c r="N181" s="326" t="s">
        <v>556</v>
      </c>
      <c r="O181" s="326" t="s">
        <v>714</v>
      </c>
      <c r="P181" s="335" t="s">
        <v>26</v>
      </c>
      <c r="Q181" s="335"/>
      <c r="R181" s="335"/>
      <c r="S181" s="336"/>
      <c r="T181" s="336"/>
      <c r="U181" s="361">
        <v>2.5999999999999999E-2</v>
      </c>
      <c r="V181" s="361"/>
      <c r="W181" s="361"/>
      <c r="X181" s="361"/>
      <c r="Y181" s="335" t="s">
        <v>26</v>
      </c>
      <c r="Z181" s="376">
        <v>1</v>
      </c>
      <c r="AA181" s="353"/>
    </row>
    <row r="182" spans="1:27" ht="54.95" customHeight="1">
      <c r="A182" s="349">
        <v>181</v>
      </c>
      <c r="B182" s="349">
        <v>4</v>
      </c>
      <c r="C182" s="356">
        <v>1.3</v>
      </c>
      <c r="D182" s="387" t="s">
        <v>1514</v>
      </c>
      <c r="E182" s="384" t="s">
        <v>1515</v>
      </c>
      <c r="F182" s="326" t="s">
        <v>1431</v>
      </c>
      <c r="G182" s="335"/>
      <c r="H182" s="351" t="s">
        <v>1260</v>
      </c>
      <c r="I182" s="336"/>
      <c r="J182" s="375"/>
      <c r="K182" s="325"/>
      <c r="L182" s="326"/>
      <c r="M182" s="326" t="s">
        <v>687</v>
      </c>
      <c r="N182" s="326" t="s">
        <v>556</v>
      </c>
      <c r="O182" s="326" t="s">
        <v>852</v>
      </c>
      <c r="P182" s="335" t="s">
        <v>1431</v>
      </c>
      <c r="Q182" s="335"/>
      <c r="R182" s="335"/>
      <c r="S182" s="336"/>
      <c r="T182" s="336"/>
      <c r="U182" s="361">
        <v>0.01</v>
      </c>
      <c r="V182" s="361"/>
      <c r="W182" s="361"/>
      <c r="X182" s="361"/>
      <c r="Y182" s="335" t="s">
        <v>1471</v>
      </c>
      <c r="Z182" s="376">
        <v>4</v>
      </c>
      <c r="AA182" s="353"/>
    </row>
    <row r="183" spans="1:27" ht="54.95" customHeight="1">
      <c r="A183" s="349">
        <v>182</v>
      </c>
      <c r="B183" s="349">
        <v>4</v>
      </c>
      <c r="C183" s="356">
        <v>1.3</v>
      </c>
      <c r="D183" s="335" t="s">
        <v>1516</v>
      </c>
      <c r="E183" s="336" t="s">
        <v>1517</v>
      </c>
      <c r="F183" s="336"/>
      <c r="G183" s="335"/>
      <c r="H183" s="351" t="s">
        <v>1260</v>
      </c>
      <c r="I183" s="336"/>
      <c r="J183" s="375"/>
      <c r="K183" s="325"/>
      <c r="L183" s="326"/>
      <c r="M183" s="326" t="s">
        <v>687</v>
      </c>
      <c r="N183" s="326" t="s">
        <v>556</v>
      </c>
      <c r="O183" s="335" t="s">
        <v>1046</v>
      </c>
      <c r="P183" s="336" t="s">
        <v>962</v>
      </c>
      <c r="Q183" s="336"/>
      <c r="R183" s="359"/>
      <c r="S183" s="336"/>
      <c r="T183" s="336"/>
      <c r="U183" s="361">
        <v>1.78E-2</v>
      </c>
      <c r="V183" s="361"/>
      <c r="W183" s="361"/>
      <c r="X183" s="361"/>
      <c r="Y183" s="335" t="s">
        <v>1110</v>
      </c>
      <c r="Z183" s="376">
        <v>4</v>
      </c>
      <c r="AA183" s="353"/>
    </row>
    <row r="184" spans="1:27" ht="54.95" customHeight="1">
      <c r="A184" s="349">
        <v>183</v>
      </c>
      <c r="B184" s="349">
        <v>4</v>
      </c>
      <c r="C184" s="356">
        <v>1.3</v>
      </c>
      <c r="D184" s="335" t="s">
        <v>1518</v>
      </c>
      <c r="E184" s="335" t="s">
        <v>1519</v>
      </c>
      <c r="F184" s="325"/>
      <c r="G184" s="325"/>
      <c r="H184" s="351" t="s">
        <v>1260</v>
      </c>
      <c r="I184" s="371"/>
      <c r="J184" s="325"/>
      <c r="K184" s="335"/>
      <c r="L184" s="335"/>
      <c r="M184" s="326" t="s">
        <v>687</v>
      </c>
      <c r="N184" s="326" t="s">
        <v>556</v>
      </c>
      <c r="O184" s="335" t="s">
        <v>1462</v>
      </c>
      <c r="P184" s="326" t="s">
        <v>1378</v>
      </c>
      <c r="Q184" s="326"/>
      <c r="R184" s="326" t="s">
        <v>1379</v>
      </c>
      <c r="S184" s="335"/>
      <c r="T184" s="335"/>
      <c r="U184" s="358">
        <v>3.3300000000000003E-2</v>
      </c>
      <c r="V184" s="358"/>
      <c r="W184" s="358"/>
      <c r="X184" s="358"/>
      <c r="Y184" s="335" t="s">
        <v>1110</v>
      </c>
      <c r="Z184" s="393">
        <v>4</v>
      </c>
      <c r="AA184" s="353"/>
    </row>
    <row r="185" spans="1:27" ht="54.95" customHeight="1">
      <c r="A185" s="349">
        <v>184</v>
      </c>
      <c r="B185" s="349">
        <v>3</v>
      </c>
      <c r="C185" s="356">
        <v>1.3</v>
      </c>
      <c r="D185" s="335" t="s">
        <v>1306</v>
      </c>
      <c r="E185" s="354" t="s">
        <v>1307</v>
      </c>
      <c r="F185" s="379" t="s">
        <v>1308</v>
      </c>
      <c r="G185" s="336" t="s">
        <v>686</v>
      </c>
      <c r="H185" s="351" t="s">
        <v>1260</v>
      </c>
      <c r="I185" s="335"/>
      <c r="J185" s="371"/>
      <c r="K185" s="335" t="s">
        <v>1306</v>
      </c>
      <c r="L185" s="371" t="s">
        <v>1309</v>
      </c>
      <c r="M185" s="326" t="s">
        <v>687</v>
      </c>
      <c r="N185" s="326" t="s">
        <v>556</v>
      </c>
      <c r="O185" s="326" t="s">
        <v>1046</v>
      </c>
      <c r="P185" s="326" t="s">
        <v>1421</v>
      </c>
      <c r="Q185" s="326"/>
      <c r="R185" s="326" t="s">
        <v>26</v>
      </c>
      <c r="S185" s="335" t="s">
        <v>1311</v>
      </c>
      <c r="T185" s="335"/>
      <c r="U185" s="357">
        <v>1.5100000000000001E-2</v>
      </c>
      <c r="V185" s="357"/>
      <c r="W185" s="357"/>
      <c r="X185" s="357"/>
      <c r="Y185" s="335" t="s">
        <v>1312</v>
      </c>
      <c r="Z185" s="376">
        <v>2</v>
      </c>
      <c r="AA185" s="353"/>
    </row>
    <row r="186" spans="1:27" ht="54.95" customHeight="1">
      <c r="A186" s="349">
        <v>185</v>
      </c>
      <c r="B186" s="349">
        <v>3</v>
      </c>
      <c r="C186" s="356">
        <v>1.3</v>
      </c>
      <c r="D186" s="335" t="s">
        <v>1520</v>
      </c>
      <c r="E186" s="354" t="s">
        <v>1521</v>
      </c>
      <c r="F186" s="379" t="s">
        <v>1522</v>
      </c>
      <c r="G186" s="336" t="s">
        <v>686</v>
      </c>
      <c r="H186" s="351" t="s">
        <v>1260</v>
      </c>
      <c r="I186" s="335"/>
      <c r="J186" s="371" t="s">
        <v>686</v>
      </c>
      <c r="K186" s="335" t="s">
        <v>1520</v>
      </c>
      <c r="L186" s="371" t="s">
        <v>686</v>
      </c>
      <c r="M186" s="326" t="s">
        <v>687</v>
      </c>
      <c r="N186" s="326" t="s">
        <v>556</v>
      </c>
      <c r="O186" s="326" t="s">
        <v>852</v>
      </c>
      <c r="P186" s="326" t="s">
        <v>1378</v>
      </c>
      <c r="Q186" s="326"/>
      <c r="R186" s="326" t="s">
        <v>1379</v>
      </c>
      <c r="S186" s="335"/>
      <c r="T186" s="335"/>
      <c r="U186" s="357">
        <v>2.0799999999999999E-2</v>
      </c>
      <c r="V186" s="357"/>
      <c r="W186" s="357"/>
      <c r="X186" s="357"/>
      <c r="Y186" s="335" t="s">
        <v>1312</v>
      </c>
      <c r="Z186" s="376">
        <v>4</v>
      </c>
      <c r="AA186" s="353"/>
    </row>
    <row r="187" spans="1:27" ht="54.95" customHeight="1">
      <c r="A187" s="349">
        <v>186</v>
      </c>
      <c r="B187" s="349">
        <v>3</v>
      </c>
      <c r="C187" s="356">
        <v>1.3</v>
      </c>
      <c r="D187" s="335" t="s">
        <v>1514</v>
      </c>
      <c r="E187" s="354" t="s">
        <v>1523</v>
      </c>
      <c r="F187" s="379" t="s">
        <v>852</v>
      </c>
      <c r="G187" s="336" t="s">
        <v>686</v>
      </c>
      <c r="H187" s="351" t="s">
        <v>1260</v>
      </c>
      <c r="I187" s="335"/>
      <c r="J187" s="371" t="s">
        <v>686</v>
      </c>
      <c r="K187" s="335" t="s">
        <v>26</v>
      </c>
      <c r="L187" s="371" t="s">
        <v>686</v>
      </c>
      <c r="M187" s="326" t="s">
        <v>687</v>
      </c>
      <c r="N187" s="326" t="s">
        <v>556</v>
      </c>
      <c r="O187" s="326" t="s">
        <v>852</v>
      </c>
      <c r="P187" s="326" t="s">
        <v>1431</v>
      </c>
      <c r="Q187" s="326"/>
      <c r="R187" s="326"/>
      <c r="S187" s="326" t="s">
        <v>1524</v>
      </c>
      <c r="T187" s="326"/>
      <c r="U187" s="335">
        <v>1.34E-2</v>
      </c>
      <c r="V187" s="335"/>
      <c r="W187" s="335"/>
      <c r="X187" s="335"/>
      <c r="Y187" s="335"/>
      <c r="Z187" s="376">
        <v>4</v>
      </c>
      <c r="AA187" s="353"/>
    </row>
    <row r="188" spans="1:27" ht="54.95" customHeight="1">
      <c r="A188" s="349">
        <v>187</v>
      </c>
      <c r="B188" s="349">
        <v>3</v>
      </c>
      <c r="C188" s="356">
        <v>1.3</v>
      </c>
      <c r="D188" s="351" t="s">
        <v>1525</v>
      </c>
      <c r="E188" s="351" t="s">
        <v>1526</v>
      </c>
      <c r="F188" s="351" t="s">
        <v>26</v>
      </c>
      <c r="G188" s="351" t="s">
        <v>718</v>
      </c>
      <c r="H188" s="351" t="s">
        <v>1260</v>
      </c>
      <c r="I188" s="351"/>
      <c r="J188" s="351" t="s">
        <v>686</v>
      </c>
      <c r="K188" s="351" t="s">
        <v>1527</v>
      </c>
      <c r="L188" s="351" t="s">
        <v>686</v>
      </c>
      <c r="M188" s="326" t="s">
        <v>687</v>
      </c>
      <c r="N188" s="326" t="s">
        <v>556</v>
      </c>
      <c r="O188" s="351" t="s">
        <v>1528</v>
      </c>
      <c r="P188" s="351" t="s">
        <v>23</v>
      </c>
      <c r="Q188" s="351"/>
      <c r="R188" s="351"/>
      <c r="S188" s="351" t="s">
        <v>1529</v>
      </c>
      <c r="T188" s="351"/>
      <c r="U188" s="394">
        <v>4.3600000000000003</v>
      </c>
      <c r="V188" s="394"/>
      <c r="W188" s="394"/>
      <c r="X188" s="394"/>
      <c r="Y188" s="335" t="s">
        <v>730</v>
      </c>
      <c r="Z188" s="376">
        <v>1</v>
      </c>
      <c r="AA188" s="353"/>
    </row>
    <row r="189" spans="1:27" s="347" customFormat="1" ht="54.95" customHeight="1">
      <c r="A189" s="395">
        <v>188</v>
      </c>
      <c r="B189" s="395">
        <v>3</v>
      </c>
      <c r="C189" s="396" t="s">
        <v>1542</v>
      </c>
      <c r="D189" s="397" t="s">
        <v>1541</v>
      </c>
      <c r="E189" s="398" t="s">
        <v>1530</v>
      </c>
      <c r="F189" s="399" t="s">
        <v>27</v>
      </c>
      <c r="G189" s="346" t="s">
        <v>686</v>
      </c>
      <c r="H189" s="400" t="s">
        <v>1260</v>
      </c>
      <c r="I189" s="397"/>
      <c r="J189" s="401" t="s">
        <v>686</v>
      </c>
      <c r="K189" s="397"/>
      <c r="L189" s="401" t="s">
        <v>686</v>
      </c>
      <c r="M189" s="326" t="s">
        <v>556</v>
      </c>
      <c r="N189" s="326" t="s">
        <v>687</v>
      </c>
      <c r="O189" s="402" t="s">
        <v>1465</v>
      </c>
      <c r="P189" s="402" t="s">
        <v>1531</v>
      </c>
      <c r="Q189" s="402"/>
      <c r="R189" s="402" t="s">
        <v>26</v>
      </c>
      <c r="S189" s="397" t="s">
        <v>26</v>
      </c>
      <c r="T189" s="397"/>
      <c r="U189" s="403">
        <v>1.4</v>
      </c>
      <c r="V189" s="403"/>
      <c r="W189" s="403"/>
      <c r="X189" s="403"/>
      <c r="Y189" s="397"/>
      <c r="Z189" s="404">
        <v>1</v>
      </c>
      <c r="AA189" s="405"/>
    </row>
    <row r="190" spans="1:27" ht="54.95" customHeight="1">
      <c r="A190" s="349">
        <v>189</v>
      </c>
      <c r="B190" s="349">
        <v>3</v>
      </c>
      <c r="C190" s="356">
        <v>1.3</v>
      </c>
      <c r="D190" s="335" t="s">
        <v>1532</v>
      </c>
      <c r="E190" s="354" t="s">
        <v>1533</v>
      </c>
      <c r="F190" s="379" t="s">
        <v>27</v>
      </c>
      <c r="G190" s="336" t="s">
        <v>718</v>
      </c>
      <c r="H190" s="351" t="s">
        <v>1260</v>
      </c>
      <c r="I190" s="335"/>
      <c r="J190" s="371" t="s">
        <v>686</v>
      </c>
      <c r="K190" s="335" t="s">
        <v>1532</v>
      </c>
      <c r="L190" s="371" t="s">
        <v>686</v>
      </c>
      <c r="M190" s="326" t="s">
        <v>687</v>
      </c>
      <c r="N190" s="326" t="s">
        <v>556</v>
      </c>
      <c r="O190" s="326" t="s">
        <v>1465</v>
      </c>
      <c r="P190" s="326" t="s">
        <v>1534</v>
      </c>
      <c r="Q190" s="326"/>
      <c r="R190" s="326" t="s">
        <v>26</v>
      </c>
      <c r="S190" s="335" t="s">
        <v>26</v>
      </c>
      <c r="T190" s="335"/>
      <c r="U190" s="357">
        <v>5.9999999999999995E-4</v>
      </c>
      <c r="V190" s="357"/>
      <c r="W190" s="357"/>
      <c r="X190" s="357"/>
      <c r="Y190" s="335"/>
      <c r="Z190" s="376">
        <v>18</v>
      </c>
      <c r="AA190" s="353"/>
    </row>
  </sheetData>
  <phoneticPr fontId="1" type="noConversion"/>
  <conditionalFormatting sqref="D1">
    <cfRule type="duplicateValues" dxfId="314" priority="564"/>
  </conditionalFormatting>
  <conditionalFormatting sqref="D2">
    <cfRule type="duplicateValues" dxfId="313" priority="42"/>
    <cfRule type="duplicateValues" dxfId="312" priority="43"/>
  </conditionalFormatting>
  <conditionalFormatting sqref="M2:N190">
    <cfRule type="cellIs" dxfId="311" priority="39" operator="equal">
      <formula>"N"</formula>
    </cfRule>
    <cfRule type="cellIs" dxfId="310" priority="40" operator="equal">
      <formula>"Y"</formula>
    </cfRule>
    <cfRule type="colorScale" priority="41">
      <colorScale>
        <cfvo type="num" val="&quot;Y&quot;"/>
        <cfvo type="num" val="&quot;N&quot;"/>
        <color rgb="FF00B050"/>
        <color rgb="FFFF0000"/>
      </colorScale>
    </cfRule>
  </conditionalFormatting>
  <conditionalFormatting sqref="O7">
    <cfRule type="cellIs" dxfId="309" priority="547" stopIfTrue="1" operator="equal">
      <formula>“总成件”</formula>
    </cfRule>
  </conditionalFormatting>
  <conditionalFormatting sqref="K8">
    <cfRule type="duplicateValues" dxfId="308" priority="338"/>
  </conditionalFormatting>
  <conditionalFormatting sqref="O8">
    <cfRule type="cellIs" dxfId="307" priority="337" stopIfTrue="1" operator="equal">
      <formula>“总成件”</formula>
    </cfRule>
  </conditionalFormatting>
  <conditionalFormatting sqref="K12">
    <cfRule type="duplicateValues" dxfId="306" priority="375"/>
  </conditionalFormatting>
  <conditionalFormatting sqref="K13">
    <cfRule type="duplicateValues" dxfId="305" priority="374"/>
  </conditionalFormatting>
  <conditionalFormatting sqref="O14">
    <cfRule type="cellIs" dxfId="304" priority="512" stopIfTrue="1" operator="equal">
      <formula>“总成件”</formula>
    </cfRule>
  </conditionalFormatting>
  <conditionalFormatting sqref="K17">
    <cfRule type="duplicateValues" dxfId="303" priority="373"/>
  </conditionalFormatting>
  <conditionalFormatting sqref="O18">
    <cfRule type="cellIs" dxfId="302" priority="501" stopIfTrue="1" operator="equal">
      <formula>“总成件”</formula>
    </cfRule>
  </conditionalFormatting>
  <conditionalFormatting sqref="K19">
    <cfRule type="duplicateValues" dxfId="301" priority="372"/>
  </conditionalFormatting>
  <conditionalFormatting sqref="O20">
    <cfRule type="cellIs" dxfId="300" priority="497" stopIfTrue="1" operator="equal">
      <formula>“总成件”</formula>
    </cfRule>
  </conditionalFormatting>
  <conditionalFormatting sqref="O21">
    <cfRule type="cellIs" dxfId="299" priority="493" stopIfTrue="1" operator="equal">
      <formula>“总成件”</formula>
    </cfRule>
  </conditionalFormatting>
  <conditionalFormatting sqref="K22">
    <cfRule type="duplicateValues" dxfId="298" priority="370"/>
  </conditionalFormatting>
  <conditionalFormatting sqref="O23">
    <cfRule type="cellIs" dxfId="297" priority="486" stopIfTrue="1" operator="equal">
      <formula>“总成件”</formula>
    </cfRule>
  </conditionalFormatting>
  <conditionalFormatting sqref="K25">
    <cfRule type="duplicateValues" dxfId="296" priority="371"/>
  </conditionalFormatting>
  <conditionalFormatting sqref="O26">
    <cfRule type="cellIs" dxfId="295" priority="479" stopIfTrue="1" operator="equal">
      <formula>“总成件”</formula>
    </cfRule>
  </conditionalFormatting>
  <conditionalFormatting sqref="O27">
    <cfRule type="cellIs" dxfId="294" priority="472" stopIfTrue="1" operator="equal">
      <formula>“总成件”</formula>
    </cfRule>
  </conditionalFormatting>
  <conditionalFormatting sqref="K28">
    <cfRule type="duplicateValues" dxfId="293" priority="369"/>
  </conditionalFormatting>
  <conditionalFormatting sqref="O29">
    <cfRule type="cellIs" dxfId="292" priority="465" stopIfTrue="1" operator="equal">
      <formula>“总成件”</formula>
    </cfRule>
  </conditionalFormatting>
  <conditionalFormatting sqref="K31">
    <cfRule type="duplicateValues" dxfId="291" priority="368"/>
  </conditionalFormatting>
  <conditionalFormatting sqref="D32">
    <cfRule type="duplicateValues" dxfId="290" priority="332"/>
  </conditionalFormatting>
  <conditionalFormatting sqref="O32">
    <cfRule type="cellIs" dxfId="289" priority="458" stopIfTrue="1" operator="equal">
      <formula>“总成件”</formula>
    </cfRule>
  </conditionalFormatting>
  <conditionalFormatting sqref="O33">
    <cfRule type="cellIs" dxfId="288" priority="543" stopIfTrue="1" operator="equal">
      <formula>“总成件”</formula>
    </cfRule>
  </conditionalFormatting>
  <conditionalFormatting sqref="K34">
    <cfRule type="duplicateValues" dxfId="287" priority="367"/>
  </conditionalFormatting>
  <conditionalFormatting sqref="K35">
    <cfRule type="duplicateValues" dxfId="286" priority="366"/>
  </conditionalFormatting>
  <conditionalFormatting sqref="D36">
    <cfRule type="duplicateValues" dxfId="285" priority="331"/>
  </conditionalFormatting>
  <conditionalFormatting sqref="O36">
    <cfRule type="cellIs" dxfId="284" priority="533" stopIfTrue="1" operator="equal">
      <formula>“总成件”</formula>
    </cfRule>
  </conditionalFormatting>
  <conditionalFormatting sqref="K37">
    <cfRule type="duplicateValues" dxfId="283" priority="365"/>
  </conditionalFormatting>
  <conditionalFormatting sqref="D38">
    <cfRule type="duplicateValues" dxfId="282" priority="330"/>
  </conditionalFormatting>
  <conditionalFormatting sqref="O38">
    <cfRule type="cellIs" dxfId="281" priority="457" stopIfTrue="1" operator="equal">
      <formula>“总成件”</formula>
    </cfRule>
  </conditionalFormatting>
  <conditionalFormatting sqref="O39">
    <cfRule type="cellIs" dxfId="280" priority="529" stopIfTrue="1" operator="equal">
      <formula>“总成件”</formula>
    </cfRule>
  </conditionalFormatting>
  <conditionalFormatting sqref="K40">
    <cfRule type="duplicateValues" dxfId="279" priority="362"/>
  </conditionalFormatting>
  <conditionalFormatting sqref="K41">
    <cfRule type="duplicateValues" dxfId="278" priority="364"/>
  </conditionalFormatting>
  <conditionalFormatting sqref="K42">
    <cfRule type="duplicateValues" dxfId="277" priority="361"/>
  </conditionalFormatting>
  <conditionalFormatting sqref="D43">
    <cfRule type="duplicateValues" dxfId="276" priority="329"/>
  </conditionalFormatting>
  <conditionalFormatting sqref="K43">
    <cfRule type="duplicateValues" dxfId="275" priority="363"/>
  </conditionalFormatting>
  <conditionalFormatting sqref="O44">
    <cfRule type="cellIs" dxfId="274" priority="525" stopIfTrue="1" operator="equal">
      <formula>“总成件”</formula>
    </cfRule>
  </conditionalFormatting>
  <conditionalFormatting sqref="D45">
    <cfRule type="duplicateValues" dxfId="273" priority="326"/>
  </conditionalFormatting>
  <conditionalFormatting sqref="D45:F45">
    <cfRule type="duplicateValues" dxfId="272" priority="328"/>
  </conditionalFormatting>
  <conditionalFormatting sqref="D46">
    <cfRule type="duplicateValues" dxfId="271" priority="327"/>
  </conditionalFormatting>
  <conditionalFormatting sqref="K46">
    <cfRule type="duplicateValues" dxfId="270" priority="360"/>
  </conditionalFormatting>
  <conditionalFormatting sqref="O48">
    <cfRule type="cellIs" dxfId="269" priority="559" stopIfTrue="1" operator="equal">
      <formula>“总成件”</formula>
    </cfRule>
  </conditionalFormatting>
  <conditionalFormatting sqref="D51:F51">
    <cfRule type="duplicateValues" dxfId="268" priority="324"/>
  </conditionalFormatting>
  <conditionalFormatting sqref="D52">
    <cfRule type="duplicateValues" dxfId="267" priority="325"/>
  </conditionalFormatting>
  <conditionalFormatting sqref="K52">
    <cfRule type="duplicateValues" dxfId="266" priority="359"/>
  </conditionalFormatting>
  <conditionalFormatting sqref="D58">
    <cfRule type="duplicateValues" dxfId="265" priority="321"/>
  </conditionalFormatting>
  <conditionalFormatting sqref="O58">
    <cfRule type="cellIs" dxfId="264" priority="377" stopIfTrue="1" operator="equal">
      <formula>“总成件”</formula>
    </cfRule>
  </conditionalFormatting>
  <conditionalFormatting sqref="D59">
    <cfRule type="duplicateValues" dxfId="263" priority="323"/>
  </conditionalFormatting>
  <conditionalFormatting sqref="K59">
    <cfRule type="duplicateValues" dxfId="262" priority="358"/>
  </conditionalFormatting>
  <conditionalFormatting sqref="D60">
    <cfRule type="duplicateValues" dxfId="261" priority="322"/>
  </conditionalFormatting>
  <conditionalFormatting sqref="K60">
    <cfRule type="duplicateValues" dxfId="260" priority="357"/>
  </conditionalFormatting>
  <conditionalFormatting sqref="D62">
    <cfRule type="duplicateValues" dxfId="259" priority="318"/>
  </conditionalFormatting>
  <conditionalFormatting sqref="O62">
    <cfRule type="cellIs" dxfId="258" priority="381" stopIfTrue="1" operator="equal">
      <formula>“总成件”</formula>
    </cfRule>
  </conditionalFormatting>
  <conditionalFormatting sqref="D63">
    <cfRule type="duplicateValues" dxfId="257" priority="319"/>
  </conditionalFormatting>
  <conditionalFormatting sqref="K63">
    <cfRule type="duplicateValues" dxfId="256" priority="356"/>
  </conditionalFormatting>
  <conditionalFormatting sqref="D64">
    <cfRule type="duplicateValues" dxfId="255" priority="320"/>
  </conditionalFormatting>
  <conditionalFormatting sqref="O65">
    <cfRule type="cellIs" dxfId="254" priority="453" stopIfTrue="1" operator="equal">
      <formula>“总成件”</formula>
    </cfRule>
  </conditionalFormatting>
  <conditionalFormatting sqref="K68">
    <cfRule type="duplicateValues" dxfId="253" priority="355"/>
  </conditionalFormatting>
  <conditionalFormatting sqref="O72">
    <cfRule type="cellIs" dxfId="252" priority="449" stopIfTrue="1" operator="equal">
      <formula>“总成件”</formula>
    </cfRule>
  </conditionalFormatting>
  <conditionalFormatting sqref="O73">
    <cfRule type="cellIs" dxfId="251" priority="407" operator="equal">
      <formula>"N"</formula>
    </cfRule>
    <cfRule type="cellIs" dxfId="250" priority="408" operator="equal">
      <formula>"Y"</formula>
    </cfRule>
    <cfRule type="colorScale" priority="409">
      <colorScale>
        <cfvo type="num" val="&quot;Y&quot;"/>
        <cfvo type="num" val="&quot;N&quot;"/>
        <color rgb="FF00B050"/>
        <color rgb="FFFF0000"/>
      </colorScale>
    </cfRule>
  </conditionalFormatting>
  <conditionalFormatting sqref="O73">
    <cfRule type="cellIs" dxfId="249" priority="402" stopIfTrue="1" operator="equal">
      <formula>“总成件”</formula>
    </cfRule>
  </conditionalFormatting>
  <conditionalFormatting sqref="P73:Q73">
    <cfRule type="duplicateValues" dxfId="248" priority="403"/>
    <cfRule type="duplicateValues" dxfId="247" priority="404"/>
    <cfRule type="duplicateValues" dxfId="246" priority="405"/>
    <cfRule type="duplicateValues" dxfId="245" priority="406"/>
    <cfRule type="cellIs" dxfId="244" priority="410" stopIfTrue="1" operator="equal">
      <formula>“总成件”</formula>
    </cfRule>
  </conditionalFormatting>
  <conditionalFormatting sqref="R73">
    <cfRule type="duplicateValues" dxfId="243" priority="411"/>
    <cfRule type="duplicateValues" dxfId="242" priority="412"/>
    <cfRule type="duplicateValues" dxfId="241" priority="413"/>
    <cfRule type="duplicateValues" dxfId="240" priority="414"/>
  </conditionalFormatting>
  <conditionalFormatting sqref="K75">
    <cfRule type="duplicateValues" dxfId="239" priority="354"/>
  </conditionalFormatting>
  <conditionalFormatting sqref="O78">
    <cfRule type="cellIs" dxfId="238" priority="437" stopIfTrue="1" operator="equal">
      <formula>“总成件”</formula>
    </cfRule>
  </conditionalFormatting>
  <conditionalFormatting sqref="O83">
    <cfRule type="cellIs" dxfId="237" priority="424" stopIfTrue="1" operator="equal">
      <formula>“总成件”</formula>
    </cfRule>
  </conditionalFormatting>
  <conditionalFormatting sqref="O89">
    <cfRule type="cellIs" dxfId="236" priority="441" stopIfTrue="1" operator="equal">
      <formula>“总成件”</formula>
    </cfRule>
  </conditionalFormatting>
  <conditionalFormatting sqref="O90">
    <cfRule type="cellIs" dxfId="235" priority="394" operator="equal">
      <formula>"N"</formula>
    </cfRule>
    <cfRule type="cellIs" dxfId="234" priority="395" operator="equal">
      <formula>"Y"</formula>
    </cfRule>
    <cfRule type="colorScale" priority="396">
      <colorScale>
        <cfvo type="num" val="&quot;Y&quot;"/>
        <cfvo type="num" val="&quot;N&quot;"/>
        <color rgb="FF00B050"/>
        <color rgb="FFFF0000"/>
      </colorScale>
    </cfRule>
  </conditionalFormatting>
  <conditionalFormatting sqref="O90">
    <cfRule type="cellIs" dxfId="233" priority="389" stopIfTrue="1" operator="equal">
      <formula>“总成件”</formula>
    </cfRule>
  </conditionalFormatting>
  <conditionalFormatting sqref="P90:Q90">
    <cfRule type="duplicateValues" dxfId="232" priority="390"/>
    <cfRule type="duplicateValues" dxfId="231" priority="391"/>
    <cfRule type="duplicateValues" dxfId="230" priority="392"/>
    <cfRule type="duplicateValues" dxfId="229" priority="393"/>
    <cfRule type="cellIs" dxfId="228" priority="397" stopIfTrue="1" operator="equal">
      <formula>“总成件”</formula>
    </cfRule>
  </conditionalFormatting>
  <conditionalFormatting sqref="R90">
    <cfRule type="duplicateValues" dxfId="227" priority="398"/>
    <cfRule type="duplicateValues" dxfId="226" priority="399"/>
    <cfRule type="duplicateValues" dxfId="225" priority="400"/>
    <cfRule type="duplicateValues" dxfId="224" priority="401"/>
  </conditionalFormatting>
  <conditionalFormatting sqref="O91">
    <cfRule type="cellIs" dxfId="223" priority="237" stopIfTrue="1" operator="equal">
      <formula>“总成件”</formula>
    </cfRule>
  </conditionalFormatting>
  <conditionalFormatting sqref="P91:Q91">
    <cfRule type="cellIs" dxfId="222" priority="299" stopIfTrue="1" operator="equal">
      <formula>“总成件”</formula>
    </cfRule>
  </conditionalFormatting>
  <conditionalFormatting sqref="O92">
    <cfRule type="cellIs" dxfId="221" priority="149" stopIfTrue="1" operator="equal">
      <formula>“总成件”</formula>
    </cfRule>
  </conditionalFormatting>
  <conditionalFormatting sqref="P92:Q92">
    <cfRule type="cellIs" dxfId="220" priority="167" stopIfTrue="1" operator="equal">
      <formula>“总成件”</formula>
    </cfRule>
  </conditionalFormatting>
  <conditionalFormatting sqref="O97">
    <cfRule type="cellIs" dxfId="219" priority="174" stopIfTrue="1" operator="equal">
      <formula>“总成件”</formula>
    </cfRule>
  </conditionalFormatting>
  <conditionalFormatting sqref="P98:Q98">
    <cfRule type="cellIs" dxfId="218" priority="169" stopIfTrue="1" operator="equal">
      <formula>“总成件”</formula>
    </cfRule>
  </conditionalFormatting>
  <conditionalFormatting sqref="O99">
    <cfRule type="cellIs" dxfId="217" priority="45" stopIfTrue="1" operator="equal">
      <formula>“总成件”</formula>
    </cfRule>
  </conditionalFormatting>
  <conditionalFormatting sqref="P99:Q99">
    <cfRule type="cellIs" dxfId="216" priority="187" stopIfTrue="1" operator="equal">
      <formula>“总成件”</formula>
    </cfRule>
  </conditionalFormatting>
  <conditionalFormatting sqref="O100">
    <cfRule type="cellIs" dxfId="215" priority="170" stopIfTrue="1" operator="equal">
      <formula>“总成件”</formula>
    </cfRule>
  </conditionalFormatting>
  <conditionalFormatting sqref="P101:Q101">
    <cfRule type="cellIs" dxfId="214" priority="168" stopIfTrue="1" operator="equal">
      <formula>“总成件”</formula>
    </cfRule>
  </conditionalFormatting>
  <conditionalFormatting sqref="O102">
    <cfRule type="cellIs" dxfId="213" priority="44" stopIfTrue="1" operator="equal">
      <formula>“总成件”</formula>
    </cfRule>
  </conditionalFormatting>
  <conditionalFormatting sqref="P102:Q102">
    <cfRule type="cellIs" dxfId="212" priority="183" stopIfTrue="1" operator="equal">
      <formula>“总成件”</formula>
    </cfRule>
  </conditionalFormatting>
  <conditionalFormatting sqref="P103:Q103">
    <cfRule type="cellIs" dxfId="211" priority="128" stopIfTrue="1" operator="equal">
      <formula>“总成件”</formula>
    </cfRule>
  </conditionalFormatting>
  <conditionalFormatting sqref="P104:Q104">
    <cfRule type="cellIs" dxfId="210" priority="225" stopIfTrue="1" operator="equal">
      <formula>“总成件”</formula>
    </cfRule>
  </conditionalFormatting>
  <conditionalFormatting sqref="O105">
    <cfRule type="cellIs" dxfId="209" priority="122" operator="equal">
      <formula>"N"</formula>
    </cfRule>
    <cfRule type="cellIs" dxfId="208" priority="123" operator="equal">
      <formula>"Y"</formula>
    </cfRule>
    <cfRule type="colorScale" priority="124">
      <colorScale>
        <cfvo type="num" val="&quot;Y&quot;"/>
        <cfvo type="num" val="&quot;N&quot;"/>
        <color rgb="FF00B050"/>
        <color rgb="FFFF0000"/>
      </colorScale>
    </cfRule>
  </conditionalFormatting>
  <conditionalFormatting sqref="O105">
    <cfRule type="cellIs" dxfId="207" priority="120" stopIfTrue="1" operator="equal">
      <formula>“总成件”</formula>
    </cfRule>
  </conditionalFormatting>
  <conditionalFormatting sqref="P105:Q105">
    <cfRule type="cellIs" dxfId="206" priority="121" stopIfTrue="1" operator="equal">
      <formula>“总成件”</formula>
    </cfRule>
  </conditionalFormatting>
  <conditionalFormatting sqref="O106">
    <cfRule type="cellIs" dxfId="205" priority="147" stopIfTrue="1" operator="equal">
      <formula>“总成件”</formula>
    </cfRule>
  </conditionalFormatting>
  <conditionalFormatting sqref="P106:Q106">
    <cfRule type="cellIs" dxfId="204" priority="148" stopIfTrue="1" operator="equal">
      <formula>“总成件”</formula>
    </cfRule>
  </conditionalFormatting>
  <conditionalFormatting sqref="O107">
    <cfRule type="cellIs" dxfId="203" priority="236" stopIfTrue="1" operator="equal">
      <formula>“总成件”</formula>
    </cfRule>
    <cfRule type="cellIs" dxfId="202" priority="295" operator="equal">
      <formula>"N"</formula>
    </cfRule>
    <cfRule type="cellIs" dxfId="201" priority="296" operator="equal">
      <formula>"Y"</formula>
    </cfRule>
    <cfRule type="colorScale" priority="297">
      <colorScale>
        <cfvo type="num" val="&quot;Y&quot;"/>
        <cfvo type="num" val="&quot;N&quot;"/>
        <color rgb="FF00B050"/>
        <color rgb="FFFF0000"/>
      </colorScale>
    </cfRule>
  </conditionalFormatting>
  <conditionalFormatting sqref="P107:Q107">
    <cfRule type="cellIs" dxfId="200" priority="298" stopIfTrue="1" operator="equal">
      <formula>“总成件”</formula>
    </cfRule>
  </conditionalFormatting>
  <conditionalFormatting sqref="P108:Q108">
    <cfRule type="cellIs" dxfId="199" priority="224" stopIfTrue="1" operator="equal">
      <formula>“总成件”</formula>
    </cfRule>
  </conditionalFormatting>
  <conditionalFormatting sqref="P110:Q110">
    <cfRule type="cellIs" dxfId="198" priority="260" stopIfTrue="1" operator="equal">
      <formula>“总成件”</formula>
    </cfRule>
  </conditionalFormatting>
  <conditionalFormatting sqref="O111">
    <cfRule type="cellIs" dxfId="197" priority="145" stopIfTrue="1" operator="equal">
      <formula>“总成件”</formula>
    </cfRule>
  </conditionalFormatting>
  <conditionalFormatting sqref="P111:Q111">
    <cfRule type="cellIs" dxfId="196" priority="146" stopIfTrue="1" operator="equal">
      <formula>“总成件”</formula>
    </cfRule>
  </conditionalFormatting>
  <conditionalFormatting sqref="O112">
    <cfRule type="cellIs" dxfId="195" priority="255" operator="equal">
      <formula>"N"</formula>
    </cfRule>
    <cfRule type="cellIs" dxfId="194" priority="256" operator="equal">
      <formula>"Y"</formula>
    </cfRule>
    <cfRule type="colorScale" priority="257">
      <colorScale>
        <cfvo type="num" val="&quot;Y&quot;"/>
        <cfvo type="num" val="&quot;N&quot;"/>
        <color rgb="FF00B050"/>
        <color rgb="FFFF0000"/>
      </colorScale>
    </cfRule>
  </conditionalFormatting>
  <conditionalFormatting sqref="O112">
    <cfRule type="cellIs" dxfId="193" priority="227" stopIfTrue="1" operator="equal">
      <formula>“总成件”</formula>
    </cfRule>
  </conditionalFormatting>
  <conditionalFormatting sqref="P112:Q112">
    <cfRule type="cellIs" dxfId="192" priority="258" stopIfTrue="1" operator="equal">
      <formula>“总成件”</formula>
    </cfRule>
  </conditionalFormatting>
  <conditionalFormatting sqref="P113:Q113">
    <cfRule type="cellIs" dxfId="191" priority="268" stopIfTrue="1" operator="equal">
      <formula>“总成件”</formula>
    </cfRule>
  </conditionalFormatting>
  <conditionalFormatting sqref="P114:Q114">
    <cfRule type="cellIs" dxfId="190" priority="294" stopIfTrue="1" operator="equal">
      <formula>“总成件”</formula>
    </cfRule>
  </conditionalFormatting>
  <conditionalFormatting sqref="P115:Q115">
    <cfRule type="cellIs" dxfId="189" priority="115" stopIfTrue="1" operator="equal">
      <formula>“总成件”</formula>
    </cfRule>
  </conditionalFormatting>
  <conditionalFormatting sqref="P116:Q116">
    <cfRule type="cellIs" dxfId="188" priority="119" stopIfTrue="1" operator="equal">
      <formula>“总成件”</formula>
    </cfRule>
  </conditionalFormatting>
  <conditionalFormatting sqref="O121">
    <cfRule type="cellIs" dxfId="187" priority="143" stopIfTrue="1" operator="equal">
      <formula>“总成件”</formula>
    </cfRule>
  </conditionalFormatting>
  <conditionalFormatting sqref="P121:Q121">
    <cfRule type="cellIs" dxfId="186" priority="144" stopIfTrue="1" operator="equal">
      <formula>“总成件”</formula>
    </cfRule>
  </conditionalFormatting>
  <conditionalFormatting sqref="O122">
    <cfRule type="cellIs" dxfId="185" priority="154" operator="equal">
      <formula>"N"</formula>
    </cfRule>
    <cfRule type="cellIs" dxfId="184" priority="155" operator="equal">
      <formula>"Y"</formula>
    </cfRule>
    <cfRule type="colorScale" priority="156">
      <colorScale>
        <cfvo type="num" val="&quot;Y&quot;"/>
        <cfvo type="num" val="&quot;N&quot;"/>
        <color rgb="FF00B050"/>
        <color rgb="FFFF0000"/>
      </colorScale>
    </cfRule>
  </conditionalFormatting>
  <conditionalFormatting sqref="O122">
    <cfRule type="cellIs" dxfId="183" priority="153" stopIfTrue="1" operator="equal">
      <formula>“总成件”</formula>
    </cfRule>
  </conditionalFormatting>
  <conditionalFormatting sqref="P122:Q122">
    <cfRule type="cellIs" dxfId="182" priority="157" stopIfTrue="1" operator="equal">
      <formula>“总成件”</formula>
    </cfRule>
  </conditionalFormatting>
  <conditionalFormatting sqref="O124">
    <cfRule type="cellIs" dxfId="181" priority="235" stopIfTrue="1" operator="equal">
      <formula>“总成件”</formula>
    </cfRule>
  </conditionalFormatting>
  <conditionalFormatting sqref="O126">
    <cfRule type="cellIs" dxfId="180" priority="234" stopIfTrue="1" operator="equal">
      <formula>“总成件”</formula>
    </cfRule>
  </conditionalFormatting>
  <conditionalFormatting sqref="P126:Q126">
    <cfRule type="cellIs" dxfId="179" priority="286" stopIfTrue="1" operator="equal">
      <formula>“总成件”</formula>
    </cfRule>
  </conditionalFormatting>
  <conditionalFormatting sqref="O127">
    <cfRule type="cellIs" dxfId="178" priority="136" stopIfTrue="1" operator="equal">
      <formula>“总成件”</formula>
    </cfRule>
  </conditionalFormatting>
  <conditionalFormatting sqref="P127:Q127">
    <cfRule type="cellIs" dxfId="177" priority="137" stopIfTrue="1" operator="equal">
      <formula>“总成件”</formula>
    </cfRule>
  </conditionalFormatting>
  <conditionalFormatting sqref="O128">
    <cfRule type="cellIs" dxfId="176" priority="138" stopIfTrue="1" operator="equal">
      <formula>“总成件”</formula>
    </cfRule>
    <cfRule type="cellIs" dxfId="175" priority="139" operator="equal">
      <formula>"N"</formula>
    </cfRule>
    <cfRule type="cellIs" dxfId="174" priority="140" operator="equal">
      <formula>"Y"</formula>
    </cfRule>
    <cfRule type="colorScale" priority="141">
      <colorScale>
        <cfvo type="num" val="&quot;Y&quot;"/>
        <cfvo type="num" val="&quot;N&quot;"/>
        <color rgb="FF00B050"/>
        <color rgb="FFFF0000"/>
      </colorScale>
    </cfRule>
  </conditionalFormatting>
  <conditionalFormatting sqref="P128:Q128">
    <cfRule type="cellIs" dxfId="173" priority="142" stopIfTrue="1" operator="equal">
      <formula>“总成件”</formula>
    </cfRule>
  </conditionalFormatting>
  <conditionalFormatting sqref="P130:Q130">
    <cfRule type="cellIs" dxfId="172" priority="285" stopIfTrue="1" operator="equal">
      <formula>“总成件”</formula>
    </cfRule>
  </conditionalFormatting>
  <conditionalFormatting sqref="O135">
    <cfRule type="cellIs" dxfId="171" priority="230" stopIfTrue="1" operator="equal">
      <formula>“总成件”</formula>
    </cfRule>
  </conditionalFormatting>
  <conditionalFormatting sqref="O138">
    <cfRule type="cellIs" dxfId="170" priority="269" operator="equal">
      <formula>"N"</formula>
    </cfRule>
    <cfRule type="cellIs" dxfId="169" priority="270" operator="equal">
      <formula>"Y"</formula>
    </cfRule>
    <cfRule type="colorScale" priority="271">
      <colorScale>
        <cfvo type="num" val="&quot;Y&quot;"/>
        <cfvo type="num" val="&quot;N&quot;"/>
        <color rgb="FF00B050"/>
        <color rgb="FFFF0000"/>
      </colorScale>
    </cfRule>
  </conditionalFormatting>
  <conditionalFormatting sqref="O139">
    <cfRule type="cellIs" dxfId="168" priority="190" operator="equal">
      <formula>"N"</formula>
    </cfRule>
    <cfRule type="cellIs" dxfId="167" priority="191" operator="equal">
      <formula>"Y"</formula>
    </cfRule>
    <cfRule type="colorScale" priority="192">
      <colorScale>
        <cfvo type="num" val="&quot;Y&quot;"/>
        <cfvo type="num" val="&quot;N&quot;"/>
        <color rgb="FF00B050"/>
        <color rgb="FFFF0000"/>
      </colorScale>
    </cfRule>
  </conditionalFormatting>
  <conditionalFormatting sqref="O139">
    <cfRule type="cellIs" dxfId="166" priority="189" stopIfTrue="1" operator="equal">
      <formula>“总成件”</formula>
    </cfRule>
  </conditionalFormatting>
  <conditionalFormatting sqref="P139:Q139">
    <cfRule type="cellIs" dxfId="165" priority="188" stopIfTrue="1" operator="equal">
      <formula>“总成件”</formula>
    </cfRule>
  </conditionalFormatting>
  <conditionalFormatting sqref="O147">
    <cfRule type="cellIs" dxfId="164" priority="261" operator="equal">
      <formula>"N"</formula>
    </cfRule>
    <cfRule type="cellIs" dxfId="163" priority="262" operator="equal">
      <formula>"Y"</formula>
    </cfRule>
    <cfRule type="colorScale" priority="263">
      <colorScale>
        <cfvo type="num" val="&quot;Y&quot;"/>
        <cfvo type="num" val="&quot;N&quot;"/>
        <color rgb="FF00B050"/>
        <color rgb="FFFF0000"/>
      </colorScale>
    </cfRule>
  </conditionalFormatting>
  <conditionalFormatting sqref="O147">
    <cfRule type="cellIs" dxfId="162" priority="229" stopIfTrue="1" operator="equal">
      <formula>“总成件”</formula>
    </cfRule>
  </conditionalFormatting>
  <conditionalFormatting sqref="P147:Q147">
    <cfRule type="cellIs" dxfId="161" priority="264" stopIfTrue="1" operator="equal">
      <formula>“总成件”</formula>
    </cfRule>
  </conditionalFormatting>
  <conditionalFormatting sqref="O148">
    <cfRule type="cellIs" dxfId="160" priority="282" operator="equal">
      <formula>"N"</formula>
    </cfRule>
    <cfRule type="cellIs" dxfId="159" priority="283" operator="equal">
      <formula>"Y"</formula>
    </cfRule>
    <cfRule type="colorScale" priority="284">
      <colorScale>
        <cfvo type="num" val="&quot;Y&quot;"/>
        <cfvo type="num" val="&quot;N&quot;"/>
        <color rgb="FF00B050"/>
        <color rgb="FFFF0000"/>
      </colorScale>
    </cfRule>
  </conditionalFormatting>
  <conditionalFormatting sqref="O148">
    <cfRule type="cellIs" dxfId="158" priority="233" stopIfTrue="1" operator="equal">
      <formula>“总成件”</formula>
    </cfRule>
  </conditionalFormatting>
  <conditionalFormatting sqref="P148:Q148">
    <cfRule type="cellIs" dxfId="157" priority="281" stopIfTrue="1" operator="equal">
      <formula>“总成件”</formula>
    </cfRule>
  </conditionalFormatting>
  <conditionalFormatting sqref="O150">
    <cfRule type="cellIs" dxfId="156" priority="239" stopIfTrue="1" operator="equal">
      <formula>“总成件”</formula>
    </cfRule>
  </conditionalFormatting>
  <conditionalFormatting sqref="P150:Q150">
    <cfRule type="cellIs" dxfId="155" priority="304" stopIfTrue="1" operator="equal">
      <formula>“总成件”</formula>
    </cfRule>
  </conditionalFormatting>
  <conditionalFormatting sqref="P152:Q152">
    <cfRule type="cellIs" dxfId="154" priority="305" stopIfTrue="1" operator="equal">
      <formula>“总成件”</formula>
    </cfRule>
  </conditionalFormatting>
  <conditionalFormatting sqref="O153">
    <cfRule type="cellIs" dxfId="153" priority="208" operator="equal">
      <formula>"N"</formula>
    </cfRule>
    <cfRule type="cellIs" dxfId="152" priority="209" operator="equal">
      <formula>"Y"</formula>
    </cfRule>
    <cfRule type="colorScale" priority="210">
      <colorScale>
        <cfvo type="num" val="&quot;Y&quot;"/>
        <cfvo type="num" val="&quot;N&quot;"/>
        <color rgb="FF00B050"/>
        <color rgb="FFFF0000"/>
      </colorScale>
    </cfRule>
  </conditionalFormatting>
  <conditionalFormatting sqref="O153">
    <cfRule type="cellIs" dxfId="151" priority="206" stopIfTrue="1" operator="equal">
      <formula>“总成件”</formula>
    </cfRule>
  </conditionalFormatting>
  <conditionalFormatting sqref="P153:Q153">
    <cfRule type="cellIs" dxfId="150" priority="207" stopIfTrue="1" operator="equal">
      <formula>“总成件”</formula>
    </cfRule>
  </conditionalFormatting>
  <conditionalFormatting sqref="O163">
    <cfRule type="cellIs" dxfId="149" priority="132" stopIfTrue="1" operator="equal">
      <formula>“总成件”</formula>
    </cfRule>
    <cfRule type="cellIs" dxfId="148" priority="133" operator="equal">
      <formula>"N"</formula>
    </cfRule>
    <cfRule type="cellIs" dxfId="147" priority="134" operator="equal">
      <formula>"Y"</formula>
    </cfRule>
    <cfRule type="colorScale" priority="135">
      <colorScale>
        <cfvo type="num" val="&quot;Y&quot;"/>
        <cfvo type="num" val="&quot;N&quot;"/>
        <color rgb="FF00B050"/>
        <color rgb="FFFF0000"/>
      </colorScale>
    </cfRule>
  </conditionalFormatting>
  <conditionalFormatting sqref="O166">
    <cfRule type="cellIs" dxfId="146" priority="232" stopIfTrue="1" operator="equal">
      <formula>“总成件”</formula>
    </cfRule>
  </conditionalFormatting>
  <conditionalFormatting sqref="P166:Q166">
    <cfRule type="duplicateValues" dxfId="145" priority="244"/>
    <cfRule type="duplicateValues" dxfId="144" priority="245"/>
    <cfRule type="duplicateValues" dxfId="143" priority="246"/>
    <cfRule type="duplicateValues" dxfId="142" priority="247"/>
  </conditionalFormatting>
  <conditionalFormatting sqref="R166">
    <cfRule type="duplicateValues" dxfId="141" priority="310"/>
    <cfRule type="duplicateValues" dxfId="140" priority="311"/>
    <cfRule type="duplicateValues" dxfId="139" priority="312"/>
    <cfRule type="duplicateValues" dxfId="138" priority="313"/>
  </conditionalFormatting>
  <conditionalFormatting sqref="O168">
    <cfRule type="cellIs" dxfId="137" priority="231" stopIfTrue="1" operator="equal">
      <formula>“总成件”</formula>
    </cfRule>
  </conditionalFormatting>
  <conditionalFormatting sqref="O171">
    <cfRule type="cellIs" dxfId="136" priority="228" stopIfTrue="1" operator="equal">
      <formula>“总成件”</formula>
    </cfRule>
  </conditionalFormatting>
  <conditionalFormatting sqref="P171:Q171">
    <cfRule type="cellIs" dxfId="135" priority="259" stopIfTrue="1" operator="equal">
      <formula>“总成件”</formula>
    </cfRule>
  </conditionalFormatting>
  <conditionalFormatting sqref="O172">
    <cfRule type="cellIs" dxfId="134" priority="212" operator="equal">
      <formula>"N"</formula>
    </cfRule>
    <cfRule type="cellIs" dxfId="133" priority="213" operator="equal">
      <formula>"Y"</formula>
    </cfRule>
    <cfRule type="colorScale" priority="214">
      <colorScale>
        <cfvo type="num" val="&quot;Y&quot;"/>
        <cfvo type="num" val="&quot;N&quot;"/>
        <color rgb="FF00B050"/>
        <color rgb="FFFF0000"/>
      </colorScale>
    </cfRule>
  </conditionalFormatting>
  <conditionalFormatting sqref="O172">
    <cfRule type="cellIs" dxfId="132" priority="211" stopIfTrue="1" operator="equal">
      <formula>“总成件”</formula>
    </cfRule>
  </conditionalFormatting>
  <conditionalFormatting sqref="O175">
    <cfRule type="cellIs" dxfId="131" priority="203" operator="equal">
      <formula>"N"</formula>
    </cfRule>
    <cfRule type="cellIs" dxfId="130" priority="204" operator="equal">
      <formula>"Y"</formula>
    </cfRule>
    <cfRule type="colorScale" priority="205">
      <colorScale>
        <cfvo type="num" val="&quot;Y&quot;"/>
        <cfvo type="num" val="&quot;N&quot;"/>
        <color rgb="FF00B050"/>
        <color rgb="FFFF0000"/>
      </colorScale>
    </cfRule>
  </conditionalFormatting>
  <conditionalFormatting sqref="O175">
    <cfRule type="cellIs" dxfId="129" priority="193" stopIfTrue="1" operator="equal">
      <formula>“总成件”</formula>
    </cfRule>
  </conditionalFormatting>
  <conditionalFormatting sqref="P175:Q175">
    <cfRule type="duplicateValues" dxfId="128" priority="194"/>
    <cfRule type="duplicateValues" dxfId="127" priority="195"/>
    <cfRule type="duplicateValues" dxfId="126" priority="196"/>
    <cfRule type="duplicateValues" dxfId="125" priority="197"/>
    <cfRule type="cellIs" dxfId="124" priority="198" stopIfTrue="1" operator="equal">
      <formula>“总成件”</formula>
    </cfRule>
  </conditionalFormatting>
  <conditionalFormatting sqref="R175">
    <cfRule type="duplicateValues" dxfId="123" priority="199"/>
    <cfRule type="duplicateValues" dxfId="122" priority="200"/>
    <cfRule type="duplicateValues" dxfId="121" priority="201"/>
    <cfRule type="duplicateValues" dxfId="120" priority="202"/>
  </conditionalFormatting>
  <conditionalFormatting sqref="F179">
    <cfRule type="duplicateValues" dxfId="119" priority="94"/>
    <cfRule type="duplicateValues" dxfId="118" priority="95"/>
    <cfRule type="duplicateValues" dxfId="117" priority="96"/>
    <cfRule type="duplicateValues" dxfId="116" priority="97"/>
    <cfRule type="duplicateValues" dxfId="115" priority="98"/>
    <cfRule type="duplicateValues" dxfId="114" priority="99"/>
    <cfRule type="duplicateValues" dxfId="113" priority="100"/>
    <cfRule type="duplicateValues" dxfId="112" priority="101"/>
  </conditionalFormatting>
  <conditionalFormatting sqref="O179">
    <cfRule type="cellIs" dxfId="111" priority="46" stopIfTrue="1" operator="equal">
      <formula>“总成件”</formula>
    </cfRule>
  </conditionalFormatting>
  <conditionalFormatting sqref="D180">
    <cfRule type="duplicateValues" dxfId="110" priority="60"/>
  </conditionalFormatting>
  <conditionalFormatting sqref="F180">
    <cfRule type="duplicateValues" dxfId="109" priority="52"/>
    <cfRule type="duplicateValues" dxfId="108" priority="53"/>
    <cfRule type="duplicateValues" dxfId="107" priority="54"/>
    <cfRule type="duplicateValues" dxfId="106" priority="55"/>
    <cfRule type="duplicateValues" dxfId="105" priority="56"/>
    <cfRule type="duplicateValues" dxfId="104" priority="57"/>
    <cfRule type="duplicateValues" dxfId="103" priority="58"/>
    <cfRule type="duplicateValues" dxfId="102" priority="59"/>
  </conditionalFormatting>
  <conditionalFormatting sqref="O180">
    <cfRule type="cellIs" dxfId="101" priority="47" stopIfTrue="1" operator="equal">
      <formula>“总成件”</formula>
    </cfRule>
    <cfRule type="cellIs" dxfId="100" priority="49" operator="equal">
      <formula>"N"</formula>
    </cfRule>
    <cfRule type="cellIs" dxfId="99" priority="50" operator="equal">
      <formula>"Y"</formula>
    </cfRule>
    <cfRule type="colorScale" priority="51">
      <colorScale>
        <cfvo type="num" val="&quot;Y&quot;"/>
        <cfvo type="num" val="&quot;N&quot;"/>
        <color rgb="FF00B050"/>
        <color rgb="FFFF0000"/>
      </colorScale>
    </cfRule>
  </conditionalFormatting>
  <conditionalFormatting sqref="P180:Q180">
    <cfRule type="cellIs" dxfId="98" priority="48" stopIfTrue="1" operator="equal">
      <formula>“总成件”</formula>
    </cfRule>
  </conditionalFormatting>
  <conditionalFormatting sqref="R180">
    <cfRule type="duplicateValues" dxfId="97" priority="61"/>
    <cfRule type="duplicateValues" dxfId="96" priority="62"/>
    <cfRule type="duplicateValues" dxfId="95" priority="63"/>
    <cfRule type="duplicateValues" dxfId="94" priority="64"/>
  </conditionalFormatting>
  <conditionalFormatting sqref="D181">
    <cfRule type="duplicateValues" dxfId="93" priority="81"/>
  </conditionalFormatting>
  <conditionalFormatting sqref="F181">
    <cfRule type="duplicateValues" dxfId="92" priority="73"/>
    <cfRule type="duplicateValues" dxfId="91" priority="74"/>
    <cfRule type="duplicateValues" dxfId="90" priority="75"/>
    <cfRule type="duplicateValues" dxfId="89" priority="76"/>
    <cfRule type="duplicateValues" dxfId="88" priority="77"/>
    <cfRule type="duplicateValues" dxfId="87" priority="78"/>
    <cfRule type="duplicateValues" dxfId="86" priority="79"/>
    <cfRule type="duplicateValues" dxfId="85" priority="80"/>
  </conditionalFormatting>
  <conditionalFormatting sqref="O181">
    <cfRule type="cellIs" dxfId="84" priority="68" stopIfTrue="1" operator="equal">
      <formula>“总成件”</formula>
    </cfRule>
    <cfRule type="cellIs" dxfId="83" priority="70" operator="equal">
      <formula>"N"</formula>
    </cfRule>
    <cfRule type="cellIs" dxfId="82" priority="71" operator="equal">
      <formula>"Y"</formula>
    </cfRule>
    <cfRule type="colorScale" priority="72">
      <colorScale>
        <cfvo type="num" val="&quot;Y&quot;"/>
        <cfvo type="num" val="&quot;N&quot;"/>
        <color rgb="FF00B050"/>
        <color rgb="FFFF0000"/>
      </colorScale>
    </cfRule>
  </conditionalFormatting>
  <conditionalFormatting sqref="P181:Q181">
    <cfRule type="cellIs" dxfId="81" priority="69" stopIfTrue="1" operator="equal">
      <formula>“总成件”</formula>
    </cfRule>
  </conditionalFormatting>
  <conditionalFormatting sqref="R181">
    <cfRule type="duplicateValues" dxfId="80" priority="82"/>
    <cfRule type="duplicateValues" dxfId="79" priority="83"/>
    <cfRule type="duplicateValues" dxfId="78" priority="84"/>
    <cfRule type="duplicateValues" dxfId="77" priority="85"/>
  </conditionalFormatting>
  <conditionalFormatting sqref="G182">
    <cfRule type="duplicateValues" dxfId="76" priority="102"/>
    <cfRule type="duplicateValues" dxfId="75" priority="103"/>
    <cfRule type="duplicateValues" dxfId="74" priority="104"/>
    <cfRule type="duplicateValues" dxfId="73" priority="105"/>
  </conditionalFormatting>
  <conditionalFormatting sqref="O182">
    <cfRule type="cellIs" dxfId="72" priority="89" stopIfTrue="1" operator="equal">
      <formula>“总成件”</formula>
    </cfRule>
    <cfRule type="cellIs" dxfId="71" priority="91" operator="equal">
      <formula>"N"</formula>
    </cfRule>
    <cfRule type="cellIs" dxfId="70" priority="92" operator="equal">
      <formula>"Y"</formula>
    </cfRule>
    <cfRule type="colorScale" priority="93">
      <colorScale>
        <cfvo type="num" val="&quot;Y&quot;"/>
        <cfvo type="num" val="&quot;N&quot;"/>
        <color rgb="FF00B050"/>
        <color rgb="FFFF0000"/>
      </colorScale>
    </cfRule>
  </conditionalFormatting>
  <conditionalFormatting sqref="O185">
    <cfRule type="cellIs" dxfId="69" priority="33" stopIfTrue="1" operator="equal">
      <formula>“总成件”</formula>
    </cfRule>
  </conditionalFormatting>
  <conditionalFormatting sqref="P185:Q185">
    <cfRule type="cellIs" dxfId="68" priority="35" stopIfTrue="1" operator="equal">
      <formula>“总成件”</formula>
    </cfRule>
  </conditionalFormatting>
  <conditionalFormatting sqref="O186">
    <cfRule type="cellIs" dxfId="67" priority="27" stopIfTrue="1" operator="equal">
      <formula>“总成件”</formula>
    </cfRule>
  </conditionalFormatting>
  <conditionalFormatting sqref="P186:Q186">
    <cfRule type="cellIs" dxfId="66" priority="29" stopIfTrue="1" operator="equal">
      <formula>“总成件”</formula>
    </cfRule>
  </conditionalFormatting>
  <conditionalFormatting sqref="O187">
    <cfRule type="cellIs" dxfId="65" priority="17" operator="equal">
      <formula>"N"</formula>
    </cfRule>
    <cfRule type="cellIs" dxfId="64" priority="18" operator="equal">
      <formula>"Y"</formula>
    </cfRule>
    <cfRule type="colorScale" priority="19">
      <colorScale>
        <cfvo type="num" val="&quot;Y&quot;"/>
        <cfvo type="num" val="&quot;N&quot;"/>
        <color rgb="FF00B050"/>
        <color rgb="FFFF0000"/>
      </colorScale>
    </cfRule>
  </conditionalFormatting>
  <conditionalFormatting sqref="O187">
    <cfRule type="cellIs" dxfId="63" priority="16" stopIfTrue="1" operator="equal">
      <formula>“总成件”</formula>
    </cfRule>
  </conditionalFormatting>
  <conditionalFormatting sqref="P187:Q187">
    <cfRule type="cellIs" dxfId="62" priority="20" stopIfTrue="1" operator="equal">
      <formula>“总成件”</formula>
    </cfRule>
  </conditionalFormatting>
  <conditionalFormatting sqref="O189">
    <cfRule type="cellIs" dxfId="61" priority="21" stopIfTrue="1" operator="equal">
      <formula>“总成件”</formula>
    </cfRule>
  </conditionalFormatting>
  <conditionalFormatting sqref="P189:Q189">
    <cfRule type="cellIs" dxfId="60" priority="23" stopIfTrue="1" operator="equal">
      <formula>“总成件”</formula>
    </cfRule>
  </conditionalFormatting>
  <conditionalFormatting sqref="O190">
    <cfRule type="cellIs" dxfId="59" priority="1" stopIfTrue="1" operator="equal">
      <formula>“总成件”</formula>
    </cfRule>
  </conditionalFormatting>
  <conditionalFormatting sqref="P190:Q190">
    <cfRule type="cellIs" dxfId="58" priority="3" stopIfTrue="1" operator="equal">
      <formula>“总成件”</formula>
    </cfRule>
  </conditionalFormatting>
  <conditionalFormatting sqref="F10:F11">
    <cfRule type="duplicateValues" dxfId="57" priority="333"/>
    <cfRule type="duplicateValues" dxfId="56" priority="334"/>
    <cfRule type="duplicateValues" dxfId="55" priority="335"/>
    <cfRule type="duplicateValues" dxfId="54" priority="336"/>
  </conditionalFormatting>
  <conditionalFormatting sqref="K9:K11">
    <cfRule type="duplicateValues" dxfId="53" priority="376"/>
  </conditionalFormatting>
  <conditionalFormatting sqref="O15:O16">
    <cfRule type="cellIs" dxfId="52" priority="508" stopIfTrue="1" operator="equal">
      <formula>“总成件”</formula>
    </cfRule>
  </conditionalFormatting>
  <conditionalFormatting sqref="O117:O120">
    <cfRule type="cellIs" dxfId="51" priority="107" stopIfTrue="1" operator="equal">
      <formula>“总成件”</formula>
    </cfRule>
  </conditionalFormatting>
  <conditionalFormatting sqref="P95:Q96">
    <cfRule type="cellIs" dxfId="50" priority="181" stopIfTrue="1" operator="equal">
      <formula>“总成件”</formula>
    </cfRule>
  </conditionalFormatting>
  <conditionalFormatting sqref="P117:Q120">
    <cfRule type="cellIs" dxfId="49" priority="108" stopIfTrue="1" operator="equal">
      <formula>“总成件”</formula>
    </cfRule>
  </conditionalFormatting>
  <conditionalFormatting sqref="P123:Q125">
    <cfRule type="cellIs" dxfId="48" priority="287" stopIfTrue="1" operator="equal">
      <formula>“总成件”</formula>
    </cfRule>
  </conditionalFormatting>
  <conditionalFormatting sqref="P135:Q136">
    <cfRule type="cellIs" dxfId="47" priority="275" stopIfTrue="1" operator="equal">
      <formula>“总成件”</formula>
    </cfRule>
  </conditionalFormatting>
  <conditionalFormatting sqref="P165:Q166">
    <cfRule type="cellIs" dxfId="46" priority="277" stopIfTrue="1" operator="equal">
      <formula>“总成件”</formula>
    </cfRule>
  </conditionalFormatting>
  <conditionalFormatting sqref="P167:Q168">
    <cfRule type="cellIs" dxfId="45" priority="276" stopIfTrue="1" operator="equal">
      <formula>“总成件”</formula>
    </cfRule>
  </conditionalFormatting>
  <conditionalFormatting sqref="P176:Q178">
    <cfRule type="duplicateValues" dxfId="44" priority="240"/>
    <cfRule type="duplicateValues" dxfId="43" priority="241"/>
    <cfRule type="duplicateValues" dxfId="42" priority="242"/>
    <cfRule type="duplicateValues" dxfId="41" priority="243"/>
  </conditionalFormatting>
  <conditionalFormatting sqref="O3 O5:O6">
    <cfRule type="cellIs" dxfId="40" priority="563" stopIfTrue="1" operator="equal">
      <formula>“总成件”</formula>
    </cfRule>
  </conditionalFormatting>
  <conditionalFormatting sqref="O45 O47">
    <cfRule type="cellIs" dxfId="39" priority="555" stopIfTrue="1" operator="equal">
      <formula>“总成件”</formula>
    </cfRule>
  </conditionalFormatting>
  <conditionalFormatting sqref="O51 O53">
    <cfRule type="cellIs" dxfId="38" priority="551" stopIfTrue="1" operator="equal">
      <formula>“总成件”</formula>
    </cfRule>
  </conditionalFormatting>
  <conditionalFormatting sqref="O66 O69">
    <cfRule type="cellIs" dxfId="37" priority="388" stopIfTrue="1" operator="equal">
      <formula>“总成件”</formula>
    </cfRule>
  </conditionalFormatting>
  <conditionalFormatting sqref="O77 O88">
    <cfRule type="cellIs" dxfId="36" priority="445" stopIfTrue="1" operator="equal">
      <formula>“总成件”</formula>
    </cfRule>
  </conditionalFormatting>
  <conditionalFormatting sqref="O131:O132 O91 O146 O129 O126 O134 O143:O144 O109 O93">
    <cfRule type="cellIs" dxfId="35" priority="300" operator="equal">
      <formula>"N"</formula>
    </cfRule>
    <cfRule type="cellIs" dxfId="34" priority="301" operator="equal">
      <formula>"Y"</formula>
    </cfRule>
    <cfRule type="colorScale" priority="302">
      <colorScale>
        <cfvo type="num" val="&quot;Y&quot;"/>
        <cfvo type="num" val="&quot;N&quot;"/>
        <color rgb="FF00B050"/>
        <color rgb="FFFF0000"/>
      </colorScale>
    </cfRule>
  </conditionalFormatting>
  <conditionalFormatting sqref="O93 O173:O174 O176:O178 O143:O144 O154:O159 O138 O129 O151 O131:O132">
    <cfRule type="cellIs" dxfId="33" priority="238" stopIfTrue="1" operator="equal">
      <formula>“总成件”</formula>
    </cfRule>
  </conditionalFormatting>
  <conditionalFormatting sqref="P93:Q94 P176:Q178 P174:Q174 P138:Q138 P149:Q149 P140:Q145 P129:Q129 P151:Q151 P131:Q133">
    <cfRule type="cellIs" dxfId="32" priority="303" stopIfTrue="1" operator="equal">
      <formula>“总成件”</formula>
    </cfRule>
  </conditionalFormatting>
  <conditionalFormatting sqref="O97">
    <cfRule type="cellIs" dxfId="31" priority="175" operator="equal">
      <formula>"N"</formula>
    </cfRule>
    <cfRule type="cellIs" dxfId="30" priority="176" operator="equal">
      <formula>"Y"</formula>
    </cfRule>
    <cfRule type="colorScale" priority="177">
      <colorScale>
        <cfvo type="num" val="&quot;Y&quot;"/>
        <cfvo type="num" val="&quot;N&quot;"/>
        <color rgb="FF00B050"/>
        <color rgb="FFFF0000"/>
      </colorScale>
    </cfRule>
  </conditionalFormatting>
  <conditionalFormatting sqref="P100:Q100 P97:Q97">
    <cfRule type="cellIs" dxfId="29" priority="251" stopIfTrue="1" operator="equal">
      <formula>“总成件”</formula>
    </cfRule>
  </conditionalFormatting>
  <conditionalFormatting sqref="O100">
    <cfRule type="cellIs" dxfId="28" priority="171" operator="equal">
      <formula>"N"</formula>
    </cfRule>
    <cfRule type="cellIs" dxfId="27" priority="172" operator="equal">
      <formula>"Y"</formula>
    </cfRule>
    <cfRule type="colorScale" priority="173">
      <colorScale>
        <cfvo type="num" val="&quot;Y&quot;"/>
        <cfvo type="num" val="&quot;N&quot;"/>
        <color rgb="FF00B050"/>
        <color rgb="FFFF0000"/>
      </colorScale>
    </cfRule>
  </conditionalFormatting>
  <conditionalFormatting sqref="O117:O120">
    <cfRule type="cellIs" dxfId="26" priority="109" operator="equal">
      <formula>"N"</formula>
    </cfRule>
    <cfRule type="cellIs" dxfId="25" priority="110" operator="equal">
      <formula>"Y"</formula>
    </cfRule>
    <cfRule type="colorScale" priority="111">
      <colorScale>
        <cfvo type="num" val="&quot;Y&quot;"/>
        <cfvo type="num" val="&quot;N&quot;"/>
        <color rgb="FF00B050"/>
        <color rgb="FFFF0000"/>
      </colorScale>
    </cfRule>
  </conditionalFormatting>
  <conditionalFormatting sqref="O124">
    <cfRule type="cellIs" dxfId="24" priority="288" operator="equal">
      <formula>"N"</formula>
    </cfRule>
    <cfRule type="cellIs" dxfId="23" priority="289" operator="equal">
      <formula>"Y"</formula>
    </cfRule>
    <cfRule type="colorScale" priority="290">
      <colorScale>
        <cfvo type="num" val="&quot;Y&quot;"/>
        <cfvo type="num" val="&quot;N&quot;"/>
        <color rgb="FF00B050"/>
        <color rgb="FFFF0000"/>
      </colorScale>
    </cfRule>
  </conditionalFormatting>
  <conditionalFormatting sqref="O137 O135">
    <cfRule type="cellIs" dxfId="22" priority="272" operator="equal">
      <formula>"N"</formula>
    </cfRule>
    <cfRule type="cellIs" dxfId="21" priority="273" operator="equal">
      <formula>"Y"</formula>
    </cfRule>
    <cfRule type="colorScale" priority="274">
      <colorScale>
        <cfvo type="num" val="&quot;Y&quot;"/>
        <cfvo type="num" val="&quot;N&quot;"/>
        <color rgb="FF00B050"/>
        <color rgb="FFFF0000"/>
      </colorScale>
    </cfRule>
  </conditionalFormatting>
  <conditionalFormatting sqref="O150:O151 O183:O184 O173:O174 O176:O178 O166 O171 O168 O154:O160 O162">
    <cfRule type="cellIs" dxfId="20" priority="314" operator="equal">
      <formula>"N"</formula>
    </cfRule>
    <cfRule type="cellIs" dxfId="19" priority="315" operator="equal">
      <formula>"Y"</formula>
    </cfRule>
    <cfRule type="colorScale" priority="316">
      <colorScale>
        <cfvo type="num" val="&quot;Y&quot;"/>
        <cfvo type="num" val="&quot;N&quot;"/>
        <color rgb="FF00B050"/>
        <color rgb="FFFF0000"/>
      </colorScale>
    </cfRule>
  </conditionalFormatting>
  <conditionalFormatting sqref="O160:Q160 P161:Q161 O162:Q162">
    <cfRule type="cellIs" dxfId="18" priority="317" stopIfTrue="1" operator="equal">
      <formula>“总成件”</formula>
    </cfRule>
  </conditionalFormatting>
  <conditionalFormatting sqref="R176:R179 R182">
    <cfRule type="duplicateValues" dxfId="17" priority="306"/>
    <cfRule type="duplicateValues" dxfId="16" priority="307"/>
    <cfRule type="duplicateValues" dxfId="15" priority="308"/>
    <cfRule type="duplicateValues" dxfId="14" priority="309"/>
  </conditionalFormatting>
  <conditionalFormatting sqref="D182 D179">
    <cfRule type="duplicateValues" dxfId="13" priority="106"/>
  </conditionalFormatting>
  <conditionalFormatting sqref="P182:Q182 P179:Q179">
    <cfRule type="cellIs" dxfId="12" priority="90" stopIfTrue="1" operator="equal">
      <formula>“总成件”</formula>
    </cfRule>
  </conditionalFormatting>
  <dataValidations count="5">
    <dataValidation type="list" allowBlank="1" showInputMessage="1" showErrorMessage="1" sqref="T65449:T65507 T130985:T131043 T196521:T196579 T262057:T262115 T327593:T327651 T393129:T393187 T458665:T458723 T524201:T524259 T589737:T589795 T655273:T655331 T720809:T720867 T786345:T786403 T851881:T851939 T917417:T917475 T982953:T983011 T65509:T65533 T131045:T131069 T196581:T196605 T262117:T262141 T327653:T327677 T393189:T393213 T458725:T458749 T524261:T524285 T589797:T589821 T655333:T655357 T720869:T720893 T786405:T786429 T851941:T851965 T917477:T917501 T983013:T983037 P130:R130 R131 Y3:Y64 R155:R159 Y66:Y98 Y100:Y101 Y160:Y162 Y165:Y167 Y169:Y171 Y173:Y184 P169:R170 Y103:Y153" xr:uid="{533BE868-D6AD-44BB-91E5-5CE81F31654D}">
      <formula1>"镀白锌,发黑,氧化铁皮膜,电泳（ED),——,镀黑锌,热处理（调质处理）,喷漆,"</formula1>
    </dataValidation>
    <dataValidation type="list" allowBlank="1" showInputMessage="1" showErrorMessage="1" sqref="O65455:O65499 O130991:O131035 O196527:O196571 O262063:O262107 O327599:O327643 O393135:O393179 O458671:O458715 O524207:O524251 O589743:O589787 O655279:O655323 O720815:O720859 O786351:O786395 O851887:O851931 O917423:O917467 O982959:O983003 O65501:O65503 O131037:O131039 O196573:O196575 O262109:O262111 O327645:O327647 O393181:O393183 O458717:O458719 O524253:O524255 O589789:O589791 O655325:O655327 O720861:O720863 O786397:O786399 O851933:O851935 O917469:O917471 O983005:O983007 O65505:O65518 O131041:O131054 O196577:O196590 O262113:O262126 O327649:O327662 O393185:O393198 O458721:O458734 O524257:O524270 O589793:O589806 O655329:O655342 O720865:O720878 O786401:O786414 O851937:O851950 O917473:O917486 O983009:O983022 O65520:O65533 O131056:O131069 O196592:O196605 O262128:O262141 O327664:O327677 O393200:O393213 O458736:O458749 O524272:O524285 O589808:O589821 O655344:O655357 O720880:O720893 O786416:O786429 O851952:O851965 O917488:O917501 O983024:O983037 O9:O53 O58:O60 O62:O75 O77:O91 O93:O98 O100:O101 O103:O105 O107:O110 O112:O120 O122:O126 O128:O163 O165:O178 O183:O184" xr:uid="{86564EEB-023B-4D18-8AC8-3B73F0138B89}">
      <formula1>"装配总成件,电泳总成件,焊接总成件,塑料件,铆接件,橡胶件,冷镦件,钣金件,机加件,标准件,非标件,线材件,管材件,圆钢,面料"</formula1>
    </dataValidation>
    <dataValidation type="list" allowBlank="1" showInputMessage="1" showErrorMessage="1" sqref="M65496 M131032 M196568 M262104 M327640 M393176 M458712 M524248 M589784 M655320 M720856 M786392 M851928 M917464 M983000 M65491:M65494 M131027:M131030 M196563:M196566 M262099:M262102 M327635:M327638 M393171:M393174 M458707:M458710 M524243:M524246 M589779:M589782 M655315:M655318 M720851:M720854 M786387:M786390 M851923:M851926 M917459:M917462 M982995:M982998 N65491:N65496 N131027:N131032 N196563:N196568 N262099:N262104 N327635:N327640 N393171:N393176 N458707:N458712 N524243:N524248 N589779:N589784 N655315:N655320 N720851:N720856 N786387:N786392 N851923:N851928 N917459:N917464 N982995:N983000 M65449:N65490 M130985:N131026 M196521:N196562 M262057:N262098 M327593:N327634 M393129:N393170 M458665:N458706 M524201:N524242 M589737:N589778 M655273:N655314 M720809:N720850 M786345:N786386 M851881:N851922 M917417:N917458 M982953:N982994 M65497:N65533 M131033:N131069 M196569:N196605 M262105:N262141 M327641:N327677 M393177:N393213 M458713:N458749 M524249:N524285 M589785:N589821 M655321:N655357 M720857:N720893 M786393:N786429 M851929:N851965 M917465:N917501 M983001:N983037 M187:O187 M2:N186 M188:N190" xr:uid="{D6EBD5B0-05E9-4983-9855-9F835E99EA74}">
      <formula1>"Y,N"</formula1>
    </dataValidation>
    <dataValidation type="list" allowBlank="1" showInputMessage="1" showErrorMessage="1" sqref="O65449 O130985 O196521 O262057 O327593 O393129 O458665 O524201 O589737 O655273 O720809 O786345 O851881 O917417 O982953 O65451:O65454 O130987:O130990 O196523:O196526 O262059:O262062 O327595:O327598 O393131:O393134 O458667:O458670 O524203:O524206 O589739:O589742 O655275:O655278 O720811:O720814 O786347:O786350 O851883:O851886 O917419:O917422 O982955:O982958 O3 O5:O8 O180:O182" xr:uid="{66BFE59A-BB9F-476F-B0D2-0363E863653A}">
      <formula1>"装配总成件,焊接总成件,面料,塑料件,钣金件,机加工件,标准件,非标件,线材件,管材件,圆钢"</formula1>
    </dataValidation>
    <dataValidation allowBlank="1" showErrorMessage="1" promptTitle="提示" prompt="该字段按需填写" sqref="F183" xr:uid="{A066BDB7-53F9-4E84-8F66-E0F14966CE8D}"/>
  </dataValidations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A0FEC3-CF9B-4170-A7AC-AA1AD2822BF0}">
  <sheetPr>
    <tabColor rgb="FFFF0000"/>
  </sheetPr>
  <dimension ref="A1:X8"/>
  <sheetViews>
    <sheetView view="pageBreakPreview" topLeftCell="F1" zoomScaleNormal="100" zoomScaleSheetLayoutView="100" workbookViewId="0">
      <selection activeCell="V7" sqref="V7"/>
    </sheetView>
  </sheetViews>
  <sheetFormatPr defaultRowHeight="13.5"/>
  <cols>
    <col min="1" max="1" width="9" style="154"/>
    <col min="2" max="2" width="18.75" customWidth="1"/>
    <col min="3" max="4" width="18.125" customWidth="1"/>
    <col min="7" max="7" width="11.375" customWidth="1"/>
    <col min="9" max="10" width="14.25" customWidth="1"/>
    <col min="22" max="22" width="26.75" customWidth="1"/>
    <col min="23" max="23" width="11.75" customWidth="1"/>
  </cols>
  <sheetData>
    <row r="1" spans="1:24">
      <c r="A1" s="556" t="s">
        <v>337</v>
      </c>
      <c r="B1" s="557" t="s">
        <v>338</v>
      </c>
      <c r="C1" s="558" t="s">
        <v>373</v>
      </c>
      <c r="D1" s="553" t="s">
        <v>144</v>
      </c>
      <c r="E1" s="558" t="s">
        <v>340</v>
      </c>
      <c r="F1" s="1" t="s">
        <v>341</v>
      </c>
      <c r="G1" s="1" t="s">
        <v>342</v>
      </c>
      <c r="H1" s="1"/>
      <c r="I1" s="1"/>
      <c r="J1" s="1"/>
      <c r="K1" s="1"/>
      <c r="L1" s="1"/>
      <c r="M1" s="1" t="s">
        <v>343</v>
      </c>
      <c r="N1" s="1" t="s">
        <v>344</v>
      </c>
      <c r="O1" s="1"/>
      <c r="P1" s="1"/>
      <c r="Q1" s="1"/>
      <c r="R1" s="1"/>
      <c r="S1" s="1"/>
      <c r="T1" s="1"/>
      <c r="U1" s="1"/>
      <c r="V1" s="1"/>
      <c r="W1" s="1"/>
      <c r="X1" s="552" t="s">
        <v>345</v>
      </c>
    </row>
    <row r="2" spans="1:24" ht="27">
      <c r="A2" s="556"/>
      <c r="B2" s="557"/>
      <c r="C2" s="558"/>
      <c r="D2" s="554"/>
      <c r="E2" s="558"/>
      <c r="F2" s="1"/>
      <c r="G2" s="145" t="s">
        <v>346</v>
      </c>
      <c r="H2" s="146" t="s">
        <v>347</v>
      </c>
      <c r="I2" s="145" t="s">
        <v>348</v>
      </c>
      <c r="J2" s="145" t="s">
        <v>349</v>
      </c>
      <c r="K2" s="145" t="s">
        <v>350</v>
      </c>
      <c r="L2" s="145" t="s">
        <v>351</v>
      </c>
      <c r="M2" s="1"/>
      <c r="N2" s="146" t="s">
        <v>352</v>
      </c>
      <c r="O2" s="146" t="s">
        <v>353</v>
      </c>
      <c r="P2" s="146" t="s">
        <v>1707</v>
      </c>
      <c r="Q2" s="146" t="s">
        <v>1710</v>
      </c>
      <c r="R2" s="146" t="s">
        <v>1711</v>
      </c>
      <c r="S2" s="146" t="s">
        <v>354</v>
      </c>
      <c r="T2" s="146" t="s">
        <v>355</v>
      </c>
      <c r="U2" s="146" t="s">
        <v>356</v>
      </c>
      <c r="V2" s="147" t="s">
        <v>357</v>
      </c>
      <c r="W2" s="146" t="s">
        <v>358</v>
      </c>
      <c r="X2" s="552"/>
    </row>
    <row r="3" spans="1:24" s="153" customFormat="1" ht="73.5" customHeight="1">
      <c r="A3" s="151">
        <v>1</v>
      </c>
      <c r="B3" s="152" t="s">
        <v>170</v>
      </c>
      <c r="C3" s="152" t="s">
        <v>1240</v>
      </c>
      <c r="D3" s="152" t="s">
        <v>375</v>
      </c>
      <c r="E3" s="152" t="s">
        <v>359</v>
      </c>
      <c r="F3" s="152" t="s">
        <v>361</v>
      </c>
      <c r="G3" s="152" t="s">
        <v>362</v>
      </c>
      <c r="H3" s="152" t="s">
        <v>363</v>
      </c>
      <c r="I3" s="152" t="s">
        <v>364</v>
      </c>
      <c r="J3" s="152" t="s">
        <v>365</v>
      </c>
      <c r="K3" s="152" t="s">
        <v>359</v>
      </c>
      <c r="L3" s="152" t="s">
        <v>359</v>
      </c>
      <c r="M3" s="152" t="s">
        <v>39</v>
      </c>
      <c r="N3" s="152" t="s">
        <v>366</v>
      </c>
      <c r="O3" s="152" t="s">
        <v>367</v>
      </c>
      <c r="P3" s="152" t="s">
        <v>1708</v>
      </c>
      <c r="Q3" s="152" t="s">
        <v>1709</v>
      </c>
      <c r="R3" s="152" t="s">
        <v>1709</v>
      </c>
      <c r="S3" s="152" t="s">
        <v>368</v>
      </c>
      <c r="T3" s="152" t="s">
        <v>369</v>
      </c>
      <c r="U3" s="152" t="s">
        <v>370</v>
      </c>
      <c r="V3" s="152" t="s">
        <v>1235</v>
      </c>
      <c r="W3" s="152" t="s">
        <v>372</v>
      </c>
      <c r="X3" s="152"/>
    </row>
    <row r="4" spans="1:24" s="546" customFormat="1" ht="73.5" customHeight="1">
      <c r="A4" s="544">
        <v>2</v>
      </c>
      <c r="B4" s="545" t="s">
        <v>170</v>
      </c>
      <c r="C4" s="545" t="s">
        <v>1626</v>
      </c>
      <c r="D4" s="545" t="s">
        <v>1705</v>
      </c>
      <c r="E4" s="547" t="s">
        <v>359</v>
      </c>
      <c r="F4" s="545" t="s">
        <v>361</v>
      </c>
      <c r="G4" s="545" t="s">
        <v>362</v>
      </c>
      <c r="H4" s="545" t="s">
        <v>363</v>
      </c>
      <c r="I4" s="545" t="s">
        <v>364</v>
      </c>
      <c r="J4" s="545" t="s">
        <v>365</v>
      </c>
      <c r="K4" s="547" t="s">
        <v>359</v>
      </c>
      <c r="L4" s="547" t="s">
        <v>359</v>
      </c>
      <c r="M4" s="545" t="s">
        <v>39</v>
      </c>
      <c r="N4" s="545" t="s">
        <v>366</v>
      </c>
      <c r="O4" s="545" t="s">
        <v>367</v>
      </c>
      <c r="P4" s="545" t="s">
        <v>1708</v>
      </c>
      <c r="Q4" s="545" t="s">
        <v>1712</v>
      </c>
      <c r="R4" s="545" t="s">
        <v>1713</v>
      </c>
      <c r="S4" s="545" t="s">
        <v>1706</v>
      </c>
      <c r="T4" s="545" t="s">
        <v>369</v>
      </c>
      <c r="U4" s="545" t="s">
        <v>370</v>
      </c>
      <c r="V4" s="545" t="s">
        <v>1621</v>
      </c>
      <c r="W4" s="545" t="s">
        <v>372</v>
      </c>
      <c r="X4" s="545"/>
    </row>
    <row r="5" spans="1:24" s="153" customFormat="1" ht="80.25" customHeight="1">
      <c r="A5" s="559">
        <v>3</v>
      </c>
      <c r="B5" s="152" t="s">
        <v>141</v>
      </c>
      <c r="C5" s="152" t="s">
        <v>1241</v>
      </c>
      <c r="D5" s="152" t="s">
        <v>376</v>
      </c>
      <c r="E5" s="152" t="s">
        <v>360</v>
      </c>
      <c r="F5" s="152" t="s">
        <v>361</v>
      </c>
      <c r="G5" s="152" t="s">
        <v>362</v>
      </c>
      <c r="H5" s="152" t="s">
        <v>363</v>
      </c>
      <c r="I5" s="152" t="s">
        <v>364</v>
      </c>
      <c r="J5" s="152" t="s">
        <v>365</v>
      </c>
      <c r="K5" s="152" t="s">
        <v>360</v>
      </c>
      <c r="L5" s="152" t="s">
        <v>360</v>
      </c>
      <c r="M5" s="152" t="s">
        <v>39</v>
      </c>
      <c r="N5" s="152" t="s">
        <v>39</v>
      </c>
      <c r="O5" s="152" t="s">
        <v>39</v>
      </c>
      <c r="P5" s="152" t="s">
        <v>1709</v>
      </c>
      <c r="Q5" s="152" t="s">
        <v>1709</v>
      </c>
      <c r="R5" s="152" t="s">
        <v>1709</v>
      </c>
      <c r="S5" s="152" t="s">
        <v>39</v>
      </c>
      <c r="T5" s="152" t="s">
        <v>369</v>
      </c>
      <c r="U5" s="152" t="s">
        <v>370</v>
      </c>
      <c r="V5" s="152" t="s">
        <v>1235</v>
      </c>
      <c r="W5" s="152" t="s">
        <v>372</v>
      </c>
      <c r="X5" s="152"/>
    </row>
    <row r="6" spans="1:24" ht="48.75" customHeight="1">
      <c r="A6" s="559"/>
      <c r="B6" s="148" t="s">
        <v>374</v>
      </c>
      <c r="C6" s="148" t="s">
        <v>1242</v>
      </c>
      <c r="D6" s="148" t="s">
        <v>377</v>
      </c>
      <c r="E6" s="155"/>
      <c r="F6" s="155"/>
      <c r="G6" s="155"/>
      <c r="H6" s="155"/>
      <c r="I6" s="155"/>
      <c r="J6" s="155"/>
      <c r="K6" s="155"/>
      <c r="L6" s="155"/>
      <c r="M6" s="155"/>
      <c r="N6" s="155"/>
      <c r="O6" s="155"/>
      <c r="P6" s="155"/>
      <c r="Q6" s="155"/>
      <c r="R6" s="155"/>
      <c r="S6" s="155"/>
      <c r="T6" s="155"/>
      <c r="U6" s="155"/>
      <c r="V6" s="155"/>
      <c r="W6" s="155"/>
      <c r="X6" s="155"/>
    </row>
    <row r="7" spans="1:24" s="546" customFormat="1" ht="80.25" customHeight="1">
      <c r="A7" s="555">
        <v>4</v>
      </c>
      <c r="B7" s="545" t="s">
        <v>141</v>
      </c>
      <c r="C7" s="545" t="s">
        <v>1714</v>
      </c>
      <c r="D7" s="545" t="s">
        <v>1697</v>
      </c>
      <c r="E7" s="545" t="s">
        <v>360</v>
      </c>
      <c r="F7" s="545" t="s">
        <v>361</v>
      </c>
      <c r="G7" s="545" t="s">
        <v>362</v>
      </c>
      <c r="H7" s="545" t="s">
        <v>363</v>
      </c>
      <c r="I7" s="545" t="s">
        <v>364</v>
      </c>
      <c r="J7" s="545" t="s">
        <v>365</v>
      </c>
      <c r="K7" s="545" t="s">
        <v>360</v>
      </c>
      <c r="L7" s="545" t="s">
        <v>360</v>
      </c>
      <c r="M7" s="545" t="s">
        <v>39</v>
      </c>
      <c r="N7" s="545" t="s">
        <v>39</v>
      </c>
      <c r="O7" s="545" t="s">
        <v>39</v>
      </c>
      <c r="P7" s="545" t="s">
        <v>1709</v>
      </c>
      <c r="Q7" s="545" t="s">
        <v>1709</v>
      </c>
      <c r="R7" s="545" t="s">
        <v>1709</v>
      </c>
      <c r="S7" s="545" t="s">
        <v>1709</v>
      </c>
      <c r="T7" s="545" t="s">
        <v>369</v>
      </c>
      <c r="U7" s="545" t="s">
        <v>370</v>
      </c>
      <c r="V7" s="545" t="s">
        <v>1621</v>
      </c>
      <c r="W7" s="545" t="s">
        <v>372</v>
      </c>
      <c r="X7" s="545"/>
    </row>
    <row r="8" spans="1:24" s="550" customFormat="1" ht="48.75" customHeight="1">
      <c r="A8" s="555"/>
      <c r="B8" s="548" t="s">
        <v>374</v>
      </c>
      <c r="C8" s="551" t="s">
        <v>1715</v>
      </c>
      <c r="D8" s="548" t="s">
        <v>1701</v>
      </c>
      <c r="E8" s="549"/>
      <c r="F8" s="549"/>
      <c r="G8" s="549"/>
      <c r="H8" s="549"/>
      <c r="I8" s="549"/>
      <c r="J8" s="549"/>
      <c r="K8" s="549"/>
      <c r="L8" s="549"/>
      <c r="M8" s="549"/>
      <c r="N8" s="549"/>
      <c r="O8" s="549"/>
      <c r="P8" s="549"/>
      <c r="Q8" s="549"/>
      <c r="R8" s="549"/>
      <c r="S8" s="549"/>
      <c r="T8" s="549"/>
      <c r="U8" s="549"/>
      <c r="V8" s="549"/>
      <c r="W8" s="549"/>
      <c r="X8" s="549"/>
    </row>
  </sheetData>
  <mergeCells count="12">
    <mergeCell ref="M1:M2"/>
    <mergeCell ref="N1:W1"/>
    <mergeCell ref="X1:X2"/>
    <mergeCell ref="D1:D2"/>
    <mergeCell ref="A7:A8"/>
    <mergeCell ref="A1:A2"/>
    <mergeCell ref="B1:B2"/>
    <mergeCell ref="C1:C2"/>
    <mergeCell ref="E1:E2"/>
    <mergeCell ref="F1:F2"/>
    <mergeCell ref="G1:L1"/>
    <mergeCell ref="A5:A6"/>
  </mergeCells>
  <phoneticPr fontId="1" type="noConversion"/>
  <conditionalFormatting sqref="F1:F2">
    <cfRule type="containsText" dxfId="518" priority="4" operator="containsText" text="已认证">
      <formula>NOT(ISERROR(SEARCH("已认证",F1)))</formula>
    </cfRule>
  </conditionalFormatting>
  <conditionalFormatting sqref="F1:F2">
    <cfRule type="containsText" dxfId="517" priority="2" operator="containsText" text="需认证">
      <formula>NOT(ISERROR(SEARCH("需认证",F1)))</formula>
    </cfRule>
    <cfRule type="containsText" dxfId="516" priority="3" operator="containsText" text="已认证">
      <formula>NOT(ISERROR(SEARCH("已认证",F1)))</formula>
    </cfRule>
  </conditionalFormatting>
  <conditionalFormatting sqref="C1:D1 C2">
    <cfRule type="duplicateValues" dxfId="515" priority="1"/>
  </conditionalFormatting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AF3376-9CFE-42AA-A52A-B9C05529C844}">
  <dimension ref="A1:AA27"/>
  <sheetViews>
    <sheetView zoomScale="70" zoomScaleNormal="70" workbookViewId="0">
      <selection activeCell="E3" sqref="E3"/>
    </sheetView>
  </sheetViews>
  <sheetFormatPr defaultRowHeight="13.5"/>
  <cols>
    <col min="1" max="3" width="9" style="291"/>
    <col min="4" max="4" width="23.625" style="291" customWidth="1"/>
    <col min="5" max="5" width="26.25" style="291" customWidth="1"/>
    <col min="6" max="6" width="18.625" style="291" customWidth="1"/>
    <col min="7" max="10" width="9" style="291"/>
    <col min="11" max="11" width="23.75" style="291" customWidth="1"/>
    <col min="12" max="12" width="9" style="291"/>
    <col min="13" max="13" width="11.5" style="291" customWidth="1"/>
    <col min="14" max="15" width="9" style="291"/>
    <col min="16" max="16" width="18.125" style="291" customWidth="1"/>
    <col min="17" max="17" width="9" style="291"/>
    <col min="18" max="18" width="25.125" style="291" customWidth="1"/>
    <col min="19" max="19" width="17.75" style="291" customWidth="1"/>
    <col min="20" max="20" width="9" style="291"/>
    <col min="21" max="21" width="12.875" style="323" customWidth="1"/>
    <col min="22" max="27" width="9" style="291"/>
    <col min="28" max="16384" width="9" style="289"/>
  </cols>
  <sheetData>
    <row r="1" spans="1:27" s="321" customFormat="1" ht="28.5">
      <c r="A1" s="313" t="s">
        <v>308</v>
      </c>
      <c r="B1" s="313" t="s">
        <v>782</v>
      </c>
      <c r="C1" s="313" t="s">
        <v>783</v>
      </c>
      <c r="D1" s="314" t="s">
        <v>503</v>
      </c>
      <c r="E1" s="315" t="s">
        <v>708</v>
      </c>
      <c r="F1" s="315" t="s">
        <v>505</v>
      </c>
      <c r="G1" s="315" t="s">
        <v>506</v>
      </c>
      <c r="H1" s="315" t="s">
        <v>507</v>
      </c>
      <c r="I1" s="316" t="s">
        <v>508</v>
      </c>
      <c r="J1" s="314" t="s">
        <v>509</v>
      </c>
      <c r="K1" s="316" t="s">
        <v>510</v>
      </c>
      <c r="L1" s="316" t="s">
        <v>511</v>
      </c>
      <c r="M1" s="316" t="s">
        <v>512</v>
      </c>
      <c r="N1" s="316" t="s">
        <v>513</v>
      </c>
      <c r="O1" s="317" t="s">
        <v>514</v>
      </c>
      <c r="P1" s="318" t="s">
        <v>515</v>
      </c>
      <c r="Q1" s="316" t="s">
        <v>516</v>
      </c>
      <c r="R1" s="318" t="s">
        <v>517</v>
      </c>
      <c r="S1" s="315" t="s">
        <v>709</v>
      </c>
      <c r="T1" s="316" t="s">
        <v>519</v>
      </c>
      <c r="U1" s="319" t="s">
        <v>710</v>
      </c>
      <c r="V1" s="316" t="s">
        <v>521</v>
      </c>
      <c r="W1" s="316" t="s">
        <v>522</v>
      </c>
      <c r="X1" s="316" t="s">
        <v>523</v>
      </c>
      <c r="Y1" s="315" t="s">
        <v>524</v>
      </c>
      <c r="Z1" s="320" t="s">
        <v>526</v>
      </c>
      <c r="AA1" s="313" t="s">
        <v>711</v>
      </c>
    </row>
    <row r="2" spans="1:27" ht="39.950000000000003" customHeight="1">
      <c r="A2" s="311">
        <v>1</v>
      </c>
      <c r="B2" s="311">
        <v>1</v>
      </c>
      <c r="C2" s="311" t="s">
        <v>387</v>
      </c>
      <c r="D2" s="311" t="s">
        <v>434</v>
      </c>
      <c r="E2" s="311" t="s">
        <v>433</v>
      </c>
      <c r="F2" s="311" t="s">
        <v>1227</v>
      </c>
      <c r="G2" s="311" t="s">
        <v>152</v>
      </c>
      <c r="H2" s="311" t="s">
        <v>439</v>
      </c>
      <c r="I2" s="311"/>
      <c r="J2" s="311" t="s">
        <v>38</v>
      </c>
      <c r="K2" s="311" t="str">
        <f>D2</f>
        <v>SHT0014653</v>
      </c>
      <c r="L2" s="311" t="s">
        <v>38</v>
      </c>
      <c r="M2" s="311" t="s">
        <v>455</v>
      </c>
      <c r="N2" s="311" t="s">
        <v>456</v>
      </c>
      <c r="O2" s="311" t="s">
        <v>664</v>
      </c>
      <c r="P2" s="311" t="s">
        <v>157</v>
      </c>
      <c r="Q2" s="311" t="s">
        <v>39</v>
      </c>
      <c r="R2" s="311" t="s">
        <v>39</v>
      </c>
      <c r="S2" s="311" t="s">
        <v>1230</v>
      </c>
      <c r="T2" s="311" t="s">
        <v>39</v>
      </c>
      <c r="U2" s="322">
        <v>7.89</v>
      </c>
      <c r="V2" s="311" t="s">
        <v>39</v>
      </c>
      <c r="W2" s="311" t="s">
        <v>465</v>
      </c>
      <c r="X2" s="311" t="s">
        <v>39</v>
      </c>
      <c r="Y2" s="311" t="s">
        <v>466</v>
      </c>
      <c r="Z2" s="311" t="s">
        <v>39</v>
      </c>
      <c r="AA2" s="311">
        <v>1</v>
      </c>
    </row>
    <row r="3" spans="1:27" ht="39.950000000000003" customHeight="1">
      <c r="A3" s="311">
        <v>2</v>
      </c>
      <c r="B3" s="311">
        <v>1</v>
      </c>
      <c r="C3" s="311" t="s">
        <v>387</v>
      </c>
      <c r="D3" s="311" t="s">
        <v>1228</v>
      </c>
      <c r="E3" s="311" t="s">
        <v>1229</v>
      </c>
      <c r="F3" s="311" t="s">
        <v>463</v>
      </c>
      <c r="G3" s="311" t="s">
        <v>152</v>
      </c>
      <c r="H3" s="311" t="s">
        <v>439</v>
      </c>
      <c r="I3" s="311"/>
      <c r="J3" s="311" t="s">
        <v>38</v>
      </c>
      <c r="K3" s="311" t="s">
        <v>39</v>
      </c>
      <c r="L3" s="311" t="s">
        <v>38</v>
      </c>
      <c r="M3" s="311" t="s">
        <v>455</v>
      </c>
      <c r="N3" s="311" t="s">
        <v>456</v>
      </c>
      <c r="O3" s="311" t="s">
        <v>664</v>
      </c>
      <c r="P3" s="311" t="s">
        <v>157</v>
      </c>
      <c r="Q3" s="311" t="s">
        <v>39</v>
      </c>
      <c r="R3" s="311" t="s">
        <v>39</v>
      </c>
      <c r="S3" s="311" t="s">
        <v>39</v>
      </c>
      <c r="T3" s="311" t="s">
        <v>39</v>
      </c>
      <c r="U3" s="322">
        <v>7.89</v>
      </c>
      <c r="V3" s="311" t="s">
        <v>39</v>
      </c>
      <c r="W3" s="311" t="s">
        <v>39</v>
      </c>
      <c r="X3" s="311" t="s">
        <v>39</v>
      </c>
      <c r="Y3" s="311" t="s">
        <v>39</v>
      </c>
      <c r="Z3" s="311" t="s">
        <v>39</v>
      </c>
      <c r="AA3" s="311">
        <v>1</v>
      </c>
    </row>
    <row r="4" spans="1:27" ht="39.950000000000003" customHeight="1">
      <c r="A4" s="311">
        <v>3</v>
      </c>
      <c r="B4" s="311">
        <v>2</v>
      </c>
      <c r="C4" s="311" t="s">
        <v>171</v>
      </c>
      <c r="D4" s="311" t="s">
        <v>1146</v>
      </c>
      <c r="E4" s="311" t="s">
        <v>1147</v>
      </c>
      <c r="F4" s="311" t="s">
        <v>664</v>
      </c>
      <c r="G4" s="311" t="s">
        <v>223</v>
      </c>
      <c r="H4" s="311" t="s">
        <v>439</v>
      </c>
      <c r="I4" s="311"/>
      <c r="J4" s="311" t="s">
        <v>38</v>
      </c>
      <c r="K4" s="311" t="s">
        <v>39</v>
      </c>
      <c r="L4" s="311" t="s">
        <v>38</v>
      </c>
      <c r="M4" s="311" t="s">
        <v>32</v>
      </c>
      <c r="N4" s="311" t="s">
        <v>33</v>
      </c>
      <c r="O4" s="311" t="s">
        <v>664</v>
      </c>
      <c r="P4" s="311" t="s">
        <v>157</v>
      </c>
      <c r="Q4" s="311" t="s">
        <v>39</v>
      </c>
      <c r="R4" s="311" t="s">
        <v>39</v>
      </c>
      <c r="S4" s="311" t="s">
        <v>1148</v>
      </c>
      <c r="T4" s="311" t="s">
        <v>39</v>
      </c>
      <c r="U4" s="322">
        <v>0.32479999999999998</v>
      </c>
      <c r="V4" s="311" t="s">
        <v>39</v>
      </c>
      <c r="W4" s="311" t="s">
        <v>39</v>
      </c>
      <c r="X4" s="311" t="s">
        <v>39</v>
      </c>
      <c r="Y4" s="311" t="s">
        <v>39</v>
      </c>
      <c r="Z4" s="311" t="s">
        <v>39</v>
      </c>
      <c r="AA4" s="311">
        <v>1</v>
      </c>
    </row>
    <row r="5" spans="1:27" ht="39.950000000000003" customHeight="1">
      <c r="A5" s="311">
        <v>4</v>
      </c>
      <c r="B5" s="311">
        <v>3</v>
      </c>
      <c r="C5" s="311" t="s">
        <v>36</v>
      </c>
      <c r="D5" s="311" t="s">
        <v>1150</v>
      </c>
      <c r="E5" s="311" t="s">
        <v>1151</v>
      </c>
      <c r="F5" s="311" t="s">
        <v>112</v>
      </c>
      <c r="G5" s="311" t="s">
        <v>223</v>
      </c>
      <c r="H5" s="311" t="s">
        <v>439</v>
      </c>
      <c r="I5" s="311"/>
      <c r="J5" s="311" t="s">
        <v>1</v>
      </c>
      <c r="K5" s="311" t="s">
        <v>1150</v>
      </c>
      <c r="L5" s="311" t="s">
        <v>38</v>
      </c>
      <c r="M5" s="311" t="s">
        <v>32</v>
      </c>
      <c r="N5" s="311" t="s">
        <v>33</v>
      </c>
      <c r="O5" s="311" t="s">
        <v>112</v>
      </c>
      <c r="P5" s="311" t="s">
        <v>1152</v>
      </c>
      <c r="Q5" s="311" t="s">
        <v>1153</v>
      </c>
      <c r="R5" s="311" t="s">
        <v>1154</v>
      </c>
      <c r="S5" s="311" t="s">
        <v>1148</v>
      </c>
      <c r="T5" s="311" t="s">
        <v>39</v>
      </c>
      <c r="U5" s="322">
        <v>0.3054</v>
      </c>
      <c r="V5" s="311" t="s">
        <v>39</v>
      </c>
      <c r="W5" s="311" t="s">
        <v>39</v>
      </c>
      <c r="X5" s="311" t="s">
        <v>39</v>
      </c>
      <c r="Y5" s="311" t="s">
        <v>39</v>
      </c>
      <c r="Z5" s="311" t="s">
        <v>39</v>
      </c>
      <c r="AA5" s="311">
        <v>1</v>
      </c>
    </row>
    <row r="6" spans="1:27" ht="39.950000000000003" customHeight="1">
      <c r="A6" s="311">
        <v>5</v>
      </c>
      <c r="B6" s="311">
        <v>3</v>
      </c>
      <c r="C6" s="311" t="s">
        <v>39</v>
      </c>
      <c r="D6" s="311" t="s">
        <v>1155</v>
      </c>
      <c r="E6" s="311" t="s">
        <v>1156</v>
      </c>
      <c r="F6" s="311" t="s">
        <v>1157</v>
      </c>
      <c r="G6" s="311" t="s">
        <v>223</v>
      </c>
      <c r="H6" s="311" t="s">
        <v>439</v>
      </c>
      <c r="I6" s="311"/>
      <c r="J6" s="311" t="s">
        <v>1</v>
      </c>
      <c r="K6" s="311" t="s">
        <v>1155</v>
      </c>
      <c r="L6" s="311" t="s">
        <v>38</v>
      </c>
      <c r="M6" s="311" t="s">
        <v>32</v>
      </c>
      <c r="N6" s="311" t="s">
        <v>33</v>
      </c>
      <c r="O6" s="311" t="s">
        <v>115</v>
      </c>
      <c r="P6" s="311" t="s">
        <v>18</v>
      </c>
      <c r="Q6" s="311" t="s">
        <v>18</v>
      </c>
      <c r="R6" s="311" t="s">
        <v>262</v>
      </c>
      <c r="S6" s="311" t="s">
        <v>18</v>
      </c>
      <c r="T6" s="311" t="s">
        <v>39</v>
      </c>
      <c r="U6" s="322" t="s">
        <v>1158</v>
      </c>
      <c r="V6" s="311" t="s">
        <v>39</v>
      </c>
      <c r="W6" s="311" t="s">
        <v>39</v>
      </c>
      <c r="X6" s="311" t="s">
        <v>39</v>
      </c>
      <c r="Y6" s="311" t="s">
        <v>39</v>
      </c>
      <c r="Z6" s="311" t="s">
        <v>39</v>
      </c>
      <c r="AA6" s="311">
        <v>2</v>
      </c>
    </row>
    <row r="7" spans="1:27" ht="39.950000000000003" customHeight="1">
      <c r="A7" s="311">
        <v>6</v>
      </c>
      <c r="B7" s="311">
        <v>2</v>
      </c>
      <c r="C7" s="311" t="s">
        <v>171</v>
      </c>
      <c r="D7" s="311" t="s">
        <v>1159</v>
      </c>
      <c r="E7" s="311" t="s">
        <v>1160</v>
      </c>
      <c r="F7" s="311" t="s">
        <v>664</v>
      </c>
      <c r="G7" s="311" t="s">
        <v>223</v>
      </c>
      <c r="H7" s="311" t="s">
        <v>439</v>
      </c>
      <c r="I7" s="311"/>
      <c r="J7" s="311" t="s">
        <v>38</v>
      </c>
      <c r="K7" s="311" t="s">
        <v>39</v>
      </c>
      <c r="L7" s="311" t="s">
        <v>38</v>
      </c>
      <c r="M7" s="311" t="s">
        <v>32</v>
      </c>
      <c r="N7" s="311" t="s">
        <v>33</v>
      </c>
      <c r="O7" s="311" t="s">
        <v>664</v>
      </c>
      <c r="P7" s="311" t="s">
        <v>157</v>
      </c>
      <c r="Q7" s="311" t="s">
        <v>18</v>
      </c>
      <c r="R7" s="311" t="s">
        <v>39</v>
      </c>
      <c r="S7" s="311" t="s">
        <v>1148</v>
      </c>
      <c r="T7" s="311" t="s">
        <v>39</v>
      </c>
      <c r="U7" s="322">
        <v>0.32479999999999998</v>
      </c>
      <c r="V7" s="311" t="s">
        <v>39</v>
      </c>
      <c r="W7" s="311" t="s">
        <v>39</v>
      </c>
      <c r="X7" s="311" t="s">
        <v>39</v>
      </c>
      <c r="Y7" s="311" t="s">
        <v>39</v>
      </c>
      <c r="Z7" s="311" t="s">
        <v>39</v>
      </c>
      <c r="AA7" s="311">
        <v>1</v>
      </c>
    </row>
    <row r="8" spans="1:27" ht="39.950000000000003" customHeight="1">
      <c r="A8" s="311">
        <v>7</v>
      </c>
      <c r="B8" s="311">
        <v>3</v>
      </c>
      <c r="C8" s="311" t="s">
        <v>36</v>
      </c>
      <c r="D8" s="311" t="s">
        <v>1161</v>
      </c>
      <c r="E8" s="311" t="s">
        <v>1162</v>
      </c>
      <c r="F8" s="311" t="s">
        <v>112</v>
      </c>
      <c r="G8" s="311" t="s">
        <v>223</v>
      </c>
      <c r="H8" s="311" t="s">
        <v>439</v>
      </c>
      <c r="I8" s="311"/>
      <c r="J8" s="311" t="s">
        <v>1</v>
      </c>
      <c r="K8" s="311" t="s">
        <v>1161</v>
      </c>
      <c r="L8" s="311" t="s">
        <v>1</v>
      </c>
      <c r="M8" s="311" t="s">
        <v>32</v>
      </c>
      <c r="N8" s="311" t="s">
        <v>33</v>
      </c>
      <c r="O8" s="311" t="s">
        <v>112</v>
      </c>
      <c r="P8" s="311" t="s">
        <v>1152</v>
      </c>
      <c r="Q8" s="311" t="s">
        <v>1153</v>
      </c>
      <c r="R8" s="311" t="s">
        <v>1154</v>
      </c>
      <c r="S8" s="311" t="s">
        <v>1148</v>
      </c>
      <c r="T8" s="311" t="s">
        <v>39</v>
      </c>
      <c r="U8" s="322">
        <v>0.3054</v>
      </c>
      <c r="V8" s="311" t="s">
        <v>39</v>
      </c>
      <c r="W8" s="311" t="s">
        <v>39</v>
      </c>
      <c r="X8" s="311" t="s">
        <v>39</v>
      </c>
      <c r="Y8" s="311" t="s">
        <v>39</v>
      </c>
      <c r="Z8" s="311" t="s">
        <v>39</v>
      </c>
      <c r="AA8" s="311">
        <v>1</v>
      </c>
    </row>
    <row r="9" spans="1:27" ht="39.950000000000003" customHeight="1">
      <c r="A9" s="311">
        <v>8</v>
      </c>
      <c r="B9" s="311">
        <v>3</v>
      </c>
      <c r="C9" s="311" t="s">
        <v>39</v>
      </c>
      <c r="D9" s="311" t="s">
        <v>1155</v>
      </c>
      <c r="E9" s="311" t="s">
        <v>1156</v>
      </c>
      <c r="F9" s="311" t="s">
        <v>1157</v>
      </c>
      <c r="G9" s="311" t="s">
        <v>223</v>
      </c>
      <c r="H9" s="311" t="s">
        <v>439</v>
      </c>
      <c r="I9" s="311"/>
      <c r="J9" s="311" t="s">
        <v>1</v>
      </c>
      <c r="K9" s="311" t="s">
        <v>1155</v>
      </c>
      <c r="L9" s="311" t="s">
        <v>1</v>
      </c>
      <c r="M9" s="311" t="s">
        <v>32</v>
      </c>
      <c r="N9" s="311" t="s">
        <v>33</v>
      </c>
      <c r="O9" s="311" t="s">
        <v>115</v>
      </c>
      <c r="P9" s="311" t="s">
        <v>18</v>
      </c>
      <c r="Q9" s="311" t="s">
        <v>18</v>
      </c>
      <c r="R9" s="311" t="s">
        <v>262</v>
      </c>
      <c r="S9" s="311" t="s">
        <v>18</v>
      </c>
      <c r="T9" s="311" t="s">
        <v>39</v>
      </c>
      <c r="U9" s="322" t="s">
        <v>1158</v>
      </c>
      <c r="V9" s="311" t="s">
        <v>39</v>
      </c>
      <c r="W9" s="311" t="s">
        <v>39</v>
      </c>
      <c r="X9" s="311" t="s">
        <v>39</v>
      </c>
      <c r="Y9" s="311" t="s">
        <v>39</v>
      </c>
      <c r="Z9" s="311" t="s">
        <v>39</v>
      </c>
      <c r="AA9" s="311">
        <v>2</v>
      </c>
    </row>
    <row r="10" spans="1:27" ht="39.950000000000003" customHeight="1">
      <c r="A10" s="311">
        <v>9</v>
      </c>
      <c r="B10" s="311">
        <v>2</v>
      </c>
      <c r="C10" s="311" t="s">
        <v>573</v>
      </c>
      <c r="D10" s="311" t="s">
        <v>1040</v>
      </c>
      <c r="E10" s="311" t="s">
        <v>1041</v>
      </c>
      <c r="F10" s="311" t="s">
        <v>113</v>
      </c>
      <c r="G10" s="311" t="s">
        <v>223</v>
      </c>
      <c r="H10" s="311" t="s">
        <v>439</v>
      </c>
      <c r="I10" s="311"/>
      <c r="J10" s="311" t="s">
        <v>1</v>
      </c>
      <c r="K10" s="311" t="s">
        <v>1040</v>
      </c>
      <c r="L10" s="311" t="s">
        <v>1</v>
      </c>
      <c r="M10" s="311" t="s">
        <v>32</v>
      </c>
      <c r="N10" s="311" t="s">
        <v>33</v>
      </c>
      <c r="O10" s="311" t="s">
        <v>113</v>
      </c>
      <c r="P10" s="311" t="s">
        <v>21</v>
      </c>
      <c r="Q10" s="311" t="s">
        <v>18</v>
      </c>
      <c r="R10" s="311" t="s">
        <v>18</v>
      </c>
      <c r="S10" s="311" t="s">
        <v>18</v>
      </c>
      <c r="T10" s="311" t="s">
        <v>39</v>
      </c>
      <c r="U10" s="322">
        <v>6.13E-2</v>
      </c>
      <c r="V10" s="311" t="s">
        <v>39</v>
      </c>
      <c r="W10" s="311" t="s">
        <v>39</v>
      </c>
      <c r="X10" s="311" t="s">
        <v>39</v>
      </c>
      <c r="Y10" s="311" t="s">
        <v>39</v>
      </c>
      <c r="Z10" s="311" t="s">
        <v>39</v>
      </c>
      <c r="AA10" s="311">
        <v>2</v>
      </c>
    </row>
    <row r="11" spans="1:27" ht="39.950000000000003" customHeight="1">
      <c r="A11" s="311">
        <v>10</v>
      </c>
      <c r="B11" s="311">
        <v>3</v>
      </c>
      <c r="C11" s="311" t="s">
        <v>573</v>
      </c>
      <c r="D11" s="311" t="s">
        <v>1163</v>
      </c>
      <c r="E11" s="311" t="s">
        <v>1044</v>
      </c>
      <c r="F11" s="311" t="s">
        <v>112</v>
      </c>
      <c r="G11" s="311" t="s">
        <v>223</v>
      </c>
      <c r="H11" s="311" t="s">
        <v>439</v>
      </c>
      <c r="I11" s="311"/>
      <c r="J11" s="311" t="s">
        <v>1</v>
      </c>
      <c r="K11" s="311" t="s">
        <v>1163</v>
      </c>
      <c r="L11" s="311" t="s">
        <v>1</v>
      </c>
      <c r="M11" s="311" t="s">
        <v>32</v>
      </c>
      <c r="N11" s="311" t="s">
        <v>33</v>
      </c>
      <c r="O11" s="311" t="s">
        <v>1164</v>
      </c>
      <c r="P11" s="311" t="s">
        <v>1165</v>
      </c>
      <c r="Q11" s="311" t="s">
        <v>18</v>
      </c>
      <c r="R11" s="311" t="s">
        <v>18</v>
      </c>
      <c r="S11" s="311" t="s">
        <v>1166</v>
      </c>
      <c r="T11" s="311" t="s">
        <v>39</v>
      </c>
      <c r="U11" s="322">
        <v>4.4400000000000002E-2</v>
      </c>
      <c r="V11" s="311" t="s">
        <v>39</v>
      </c>
      <c r="W11" s="311" t="s">
        <v>39</v>
      </c>
      <c r="X11" s="311" t="s">
        <v>39</v>
      </c>
      <c r="Y11" s="311" t="s">
        <v>39</v>
      </c>
      <c r="Z11" s="311" t="s">
        <v>39</v>
      </c>
      <c r="AA11" s="311">
        <v>1</v>
      </c>
    </row>
    <row r="12" spans="1:27" ht="39.950000000000003" customHeight="1">
      <c r="A12" s="311">
        <v>11</v>
      </c>
      <c r="B12" s="311">
        <v>3</v>
      </c>
      <c r="C12" s="311" t="s">
        <v>573</v>
      </c>
      <c r="D12" s="311" t="s">
        <v>1167</v>
      </c>
      <c r="E12" s="311" t="s">
        <v>1050</v>
      </c>
      <c r="F12" s="311" t="s">
        <v>112</v>
      </c>
      <c r="G12" s="311" t="s">
        <v>223</v>
      </c>
      <c r="H12" s="311" t="s">
        <v>439</v>
      </c>
      <c r="I12" s="311"/>
      <c r="J12" s="311" t="s">
        <v>1</v>
      </c>
      <c r="K12" s="311" t="s">
        <v>1167</v>
      </c>
      <c r="L12" s="311" t="s">
        <v>1</v>
      </c>
      <c r="M12" s="311" t="s">
        <v>32</v>
      </c>
      <c r="N12" s="311" t="s">
        <v>33</v>
      </c>
      <c r="O12" s="311" t="s">
        <v>1164</v>
      </c>
      <c r="P12" s="311" t="s">
        <v>1168</v>
      </c>
      <c r="Q12" s="311" t="s">
        <v>18</v>
      </c>
      <c r="R12" s="311" t="s">
        <v>1169</v>
      </c>
      <c r="S12" s="311" t="s">
        <v>1170</v>
      </c>
      <c r="T12" s="311" t="s">
        <v>39</v>
      </c>
      <c r="U12" s="322">
        <v>1.6899999999999998E-2</v>
      </c>
      <c r="V12" s="311" t="s">
        <v>39</v>
      </c>
      <c r="W12" s="311" t="s">
        <v>39</v>
      </c>
      <c r="X12" s="311" t="s">
        <v>39</v>
      </c>
      <c r="Y12" s="311" t="s">
        <v>39</v>
      </c>
      <c r="Z12" s="311" t="s">
        <v>39</v>
      </c>
      <c r="AA12" s="311">
        <v>1</v>
      </c>
    </row>
    <row r="13" spans="1:27" ht="39.950000000000003" customHeight="1">
      <c r="A13" s="311">
        <v>12</v>
      </c>
      <c r="B13" s="311">
        <v>2</v>
      </c>
      <c r="C13" s="311" t="s">
        <v>1171</v>
      </c>
      <c r="D13" s="311" t="s">
        <v>1172</v>
      </c>
      <c r="E13" s="311" t="s">
        <v>1173</v>
      </c>
      <c r="F13" s="311" t="s">
        <v>112</v>
      </c>
      <c r="G13" s="311" t="s">
        <v>223</v>
      </c>
      <c r="H13" s="311" t="s">
        <v>439</v>
      </c>
      <c r="I13" s="311"/>
      <c r="J13" s="311" t="s">
        <v>28</v>
      </c>
      <c r="K13" s="311" t="s">
        <v>1172</v>
      </c>
      <c r="L13" s="311" t="s">
        <v>28</v>
      </c>
      <c r="M13" s="311" t="s">
        <v>32</v>
      </c>
      <c r="N13" s="311" t="s">
        <v>33</v>
      </c>
      <c r="O13" s="311" t="s">
        <v>1164</v>
      </c>
      <c r="P13" s="311" t="s">
        <v>1174</v>
      </c>
      <c r="Q13" s="311" t="s">
        <v>1175</v>
      </c>
      <c r="R13" s="311" t="s">
        <v>1176</v>
      </c>
      <c r="S13" s="311" t="s">
        <v>1177</v>
      </c>
      <c r="T13" s="311" t="s">
        <v>39</v>
      </c>
      <c r="U13" s="322">
        <v>1.0707</v>
      </c>
      <c r="V13" s="311" t="s">
        <v>39</v>
      </c>
      <c r="W13" s="311" t="s">
        <v>39</v>
      </c>
      <c r="X13" s="311" t="s">
        <v>39</v>
      </c>
      <c r="Y13" s="311" t="s">
        <v>39</v>
      </c>
      <c r="Z13" s="311" t="s">
        <v>39</v>
      </c>
      <c r="AA13" s="311">
        <v>1</v>
      </c>
    </row>
    <row r="14" spans="1:27" ht="39.950000000000003" customHeight="1">
      <c r="A14" s="311">
        <v>13</v>
      </c>
      <c r="B14" s="311">
        <v>2</v>
      </c>
      <c r="C14" s="311" t="s">
        <v>1171</v>
      </c>
      <c r="D14" s="311" t="s">
        <v>1178</v>
      </c>
      <c r="E14" s="311" t="s">
        <v>1179</v>
      </c>
      <c r="F14" s="311" t="s">
        <v>112</v>
      </c>
      <c r="G14" s="311" t="s">
        <v>223</v>
      </c>
      <c r="H14" s="311" t="s">
        <v>439</v>
      </c>
      <c r="I14" s="311"/>
      <c r="J14" s="311" t="s">
        <v>28</v>
      </c>
      <c r="K14" s="311" t="s">
        <v>1178</v>
      </c>
      <c r="L14" s="311" t="s">
        <v>28</v>
      </c>
      <c r="M14" s="311" t="s">
        <v>32</v>
      </c>
      <c r="N14" s="311" t="s">
        <v>33</v>
      </c>
      <c r="O14" s="311" t="s">
        <v>1164</v>
      </c>
      <c r="P14" s="311" t="s">
        <v>1174</v>
      </c>
      <c r="Q14" s="311" t="s">
        <v>1175</v>
      </c>
      <c r="R14" s="311" t="s">
        <v>1176</v>
      </c>
      <c r="S14" s="311" t="s">
        <v>1177</v>
      </c>
      <c r="T14" s="311" t="s">
        <v>39</v>
      </c>
      <c r="U14" s="322">
        <v>1.0707</v>
      </c>
      <c r="V14" s="311" t="s">
        <v>39</v>
      </c>
      <c r="W14" s="311" t="s">
        <v>39</v>
      </c>
      <c r="X14" s="311" t="s">
        <v>39</v>
      </c>
      <c r="Y14" s="311" t="s">
        <v>39</v>
      </c>
      <c r="Z14" s="311" t="s">
        <v>39</v>
      </c>
      <c r="AA14" s="311">
        <v>1</v>
      </c>
    </row>
    <row r="15" spans="1:27" ht="39.950000000000003" customHeight="1">
      <c r="A15" s="311">
        <v>14</v>
      </c>
      <c r="B15" s="311">
        <v>2</v>
      </c>
      <c r="C15" s="311" t="s">
        <v>385</v>
      </c>
      <c r="D15" s="311" t="s">
        <v>1180</v>
      </c>
      <c r="E15" s="311" t="s">
        <v>1181</v>
      </c>
      <c r="F15" s="311" t="s">
        <v>1182</v>
      </c>
      <c r="G15" s="311" t="s">
        <v>223</v>
      </c>
      <c r="H15" s="311" t="s">
        <v>439</v>
      </c>
      <c r="I15" s="311"/>
      <c r="J15" s="311" t="s">
        <v>1</v>
      </c>
      <c r="K15" s="311" t="s">
        <v>1180</v>
      </c>
      <c r="L15" s="311" t="s">
        <v>1</v>
      </c>
      <c r="M15" s="311" t="s">
        <v>32</v>
      </c>
      <c r="N15" s="311" t="s">
        <v>33</v>
      </c>
      <c r="O15" s="311" t="s">
        <v>1164</v>
      </c>
      <c r="P15" s="311" t="s">
        <v>1183</v>
      </c>
      <c r="Q15" s="311" t="s">
        <v>1184</v>
      </c>
      <c r="R15" s="311" t="s">
        <v>1185</v>
      </c>
      <c r="S15" s="311" t="s">
        <v>1186</v>
      </c>
      <c r="T15" s="311" t="s">
        <v>39</v>
      </c>
      <c r="U15" s="322">
        <v>0.5131</v>
      </c>
      <c r="V15" s="311" t="s">
        <v>39</v>
      </c>
      <c r="W15" s="311" t="s">
        <v>39</v>
      </c>
      <c r="X15" s="311" t="s">
        <v>39</v>
      </c>
      <c r="Y15" s="311" t="s">
        <v>39</v>
      </c>
      <c r="Z15" s="311" t="s">
        <v>39</v>
      </c>
      <c r="AA15" s="311">
        <v>1</v>
      </c>
    </row>
    <row r="16" spans="1:27" ht="39.950000000000003" customHeight="1">
      <c r="A16" s="311">
        <v>15</v>
      </c>
      <c r="B16" s="311">
        <v>2</v>
      </c>
      <c r="C16" s="311" t="s">
        <v>36</v>
      </c>
      <c r="D16" s="311" t="s">
        <v>1187</v>
      </c>
      <c r="E16" s="311" t="s">
        <v>1188</v>
      </c>
      <c r="F16" s="311" t="s">
        <v>113</v>
      </c>
      <c r="G16" s="311" t="s">
        <v>223</v>
      </c>
      <c r="H16" s="311" t="s">
        <v>439</v>
      </c>
      <c r="I16" s="311"/>
      <c r="J16" s="311" t="s">
        <v>1</v>
      </c>
      <c r="K16" s="311" t="s">
        <v>1187</v>
      </c>
      <c r="L16" s="311" t="s">
        <v>1</v>
      </c>
      <c r="M16" s="311" t="s">
        <v>32</v>
      </c>
      <c r="N16" s="311" t="s">
        <v>33</v>
      </c>
      <c r="O16" s="311" t="s">
        <v>29</v>
      </c>
      <c r="P16" s="311" t="s">
        <v>21</v>
      </c>
      <c r="Q16" s="311" t="s">
        <v>18</v>
      </c>
      <c r="R16" s="311" t="s">
        <v>18</v>
      </c>
      <c r="S16" s="311" t="s">
        <v>1189</v>
      </c>
      <c r="T16" s="311" t="s">
        <v>39</v>
      </c>
      <c r="U16" s="322">
        <v>0.1079</v>
      </c>
      <c r="V16" s="311" t="s">
        <v>39</v>
      </c>
      <c r="W16" s="311" t="s">
        <v>39</v>
      </c>
      <c r="X16" s="311" t="s">
        <v>39</v>
      </c>
      <c r="Y16" s="311" t="s">
        <v>39</v>
      </c>
      <c r="Z16" s="311" t="s">
        <v>39</v>
      </c>
      <c r="AA16" s="311">
        <v>1</v>
      </c>
    </row>
    <row r="17" spans="1:27" ht="39.950000000000003" customHeight="1">
      <c r="A17" s="311">
        <v>16</v>
      </c>
      <c r="B17" s="311">
        <v>3</v>
      </c>
      <c r="C17" s="311" t="s">
        <v>36</v>
      </c>
      <c r="D17" s="311" t="s">
        <v>1190</v>
      </c>
      <c r="E17" s="311" t="s">
        <v>1191</v>
      </c>
      <c r="F17" s="311" t="s">
        <v>112</v>
      </c>
      <c r="G17" s="311" t="s">
        <v>223</v>
      </c>
      <c r="H17" s="311" t="s">
        <v>439</v>
      </c>
      <c r="I17" s="311"/>
      <c r="J17" s="311" t="s">
        <v>1</v>
      </c>
      <c r="K17" s="311" t="s">
        <v>1190</v>
      </c>
      <c r="L17" s="311" t="s">
        <v>1</v>
      </c>
      <c r="M17" s="311" t="s">
        <v>32</v>
      </c>
      <c r="N17" s="311" t="s">
        <v>33</v>
      </c>
      <c r="O17" s="311" t="s">
        <v>1164</v>
      </c>
      <c r="P17" s="311" t="s">
        <v>1168</v>
      </c>
      <c r="Q17" s="311" t="s">
        <v>1153</v>
      </c>
      <c r="R17" s="311" t="s">
        <v>1169</v>
      </c>
      <c r="S17" s="311" t="s">
        <v>1189</v>
      </c>
      <c r="T17" s="311" t="s">
        <v>39</v>
      </c>
      <c r="U17" s="322">
        <v>9.7500000000000003E-2</v>
      </c>
      <c r="V17" s="311" t="s">
        <v>39</v>
      </c>
      <c r="W17" s="311" t="s">
        <v>39</v>
      </c>
      <c r="X17" s="311" t="s">
        <v>39</v>
      </c>
      <c r="Y17" s="311" t="s">
        <v>39</v>
      </c>
      <c r="Z17" s="311" t="s">
        <v>39</v>
      </c>
      <c r="AA17" s="311">
        <v>1</v>
      </c>
    </row>
    <row r="18" spans="1:27" ht="39.950000000000003" customHeight="1">
      <c r="A18" s="311">
        <v>17</v>
      </c>
      <c r="B18" s="311">
        <v>3</v>
      </c>
      <c r="C18" s="311" t="s">
        <v>36</v>
      </c>
      <c r="D18" s="311" t="s">
        <v>1192</v>
      </c>
      <c r="E18" s="311" t="s">
        <v>1193</v>
      </c>
      <c r="F18" s="311" t="s">
        <v>1194</v>
      </c>
      <c r="G18" s="311" t="s">
        <v>223</v>
      </c>
      <c r="H18" s="311" t="s">
        <v>439</v>
      </c>
      <c r="I18" s="311"/>
      <c r="J18" s="311" t="s">
        <v>1</v>
      </c>
      <c r="K18" s="311" t="s">
        <v>1192</v>
      </c>
      <c r="L18" s="311" t="s">
        <v>1</v>
      </c>
      <c r="M18" s="311" t="s">
        <v>32</v>
      </c>
      <c r="N18" s="311" t="s">
        <v>33</v>
      </c>
      <c r="O18" s="311" t="s">
        <v>115</v>
      </c>
      <c r="P18" s="311" t="s">
        <v>18</v>
      </c>
      <c r="Q18" s="311" t="s">
        <v>18</v>
      </c>
      <c r="R18" s="311" t="s">
        <v>18</v>
      </c>
      <c r="S18" s="311" t="s">
        <v>1195</v>
      </c>
      <c r="T18" s="311" t="s">
        <v>39</v>
      </c>
      <c r="U18" s="322">
        <v>1.04E-2</v>
      </c>
      <c r="V18" s="311" t="s">
        <v>39</v>
      </c>
      <c r="W18" s="311" t="s">
        <v>39</v>
      </c>
      <c r="X18" s="311" t="s">
        <v>39</v>
      </c>
      <c r="Y18" s="311" t="s">
        <v>39</v>
      </c>
      <c r="Z18" s="311" t="s">
        <v>39</v>
      </c>
      <c r="AA18" s="311">
        <v>1</v>
      </c>
    </row>
    <row r="19" spans="1:27" ht="39.950000000000003" customHeight="1">
      <c r="A19" s="311">
        <v>18</v>
      </c>
      <c r="B19" s="311">
        <v>2</v>
      </c>
      <c r="C19" s="311" t="s">
        <v>171</v>
      </c>
      <c r="D19" s="311" t="s">
        <v>1196</v>
      </c>
      <c r="E19" s="311" t="s">
        <v>1197</v>
      </c>
      <c r="F19" s="311" t="s">
        <v>596</v>
      </c>
      <c r="G19" s="311" t="s">
        <v>223</v>
      </c>
      <c r="H19" s="311" t="s">
        <v>439</v>
      </c>
      <c r="I19" s="311"/>
      <c r="J19" s="311" t="s">
        <v>38</v>
      </c>
      <c r="K19" s="311" t="str">
        <f t="shared" ref="K19:K24" si="0">D19</f>
        <v>SHT0011774</v>
      </c>
      <c r="L19" s="311" t="s">
        <v>38</v>
      </c>
      <c r="M19" s="311" t="s">
        <v>32</v>
      </c>
      <c r="N19" s="311" t="s">
        <v>33</v>
      </c>
      <c r="O19" s="311" t="s">
        <v>596</v>
      </c>
      <c r="P19" s="311" t="s">
        <v>813</v>
      </c>
      <c r="Q19" s="311" t="s">
        <v>1198</v>
      </c>
      <c r="R19" s="311" t="s">
        <v>1199</v>
      </c>
      <c r="S19" s="311" t="s">
        <v>1198</v>
      </c>
      <c r="T19" s="311" t="s">
        <v>39</v>
      </c>
      <c r="U19" s="322">
        <v>0.183</v>
      </c>
      <c r="V19" s="311" t="s">
        <v>39</v>
      </c>
      <c r="W19" s="311" t="s">
        <v>39</v>
      </c>
      <c r="X19" s="311" t="s">
        <v>39</v>
      </c>
      <c r="Y19" s="311" t="s">
        <v>39</v>
      </c>
      <c r="Z19" s="311" t="s">
        <v>39</v>
      </c>
      <c r="AA19" s="311">
        <v>1</v>
      </c>
    </row>
    <row r="20" spans="1:27" ht="39.950000000000003" customHeight="1">
      <c r="A20" s="311">
        <v>19</v>
      </c>
      <c r="B20" s="311">
        <v>2</v>
      </c>
      <c r="C20" s="311" t="s">
        <v>111</v>
      </c>
      <c r="D20" s="311" t="s">
        <v>1200</v>
      </c>
      <c r="E20" s="311" t="s">
        <v>1201</v>
      </c>
      <c r="F20" s="311" t="s">
        <v>596</v>
      </c>
      <c r="G20" s="311" t="s">
        <v>223</v>
      </c>
      <c r="H20" s="311" t="s">
        <v>439</v>
      </c>
      <c r="I20" s="311"/>
      <c r="J20" s="311" t="s">
        <v>38</v>
      </c>
      <c r="K20" s="311" t="str">
        <f t="shared" si="0"/>
        <v>SHT0011777</v>
      </c>
      <c r="L20" s="311" t="s">
        <v>38</v>
      </c>
      <c r="M20" s="311" t="s">
        <v>32</v>
      </c>
      <c r="N20" s="311" t="s">
        <v>33</v>
      </c>
      <c r="O20" s="311" t="s">
        <v>596</v>
      </c>
      <c r="P20" s="311" t="s">
        <v>813</v>
      </c>
      <c r="Q20" s="311" t="s">
        <v>1202</v>
      </c>
      <c r="R20" s="311" t="s">
        <v>1199</v>
      </c>
      <c r="S20" s="311" t="s">
        <v>1203</v>
      </c>
      <c r="T20" s="311" t="s">
        <v>39</v>
      </c>
      <c r="U20" s="322">
        <v>0.47799999999999998</v>
      </c>
      <c r="V20" s="311" t="s">
        <v>39</v>
      </c>
      <c r="W20" s="311" t="s">
        <v>39</v>
      </c>
      <c r="X20" s="311" t="s">
        <v>39</v>
      </c>
      <c r="Y20" s="311" t="s">
        <v>39</v>
      </c>
      <c r="Z20" s="311" t="s">
        <v>39</v>
      </c>
      <c r="AA20" s="311">
        <v>2</v>
      </c>
    </row>
    <row r="21" spans="1:27" ht="39.950000000000003" customHeight="1">
      <c r="A21" s="311">
        <v>20</v>
      </c>
      <c r="B21" s="311">
        <v>2</v>
      </c>
      <c r="C21" s="311" t="s">
        <v>111</v>
      </c>
      <c r="D21" s="311" t="s">
        <v>1204</v>
      </c>
      <c r="E21" s="311" t="s">
        <v>1205</v>
      </c>
      <c r="F21" s="311" t="s">
        <v>596</v>
      </c>
      <c r="G21" s="311" t="s">
        <v>223</v>
      </c>
      <c r="H21" s="311" t="s">
        <v>439</v>
      </c>
      <c r="I21" s="311"/>
      <c r="J21" s="311" t="s">
        <v>38</v>
      </c>
      <c r="K21" s="311" t="str">
        <f t="shared" si="0"/>
        <v>SHT0011778</v>
      </c>
      <c r="L21" s="311" t="s">
        <v>38</v>
      </c>
      <c r="M21" s="311" t="s">
        <v>32</v>
      </c>
      <c r="N21" s="311" t="s">
        <v>33</v>
      </c>
      <c r="O21" s="311" t="s">
        <v>596</v>
      </c>
      <c r="P21" s="311" t="s">
        <v>813</v>
      </c>
      <c r="Q21" s="311" t="s">
        <v>1149</v>
      </c>
      <c r="R21" s="311" t="s">
        <v>1206</v>
      </c>
      <c r="S21" s="311" t="s">
        <v>1207</v>
      </c>
      <c r="T21" s="311" t="s">
        <v>39</v>
      </c>
      <c r="U21" s="322">
        <v>0.183</v>
      </c>
      <c r="V21" s="311" t="s">
        <v>39</v>
      </c>
      <c r="W21" s="311" t="s">
        <v>39</v>
      </c>
      <c r="X21" s="311" t="s">
        <v>39</v>
      </c>
      <c r="Y21" s="311" t="s">
        <v>39</v>
      </c>
      <c r="Z21" s="311" t="s">
        <v>39</v>
      </c>
      <c r="AA21" s="311">
        <v>1</v>
      </c>
    </row>
    <row r="22" spans="1:27" ht="39.950000000000003" customHeight="1">
      <c r="A22" s="311">
        <v>21</v>
      </c>
      <c r="B22" s="311">
        <v>2</v>
      </c>
      <c r="C22" s="311" t="s">
        <v>1208</v>
      </c>
      <c r="D22" s="311" t="s">
        <v>1209</v>
      </c>
      <c r="E22" s="311" t="s">
        <v>1210</v>
      </c>
      <c r="F22" s="311" t="s">
        <v>463</v>
      </c>
      <c r="G22" s="311" t="s">
        <v>223</v>
      </c>
      <c r="H22" s="311" t="s">
        <v>439</v>
      </c>
      <c r="I22" s="311"/>
      <c r="J22" s="311" t="s">
        <v>38</v>
      </c>
      <c r="K22" s="311" t="str">
        <f t="shared" si="0"/>
        <v>SHT0011728</v>
      </c>
      <c r="L22" s="311" t="s">
        <v>38</v>
      </c>
      <c r="M22" s="311" t="s">
        <v>32</v>
      </c>
      <c r="N22" s="311" t="s">
        <v>33</v>
      </c>
      <c r="O22" s="311" t="s">
        <v>463</v>
      </c>
      <c r="P22" s="311" t="s">
        <v>157</v>
      </c>
      <c r="Q22" s="311" t="s">
        <v>39</v>
      </c>
      <c r="R22" s="311" t="s">
        <v>39</v>
      </c>
      <c r="S22" s="311" t="s">
        <v>1211</v>
      </c>
      <c r="T22" s="311" t="s">
        <v>39</v>
      </c>
      <c r="U22" s="322">
        <v>0.93</v>
      </c>
      <c r="V22" s="311" t="s">
        <v>39</v>
      </c>
      <c r="W22" s="311" t="s">
        <v>39</v>
      </c>
      <c r="X22" s="311" t="s">
        <v>39</v>
      </c>
      <c r="Y22" s="311" t="s">
        <v>39</v>
      </c>
      <c r="Z22" s="311" t="s">
        <v>39</v>
      </c>
      <c r="AA22" s="311">
        <v>2</v>
      </c>
    </row>
    <row r="23" spans="1:27" ht="39.950000000000003" customHeight="1">
      <c r="A23" s="311">
        <v>22</v>
      </c>
      <c r="B23" s="311">
        <v>3</v>
      </c>
      <c r="C23" s="311" t="s">
        <v>685</v>
      </c>
      <c r="D23" s="311" t="s">
        <v>1224</v>
      </c>
      <c r="E23" s="311" t="s">
        <v>1225</v>
      </c>
      <c r="F23" s="311" t="s">
        <v>596</v>
      </c>
      <c r="G23" s="311" t="s">
        <v>223</v>
      </c>
      <c r="H23" s="311" t="s">
        <v>439</v>
      </c>
      <c r="I23" s="311"/>
      <c r="J23" s="311" t="s">
        <v>38</v>
      </c>
      <c r="K23" s="311" t="str">
        <f t="shared" si="0"/>
        <v>SHT0014474</v>
      </c>
      <c r="L23" s="311" t="s">
        <v>38</v>
      </c>
      <c r="M23" s="311" t="s">
        <v>32</v>
      </c>
      <c r="N23" s="311" t="s">
        <v>33</v>
      </c>
      <c r="O23" s="311" t="s">
        <v>596</v>
      </c>
      <c r="P23" s="311" t="s">
        <v>655</v>
      </c>
      <c r="Q23" s="311" t="s">
        <v>1153</v>
      </c>
      <c r="R23" s="311" t="s">
        <v>39</v>
      </c>
      <c r="S23" s="311" t="s">
        <v>1226</v>
      </c>
      <c r="T23" s="311" t="s">
        <v>39</v>
      </c>
      <c r="U23" s="322">
        <v>0.84</v>
      </c>
      <c r="V23" s="311" t="s">
        <v>39</v>
      </c>
      <c r="W23" s="311" t="s">
        <v>39</v>
      </c>
      <c r="X23" s="311" t="s">
        <v>39</v>
      </c>
      <c r="Y23" s="311" t="s">
        <v>39</v>
      </c>
      <c r="Z23" s="311" t="s">
        <v>39</v>
      </c>
      <c r="AA23" s="311">
        <v>2</v>
      </c>
    </row>
    <row r="24" spans="1:27" ht="39.950000000000003" customHeight="1">
      <c r="A24" s="311">
        <v>23</v>
      </c>
      <c r="B24" s="311">
        <v>3</v>
      </c>
      <c r="C24" s="311" t="s">
        <v>1208</v>
      </c>
      <c r="D24" s="311" t="s">
        <v>1212</v>
      </c>
      <c r="E24" s="311" t="s">
        <v>1213</v>
      </c>
      <c r="F24" s="311" t="s">
        <v>1214</v>
      </c>
      <c r="G24" s="311" t="s">
        <v>223</v>
      </c>
      <c r="H24" s="311" t="s">
        <v>439</v>
      </c>
      <c r="I24" s="311"/>
      <c r="J24" s="311" t="s">
        <v>38</v>
      </c>
      <c r="K24" s="311" t="str">
        <f t="shared" si="0"/>
        <v>BAS0010008</v>
      </c>
      <c r="L24" s="311" t="s">
        <v>38</v>
      </c>
      <c r="M24" s="311" t="s">
        <v>32</v>
      </c>
      <c r="N24" s="311" t="s">
        <v>33</v>
      </c>
      <c r="O24" s="311" t="s">
        <v>1214</v>
      </c>
      <c r="P24" s="311" t="s">
        <v>1215</v>
      </c>
      <c r="Q24" s="311" t="s">
        <v>39</v>
      </c>
      <c r="R24" s="311" t="s">
        <v>1216</v>
      </c>
      <c r="S24" s="311" t="s">
        <v>1217</v>
      </c>
      <c r="T24" s="311" t="s">
        <v>39</v>
      </c>
      <c r="U24" s="322">
        <v>0.03</v>
      </c>
      <c r="V24" s="311" t="s">
        <v>39</v>
      </c>
      <c r="W24" s="311" t="s">
        <v>39</v>
      </c>
      <c r="X24" s="311" t="s">
        <v>39</v>
      </c>
      <c r="Y24" s="311" t="s">
        <v>39</v>
      </c>
      <c r="Z24" s="311" t="s">
        <v>39</v>
      </c>
      <c r="AA24" s="311">
        <v>6</v>
      </c>
    </row>
    <row r="25" spans="1:27" s="312" customFormat="1" ht="39.950000000000003" customHeight="1">
      <c r="A25" s="311">
        <v>21</v>
      </c>
      <c r="B25" s="311">
        <v>2</v>
      </c>
      <c r="C25" s="311" t="s">
        <v>1171</v>
      </c>
      <c r="D25" s="311" t="s">
        <v>1231</v>
      </c>
      <c r="E25" s="311" t="s">
        <v>1232</v>
      </c>
      <c r="F25" s="311" t="s">
        <v>112</v>
      </c>
      <c r="G25" s="311" t="s">
        <v>28</v>
      </c>
      <c r="H25" s="311" t="s">
        <v>558</v>
      </c>
      <c r="I25" s="311"/>
      <c r="J25" s="311" t="s">
        <v>1</v>
      </c>
      <c r="K25" s="311" t="s">
        <v>1231</v>
      </c>
      <c r="L25" s="311" t="s">
        <v>1</v>
      </c>
      <c r="M25" s="311" t="s">
        <v>32</v>
      </c>
      <c r="N25" s="311" t="s">
        <v>33</v>
      </c>
      <c r="O25" s="311" t="s">
        <v>112</v>
      </c>
      <c r="P25" s="311" t="s">
        <v>1174</v>
      </c>
      <c r="Q25" s="311" t="s">
        <v>1153</v>
      </c>
      <c r="R25" s="311" t="s">
        <v>1233</v>
      </c>
      <c r="S25" s="311" t="s">
        <v>1234</v>
      </c>
      <c r="T25" s="311">
        <v>7.86</v>
      </c>
      <c r="U25" s="322">
        <v>0.2175</v>
      </c>
      <c r="V25" s="311" t="s">
        <v>39</v>
      </c>
      <c r="W25" s="311" t="s">
        <v>39</v>
      </c>
      <c r="X25" s="311" t="s">
        <v>39</v>
      </c>
      <c r="Y25" s="311" t="s">
        <v>39</v>
      </c>
      <c r="Z25" s="311" t="s">
        <v>39</v>
      </c>
      <c r="AA25" s="311">
        <v>2</v>
      </c>
    </row>
    <row r="26" spans="1:27" s="312" customFormat="1" ht="39.950000000000003" customHeight="1">
      <c r="A26" s="311">
        <v>24</v>
      </c>
      <c r="B26" s="311">
        <v>2</v>
      </c>
      <c r="C26" s="311" t="s">
        <v>34</v>
      </c>
      <c r="D26" s="311" t="s">
        <v>1218</v>
      </c>
      <c r="E26" s="311" t="s">
        <v>1219</v>
      </c>
      <c r="F26" s="311" t="s">
        <v>112</v>
      </c>
      <c r="G26" s="311" t="s">
        <v>223</v>
      </c>
      <c r="H26" s="311" t="s">
        <v>439</v>
      </c>
      <c r="I26" s="311"/>
      <c r="J26" s="311" t="s">
        <v>1</v>
      </c>
      <c r="K26" s="311" t="s">
        <v>1218</v>
      </c>
      <c r="L26" s="311" t="s">
        <v>1</v>
      </c>
      <c r="M26" s="311" t="s">
        <v>32</v>
      </c>
      <c r="N26" s="311" t="s">
        <v>33</v>
      </c>
      <c r="O26" s="311" t="s">
        <v>112</v>
      </c>
      <c r="P26" s="311" t="s">
        <v>1168</v>
      </c>
      <c r="Q26" s="311" t="s">
        <v>1175</v>
      </c>
      <c r="R26" s="311" t="s">
        <v>1220</v>
      </c>
      <c r="S26" s="311" t="s">
        <v>1221</v>
      </c>
      <c r="T26" s="311" t="s">
        <v>39</v>
      </c>
      <c r="U26" s="322">
        <v>2.8500000000000001E-2</v>
      </c>
      <c r="V26" s="311" t="s">
        <v>39</v>
      </c>
      <c r="W26" s="311" t="s">
        <v>39</v>
      </c>
      <c r="X26" s="311" t="s">
        <v>39</v>
      </c>
      <c r="Y26" s="311" t="s">
        <v>39</v>
      </c>
      <c r="Z26" s="311" t="s">
        <v>39</v>
      </c>
      <c r="AA26" s="311">
        <v>1</v>
      </c>
    </row>
    <row r="27" spans="1:27" ht="37.5">
      <c r="A27" s="311">
        <v>25</v>
      </c>
      <c r="B27" s="311">
        <v>2</v>
      </c>
      <c r="C27" s="311" t="s">
        <v>34</v>
      </c>
      <c r="D27" s="311" t="s">
        <v>1222</v>
      </c>
      <c r="E27" s="311" t="s">
        <v>1223</v>
      </c>
      <c r="F27" s="311" t="s">
        <v>112</v>
      </c>
      <c r="G27" s="311" t="s">
        <v>223</v>
      </c>
      <c r="H27" s="311" t="s">
        <v>439</v>
      </c>
      <c r="I27" s="311"/>
      <c r="J27" s="311" t="s">
        <v>1</v>
      </c>
      <c r="K27" s="311" t="s">
        <v>1222</v>
      </c>
      <c r="L27" s="311" t="s">
        <v>1</v>
      </c>
      <c r="M27" s="311" t="s">
        <v>32</v>
      </c>
      <c r="N27" s="311" t="s">
        <v>33</v>
      </c>
      <c r="O27" s="311" t="s">
        <v>112</v>
      </c>
      <c r="P27" s="311" t="s">
        <v>1168</v>
      </c>
      <c r="Q27" s="311" t="s">
        <v>1175</v>
      </c>
      <c r="R27" s="311" t="s">
        <v>1220</v>
      </c>
      <c r="S27" s="311" t="s">
        <v>1221</v>
      </c>
      <c r="T27" s="311" t="s">
        <v>39</v>
      </c>
      <c r="U27" s="322">
        <v>2.8500000000000001E-2</v>
      </c>
      <c r="V27" s="311" t="s">
        <v>39</v>
      </c>
      <c r="W27" s="311" t="s">
        <v>39</v>
      </c>
      <c r="X27" s="311" t="s">
        <v>39</v>
      </c>
      <c r="Y27" s="311" t="s">
        <v>39</v>
      </c>
      <c r="Z27" s="311" t="s">
        <v>39</v>
      </c>
      <c r="AA27" s="311">
        <v>1</v>
      </c>
    </row>
  </sheetData>
  <phoneticPr fontId="1" type="noConversion"/>
  <conditionalFormatting sqref="D1">
    <cfRule type="duplicateValues" dxfId="11" priority="13"/>
  </conditionalFormatting>
  <conditionalFormatting sqref="K2">
    <cfRule type="duplicateValues" dxfId="10" priority="12"/>
  </conditionalFormatting>
  <conditionalFormatting sqref="D2:D3">
    <cfRule type="duplicateValues" dxfId="9" priority="10"/>
  </conditionalFormatting>
  <conditionalFormatting sqref="D2:D3">
    <cfRule type="duplicateValues" dxfId="8" priority="9"/>
  </conditionalFormatting>
  <conditionalFormatting sqref="D4:D5 D8:D18">
    <cfRule type="duplicateValues" dxfId="7" priority="8"/>
  </conditionalFormatting>
  <conditionalFormatting sqref="D6:D7">
    <cfRule type="duplicateValues" dxfId="6" priority="7"/>
  </conditionalFormatting>
  <conditionalFormatting sqref="D19">
    <cfRule type="duplicateValues" dxfId="5" priority="5"/>
  </conditionalFormatting>
  <conditionalFormatting sqref="K19">
    <cfRule type="duplicateValues" dxfId="4" priority="6"/>
  </conditionalFormatting>
  <conditionalFormatting sqref="D26:D27">
    <cfRule type="duplicateValues" dxfId="3" priority="2"/>
  </conditionalFormatting>
  <conditionalFormatting sqref="D20:D24">
    <cfRule type="duplicateValues" dxfId="2" priority="1051"/>
  </conditionalFormatting>
  <conditionalFormatting sqref="K20:K24">
    <cfRule type="duplicateValues" dxfId="1" priority="1053"/>
  </conditionalFormatting>
  <conditionalFormatting sqref="D25">
    <cfRule type="duplicateValues" dxfId="0" priority="1"/>
  </conditionalFormatting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6EE6CD-545C-438C-816A-D3EA54810917}">
  <sheetPr>
    <tabColor rgb="FF00B0F0"/>
  </sheetPr>
  <dimension ref="A1:AA87"/>
  <sheetViews>
    <sheetView view="pageBreakPreview" zoomScale="85" zoomScaleSheetLayoutView="85" workbookViewId="0">
      <selection activeCell="E23" sqref="E23:G23"/>
    </sheetView>
  </sheetViews>
  <sheetFormatPr defaultColWidth="4.625" defaultRowHeight="17.25"/>
  <cols>
    <col min="1" max="1" width="3.75" style="22" customWidth="1"/>
    <col min="2" max="2" width="10.875" style="22" customWidth="1"/>
    <col min="3" max="3" width="20.25" style="22" customWidth="1"/>
    <col min="4" max="4" width="23.5" style="22" customWidth="1"/>
    <col min="5" max="5" width="4.875" style="22" customWidth="1"/>
    <col min="6" max="6" width="4.625" style="22" customWidth="1"/>
    <col min="7" max="7" width="10.75" style="22" customWidth="1"/>
    <col min="8" max="8" width="0.125" style="22" customWidth="1"/>
    <col min="9" max="9" width="25.625" style="22" customWidth="1"/>
    <col min="10" max="10" width="10.875" style="22" customWidth="1"/>
    <col min="11" max="11" width="3.5" style="22" customWidth="1"/>
    <col min="12" max="12" width="6.375" style="22" customWidth="1"/>
    <col min="13" max="13" width="5" style="22" customWidth="1"/>
    <col min="14" max="14" width="5.875" style="22" customWidth="1"/>
    <col min="15" max="15" width="7.875" style="22" customWidth="1"/>
    <col min="16" max="16" width="6.125" style="22" customWidth="1"/>
    <col min="17" max="17" width="13.125" style="22" customWidth="1"/>
    <col min="18" max="18" width="21" style="22" customWidth="1"/>
    <col min="19" max="19" width="4.625" style="22" customWidth="1"/>
    <col min="20" max="20" width="8" style="22" customWidth="1"/>
    <col min="21" max="21" width="11.5" style="22" customWidth="1"/>
    <col min="22" max="22" width="11.625" style="22" customWidth="1"/>
    <col min="23" max="23" width="13.125" style="22" customWidth="1"/>
    <col min="24" max="24" width="10" style="22" customWidth="1"/>
    <col min="25" max="25" width="11.25" style="22" customWidth="1"/>
    <col min="26" max="246" width="9" style="22" customWidth="1"/>
    <col min="247" max="247" width="3.125" style="22" customWidth="1"/>
    <col min="248" max="248" width="7.625" style="22" customWidth="1"/>
    <col min="249" max="249" width="4.125" style="22" customWidth="1"/>
    <col min="250" max="250" width="17" style="22" customWidth="1"/>
    <col min="251" max="251" width="3.625" style="22" customWidth="1"/>
    <col min="252" max="252" width="9.125" style="22" customWidth="1"/>
    <col min="253" max="253" width="3.625" style="22" customWidth="1"/>
    <col min="254" max="16384" width="4.625" style="22"/>
  </cols>
  <sheetData>
    <row r="1" spans="1:27" s="11" customFormat="1" ht="30.75" customHeight="1">
      <c r="A1" s="590"/>
      <c r="B1" s="590"/>
      <c r="C1" s="591"/>
      <c r="D1" s="591"/>
      <c r="E1" s="591"/>
      <c r="F1" s="591"/>
      <c r="G1" s="591"/>
      <c r="H1" s="591"/>
      <c r="I1" s="591"/>
      <c r="J1" s="591"/>
      <c r="K1" s="591"/>
      <c r="L1" s="591"/>
      <c r="M1" s="591"/>
      <c r="N1" s="591"/>
      <c r="O1" s="591"/>
      <c r="P1" s="591"/>
      <c r="Q1" s="9"/>
      <c r="R1" s="9"/>
      <c r="S1" s="9"/>
      <c r="T1" s="9"/>
      <c r="U1" s="569" t="s">
        <v>380</v>
      </c>
      <c r="V1" s="569"/>
      <c r="W1" s="569"/>
      <c r="X1" s="569"/>
      <c r="Y1" s="569"/>
      <c r="Z1" s="9"/>
      <c r="AA1" s="10"/>
    </row>
    <row r="2" spans="1:27" s="11" customFormat="1" ht="34.5" customHeight="1" thickBot="1">
      <c r="A2" s="452" t="s">
        <v>44</v>
      </c>
      <c r="B2" s="452"/>
      <c r="C2" s="12"/>
      <c r="D2" s="570" t="s">
        <v>45</v>
      </c>
      <c r="E2" s="570"/>
      <c r="F2" s="570"/>
      <c r="G2" s="570"/>
      <c r="H2" s="570"/>
      <c r="I2" s="570"/>
      <c r="J2" s="570"/>
      <c r="K2" s="570"/>
      <c r="L2" s="570"/>
      <c r="M2" s="570"/>
      <c r="N2" s="570"/>
      <c r="O2" s="570"/>
      <c r="P2" s="570"/>
      <c r="Q2" s="10"/>
      <c r="R2" s="10"/>
      <c r="S2" s="10"/>
      <c r="U2" s="569"/>
      <c r="V2" s="569"/>
      <c r="W2" s="569"/>
      <c r="X2" s="569"/>
      <c r="Y2" s="569"/>
      <c r="Z2" s="10"/>
    </row>
    <row r="3" spans="1:27" s="11" customFormat="1" ht="28.5" customHeight="1">
      <c r="A3" s="579" t="s">
        <v>46</v>
      </c>
      <c r="B3" s="580"/>
      <c r="C3" s="583" t="s">
        <v>1237</v>
      </c>
      <c r="D3" s="585" t="s">
        <v>379</v>
      </c>
      <c r="E3" s="585"/>
      <c r="F3" s="585"/>
      <c r="G3" s="585"/>
      <c r="H3" s="585"/>
      <c r="I3" s="585"/>
      <c r="J3" s="585"/>
      <c r="K3" s="585"/>
      <c r="L3" s="585"/>
      <c r="M3" s="585"/>
      <c r="N3" s="585"/>
      <c r="O3" s="585"/>
      <c r="P3" s="585"/>
      <c r="Q3" s="585"/>
      <c r="R3" s="449"/>
      <c r="S3" s="586" t="s">
        <v>47</v>
      </c>
      <c r="T3" s="586"/>
      <c r="U3" s="450" t="s">
        <v>48</v>
      </c>
      <c r="V3" s="450" t="s">
        <v>49</v>
      </c>
      <c r="W3" s="450" t="s">
        <v>50</v>
      </c>
      <c r="X3" s="13" t="s">
        <v>51</v>
      </c>
      <c r="Y3" s="14" t="s">
        <v>52</v>
      </c>
      <c r="Z3" s="15"/>
      <c r="AA3" s="10"/>
    </row>
    <row r="4" spans="1:27" s="11" customFormat="1" ht="36" customHeight="1">
      <c r="A4" s="581"/>
      <c r="B4" s="582"/>
      <c r="C4" s="584"/>
      <c r="D4" s="587" t="s">
        <v>53</v>
      </c>
      <c r="E4" s="587"/>
      <c r="F4" s="587"/>
      <c r="G4" s="587"/>
      <c r="H4" s="587"/>
      <c r="I4" s="587"/>
      <c r="J4" s="587"/>
      <c r="K4" s="587"/>
      <c r="L4" s="587"/>
      <c r="M4" s="587"/>
      <c r="N4" s="587"/>
      <c r="O4" s="587"/>
      <c r="P4" s="587"/>
      <c r="Q4" s="588"/>
      <c r="R4" s="588"/>
      <c r="S4" s="589" t="s">
        <v>54</v>
      </c>
      <c r="T4" s="589"/>
      <c r="U4" s="451"/>
      <c r="V4" s="451"/>
      <c r="W4" s="18"/>
      <c r="X4" s="19" t="s">
        <v>55</v>
      </c>
      <c r="Y4" s="189">
        <v>44694</v>
      </c>
      <c r="Z4" s="15"/>
      <c r="AA4" s="10"/>
    </row>
    <row r="5" spans="1:27" ht="36.75" customHeight="1">
      <c r="A5" s="594" t="s">
        <v>56</v>
      </c>
      <c r="B5" s="595"/>
      <c r="C5" s="448" t="s">
        <v>57</v>
      </c>
      <c r="D5" s="593"/>
      <c r="E5" s="593"/>
      <c r="F5" s="593"/>
      <c r="G5" s="593" t="s">
        <v>58</v>
      </c>
      <c r="H5" s="593"/>
      <c r="I5" s="593"/>
      <c r="J5" s="593"/>
      <c r="K5" s="593"/>
      <c r="L5" s="593" t="s">
        <v>59</v>
      </c>
      <c r="M5" s="593"/>
      <c r="N5" s="593"/>
      <c r="O5" s="593"/>
      <c r="P5" s="593"/>
      <c r="Q5" s="593"/>
      <c r="R5" s="593"/>
      <c r="S5" s="593" t="s">
        <v>60</v>
      </c>
      <c r="T5" s="593"/>
      <c r="U5" s="561" t="s">
        <v>61</v>
      </c>
      <c r="V5" s="561"/>
      <c r="W5" s="561" t="s">
        <v>62</v>
      </c>
      <c r="X5" s="561"/>
      <c r="Y5" s="567"/>
    </row>
    <row r="6" spans="1:27" ht="66" customHeight="1">
      <c r="A6" s="592"/>
      <c r="B6" s="593"/>
      <c r="C6" s="448">
        <v>1</v>
      </c>
      <c r="D6" s="596" t="s">
        <v>1243</v>
      </c>
      <c r="E6" s="597"/>
      <c r="F6" s="598"/>
      <c r="G6" s="564" t="s">
        <v>1624</v>
      </c>
      <c r="H6" s="564"/>
      <c r="I6" s="564"/>
      <c r="J6" s="564"/>
      <c r="K6" s="564"/>
      <c r="L6" s="571" t="s">
        <v>381</v>
      </c>
      <c r="M6" s="571"/>
      <c r="N6" s="571"/>
      <c r="O6" s="571"/>
      <c r="P6" s="571"/>
      <c r="Q6" s="571"/>
      <c r="R6" s="571"/>
      <c r="S6" s="564">
        <v>1</v>
      </c>
      <c r="T6" s="564"/>
      <c r="U6" s="561"/>
      <c r="V6" s="561"/>
      <c r="W6" s="572" t="s">
        <v>382</v>
      </c>
      <c r="X6" s="572"/>
      <c r="Y6" s="573"/>
    </row>
    <row r="7" spans="1:27" ht="42" customHeight="1">
      <c r="A7" s="592"/>
      <c r="B7" s="593"/>
      <c r="C7" s="504">
        <v>2</v>
      </c>
      <c r="D7" s="599" t="s">
        <v>1688</v>
      </c>
      <c r="E7" s="600"/>
      <c r="F7" s="601"/>
      <c r="G7" s="574" t="s">
        <v>1624</v>
      </c>
      <c r="H7" s="574"/>
      <c r="I7" s="574"/>
      <c r="J7" s="574"/>
      <c r="K7" s="574"/>
      <c r="L7" s="575" t="s">
        <v>1625</v>
      </c>
      <c r="M7" s="575"/>
      <c r="N7" s="575"/>
      <c r="O7" s="575"/>
      <c r="P7" s="575"/>
      <c r="Q7" s="575"/>
      <c r="R7" s="575"/>
      <c r="S7" s="574">
        <v>1</v>
      </c>
      <c r="T7" s="574"/>
      <c r="U7" s="576"/>
      <c r="V7" s="576"/>
      <c r="W7" s="577" t="s">
        <v>1621</v>
      </c>
      <c r="X7" s="577"/>
      <c r="Y7" s="578"/>
    </row>
    <row r="8" spans="1:27" ht="42" customHeight="1">
      <c r="A8" s="592"/>
      <c r="B8" s="593"/>
      <c r="C8" s="448">
        <v>3</v>
      </c>
      <c r="D8" s="564"/>
      <c r="E8" s="564"/>
      <c r="F8" s="564"/>
      <c r="G8" s="564" t="s">
        <v>1610</v>
      </c>
      <c r="H8" s="564"/>
      <c r="I8" s="564"/>
      <c r="J8" s="564"/>
      <c r="K8" s="564"/>
      <c r="L8" s="571"/>
      <c r="M8" s="571"/>
      <c r="N8" s="571"/>
      <c r="O8" s="571"/>
      <c r="P8" s="571"/>
      <c r="Q8" s="571"/>
      <c r="R8" s="571"/>
      <c r="S8" s="564"/>
      <c r="T8" s="564"/>
      <c r="U8" s="561"/>
      <c r="V8" s="561"/>
      <c r="W8" s="572"/>
      <c r="X8" s="572"/>
      <c r="Y8" s="573"/>
    </row>
    <row r="9" spans="1:27" ht="42" customHeight="1">
      <c r="A9" s="592"/>
      <c r="B9" s="593"/>
      <c r="C9" s="448">
        <v>4</v>
      </c>
      <c r="D9" s="564"/>
      <c r="E9" s="564"/>
      <c r="F9" s="564"/>
      <c r="G9" s="564"/>
      <c r="H9" s="564"/>
      <c r="I9" s="564"/>
      <c r="J9" s="564"/>
      <c r="K9" s="564"/>
      <c r="L9" s="571"/>
      <c r="M9" s="571"/>
      <c r="N9" s="571"/>
      <c r="O9" s="571"/>
      <c r="P9" s="571"/>
      <c r="Q9" s="571"/>
      <c r="R9" s="571"/>
      <c r="S9" s="564"/>
      <c r="T9" s="564"/>
      <c r="U9" s="561"/>
      <c r="V9" s="561"/>
      <c r="W9" s="572"/>
      <c r="X9" s="572"/>
      <c r="Y9" s="573"/>
    </row>
    <row r="10" spans="1:27" ht="42" customHeight="1">
      <c r="A10" s="592"/>
      <c r="B10" s="593"/>
      <c r="C10" s="448">
        <v>5</v>
      </c>
      <c r="D10" s="564"/>
      <c r="E10" s="564"/>
      <c r="F10" s="564"/>
      <c r="G10" s="564"/>
      <c r="H10" s="564"/>
      <c r="I10" s="564"/>
      <c r="J10" s="564"/>
      <c r="K10" s="564"/>
      <c r="L10" s="571" t="s">
        <v>145</v>
      </c>
      <c r="M10" s="571"/>
      <c r="N10" s="571"/>
      <c r="O10" s="571"/>
      <c r="P10" s="571"/>
      <c r="Q10" s="571"/>
      <c r="R10" s="571"/>
      <c r="S10" s="564"/>
      <c r="T10" s="564"/>
      <c r="U10" s="561"/>
      <c r="V10" s="561"/>
      <c r="W10" s="572"/>
      <c r="X10" s="572"/>
      <c r="Y10" s="573"/>
    </row>
    <row r="11" spans="1:27" ht="22.5" customHeight="1">
      <c r="A11" s="592"/>
      <c r="B11" s="593"/>
      <c r="C11" s="448">
        <v>6</v>
      </c>
      <c r="D11" s="565"/>
      <c r="E11" s="565"/>
      <c r="F11" s="566"/>
      <c r="G11" s="564"/>
      <c r="H11" s="564"/>
      <c r="I11" s="564"/>
      <c r="J11" s="564"/>
      <c r="K11" s="564"/>
      <c r="L11" s="564"/>
      <c r="M11" s="564"/>
      <c r="N11" s="564"/>
      <c r="O11" s="564"/>
      <c r="P11" s="564"/>
      <c r="Q11" s="564"/>
      <c r="R11" s="564"/>
      <c r="S11" s="564"/>
      <c r="T11" s="564"/>
      <c r="U11" s="561"/>
      <c r="V11" s="561"/>
      <c r="W11" s="562"/>
      <c r="X11" s="562"/>
      <c r="Y11" s="563"/>
    </row>
    <row r="12" spans="1:27" ht="29.25" customHeight="1">
      <c r="A12" s="560" t="s">
        <v>63</v>
      </c>
      <c r="B12" s="561"/>
      <c r="C12" s="21"/>
      <c r="D12" s="561"/>
      <c r="E12" s="561"/>
      <c r="F12" s="561"/>
      <c r="G12" s="561"/>
      <c r="H12" s="561"/>
      <c r="I12" s="561"/>
      <c r="J12" s="561"/>
      <c r="K12" s="561"/>
      <c r="L12" s="561"/>
      <c r="M12" s="561"/>
      <c r="N12" s="561"/>
      <c r="O12" s="561"/>
      <c r="P12" s="561"/>
      <c r="Q12" s="561"/>
      <c r="R12" s="561"/>
      <c r="S12" s="561"/>
      <c r="T12" s="561"/>
      <c r="U12" s="561"/>
      <c r="V12" s="561"/>
      <c r="W12" s="561"/>
      <c r="X12" s="561"/>
      <c r="Y12" s="567"/>
    </row>
    <row r="13" spans="1:27" ht="33.75" customHeight="1">
      <c r="A13" s="23" t="s">
        <v>64</v>
      </c>
      <c r="B13" s="447" t="s">
        <v>65</v>
      </c>
      <c r="C13" s="447" t="s">
        <v>66</v>
      </c>
      <c r="D13" s="447" t="s">
        <v>67</v>
      </c>
      <c r="E13" s="568" t="s">
        <v>68</v>
      </c>
      <c r="F13" s="568"/>
      <c r="G13" s="568"/>
      <c r="H13" s="568"/>
      <c r="I13" s="447" t="s">
        <v>69</v>
      </c>
      <c r="J13" s="561" t="s">
        <v>70</v>
      </c>
      <c r="K13" s="561"/>
      <c r="L13" s="561"/>
      <c r="M13" s="447" t="s">
        <v>71</v>
      </c>
      <c r="N13" s="561" t="s">
        <v>72</v>
      </c>
      <c r="O13" s="561"/>
      <c r="P13" s="561" t="s">
        <v>73</v>
      </c>
      <c r="Q13" s="561"/>
      <c r="R13" s="447" t="s">
        <v>74</v>
      </c>
      <c r="S13" s="561" t="s">
        <v>75</v>
      </c>
      <c r="T13" s="561"/>
      <c r="U13" s="561"/>
      <c r="V13" s="561" t="s">
        <v>76</v>
      </c>
      <c r="W13" s="561"/>
      <c r="X13" s="561" t="s">
        <v>77</v>
      </c>
      <c r="Y13" s="567"/>
    </row>
    <row r="14" spans="1:27" ht="20.100000000000001" customHeight="1">
      <c r="A14" s="453">
        <v>1</v>
      </c>
      <c r="B14" s="466" t="s">
        <v>497</v>
      </c>
      <c r="C14" s="82" t="s">
        <v>493</v>
      </c>
      <c r="D14" s="82" t="s">
        <v>494</v>
      </c>
      <c r="E14" s="605" t="s">
        <v>498</v>
      </c>
      <c r="F14" s="605"/>
      <c r="G14" s="605"/>
      <c r="H14" s="606"/>
      <c r="I14" s="467" t="s">
        <v>499</v>
      </c>
      <c r="J14" s="607"/>
      <c r="K14" s="607"/>
      <c r="L14" s="607"/>
      <c r="M14" s="24"/>
      <c r="N14" s="608"/>
      <c r="O14" s="608"/>
      <c r="P14" s="609"/>
      <c r="Q14" s="610"/>
      <c r="R14" s="21"/>
      <c r="S14" s="572"/>
      <c r="T14" s="572"/>
      <c r="U14" s="572"/>
      <c r="V14" s="572"/>
      <c r="W14" s="572"/>
      <c r="X14" s="572"/>
      <c r="Y14" s="572"/>
    </row>
    <row r="15" spans="1:27" ht="17.25" customHeight="1">
      <c r="A15" s="460">
        <v>2</v>
      </c>
      <c r="B15" s="455" t="s">
        <v>1238</v>
      </c>
      <c r="C15" s="94" t="s">
        <v>1236</v>
      </c>
      <c r="D15" s="94" t="s">
        <v>217</v>
      </c>
      <c r="E15" s="603" t="s">
        <v>1239</v>
      </c>
      <c r="F15" s="603"/>
      <c r="G15" s="603"/>
      <c r="H15" s="412"/>
      <c r="I15" s="467" t="s">
        <v>499</v>
      </c>
      <c r="J15" s="604"/>
      <c r="K15" s="604"/>
      <c r="L15" s="604"/>
      <c r="M15" s="445"/>
      <c r="N15" s="611"/>
      <c r="O15" s="611"/>
      <c r="P15" s="602"/>
      <c r="Q15" s="602"/>
      <c r="R15" s="91"/>
      <c r="S15" s="602"/>
      <c r="T15" s="602"/>
      <c r="U15" s="602"/>
      <c r="V15" s="602"/>
      <c r="W15" s="602"/>
      <c r="X15" s="612"/>
      <c r="Y15" s="612"/>
    </row>
    <row r="16" spans="1:27" ht="17.25" customHeight="1">
      <c r="A16" s="460">
        <v>3</v>
      </c>
      <c r="B16" s="466" t="s">
        <v>1247</v>
      </c>
      <c r="C16" s="94" t="s">
        <v>1244</v>
      </c>
      <c r="D16" s="94" t="s">
        <v>35</v>
      </c>
      <c r="E16" s="603" t="s">
        <v>1245</v>
      </c>
      <c r="F16" s="603"/>
      <c r="G16" s="603"/>
      <c r="H16" s="412"/>
      <c r="I16" s="109" t="s">
        <v>1246</v>
      </c>
      <c r="J16" s="604"/>
      <c r="K16" s="604"/>
      <c r="L16" s="604"/>
      <c r="M16" s="445"/>
      <c r="N16" s="611"/>
      <c r="O16" s="611"/>
      <c r="P16" s="602"/>
      <c r="Q16" s="602"/>
      <c r="R16" s="91"/>
      <c r="S16" s="602"/>
      <c r="T16" s="602"/>
      <c r="U16" s="602"/>
      <c r="V16" s="602"/>
      <c r="W16" s="602"/>
      <c r="X16" s="612"/>
      <c r="Y16" s="612"/>
    </row>
    <row r="17" spans="1:25" ht="17.25" customHeight="1">
      <c r="A17" s="460">
        <v>4</v>
      </c>
      <c r="B17" s="466" t="s">
        <v>1545</v>
      </c>
      <c r="C17" s="94" t="s">
        <v>394</v>
      </c>
      <c r="D17" s="94" t="s">
        <v>277</v>
      </c>
      <c r="E17" s="603" t="s">
        <v>1546</v>
      </c>
      <c r="F17" s="603"/>
      <c r="G17" s="603"/>
      <c r="H17" s="412"/>
      <c r="I17" s="109"/>
      <c r="J17" s="604"/>
      <c r="K17" s="604"/>
      <c r="L17" s="604"/>
      <c r="M17" s="445"/>
      <c r="N17" s="611"/>
      <c r="O17" s="611"/>
      <c r="P17" s="602"/>
      <c r="Q17" s="602"/>
      <c r="R17" s="91"/>
      <c r="S17" s="602"/>
      <c r="T17" s="602"/>
      <c r="U17" s="602"/>
      <c r="V17" s="602"/>
      <c r="W17" s="602"/>
      <c r="X17" s="612"/>
      <c r="Y17" s="612"/>
    </row>
    <row r="18" spans="1:25" ht="17.25" customHeight="1">
      <c r="A18" s="460">
        <v>5</v>
      </c>
      <c r="B18" s="466" t="s">
        <v>1545</v>
      </c>
      <c r="C18" s="94" t="s">
        <v>1543</v>
      </c>
      <c r="D18" s="94" t="s">
        <v>277</v>
      </c>
      <c r="E18" s="603" t="s">
        <v>1547</v>
      </c>
      <c r="F18" s="603"/>
      <c r="G18" s="603"/>
      <c r="H18" s="412"/>
      <c r="I18" s="109"/>
      <c r="J18" s="604"/>
      <c r="K18" s="604"/>
      <c r="L18" s="604"/>
      <c r="M18" s="445"/>
      <c r="N18" s="611"/>
      <c r="O18" s="611"/>
      <c r="P18" s="602"/>
      <c r="Q18" s="602"/>
      <c r="R18" s="91"/>
      <c r="S18" s="602"/>
      <c r="T18" s="602"/>
      <c r="U18" s="602"/>
      <c r="V18" s="602"/>
      <c r="W18" s="602"/>
      <c r="X18" s="612"/>
      <c r="Y18" s="612"/>
    </row>
    <row r="19" spans="1:25" ht="17.25" customHeight="1">
      <c r="A19" s="453">
        <v>6</v>
      </c>
      <c r="B19" s="466" t="s">
        <v>1548</v>
      </c>
      <c r="C19" s="94" t="s">
        <v>412</v>
      </c>
      <c r="D19" s="94" t="s">
        <v>273</v>
      </c>
      <c r="E19" s="603" t="s">
        <v>1549</v>
      </c>
      <c r="F19" s="603"/>
      <c r="G19" s="603"/>
      <c r="H19" s="412"/>
      <c r="I19" s="613" t="s">
        <v>1553</v>
      </c>
      <c r="J19" s="604"/>
      <c r="K19" s="604"/>
      <c r="L19" s="604"/>
      <c r="M19" s="445"/>
      <c r="N19" s="611"/>
      <c r="O19" s="611"/>
      <c r="P19" s="602"/>
      <c r="Q19" s="602"/>
      <c r="R19" s="91"/>
      <c r="S19" s="602"/>
      <c r="T19" s="602"/>
      <c r="U19" s="602"/>
      <c r="V19" s="602"/>
      <c r="W19" s="602"/>
      <c r="X19" s="612"/>
      <c r="Y19" s="612"/>
    </row>
    <row r="20" spans="1:25" ht="17.25" customHeight="1">
      <c r="A20" s="460">
        <v>7</v>
      </c>
      <c r="B20" s="466" t="s">
        <v>1548</v>
      </c>
      <c r="C20" s="94" t="s">
        <v>1550</v>
      </c>
      <c r="D20" s="94" t="s">
        <v>1551</v>
      </c>
      <c r="E20" s="603" t="s">
        <v>1552</v>
      </c>
      <c r="F20" s="603"/>
      <c r="G20" s="603"/>
      <c r="H20" s="412"/>
      <c r="I20" s="614"/>
      <c r="J20" s="604"/>
      <c r="K20" s="604"/>
      <c r="L20" s="604"/>
      <c r="M20" s="445"/>
      <c r="N20" s="611"/>
      <c r="O20" s="611"/>
      <c r="P20" s="602"/>
      <c r="Q20" s="602"/>
      <c r="R20" s="91"/>
      <c r="S20" s="602"/>
      <c r="T20" s="602"/>
      <c r="U20" s="602"/>
      <c r="V20" s="602"/>
      <c r="W20" s="602"/>
      <c r="X20" s="612"/>
      <c r="Y20" s="612"/>
    </row>
    <row r="21" spans="1:25" ht="17.25" customHeight="1">
      <c r="A21" s="406">
        <v>8</v>
      </c>
      <c r="B21" s="464" t="s">
        <v>1616</v>
      </c>
      <c r="C21" s="144" t="s">
        <v>1626</v>
      </c>
      <c r="D21" s="144" t="s">
        <v>1624</v>
      </c>
      <c r="E21" s="615" t="s">
        <v>1627</v>
      </c>
      <c r="F21" s="615"/>
      <c r="G21" s="615"/>
      <c r="H21" s="407"/>
      <c r="I21" s="505"/>
      <c r="J21" s="604"/>
      <c r="K21" s="604"/>
      <c r="L21" s="604"/>
      <c r="M21" s="445"/>
      <c r="N21" s="611"/>
      <c r="O21" s="611"/>
      <c r="P21" s="602"/>
      <c r="Q21" s="602"/>
      <c r="R21" s="91"/>
      <c r="S21" s="602"/>
      <c r="T21" s="602"/>
      <c r="U21" s="602"/>
      <c r="V21" s="602"/>
      <c r="W21" s="602"/>
      <c r="X21" s="612"/>
      <c r="Y21" s="612"/>
    </row>
    <row r="22" spans="1:25" ht="17.25" customHeight="1">
      <c r="A22" s="460">
        <v>9</v>
      </c>
      <c r="B22" s="466"/>
      <c r="C22" s="94"/>
      <c r="D22" s="94"/>
      <c r="E22" s="603"/>
      <c r="F22" s="603"/>
      <c r="G22" s="603"/>
      <c r="H22" s="412"/>
      <c r="I22" s="109"/>
      <c r="J22" s="604"/>
      <c r="K22" s="604"/>
      <c r="L22" s="604"/>
      <c r="M22" s="445"/>
      <c r="N22" s="611"/>
      <c r="O22" s="611"/>
      <c r="P22" s="602"/>
      <c r="Q22" s="602"/>
      <c r="R22" s="91"/>
      <c r="S22" s="602"/>
      <c r="T22" s="602"/>
      <c r="U22" s="602"/>
      <c r="V22" s="602"/>
      <c r="W22" s="602"/>
      <c r="X22" s="612"/>
      <c r="Y22" s="612"/>
    </row>
    <row r="23" spans="1:25" ht="17.25" customHeight="1">
      <c r="A23" s="460">
        <v>10</v>
      </c>
      <c r="B23" s="466"/>
      <c r="C23" s="94"/>
      <c r="D23" s="94"/>
      <c r="E23" s="603"/>
      <c r="F23" s="603"/>
      <c r="G23" s="603"/>
      <c r="H23" s="412"/>
      <c r="I23" s="109"/>
      <c r="J23" s="604"/>
      <c r="K23" s="604"/>
      <c r="L23" s="604"/>
      <c r="M23" s="445"/>
      <c r="N23" s="611"/>
      <c r="O23" s="611"/>
      <c r="P23" s="602"/>
      <c r="Q23" s="602"/>
      <c r="R23" s="91"/>
      <c r="S23" s="602"/>
      <c r="T23" s="602"/>
      <c r="U23" s="602"/>
      <c r="V23" s="602"/>
      <c r="W23" s="602"/>
      <c r="X23" s="612"/>
      <c r="Y23" s="612"/>
    </row>
    <row r="24" spans="1:25" ht="17.25" customHeight="1">
      <c r="A24" s="453">
        <v>11</v>
      </c>
      <c r="B24" s="466"/>
      <c r="C24" s="94"/>
      <c r="D24" s="94"/>
      <c r="E24" s="603"/>
      <c r="F24" s="603"/>
      <c r="G24" s="603"/>
      <c r="H24" s="412"/>
      <c r="I24" s="109"/>
      <c r="J24" s="604"/>
      <c r="K24" s="604"/>
      <c r="L24" s="604"/>
      <c r="M24" s="445"/>
      <c r="N24" s="611"/>
      <c r="O24" s="611"/>
      <c r="P24" s="602"/>
      <c r="Q24" s="602"/>
      <c r="R24" s="91"/>
      <c r="S24" s="602"/>
      <c r="T24" s="602"/>
      <c r="U24" s="602"/>
      <c r="V24" s="602"/>
      <c r="W24" s="602"/>
      <c r="X24" s="612"/>
      <c r="Y24" s="612"/>
    </row>
    <row r="25" spans="1:25" ht="17.25" customHeight="1">
      <c r="A25" s="460">
        <v>12</v>
      </c>
      <c r="B25" s="466"/>
      <c r="C25" s="94"/>
      <c r="D25" s="94"/>
      <c r="E25" s="603"/>
      <c r="F25" s="603"/>
      <c r="G25" s="603"/>
      <c r="H25" s="412"/>
      <c r="I25" s="109"/>
      <c r="J25" s="604"/>
      <c r="K25" s="604"/>
      <c r="L25" s="604"/>
      <c r="M25" s="445"/>
      <c r="N25" s="611"/>
      <c r="O25" s="611"/>
      <c r="P25" s="602"/>
      <c r="Q25" s="602"/>
      <c r="R25" s="91"/>
      <c r="S25" s="602"/>
      <c r="T25" s="602"/>
      <c r="U25" s="602"/>
      <c r="V25" s="602"/>
      <c r="W25" s="602"/>
      <c r="X25" s="612"/>
      <c r="Y25" s="612"/>
    </row>
    <row r="26" spans="1:25" ht="17.25" customHeight="1">
      <c r="A26" s="460">
        <v>13</v>
      </c>
      <c r="B26" s="466"/>
      <c r="C26" s="94"/>
      <c r="D26" s="94"/>
      <c r="E26" s="603"/>
      <c r="F26" s="603"/>
      <c r="G26" s="603"/>
      <c r="H26" s="412"/>
      <c r="I26" s="109"/>
      <c r="J26" s="604"/>
      <c r="K26" s="604"/>
      <c r="L26" s="604"/>
      <c r="M26" s="445"/>
      <c r="N26" s="611"/>
      <c r="O26" s="611"/>
      <c r="P26" s="602"/>
      <c r="Q26" s="602"/>
      <c r="R26" s="91"/>
      <c r="S26" s="602"/>
      <c r="T26" s="602"/>
      <c r="U26" s="602"/>
      <c r="V26" s="602"/>
      <c r="W26" s="602"/>
      <c r="X26" s="612"/>
      <c r="Y26" s="612"/>
    </row>
    <row r="27" spans="1:25" ht="17.25" customHeight="1">
      <c r="A27" s="460">
        <v>14</v>
      </c>
      <c r="B27" s="466"/>
      <c r="C27" s="94"/>
      <c r="D27" s="94"/>
      <c r="E27" s="603"/>
      <c r="F27" s="603"/>
      <c r="G27" s="603"/>
      <c r="H27" s="412"/>
      <c r="I27" s="109"/>
      <c r="J27" s="604"/>
      <c r="K27" s="604"/>
      <c r="L27" s="604"/>
      <c r="M27" s="445"/>
      <c r="N27" s="611"/>
      <c r="O27" s="611"/>
      <c r="P27" s="602"/>
      <c r="Q27" s="602"/>
      <c r="R27" s="91"/>
      <c r="S27" s="602"/>
      <c r="T27" s="602"/>
      <c r="U27" s="602"/>
      <c r="V27" s="602"/>
      <c r="W27" s="602"/>
      <c r="X27" s="612"/>
      <c r="Y27" s="612"/>
    </row>
    <row r="28" spans="1:25" ht="17.25" customHeight="1">
      <c r="A28" s="460">
        <v>15</v>
      </c>
      <c r="B28" s="466"/>
      <c r="C28" s="94"/>
      <c r="D28" s="94"/>
      <c r="E28" s="603"/>
      <c r="F28" s="603"/>
      <c r="G28" s="603"/>
      <c r="H28" s="412"/>
      <c r="I28" s="109"/>
      <c r="J28" s="604"/>
      <c r="K28" s="604"/>
      <c r="L28" s="604"/>
      <c r="M28" s="445"/>
      <c r="N28" s="611"/>
      <c r="O28" s="611"/>
      <c r="P28" s="602"/>
      <c r="Q28" s="602"/>
      <c r="R28" s="91"/>
      <c r="S28" s="602"/>
      <c r="T28" s="602"/>
      <c r="U28" s="602"/>
      <c r="V28" s="602"/>
      <c r="W28" s="602"/>
      <c r="X28" s="612"/>
      <c r="Y28" s="612"/>
    </row>
    <row r="29" spans="1:25" ht="17.25" customHeight="1">
      <c r="A29" s="453">
        <v>16</v>
      </c>
      <c r="B29" s="466"/>
      <c r="C29" s="94"/>
      <c r="D29" s="94"/>
      <c r="E29" s="603"/>
      <c r="F29" s="603"/>
      <c r="G29" s="603"/>
      <c r="H29" s="412"/>
      <c r="I29" s="109"/>
      <c r="J29" s="604"/>
      <c r="K29" s="604"/>
      <c r="L29" s="604"/>
      <c r="M29" s="445"/>
      <c r="N29" s="611"/>
      <c r="O29" s="611"/>
      <c r="P29" s="602"/>
      <c r="Q29" s="602"/>
      <c r="R29" s="91"/>
      <c r="S29" s="602"/>
      <c r="T29" s="602"/>
      <c r="U29" s="602"/>
      <c r="V29" s="602"/>
      <c r="W29" s="602"/>
      <c r="X29" s="612"/>
      <c r="Y29" s="612"/>
    </row>
    <row r="30" spans="1:25" ht="17.25" customHeight="1">
      <c r="A30" s="460">
        <v>17</v>
      </c>
      <c r="B30" s="466"/>
      <c r="C30" s="94"/>
      <c r="D30" s="94"/>
      <c r="E30" s="603"/>
      <c r="F30" s="603"/>
      <c r="G30" s="603"/>
      <c r="H30" s="412"/>
      <c r="I30" s="109"/>
      <c r="J30" s="604"/>
      <c r="K30" s="604"/>
      <c r="L30" s="604"/>
      <c r="M30" s="445"/>
      <c r="N30" s="611"/>
      <c r="O30" s="611"/>
      <c r="P30" s="602"/>
      <c r="Q30" s="602"/>
      <c r="R30" s="91"/>
      <c r="S30" s="602"/>
      <c r="T30" s="602"/>
      <c r="U30" s="602"/>
      <c r="V30" s="602"/>
      <c r="W30" s="602"/>
      <c r="X30" s="612"/>
      <c r="Y30" s="612"/>
    </row>
    <row r="31" spans="1:25" ht="17.25" customHeight="1">
      <c r="A31" s="460">
        <v>18</v>
      </c>
      <c r="B31" s="466"/>
      <c r="C31" s="94"/>
      <c r="D31" s="94"/>
      <c r="E31" s="603"/>
      <c r="F31" s="603"/>
      <c r="G31" s="603"/>
      <c r="H31" s="412"/>
      <c r="I31" s="109"/>
      <c r="J31" s="604"/>
      <c r="K31" s="604"/>
      <c r="L31" s="604"/>
      <c r="M31" s="445"/>
      <c r="N31" s="611"/>
      <c r="O31" s="611"/>
      <c r="P31" s="602"/>
      <c r="Q31" s="602"/>
      <c r="R31" s="91"/>
      <c r="S31" s="602"/>
      <c r="T31" s="602"/>
      <c r="U31" s="602"/>
      <c r="V31" s="602"/>
      <c r="W31" s="602"/>
      <c r="X31" s="612"/>
      <c r="Y31" s="612"/>
    </row>
    <row r="32" spans="1:25" ht="17.25" customHeight="1">
      <c r="A32" s="460">
        <v>19</v>
      </c>
      <c r="B32" s="466"/>
      <c r="C32" s="94"/>
      <c r="D32" s="94"/>
      <c r="E32" s="603"/>
      <c r="F32" s="603"/>
      <c r="G32" s="603"/>
      <c r="H32" s="412"/>
      <c r="I32" s="109"/>
      <c r="J32" s="604"/>
      <c r="K32" s="604"/>
      <c r="L32" s="604"/>
      <c r="M32" s="445"/>
      <c r="N32" s="611"/>
      <c r="O32" s="611"/>
      <c r="P32" s="602"/>
      <c r="Q32" s="602"/>
      <c r="R32" s="91"/>
      <c r="S32" s="602"/>
      <c r="T32" s="602"/>
      <c r="U32" s="602"/>
      <c r="V32" s="602"/>
      <c r="W32" s="602"/>
      <c r="X32" s="612"/>
      <c r="Y32" s="612"/>
    </row>
    <row r="33" spans="1:25" ht="17.25" customHeight="1">
      <c r="A33" s="460">
        <v>20</v>
      </c>
      <c r="B33" s="466"/>
      <c r="C33" s="94"/>
      <c r="D33" s="94"/>
      <c r="E33" s="603"/>
      <c r="F33" s="603"/>
      <c r="G33" s="603"/>
      <c r="H33" s="412"/>
      <c r="I33" s="109"/>
      <c r="J33" s="604"/>
      <c r="K33" s="604"/>
      <c r="L33" s="604"/>
      <c r="M33" s="445"/>
      <c r="N33" s="611"/>
      <c r="O33" s="611"/>
      <c r="P33" s="602"/>
      <c r="Q33" s="602"/>
      <c r="R33" s="91"/>
      <c r="S33" s="602"/>
      <c r="T33" s="602"/>
      <c r="U33" s="602"/>
      <c r="V33" s="602"/>
      <c r="W33" s="602"/>
      <c r="X33" s="612"/>
      <c r="Y33" s="612"/>
    </row>
    <row r="34" spans="1:25" ht="17.25" customHeight="1">
      <c r="A34" s="453">
        <v>21</v>
      </c>
      <c r="B34" s="466"/>
      <c r="C34" s="94"/>
      <c r="D34" s="94"/>
      <c r="E34" s="603"/>
      <c r="F34" s="603"/>
      <c r="G34" s="603"/>
      <c r="H34" s="412"/>
      <c r="I34" s="109"/>
      <c r="J34" s="604"/>
      <c r="K34" s="604"/>
      <c r="L34" s="604"/>
      <c r="M34" s="445"/>
      <c r="N34" s="611"/>
      <c r="O34" s="611"/>
      <c r="P34" s="602"/>
      <c r="Q34" s="602"/>
      <c r="R34" s="91"/>
      <c r="S34" s="602"/>
      <c r="T34" s="602"/>
      <c r="U34" s="602"/>
      <c r="V34" s="602"/>
      <c r="W34" s="602"/>
      <c r="X34" s="612"/>
      <c r="Y34" s="612"/>
    </row>
    <row r="35" spans="1:25" ht="17.25" customHeight="1">
      <c r="A35" s="460">
        <v>22</v>
      </c>
      <c r="B35" s="466"/>
      <c r="C35" s="94"/>
      <c r="D35" s="94"/>
      <c r="E35" s="603"/>
      <c r="F35" s="603"/>
      <c r="G35" s="603"/>
      <c r="H35" s="412"/>
      <c r="I35" s="109"/>
      <c r="J35" s="604"/>
      <c r="K35" s="604"/>
      <c r="L35" s="604"/>
      <c r="M35" s="445"/>
      <c r="N35" s="611"/>
      <c r="O35" s="611"/>
      <c r="P35" s="602"/>
      <c r="Q35" s="602"/>
      <c r="R35" s="91"/>
      <c r="S35" s="602"/>
      <c r="T35" s="602"/>
      <c r="U35" s="602"/>
      <c r="V35" s="602"/>
      <c r="W35" s="602"/>
      <c r="X35" s="612"/>
      <c r="Y35" s="612"/>
    </row>
    <row r="36" spans="1:25" ht="17.25" customHeight="1">
      <c r="A36" s="460">
        <v>23</v>
      </c>
      <c r="B36" s="466"/>
      <c r="C36" s="94"/>
      <c r="D36" s="94"/>
      <c r="E36" s="603"/>
      <c r="F36" s="603"/>
      <c r="G36" s="603"/>
      <c r="H36" s="412"/>
      <c r="I36" s="109"/>
      <c r="J36" s="604"/>
      <c r="K36" s="604"/>
      <c r="L36" s="604"/>
      <c r="M36" s="445"/>
      <c r="N36" s="611"/>
      <c r="O36" s="611"/>
      <c r="P36" s="602"/>
      <c r="Q36" s="602"/>
      <c r="R36" s="91"/>
      <c r="S36" s="602"/>
      <c r="T36" s="602"/>
      <c r="U36" s="602"/>
      <c r="V36" s="602"/>
      <c r="W36" s="602"/>
      <c r="X36" s="612"/>
      <c r="Y36" s="612"/>
    </row>
    <row r="37" spans="1:25" ht="17.25" customHeight="1">
      <c r="A37" s="460">
        <v>24</v>
      </c>
      <c r="B37" s="466"/>
      <c r="C37" s="94"/>
      <c r="D37" s="94"/>
      <c r="E37" s="603"/>
      <c r="F37" s="603"/>
      <c r="G37" s="603"/>
      <c r="H37" s="412"/>
      <c r="I37" s="109"/>
      <c r="J37" s="604"/>
      <c r="K37" s="604"/>
      <c r="L37" s="604"/>
      <c r="M37" s="445"/>
      <c r="N37" s="611"/>
      <c r="O37" s="611"/>
      <c r="P37" s="602"/>
      <c r="Q37" s="602"/>
      <c r="R37" s="91"/>
      <c r="S37" s="602"/>
      <c r="T37" s="602"/>
      <c r="U37" s="602"/>
      <c r="V37" s="602"/>
      <c r="W37" s="602"/>
      <c r="X37" s="612"/>
      <c r="Y37" s="612"/>
    </row>
    <row r="38" spans="1:25" ht="17.25" customHeight="1">
      <c r="A38" s="460">
        <v>25</v>
      </c>
      <c r="B38" s="466"/>
      <c r="C38" s="94"/>
      <c r="D38" s="94"/>
      <c r="E38" s="603"/>
      <c r="F38" s="603"/>
      <c r="G38" s="603"/>
      <c r="H38" s="412"/>
      <c r="I38" s="109"/>
      <c r="J38" s="604"/>
      <c r="K38" s="604"/>
      <c r="L38" s="604"/>
      <c r="M38" s="445"/>
      <c r="N38" s="611"/>
      <c r="O38" s="611"/>
      <c r="P38" s="602"/>
      <c r="Q38" s="602"/>
      <c r="R38" s="91"/>
      <c r="S38" s="602"/>
      <c r="T38" s="602"/>
      <c r="U38" s="602"/>
      <c r="V38" s="602"/>
      <c r="W38" s="602"/>
      <c r="X38" s="612"/>
      <c r="Y38" s="612"/>
    </row>
    <row r="39" spans="1:25" ht="17.25" customHeight="1">
      <c r="A39" s="453">
        <v>26</v>
      </c>
      <c r="B39" s="466"/>
      <c r="C39" s="94"/>
      <c r="D39" s="94"/>
      <c r="E39" s="603"/>
      <c r="F39" s="603"/>
      <c r="G39" s="603"/>
      <c r="H39" s="412"/>
      <c r="I39" s="109"/>
      <c r="J39" s="604"/>
      <c r="K39" s="604"/>
      <c r="L39" s="604"/>
      <c r="M39" s="445"/>
      <c r="N39" s="611"/>
      <c r="O39" s="611"/>
      <c r="P39" s="602"/>
      <c r="Q39" s="602"/>
      <c r="R39" s="91"/>
      <c r="S39" s="602"/>
      <c r="T39" s="602"/>
      <c r="U39" s="602"/>
      <c r="V39" s="602"/>
      <c r="W39" s="602"/>
      <c r="X39" s="612"/>
      <c r="Y39" s="612"/>
    </row>
    <row r="40" spans="1:25" ht="17.25" customHeight="1">
      <c r="A40" s="460">
        <v>27</v>
      </c>
      <c r="B40" s="466"/>
      <c r="C40" s="94"/>
      <c r="D40" s="94"/>
      <c r="E40" s="603"/>
      <c r="F40" s="603"/>
      <c r="G40" s="603"/>
      <c r="H40" s="412"/>
      <c r="I40" s="109"/>
      <c r="J40" s="604"/>
      <c r="K40" s="604"/>
      <c r="L40" s="604"/>
      <c r="M40" s="445"/>
      <c r="N40" s="611"/>
      <c r="O40" s="611"/>
      <c r="P40" s="602"/>
      <c r="Q40" s="602"/>
      <c r="R40" s="91"/>
      <c r="S40" s="602"/>
      <c r="T40" s="602"/>
      <c r="U40" s="602"/>
      <c r="V40" s="602"/>
      <c r="W40" s="602"/>
      <c r="X40" s="612"/>
      <c r="Y40" s="612"/>
    </row>
    <row r="41" spans="1:25" ht="17.25" customHeight="1">
      <c r="A41" s="410"/>
      <c r="B41" s="409"/>
      <c r="C41" s="94"/>
      <c r="D41" s="94"/>
      <c r="E41" s="603"/>
      <c r="F41" s="603"/>
      <c r="G41" s="603"/>
      <c r="H41" s="412"/>
      <c r="I41" s="109"/>
      <c r="J41" s="604"/>
      <c r="K41" s="604"/>
      <c r="L41" s="604"/>
      <c r="M41" s="408"/>
      <c r="N41" s="611"/>
      <c r="O41" s="611"/>
      <c r="P41" s="602"/>
      <c r="Q41" s="602"/>
      <c r="R41" s="91"/>
      <c r="S41" s="602"/>
      <c r="T41" s="602"/>
      <c r="U41" s="602"/>
      <c r="V41" s="602"/>
      <c r="W41" s="602"/>
      <c r="X41" s="612"/>
      <c r="Y41" s="612"/>
    </row>
    <row r="42" spans="1:25" ht="17.25" customHeight="1">
      <c r="A42" s="410"/>
      <c r="B42" s="409"/>
      <c r="C42" s="94"/>
      <c r="D42" s="94"/>
      <c r="E42" s="603"/>
      <c r="F42" s="603"/>
      <c r="G42" s="603"/>
      <c r="H42" s="412"/>
      <c r="I42" s="109"/>
      <c r="J42" s="604"/>
      <c r="K42" s="604"/>
      <c r="L42" s="604"/>
      <c r="M42" s="408"/>
      <c r="N42" s="611"/>
      <c r="O42" s="611"/>
      <c r="P42" s="602"/>
      <c r="Q42" s="602"/>
      <c r="R42" s="91"/>
      <c r="S42" s="602"/>
      <c r="T42" s="602"/>
      <c r="U42" s="602"/>
      <c r="V42" s="602"/>
      <c r="W42" s="602"/>
      <c r="X42" s="612"/>
      <c r="Y42" s="612"/>
    </row>
    <row r="43" spans="1:25" ht="17.25" customHeight="1">
      <c r="A43" s="410"/>
      <c r="B43" s="409"/>
      <c r="C43" s="94"/>
      <c r="D43" s="94"/>
      <c r="E43" s="603"/>
      <c r="F43" s="603"/>
      <c r="G43" s="603"/>
      <c r="H43" s="412"/>
      <c r="I43" s="109"/>
      <c r="J43" s="604"/>
      <c r="K43" s="604"/>
      <c r="L43" s="604"/>
      <c r="M43" s="408"/>
      <c r="N43" s="611"/>
      <c r="O43" s="611"/>
      <c r="P43" s="602"/>
      <c r="Q43" s="602"/>
      <c r="R43" s="91"/>
      <c r="S43" s="602"/>
      <c r="T43" s="602"/>
      <c r="U43" s="602"/>
      <c r="V43" s="602"/>
      <c r="W43" s="602"/>
      <c r="X43" s="612"/>
      <c r="Y43" s="612"/>
    </row>
    <row r="44" spans="1:25" ht="17.25" customHeight="1">
      <c r="A44" s="410"/>
      <c r="B44" s="409"/>
      <c r="C44" s="94"/>
      <c r="D44" s="94"/>
      <c r="E44" s="603"/>
      <c r="F44" s="603"/>
      <c r="G44" s="603"/>
      <c r="H44" s="412"/>
      <c r="I44" s="109"/>
      <c r="J44" s="604"/>
      <c r="K44" s="604"/>
      <c r="L44" s="604"/>
      <c r="M44" s="408"/>
      <c r="N44" s="611"/>
      <c r="O44" s="611"/>
      <c r="P44" s="602"/>
      <c r="Q44" s="602"/>
      <c r="R44" s="91"/>
      <c r="S44" s="602"/>
      <c r="T44" s="602"/>
      <c r="U44" s="602"/>
      <c r="V44" s="602"/>
      <c r="W44" s="602"/>
      <c r="X44" s="612"/>
      <c r="Y44" s="612"/>
    </row>
    <row r="45" spans="1:25" ht="17.25" customHeight="1">
      <c r="A45" s="410"/>
      <c r="B45" s="409"/>
      <c r="C45" s="94"/>
      <c r="D45" s="94"/>
      <c r="E45" s="603"/>
      <c r="F45" s="603"/>
      <c r="G45" s="603"/>
      <c r="H45" s="412"/>
      <c r="I45" s="109"/>
      <c r="J45" s="604"/>
      <c r="K45" s="604"/>
      <c r="L45" s="604"/>
      <c r="M45" s="408"/>
      <c r="N45" s="611"/>
      <c r="O45" s="611"/>
      <c r="P45" s="602"/>
      <c r="Q45" s="602"/>
      <c r="R45" s="91"/>
      <c r="S45" s="602"/>
      <c r="T45" s="602"/>
      <c r="U45" s="602"/>
      <c r="V45" s="602"/>
      <c r="W45" s="602"/>
      <c r="X45" s="612"/>
      <c r="Y45" s="612"/>
    </row>
    <row r="46" spans="1:25" ht="17.25" customHeight="1">
      <c r="A46" s="410"/>
      <c r="B46" s="409"/>
      <c r="C46" s="94"/>
      <c r="D46" s="94"/>
      <c r="E46" s="603"/>
      <c r="F46" s="603"/>
      <c r="G46" s="603"/>
      <c r="H46" s="412"/>
      <c r="I46" s="109"/>
      <c r="J46" s="604"/>
      <c r="K46" s="604"/>
      <c r="L46" s="604"/>
      <c r="M46" s="408"/>
      <c r="N46" s="611"/>
      <c r="O46" s="611"/>
      <c r="P46" s="602"/>
      <c r="Q46" s="602"/>
      <c r="R46" s="91"/>
      <c r="S46" s="602"/>
      <c r="T46" s="602"/>
      <c r="U46" s="602"/>
      <c r="V46" s="602"/>
      <c r="W46" s="602"/>
      <c r="X46" s="612"/>
      <c r="Y46" s="612"/>
    </row>
    <row r="47" spans="1:25" ht="17.25" customHeight="1">
      <c r="A47" s="410"/>
      <c r="B47" s="409"/>
      <c r="C47" s="94"/>
      <c r="D47" s="94"/>
      <c r="E47" s="603"/>
      <c r="F47" s="603"/>
      <c r="G47" s="603"/>
      <c r="H47" s="412"/>
      <c r="I47" s="109"/>
      <c r="J47" s="604"/>
      <c r="K47" s="604"/>
      <c r="L47" s="604"/>
      <c r="M47" s="408"/>
      <c r="N47" s="611"/>
      <c r="O47" s="611"/>
      <c r="P47" s="602"/>
      <c r="Q47" s="602"/>
      <c r="R47" s="91"/>
      <c r="S47" s="602"/>
      <c r="T47" s="602"/>
      <c r="U47" s="602"/>
      <c r="V47" s="602"/>
      <c r="W47" s="602"/>
      <c r="X47" s="612"/>
      <c r="Y47" s="612"/>
    </row>
    <row r="48" spans="1:25" ht="17.25" customHeight="1">
      <c r="A48" s="410"/>
      <c r="B48" s="409"/>
      <c r="C48" s="94"/>
      <c r="D48" s="94"/>
      <c r="E48" s="603"/>
      <c r="F48" s="603"/>
      <c r="G48" s="603"/>
      <c r="H48" s="412"/>
      <c r="I48" s="109"/>
      <c r="J48" s="604"/>
      <c r="K48" s="604"/>
      <c r="L48" s="604"/>
      <c r="M48" s="408"/>
      <c r="N48" s="611"/>
      <c r="O48" s="611"/>
      <c r="P48" s="602"/>
      <c r="Q48" s="602"/>
      <c r="R48" s="91"/>
      <c r="S48" s="602"/>
      <c r="T48" s="602"/>
      <c r="U48" s="602"/>
      <c r="V48" s="602"/>
      <c r="W48" s="602"/>
      <c r="X48" s="612"/>
      <c r="Y48" s="612"/>
    </row>
    <row r="49" spans="1:25" ht="17.25" customHeight="1">
      <c r="A49" s="410"/>
      <c r="B49" s="409"/>
      <c r="C49" s="94"/>
      <c r="D49" s="94"/>
      <c r="E49" s="603"/>
      <c r="F49" s="603"/>
      <c r="G49" s="603"/>
      <c r="H49" s="412"/>
      <c r="I49" s="109"/>
      <c r="J49" s="604"/>
      <c r="K49" s="604"/>
      <c r="L49" s="604"/>
      <c r="M49" s="408"/>
      <c r="N49" s="611"/>
      <c r="O49" s="611"/>
      <c r="P49" s="602"/>
      <c r="Q49" s="602"/>
      <c r="R49" s="91"/>
      <c r="S49" s="602"/>
      <c r="T49" s="602"/>
      <c r="U49" s="602"/>
      <c r="V49" s="602"/>
      <c r="W49" s="602"/>
      <c r="X49" s="612"/>
      <c r="Y49" s="612"/>
    </row>
    <row r="50" spans="1:25" ht="17.25" customHeight="1">
      <c r="A50" s="410"/>
      <c r="B50" s="409"/>
      <c r="C50" s="94"/>
      <c r="D50" s="94"/>
      <c r="E50" s="603"/>
      <c r="F50" s="603"/>
      <c r="G50" s="603"/>
      <c r="H50" s="412"/>
      <c r="I50" s="109"/>
      <c r="J50" s="604"/>
      <c r="K50" s="604"/>
      <c r="L50" s="604"/>
      <c r="M50" s="408"/>
      <c r="N50" s="611"/>
      <c r="O50" s="611"/>
      <c r="P50" s="602"/>
      <c r="Q50" s="602"/>
      <c r="R50" s="91"/>
      <c r="S50" s="602"/>
      <c r="T50" s="602"/>
      <c r="U50" s="602"/>
      <c r="V50" s="602"/>
      <c r="W50" s="602"/>
      <c r="X50" s="612"/>
      <c r="Y50" s="612"/>
    </row>
    <row r="51" spans="1:25" ht="17.25" customHeight="1">
      <c r="A51" s="410"/>
      <c r="B51" s="409"/>
      <c r="C51" s="94"/>
      <c r="D51" s="94"/>
      <c r="E51" s="603"/>
      <c r="F51" s="603"/>
      <c r="G51" s="603"/>
      <c r="H51" s="412"/>
      <c r="I51" s="109"/>
      <c r="J51" s="604"/>
      <c r="K51" s="604"/>
      <c r="L51" s="604"/>
      <c r="M51" s="408"/>
      <c r="N51" s="611"/>
      <c r="O51" s="611"/>
      <c r="P51" s="602"/>
      <c r="Q51" s="602"/>
      <c r="R51" s="91"/>
      <c r="S51" s="602"/>
      <c r="T51" s="602"/>
      <c r="U51" s="602"/>
      <c r="V51" s="602"/>
      <c r="W51" s="602"/>
      <c r="X51" s="612"/>
      <c r="Y51" s="612"/>
    </row>
    <row r="52" spans="1:25" ht="17.25" customHeight="1">
      <c r="A52" s="410"/>
      <c r="B52" s="409"/>
      <c r="C52" s="94"/>
      <c r="D52" s="94"/>
      <c r="E52" s="603"/>
      <c r="F52" s="603"/>
      <c r="G52" s="603"/>
      <c r="H52" s="412"/>
      <c r="I52" s="109"/>
      <c r="J52" s="604"/>
      <c r="K52" s="604"/>
      <c r="L52" s="604"/>
      <c r="M52" s="408"/>
      <c r="N52" s="611"/>
      <c r="O52" s="611"/>
      <c r="P52" s="602"/>
      <c r="Q52" s="602"/>
      <c r="R52" s="91"/>
      <c r="S52" s="602"/>
      <c r="T52" s="602"/>
      <c r="U52" s="602"/>
      <c r="V52" s="602"/>
      <c r="W52" s="602"/>
      <c r="X52" s="612"/>
      <c r="Y52" s="612"/>
    </row>
    <row r="53" spans="1:25" ht="17.25" customHeight="1">
      <c r="A53" s="410"/>
      <c r="B53" s="409"/>
      <c r="C53" s="94"/>
      <c r="D53" s="94"/>
      <c r="E53" s="603"/>
      <c r="F53" s="603"/>
      <c r="G53" s="603"/>
      <c r="H53" s="412"/>
      <c r="I53" s="109"/>
      <c r="J53" s="604"/>
      <c r="K53" s="604"/>
      <c r="L53" s="604"/>
      <c r="M53" s="408"/>
      <c r="N53" s="611"/>
      <c r="O53" s="611"/>
      <c r="P53" s="602"/>
      <c r="Q53" s="602"/>
      <c r="R53" s="91"/>
      <c r="S53" s="602"/>
      <c r="T53" s="602"/>
      <c r="U53" s="602"/>
      <c r="V53" s="602"/>
      <c r="W53" s="602"/>
      <c r="X53" s="612"/>
      <c r="Y53" s="612"/>
    </row>
    <row r="54" spans="1:25" ht="17.25" customHeight="1">
      <c r="A54" s="410"/>
      <c r="B54" s="409"/>
      <c r="C54" s="94"/>
      <c r="D54" s="94"/>
      <c r="E54" s="603"/>
      <c r="F54" s="603"/>
      <c r="G54" s="603"/>
      <c r="H54" s="412"/>
      <c r="I54" s="109"/>
      <c r="J54" s="604"/>
      <c r="K54" s="604"/>
      <c r="L54" s="604"/>
      <c r="M54" s="408"/>
      <c r="N54" s="611"/>
      <c r="O54" s="611"/>
      <c r="P54" s="602"/>
      <c r="Q54" s="602"/>
      <c r="R54" s="91"/>
      <c r="S54" s="602"/>
      <c r="T54" s="602"/>
      <c r="U54" s="602"/>
      <c r="V54" s="602"/>
      <c r="W54" s="602"/>
      <c r="X54" s="612"/>
      <c r="Y54" s="612"/>
    </row>
    <row r="55" spans="1:25" ht="17.25" customHeight="1">
      <c r="A55" s="410"/>
      <c r="B55" s="409"/>
      <c r="C55" s="94"/>
      <c r="D55" s="94"/>
      <c r="E55" s="603"/>
      <c r="F55" s="603"/>
      <c r="G55" s="603"/>
      <c r="H55" s="412"/>
      <c r="I55" s="109"/>
      <c r="J55" s="604"/>
      <c r="K55" s="604"/>
      <c r="L55" s="604"/>
      <c r="M55" s="408"/>
      <c r="N55" s="611"/>
      <c r="O55" s="611"/>
      <c r="P55" s="602"/>
      <c r="Q55" s="602"/>
      <c r="R55" s="91"/>
      <c r="S55" s="602"/>
      <c r="T55" s="602"/>
      <c r="U55" s="602"/>
      <c r="V55" s="602"/>
      <c r="W55" s="602"/>
      <c r="X55" s="612"/>
      <c r="Y55" s="612"/>
    </row>
    <row r="56" spans="1:25" ht="17.25" customHeight="1">
      <c r="A56" s="410"/>
      <c r="B56" s="409"/>
      <c r="C56" s="94"/>
      <c r="D56" s="94"/>
      <c r="E56" s="603"/>
      <c r="F56" s="603"/>
      <c r="G56" s="603"/>
      <c r="H56" s="412"/>
      <c r="I56" s="109"/>
      <c r="J56" s="604"/>
      <c r="K56" s="604"/>
      <c r="L56" s="604"/>
      <c r="M56" s="408"/>
      <c r="N56" s="611"/>
      <c r="O56" s="611"/>
      <c r="P56" s="602"/>
      <c r="Q56" s="602"/>
      <c r="R56" s="91"/>
      <c r="S56" s="602"/>
      <c r="T56" s="602"/>
      <c r="U56" s="602"/>
      <c r="V56" s="602"/>
      <c r="W56" s="602"/>
      <c r="X56" s="612"/>
      <c r="Y56" s="612"/>
    </row>
    <row r="57" spans="1:25" ht="17.25" customHeight="1">
      <c r="A57" s="410"/>
      <c r="B57" s="409"/>
      <c r="C57" s="94"/>
      <c r="D57" s="94"/>
      <c r="E57" s="603"/>
      <c r="F57" s="603"/>
      <c r="G57" s="603"/>
      <c r="H57" s="412"/>
      <c r="I57" s="109"/>
      <c r="J57" s="604"/>
      <c r="K57" s="604"/>
      <c r="L57" s="604"/>
      <c r="M57" s="408"/>
      <c r="N57" s="611"/>
      <c r="O57" s="611"/>
      <c r="P57" s="602"/>
      <c r="Q57" s="602"/>
      <c r="R57" s="91"/>
      <c r="S57" s="602"/>
      <c r="T57" s="602"/>
      <c r="U57" s="602"/>
      <c r="V57" s="602"/>
      <c r="W57" s="602"/>
      <c r="X57" s="612"/>
      <c r="Y57" s="612"/>
    </row>
    <row r="58" spans="1:25" ht="17.25" customHeight="1">
      <c r="A58" s="410"/>
      <c r="B58" s="409"/>
      <c r="C58" s="94"/>
      <c r="D58" s="94"/>
      <c r="E58" s="603"/>
      <c r="F58" s="603"/>
      <c r="G58" s="603"/>
      <c r="H58" s="412"/>
      <c r="I58" s="109"/>
      <c r="J58" s="604"/>
      <c r="K58" s="604"/>
      <c r="L58" s="604"/>
      <c r="M58" s="408"/>
      <c r="N58" s="611"/>
      <c r="O58" s="611"/>
      <c r="P58" s="602"/>
      <c r="Q58" s="602"/>
      <c r="R58" s="91"/>
      <c r="S58" s="602"/>
      <c r="T58" s="602"/>
      <c r="U58" s="602"/>
      <c r="V58" s="602"/>
      <c r="W58" s="602"/>
      <c r="X58" s="612"/>
      <c r="Y58" s="612"/>
    </row>
    <row r="59" spans="1:25" ht="17.25" customHeight="1">
      <c r="A59" s="410"/>
      <c r="B59" s="409"/>
      <c r="C59" s="94"/>
      <c r="D59" s="94"/>
      <c r="E59" s="603"/>
      <c r="F59" s="603"/>
      <c r="G59" s="603"/>
      <c r="H59" s="412"/>
      <c r="I59" s="109"/>
      <c r="J59" s="604"/>
      <c r="K59" s="604"/>
      <c r="L59" s="604"/>
      <c r="M59" s="408"/>
      <c r="N59" s="611"/>
      <c r="O59" s="611"/>
      <c r="P59" s="602"/>
      <c r="Q59" s="602"/>
      <c r="R59" s="91"/>
      <c r="S59" s="602"/>
      <c r="T59" s="602"/>
      <c r="U59" s="602"/>
      <c r="V59" s="602"/>
      <c r="W59" s="602"/>
      <c r="X59" s="612"/>
      <c r="Y59" s="612"/>
    </row>
    <row r="60" spans="1:25" ht="17.25" customHeight="1">
      <c r="A60" s="410"/>
      <c r="B60" s="409"/>
      <c r="C60" s="94"/>
      <c r="D60" s="94"/>
      <c r="E60" s="603"/>
      <c r="F60" s="603"/>
      <c r="G60" s="603"/>
      <c r="H60" s="412"/>
      <c r="I60" s="109"/>
      <c r="J60" s="604"/>
      <c r="K60" s="604"/>
      <c r="L60" s="604"/>
      <c r="M60" s="408"/>
      <c r="N60" s="611"/>
      <c r="O60" s="611"/>
      <c r="P60" s="602"/>
      <c r="Q60" s="602"/>
      <c r="R60" s="91"/>
      <c r="S60" s="602"/>
      <c r="T60" s="602"/>
      <c r="U60" s="602"/>
      <c r="V60" s="602"/>
      <c r="W60" s="602"/>
      <c r="X60" s="612"/>
      <c r="Y60" s="612"/>
    </row>
    <row r="61" spans="1:25" ht="17.25" customHeight="1">
      <c r="A61" s="410"/>
      <c r="B61" s="409"/>
      <c r="C61" s="94"/>
      <c r="D61" s="94"/>
      <c r="E61" s="603"/>
      <c r="F61" s="603"/>
      <c r="G61" s="603"/>
      <c r="H61" s="412"/>
      <c r="I61" s="109"/>
      <c r="J61" s="604"/>
      <c r="K61" s="604"/>
      <c r="L61" s="604"/>
      <c r="M61" s="408"/>
      <c r="N61" s="611"/>
      <c r="O61" s="611"/>
      <c r="P61" s="602"/>
      <c r="Q61" s="602"/>
      <c r="R61" s="91"/>
      <c r="S61" s="602"/>
      <c r="T61" s="602"/>
      <c r="U61" s="602"/>
      <c r="V61" s="602"/>
      <c r="W61" s="602"/>
      <c r="X61" s="612"/>
      <c r="Y61" s="612"/>
    </row>
    <row r="62" spans="1:25" ht="17.25" customHeight="1">
      <c r="A62" s="410"/>
      <c r="B62" s="409"/>
      <c r="C62" s="94"/>
      <c r="D62" s="94"/>
      <c r="E62" s="603"/>
      <c r="F62" s="603"/>
      <c r="G62" s="603"/>
      <c r="H62" s="412"/>
      <c r="I62" s="109"/>
      <c r="J62" s="604"/>
      <c r="K62" s="604"/>
      <c r="L62" s="604"/>
      <c r="M62" s="408"/>
      <c r="N62" s="611"/>
      <c r="O62" s="611"/>
      <c r="P62" s="602"/>
      <c r="Q62" s="602"/>
      <c r="R62" s="91"/>
      <c r="S62" s="602"/>
      <c r="T62" s="602"/>
      <c r="U62" s="602"/>
      <c r="V62" s="602"/>
      <c r="W62" s="602"/>
      <c r="X62" s="612"/>
      <c r="Y62" s="612"/>
    </row>
    <row r="63" spans="1:25" ht="17.25" customHeight="1">
      <c r="A63" s="410"/>
      <c r="B63" s="409"/>
      <c r="C63" s="94"/>
      <c r="D63" s="94"/>
      <c r="E63" s="603"/>
      <c r="F63" s="603"/>
      <c r="G63" s="603"/>
      <c r="H63" s="412"/>
      <c r="I63" s="109"/>
      <c r="J63" s="604"/>
      <c r="K63" s="604"/>
      <c r="L63" s="604"/>
      <c r="M63" s="408"/>
      <c r="N63" s="611"/>
      <c r="O63" s="611"/>
      <c r="P63" s="602"/>
      <c r="Q63" s="602"/>
      <c r="R63" s="91"/>
      <c r="S63" s="602"/>
      <c r="T63" s="602"/>
      <c r="U63" s="602"/>
      <c r="V63" s="602"/>
      <c r="W63" s="602"/>
      <c r="X63" s="612"/>
      <c r="Y63" s="612"/>
    </row>
    <row r="64" spans="1:25" ht="17.25" customHeight="1">
      <c r="A64" s="410"/>
      <c r="B64" s="409"/>
      <c r="C64" s="94"/>
      <c r="D64" s="94"/>
      <c r="E64" s="603"/>
      <c r="F64" s="603"/>
      <c r="G64" s="603"/>
      <c r="H64" s="412"/>
      <c r="I64" s="109"/>
      <c r="J64" s="604"/>
      <c r="K64" s="604"/>
      <c r="L64" s="604"/>
      <c r="M64" s="408"/>
      <c r="N64" s="611"/>
      <c r="O64" s="611"/>
      <c r="P64" s="602"/>
      <c r="Q64" s="602"/>
      <c r="R64" s="91"/>
      <c r="S64" s="602"/>
      <c r="T64" s="602"/>
      <c r="U64" s="602"/>
      <c r="V64" s="602"/>
      <c r="W64" s="602"/>
      <c r="X64" s="612"/>
      <c r="Y64" s="612"/>
    </row>
    <row r="65" spans="1:25" ht="17.25" customHeight="1">
      <c r="A65" s="410"/>
      <c r="B65" s="409"/>
      <c r="C65" s="94"/>
      <c r="D65" s="94"/>
      <c r="E65" s="603"/>
      <c r="F65" s="603"/>
      <c r="G65" s="603"/>
      <c r="H65" s="412"/>
      <c r="I65" s="109"/>
      <c r="J65" s="604"/>
      <c r="K65" s="604"/>
      <c r="L65" s="604"/>
      <c r="M65" s="408"/>
      <c r="N65" s="611"/>
      <c r="O65" s="611"/>
      <c r="P65" s="602"/>
      <c r="Q65" s="602"/>
      <c r="R65" s="91"/>
      <c r="S65" s="602"/>
      <c r="T65" s="602"/>
      <c r="U65" s="602"/>
      <c r="V65" s="602"/>
      <c r="W65" s="602"/>
      <c r="X65" s="612"/>
      <c r="Y65" s="612"/>
    </row>
    <row r="66" spans="1:25" ht="17.25" customHeight="1">
      <c r="A66" s="410"/>
      <c r="B66" s="409"/>
      <c r="C66" s="94"/>
      <c r="D66" s="94"/>
      <c r="E66" s="603"/>
      <c r="F66" s="603"/>
      <c r="G66" s="603"/>
      <c r="H66" s="412"/>
      <c r="I66" s="109"/>
      <c r="J66" s="604"/>
      <c r="K66" s="604"/>
      <c r="L66" s="604"/>
      <c r="M66" s="408"/>
      <c r="N66" s="611"/>
      <c r="O66" s="611"/>
      <c r="P66" s="602"/>
      <c r="Q66" s="602"/>
      <c r="R66" s="91"/>
      <c r="S66" s="602"/>
      <c r="T66" s="602"/>
      <c r="U66" s="602"/>
      <c r="V66" s="602"/>
      <c r="W66" s="602"/>
      <c r="X66" s="612"/>
      <c r="Y66" s="612"/>
    </row>
    <row r="67" spans="1:25" ht="17.25" customHeight="1">
      <c r="A67" s="410"/>
      <c r="B67" s="409"/>
      <c r="C67" s="94"/>
      <c r="D67" s="94"/>
      <c r="E67" s="603"/>
      <c r="F67" s="603"/>
      <c r="G67" s="603"/>
      <c r="H67" s="412"/>
      <c r="I67" s="109"/>
      <c r="J67" s="604"/>
      <c r="K67" s="604"/>
      <c r="L67" s="604"/>
      <c r="M67" s="408"/>
      <c r="N67" s="611"/>
      <c r="O67" s="611"/>
      <c r="P67" s="602"/>
      <c r="Q67" s="602"/>
      <c r="R67" s="91"/>
      <c r="S67" s="602"/>
      <c r="T67" s="602"/>
      <c r="U67" s="602"/>
      <c r="V67" s="602"/>
      <c r="W67" s="602"/>
      <c r="X67" s="612"/>
      <c r="Y67" s="612"/>
    </row>
    <row r="68" spans="1:25" ht="17.25" customHeight="1">
      <c r="A68" s="410"/>
      <c r="B68" s="409"/>
      <c r="C68" s="94"/>
      <c r="D68" s="94"/>
      <c r="E68" s="603"/>
      <c r="F68" s="603"/>
      <c r="G68" s="603"/>
      <c r="H68" s="412"/>
      <c r="I68" s="109"/>
      <c r="J68" s="604"/>
      <c r="K68" s="604"/>
      <c r="L68" s="604"/>
      <c r="M68" s="408"/>
      <c r="N68" s="611"/>
      <c r="O68" s="611"/>
      <c r="P68" s="602"/>
      <c r="Q68" s="602"/>
      <c r="R68" s="91"/>
      <c r="S68" s="602"/>
      <c r="T68" s="602"/>
      <c r="U68" s="602"/>
      <c r="V68" s="602"/>
      <c r="W68" s="602"/>
      <c r="X68" s="612"/>
      <c r="Y68" s="612"/>
    </row>
    <row r="69" spans="1:25" ht="17.25" customHeight="1">
      <c r="A69" s="410"/>
      <c r="B69" s="409"/>
      <c r="C69" s="94"/>
      <c r="D69" s="94"/>
      <c r="E69" s="603"/>
      <c r="F69" s="603"/>
      <c r="G69" s="603"/>
      <c r="H69" s="412"/>
      <c r="I69" s="109"/>
      <c r="J69" s="604"/>
      <c r="K69" s="604"/>
      <c r="L69" s="604"/>
      <c r="M69" s="408"/>
      <c r="N69" s="611"/>
      <c r="O69" s="611"/>
      <c r="P69" s="602"/>
      <c r="Q69" s="602"/>
      <c r="R69" s="91"/>
      <c r="S69" s="602"/>
      <c r="T69" s="602"/>
      <c r="U69" s="602"/>
      <c r="V69" s="602"/>
      <c r="W69" s="602"/>
      <c r="X69" s="612"/>
      <c r="Y69" s="612"/>
    </row>
    <row r="70" spans="1:25" ht="17.25" customHeight="1">
      <c r="A70" s="410"/>
      <c r="B70" s="409"/>
      <c r="C70" s="94"/>
      <c r="D70" s="94"/>
      <c r="E70" s="603"/>
      <c r="F70" s="603"/>
      <c r="G70" s="603"/>
      <c r="H70" s="412"/>
      <c r="I70" s="109"/>
      <c r="J70" s="604"/>
      <c r="K70" s="604"/>
      <c r="L70" s="604"/>
      <c r="M70" s="408"/>
      <c r="N70" s="611"/>
      <c r="O70" s="611"/>
      <c r="P70" s="602"/>
      <c r="Q70" s="602"/>
      <c r="R70" s="91"/>
      <c r="S70" s="602"/>
      <c r="T70" s="602"/>
      <c r="U70" s="602"/>
      <c r="V70" s="602"/>
      <c r="W70" s="602"/>
      <c r="X70" s="612"/>
      <c r="Y70" s="612"/>
    </row>
    <row r="71" spans="1:25" ht="17.25" customHeight="1">
      <c r="A71" s="410"/>
      <c r="B71" s="409"/>
      <c r="C71" s="94"/>
      <c r="D71" s="94"/>
      <c r="E71" s="603"/>
      <c r="F71" s="603"/>
      <c r="G71" s="603"/>
      <c r="H71" s="412"/>
      <c r="I71" s="109"/>
      <c r="J71" s="604"/>
      <c r="K71" s="604"/>
      <c r="L71" s="604"/>
      <c r="M71" s="408"/>
      <c r="N71" s="611"/>
      <c r="O71" s="611"/>
      <c r="P71" s="602"/>
      <c r="Q71" s="602"/>
      <c r="R71" s="91"/>
      <c r="S71" s="602"/>
      <c r="T71" s="602"/>
      <c r="U71" s="602"/>
      <c r="V71" s="602"/>
      <c r="W71" s="602"/>
      <c r="X71" s="612"/>
      <c r="Y71" s="612"/>
    </row>
    <row r="72" spans="1:25" ht="17.25" customHeight="1">
      <c r="A72" s="410"/>
      <c r="B72" s="409"/>
      <c r="C72" s="94"/>
      <c r="D72" s="94"/>
      <c r="E72" s="603"/>
      <c r="F72" s="603"/>
      <c r="G72" s="603"/>
      <c r="H72" s="412"/>
      <c r="I72" s="109"/>
      <c r="J72" s="604"/>
      <c r="K72" s="604"/>
      <c r="L72" s="604"/>
      <c r="M72" s="408"/>
      <c r="N72" s="611"/>
      <c r="O72" s="611"/>
      <c r="P72" s="602"/>
      <c r="Q72" s="602"/>
      <c r="R72" s="91"/>
      <c r="S72" s="602"/>
      <c r="T72" s="602"/>
      <c r="U72" s="602"/>
      <c r="V72" s="602"/>
      <c r="W72" s="602"/>
      <c r="X72" s="612"/>
      <c r="Y72" s="612"/>
    </row>
    <row r="73" spans="1:25" ht="17.25" customHeight="1">
      <c r="A73" s="410"/>
      <c r="B73" s="409"/>
      <c r="C73" s="94"/>
      <c r="D73" s="94"/>
      <c r="E73" s="603"/>
      <c r="F73" s="603"/>
      <c r="G73" s="603"/>
      <c r="H73" s="412"/>
      <c r="I73" s="109"/>
      <c r="J73" s="604"/>
      <c r="K73" s="604"/>
      <c r="L73" s="604"/>
      <c r="M73" s="408"/>
      <c r="N73" s="611"/>
      <c r="O73" s="611"/>
      <c r="P73" s="602"/>
      <c r="Q73" s="602"/>
      <c r="R73" s="91"/>
      <c r="S73" s="602"/>
      <c r="T73" s="602"/>
      <c r="U73" s="602"/>
      <c r="V73" s="602"/>
      <c r="W73" s="602"/>
      <c r="X73" s="612"/>
      <c r="Y73" s="612"/>
    </row>
    <row r="74" spans="1:25" ht="17.25" customHeight="1">
      <c r="A74" s="410"/>
      <c r="B74" s="409"/>
      <c r="C74" s="94"/>
      <c r="D74" s="94"/>
      <c r="E74" s="603"/>
      <c r="F74" s="603"/>
      <c r="G74" s="603"/>
      <c r="H74" s="412"/>
      <c r="I74" s="109"/>
      <c r="J74" s="604"/>
      <c r="K74" s="604"/>
      <c r="L74" s="604"/>
      <c r="M74" s="408"/>
      <c r="N74" s="611"/>
      <c r="O74" s="611"/>
      <c r="P74" s="602"/>
      <c r="Q74" s="602"/>
      <c r="R74" s="91"/>
      <c r="S74" s="602"/>
      <c r="T74" s="602"/>
      <c r="U74" s="602"/>
      <c r="V74" s="602"/>
      <c r="W74" s="602"/>
      <c r="X74" s="612"/>
      <c r="Y74" s="612"/>
    </row>
    <row r="75" spans="1:25" ht="17.25" customHeight="1">
      <c r="A75" s="410"/>
      <c r="B75" s="409"/>
      <c r="C75" s="94"/>
      <c r="D75" s="94"/>
      <c r="E75" s="603"/>
      <c r="F75" s="603"/>
      <c r="G75" s="603"/>
      <c r="H75" s="412"/>
      <c r="I75" s="109"/>
      <c r="J75" s="604"/>
      <c r="K75" s="604"/>
      <c r="L75" s="604"/>
      <c r="M75" s="408"/>
      <c r="N75" s="611"/>
      <c r="O75" s="611"/>
      <c r="P75" s="602"/>
      <c r="Q75" s="602"/>
      <c r="R75" s="91"/>
      <c r="S75" s="602"/>
      <c r="T75" s="602"/>
      <c r="U75" s="602"/>
      <c r="V75" s="602"/>
      <c r="W75" s="602"/>
      <c r="X75" s="612"/>
      <c r="Y75" s="612"/>
    </row>
    <row r="76" spans="1:25" ht="17.25" customHeight="1">
      <c r="A76" s="410"/>
      <c r="B76" s="409"/>
      <c r="C76" s="94"/>
      <c r="D76" s="94"/>
      <c r="E76" s="603"/>
      <c r="F76" s="603"/>
      <c r="G76" s="603"/>
      <c r="H76" s="412"/>
      <c r="I76" s="109"/>
      <c r="J76" s="604"/>
      <c r="K76" s="604"/>
      <c r="L76" s="604"/>
      <c r="M76" s="408"/>
      <c r="N76" s="611"/>
      <c r="O76" s="611"/>
      <c r="P76" s="602"/>
      <c r="Q76" s="602"/>
      <c r="R76" s="91"/>
      <c r="S76" s="602"/>
      <c r="T76" s="602"/>
      <c r="U76" s="602"/>
      <c r="V76" s="602"/>
      <c r="W76" s="602"/>
      <c r="X76" s="612"/>
      <c r="Y76" s="612"/>
    </row>
    <row r="77" spans="1:25" ht="17.25" customHeight="1">
      <c r="A77" s="410"/>
      <c r="B77" s="409"/>
      <c r="C77" s="94"/>
      <c r="D77" s="94"/>
      <c r="E77" s="603"/>
      <c r="F77" s="603"/>
      <c r="G77" s="603"/>
      <c r="H77" s="412"/>
      <c r="I77" s="109"/>
      <c r="J77" s="604"/>
      <c r="K77" s="604"/>
      <c r="L77" s="604"/>
      <c r="M77" s="408"/>
      <c r="N77" s="611"/>
      <c r="O77" s="611"/>
      <c r="P77" s="602"/>
      <c r="Q77" s="602"/>
      <c r="R77" s="91"/>
      <c r="S77" s="602"/>
      <c r="T77" s="602"/>
      <c r="U77" s="602"/>
      <c r="V77" s="602"/>
      <c r="W77" s="602"/>
      <c r="X77" s="612"/>
      <c r="Y77" s="612"/>
    </row>
    <row r="78" spans="1:25" ht="17.25" customHeight="1">
      <c r="A78" s="410"/>
      <c r="B78" s="409"/>
      <c r="C78" s="94"/>
      <c r="D78" s="94"/>
      <c r="E78" s="603"/>
      <c r="F78" s="603"/>
      <c r="G78" s="603"/>
      <c r="H78" s="412"/>
      <c r="I78" s="109"/>
      <c r="J78" s="604"/>
      <c r="K78" s="604"/>
      <c r="L78" s="604"/>
      <c r="M78" s="408"/>
      <c r="N78" s="611"/>
      <c r="O78" s="611"/>
      <c r="P78" s="602"/>
      <c r="Q78" s="602"/>
      <c r="R78" s="91"/>
      <c r="S78" s="602"/>
      <c r="T78" s="602"/>
      <c r="U78" s="602"/>
      <c r="V78" s="602"/>
      <c r="W78" s="602"/>
      <c r="X78" s="612"/>
      <c r="Y78" s="612"/>
    </row>
    <row r="79" spans="1:25" ht="17.25" customHeight="1">
      <c r="A79" s="410"/>
      <c r="B79" s="409"/>
      <c r="C79" s="94"/>
      <c r="D79" s="94"/>
      <c r="E79" s="603"/>
      <c r="F79" s="603"/>
      <c r="G79" s="603"/>
      <c r="H79" s="412"/>
      <c r="I79" s="109"/>
      <c r="J79" s="604"/>
      <c r="K79" s="604"/>
      <c r="L79" s="604"/>
      <c r="M79" s="408"/>
      <c r="N79" s="611"/>
      <c r="O79" s="611"/>
      <c r="P79" s="602"/>
      <c r="Q79" s="602"/>
      <c r="R79" s="91"/>
      <c r="S79" s="602"/>
      <c r="T79" s="602"/>
      <c r="U79" s="602"/>
      <c r="V79" s="602"/>
      <c r="W79" s="602"/>
      <c r="X79" s="612"/>
      <c r="Y79" s="612"/>
    </row>
    <row r="80" spans="1:25" ht="17.25" customHeight="1">
      <c r="A80" s="410"/>
      <c r="B80" s="409"/>
      <c r="C80" s="94"/>
      <c r="D80" s="94"/>
      <c r="E80" s="603"/>
      <c r="F80" s="603"/>
      <c r="G80" s="603"/>
      <c r="H80" s="412"/>
      <c r="I80" s="109"/>
      <c r="J80" s="604"/>
      <c r="K80" s="604"/>
      <c r="L80" s="604"/>
      <c r="M80" s="408"/>
      <c r="N80" s="611"/>
      <c r="O80" s="611"/>
      <c r="P80" s="602"/>
      <c r="Q80" s="602"/>
      <c r="R80" s="91"/>
      <c r="S80" s="602"/>
      <c r="T80" s="602"/>
      <c r="U80" s="602"/>
      <c r="V80" s="602"/>
      <c r="W80" s="602"/>
      <c r="X80" s="612"/>
      <c r="Y80" s="612"/>
    </row>
    <row r="81" spans="1:25" ht="17.25" customHeight="1">
      <c r="A81" s="410"/>
      <c r="B81" s="409"/>
      <c r="C81" s="94"/>
      <c r="D81" s="94"/>
      <c r="E81" s="603"/>
      <c r="F81" s="603"/>
      <c r="G81" s="603"/>
      <c r="H81" s="412"/>
      <c r="I81" s="109"/>
      <c r="J81" s="604"/>
      <c r="K81" s="604"/>
      <c r="L81" s="604"/>
      <c r="M81" s="408"/>
      <c r="N81" s="611"/>
      <c r="O81" s="611"/>
      <c r="P81" s="602"/>
      <c r="Q81" s="602"/>
      <c r="R81" s="91"/>
      <c r="S81" s="602"/>
      <c r="T81" s="602"/>
      <c r="U81" s="602"/>
      <c r="V81" s="602"/>
      <c r="W81" s="602"/>
      <c r="X81" s="612"/>
      <c r="Y81" s="612"/>
    </row>
    <row r="82" spans="1:25" ht="17.25" customHeight="1">
      <c r="A82" s="410"/>
      <c r="B82" s="409"/>
      <c r="C82" s="94"/>
      <c r="D82" s="94"/>
      <c r="E82" s="603"/>
      <c r="F82" s="603"/>
      <c r="G82" s="603"/>
      <c r="H82" s="412"/>
      <c r="I82" s="109"/>
      <c r="J82" s="604"/>
      <c r="K82" s="604"/>
      <c r="L82" s="604"/>
      <c r="M82" s="408"/>
      <c r="N82" s="611"/>
      <c r="O82" s="611"/>
      <c r="P82" s="602"/>
      <c r="Q82" s="602"/>
      <c r="R82" s="91"/>
      <c r="S82" s="602"/>
      <c r="T82" s="602"/>
      <c r="U82" s="602"/>
      <c r="V82" s="602"/>
      <c r="W82" s="602"/>
      <c r="X82" s="612"/>
      <c r="Y82" s="612"/>
    </row>
    <row r="83" spans="1:25" ht="17.25" customHeight="1">
      <c r="A83" s="410"/>
      <c r="B83" s="409"/>
      <c r="C83" s="94"/>
      <c r="D83" s="94"/>
      <c r="E83" s="603"/>
      <c r="F83" s="603"/>
      <c r="G83" s="603"/>
      <c r="H83" s="412"/>
      <c r="I83" s="109"/>
      <c r="J83" s="604"/>
      <c r="K83" s="604"/>
      <c r="L83" s="604"/>
      <c r="M83" s="408"/>
      <c r="N83" s="611"/>
      <c r="O83" s="611"/>
      <c r="P83" s="602"/>
      <c r="Q83" s="602"/>
      <c r="R83" s="91"/>
      <c r="S83" s="602"/>
      <c r="T83" s="602"/>
      <c r="U83" s="602"/>
      <c r="V83" s="602"/>
      <c r="W83" s="602"/>
      <c r="X83" s="612"/>
      <c r="Y83" s="612"/>
    </row>
    <row r="84" spans="1:25" ht="17.25" customHeight="1">
      <c r="A84" s="410"/>
      <c r="B84" s="409"/>
      <c r="C84" s="94"/>
      <c r="D84" s="94"/>
      <c r="E84" s="603"/>
      <c r="F84" s="603"/>
      <c r="G84" s="603"/>
      <c r="H84" s="412"/>
      <c r="I84" s="109"/>
      <c r="J84" s="604"/>
      <c r="K84" s="604"/>
      <c r="L84" s="604"/>
      <c r="M84" s="408"/>
      <c r="N84" s="611"/>
      <c r="O84" s="611"/>
      <c r="P84" s="602"/>
      <c r="Q84" s="602"/>
      <c r="R84" s="91"/>
      <c r="S84" s="602"/>
      <c r="T84" s="602"/>
      <c r="U84" s="602"/>
      <c r="V84" s="602"/>
      <c r="W84" s="602"/>
      <c r="X84" s="612"/>
      <c r="Y84" s="612"/>
    </row>
    <row r="85" spans="1:25" ht="17.25" customHeight="1">
      <c r="A85" s="410"/>
      <c r="B85" s="409"/>
      <c r="C85" s="94"/>
      <c r="D85" s="94"/>
      <c r="E85" s="603"/>
      <c r="F85" s="603"/>
      <c r="G85" s="603"/>
      <c r="H85" s="412"/>
      <c r="I85" s="109"/>
      <c r="J85" s="604"/>
      <c r="K85" s="604"/>
      <c r="L85" s="604"/>
      <c r="M85" s="408"/>
      <c r="N85" s="611"/>
      <c r="O85" s="611"/>
      <c r="P85" s="602"/>
      <c r="Q85" s="602"/>
      <c r="R85" s="91"/>
      <c r="S85" s="602"/>
      <c r="T85" s="602"/>
      <c r="U85" s="602"/>
      <c r="V85" s="602"/>
      <c r="W85" s="602"/>
      <c r="X85" s="612"/>
      <c r="Y85" s="612"/>
    </row>
    <row r="86" spans="1:25" ht="17.25" customHeight="1">
      <c r="A86" s="410"/>
      <c r="B86" s="409"/>
      <c r="C86" s="94"/>
      <c r="D86" s="94"/>
      <c r="E86" s="603"/>
      <c r="F86" s="603"/>
      <c r="G86" s="603"/>
      <c r="H86" s="412"/>
      <c r="I86" s="109"/>
      <c r="J86" s="604"/>
      <c r="K86" s="604"/>
      <c r="L86" s="604"/>
      <c r="M86" s="408"/>
      <c r="N86" s="611"/>
      <c r="O86" s="611"/>
      <c r="P86" s="602"/>
      <c r="Q86" s="602"/>
      <c r="R86" s="91"/>
      <c r="S86" s="602"/>
      <c r="T86" s="602"/>
      <c r="U86" s="602"/>
      <c r="V86" s="602"/>
      <c r="W86" s="602"/>
      <c r="X86" s="612"/>
      <c r="Y86" s="612"/>
    </row>
    <row r="87" spans="1:25" ht="17.25" customHeight="1">
      <c r="A87" s="410"/>
      <c r="B87" s="409"/>
      <c r="C87" s="94"/>
      <c r="D87" s="94"/>
      <c r="E87" s="603"/>
      <c r="F87" s="603"/>
      <c r="G87" s="603"/>
      <c r="H87" s="412"/>
      <c r="I87" s="109"/>
      <c r="J87" s="604"/>
      <c r="K87" s="604"/>
      <c r="L87" s="604"/>
      <c r="M87" s="408"/>
      <c r="N87" s="611"/>
      <c r="O87" s="611"/>
      <c r="P87" s="602"/>
      <c r="Q87" s="602"/>
      <c r="R87" s="91"/>
      <c r="S87" s="602"/>
      <c r="T87" s="602"/>
      <c r="U87" s="602"/>
      <c r="V87" s="602"/>
      <c r="W87" s="602"/>
      <c r="X87" s="612"/>
      <c r="Y87" s="612"/>
    </row>
  </sheetData>
  <mergeCells count="589">
    <mergeCell ref="X48:Y48"/>
    <mergeCell ref="E48:G48"/>
    <mergeCell ref="E51:G51"/>
    <mergeCell ref="J51:L51"/>
    <mergeCell ref="N51:O51"/>
    <mergeCell ref="P51:Q51"/>
    <mergeCell ref="S51:U51"/>
    <mergeCell ref="V51:W51"/>
    <mergeCell ref="X51:Y51"/>
    <mergeCell ref="E49:G49"/>
    <mergeCell ref="J49:L49"/>
    <mergeCell ref="N49:O49"/>
    <mergeCell ref="P49:Q49"/>
    <mergeCell ref="S49:U49"/>
    <mergeCell ref="V49:W49"/>
    <mergeCell ref="X49:Y49"/>
    <mergeCell ref="E50:G50"/>
    <mergeCell ref="J50:L50"/>
    <mergeCell ref="N50:O50"/>
    <mergeCell ref="P50:Q50"/>
    <mergeCell ref="S50:U50"/>
    <mergeCell ref="V50:W50"/>
    <mergeCell ref="X50:Y50"/>
    <mergeCell ref="X43:Y43"/>
    <mergeCell ref="E46:G46"/>
    <mergeCell ref="J46:L46"/>
    <mergeCell ref="N46:O46"/>
    <mergeCell ref="P46:Q46"/>
    <mergeCell ref="S46:U46"/>
    <mergeCell ref="V46:W46"/>
    <mergeCell ref="X46:Y46"/>
    <mergeCell ref="E47:G47"/>
    <mergeCell ref="J47:L47"/>
    <mergeCell ref="N47:O47"/>
    <mergeCell ref="P47:Q47"/>
    <mergeCell ref="S47:U47"/>
    <mergeCell ref="V47:W47"/>
    <mergeCell ref="X47:Y47"/>
    <mergeCell ref="E41:G41"/>
    <mergeCell ref="J41:L41"/>
    <mergeCell ref="N41:O41"/>
    <mergeCell ref="P41:Q41"/>
    <mergeCell ref="S41:U41"/>
    <mergeCell ref="V41:W41"/>
    <mergeCell ref="J48:L48"/>
    <mergeCell ref="N48:O48"/>
    <mergeCell ref="P48:Q48"/>
    <mergeCell ref="S48:U48"/>
    <mergeCell ref="N43:O43"/>
    <mergeCell ref="P43:Q43"/>
    <mergeCell ref="S43:U43"/>
    <mergeCell ref="V43:W43"/>
    <mergeCell ref="V48:W48"/>
    <mergeCell ref="X41:Y41"/>
    <mergeCell ref="X44:Y44"/>
    <mergeCell ref="E45:G45"/>
    <mergeCell ref="J45:L45"/>
    <mergeCell ref="N45:O45"/>
    <mergeCell ref="P45:Q45"/>
    <mergeCell ref="S45:U45"/>
    <mergeCell ref="V45:W45"/>
    <mergeCell ref="X45:Y45"/>
    <mergeCell ref="E42:G42"/>
    <mergeCell ref="J42:L42"/>
    <mergeCell ref="N42:O42"/>
    <mergeCell ref="P42:Q42"/>
    <mergeCell ref="S42:U42"/>
    <mergeCell ref="V42:W42"/>
    <mergeCell ref="X42:Y42"/>
    <mergeCell ref="E43:G43"/>
    <mergeCell ref="J43:L43"/>
    <mergeCell ref="E44:G44"/>
    <mergeCell ref="J44:L44"/>
    <mergeCell ref="N44:O44"/>
    <mergeCell ref="P44:Q44"/>
    <mergeCell ref="S44:U44"/>
    <mergeCell ref="V44:W44"/>
    <mergeCell ref="E39:G39"/>
    <mergeCell ref="J39:L39"/>
    <mergeCell ref="N39:O39"/>
    <mergeCell ref="P39:Q39"/>
    <mergeCell ref="S39:U39"/>
    <mergeCell ref="V39:W39"/>
    <mergeCell ref="X39:Y39"/>
    <mergeCell ref="E40:G40"/>
    <mergeCell ref="J40:L40"/>
    <mergeCell ref="N40:O40"/>
    <mergeCell ref="P40:Q40"/>
    <mergeCell ref="S40:U40"/>
    <mergeCell ref="V40:W40"/>
    <mergeCell ref="X40:Y40"/>
    <mergeCell ref="E37:G37"/>
    <mergeCell ref="J37:L37"/>
    <mergeCell ref="N37:O37"/>
    <mergeCell ref="P37:Q37"/>
    <mergeCell ref="S37:U37"/>
    <mergeCell ref="V37:W37"/>
    <mergeCell ref="X37:Y37"/>
    <mergeCell ref="E38:G38"/>
    <mergeCell ref="J38:L38"/>
    <mergeCell ref="N38:O38"/>
    <mergeCell ref="P38:Q38"/>
    <mergeCell ref="S38:U38"/>
    <mergeCell ref="V38:W38"/>
    <mergeCell ref="X38:Y38"/>
    <mergeCell ref="E35:G35"/>
    <mergeCell ref="J35:L35"/>
    <mergeCell ref="N35:O35"/>
    <mergeCell ref="P35:Q35"/>
    <mergeCell ref="S35:U35"/>
    <mergeCell ref="V35:W35"/>
    <mergeCell ref="X35:Y35"/>
    <mergeCell ref="E36:G36"/>
    <mergeCell ref="J36:L36"/>
    <mergeCell ref="N36:O36"/>
    <mergeCell ref="P36:Q36"/>
    <mergeCell ref="S36:U36"/>
    <mergeCell ref="V36:W36"/>
    <mergeCell ref="X36:Y36"/>
    <mergeCell ref="E33:G33"/>
    <mergeCell ref="J33:L33"/>
    <mergeCell ref="N33:O33"/>
    <mergeCell ref="P33:Q33"/>
    <mergeCell ref="S33:U33"/>
    <mergeCell ref="V33:W33"/>
    <mergeCell ref="X33:Y33"/>
    <mergeCell ref="E34:G34"/>
    <mergeCell ref="J34:L34"/>
    <mergeCell ref="N34:O34"/>
    <mergeCell ref="P34:Q34"/>
    <mergeCell ref="S34:U34"/>
    <mergeCell ref="V34:W34"/>
    <mergeCell ref="X34:Y34"/>
    <mergeCell ref="E31:G31"/>
    <mergeCell ref="J31:L31"/>
    <mergeCell ref="N31:O31"/>
    <mergeCell ref="P31:Q31"/>
    <mergeCell ref="S31:U31"/>
    <mergeCell ref="V31:W31"/>
    <mergeCell ref="X31:Y31"/>
    <mergeCell ref="E32:G32"/>
    <mergeCell ref="J32:L32"/>
    <mergeCell ref="N32:O32"/>
    <mergeCell ref="P32:Q32"/>
    <mergeCell ref="S32:U32"/>
    <mergeCell ref="V32:W32"/>
    <mergeCell ref="X32:Y32"/>
    <mergeCell ref="E29:G29"/>
    <mergeCell ref="J29:L29"/>
    <mergeCell ref="N29:O29"/>
    <mergeCell ref="P29:Q29"/>
    <mergeCell ref="S29:U29"/>
    <mergeCell ref="V29:W29"/>
    <mergeCell ref="X29:Y29"/>
    <mergeCell ref="E30:G30"/>
    <mergeCell ref="J30:L30"/>
    <mergeCell ref="N30:O30"/>
    <mergeCell ref="P30:Q30"/>
    <mergeCell ref="S30:U30"/>
    <mergeCell ref="V30:W30"/>
    <mergeCell ref="X30:Y30"/>
    <mergeCell ref="E27:G27"/>
    <mergeCell ref="J27:L27"/>
    <mergeCell ref="N27:O27"/>
    <mergeCell ref="P27:Q27"/>
    <mergeCell ref="S27:U27"/>
    <mergeCell ref="V27:W27"/>
    <mergeCell ref="X27:Y27"/>
    <mergeCell ref="E28:G28"/>
    <mergeCell ref="J28:L28"/>
    <mergeCell ref="N28:O28"/>
    <mergeCell ref="P28:Q28"/>
    <mergeCell ref="S28:U28"/>
    <mergeCell ref="V28:W28"/>
    <mergeCell ref="X28:Y28"/>
    <mergeCell ref="E25:G25"/>
    <mergeCell ref="J25:L25"/>
    <mergeCell ref="N25:O25"/>
    <mergeCell ref="P25:Q25"/>
    <mergeCell ref="S25:U25"/>
    <mergeCell ref="V25:W25"/>
    <mergeCell ref="X25:Y25"/>
    <mergeCell ref="E26:G26"/>
    <mergeCell ref="J26:L26"/>
    <mergeCell ref="N26:O26"/>
    <mergeCell ref="P26:Q26"/>
    <mergeCell ref="S26:U26"/>
    <mergeCell ref="V26:W26"/>
    <mergeCell ref="X26:Y26"/>
    <mergeCell ref="E23:G23"/>
    <mergeCell ref="J23:L23"/>
    <mergeCell ref="N23:O23"/>
    <mergeCell ref="P23:Q23"/>
    <mergeCell ref="S23:U23"/>
    <mergeCell ref="V23:W23"/>
    <mergeCell ref="X23:Y23"/>
    <mergeCell ref="E24:G24"/>
    <mergeCell ref="J24:L24"/>
    <mergeCell ref="N24:O24"/>
    <mergeCell ref="P24:Q24"/>
    <mergeCell ref="S24:U24"/>
    <mergeCell ref="V24:W24"/>
    <mergeCell ref="X24:Y24"/>
    <mergeCell ref="E21:G21"/>
    <mergeCell ref="J21:L21"/>
    <mergeCell ref="N21:O21"/>
    <mergeCell ref="P21:Q21"/>
    <mergeCell ref="S21:U21"/>
    <mergeCell ref="V21:W21"/>
    <mergeCell ref="X21:Y21"/>
    <mergeCell ref="E22:G22"/>
    <mergeCell ref="J22:L22"/>
    <mergeCell ref="N22:O22"/>
    <mergeCell ref="P22:Q22"/>
    <mergeCell ref="S22:U22"/>
    <mergeCell ref="V22:W22"/>
    <mergeCell ref="X22:Y22"/>
    <mergeCell ref="P18:Q18"/>
    <mergeCell ref="S18:U18"/>
    <mergeCell ref="V18:W18"/>
    <mergeCell ref="X18:Y18"/>
    <mergeCell ref="E19:G19"/>
    <mergeCell ref="J19:L19"/>
    <mergeCell ref="N19:O19"/>
    <mergeCell ref="P19:Q19"/>
    <mergeCell ref="S19:U19"/>
    <mergeCell ref="V19:W19"/>
    <mergeCell ref="X19:Y19"/>
    <mergeCell ref="I19:I20"/>
    <mergeCell ref="E20:G20"/>
    <mergeCell ref="J20:L20"/>
    <mergeCell ref="N20:O20"/>
    <mergeCell ref="P20:Q20"/>
    <mergeCell ref="S20:U20"/>
    <mergeCell ref="V20:W20"/>
    <mergeCell ref="X20:Y20"/>
    <mergeCell ref="E67:G67"/>
    <mergeCell ref="J67:L67"/>
    <mergeCell ref="N67:O67"/>
    <mergeCell ref="P67:Q67"/>
    <mergeCell ref="S67:U67"/>
    <mergeCell ref="V67:W67"/>
    <mergeCell ref="X67:Y67"/>
    <mergeCell ref="E68:G68"/>
    <mergeCell ref="J68:L68"/>
    <mergeCell ref="N68:O68"/>
    <mergeCell ref="P68:Q68"/>
    <mergeCell ref="S68:U68"/>
    <mergeCell ref="V68:W68"/>
    <mergeCell ref="X68:Y68"/>
    <mergeCell ref="E65:G65"/>
    <mergeCell ref="J65:L65"/>
    <mergeCell ref="N65:O65"/>
    <mergeCell ref="P65:Q65"/>
    <mergeCell ref="S65:U65"/>
    <mergeCell ref="V65:W65"/>
    <mergeCell ref="X65:Y65"/>
    <mergeCell ref="E66:G66"/>
    <mergeCell ref="J66:L66"/>
    <mergeCell ref="N66:O66"/>
    <mergeCell ref="P66:Q66"/>
    <mergeCell ref="S66:U66"/>
    <mergeCell ref="V66:W66"/>
    <mergeCell ref="X66:Y66"/>
    <mergeCell ref="E63:G63"/>
    <mergeCell ref="J63:L63"/>
    <mergeCell ref="N63:O63"/>
    <mergeCell ref="P63:Q63"/>
    <mergeCell ref="S63:U63"/>
    <mergeCell ref="V63:W63"/>
    <mergeCell ref="X63:Y63"/>
    <mergeCell ref="E64:G64"/>
    <mergeCell ref="J64:L64"/>
    <mergeCell ref="N64:O64"/>
    <mergeCell ref="P64:Q64"/>
    <mergeCell ref="S64:U64"/>
    <mergeCell ref="V64:W64"/>
    <mergeCell ref="X64:Y64"/>
    <mergeCell ref="E61:G61"/>
    <mergeCell ref="J61:L61"/>
    <mergeCell ref="N61:O61"/>
    <mergeCell ref="P61:Q61"/>
    <mergeCell ref="S61:U61"/>
    <mergeCell ref="V61:W61"/>
    <mergeCell ref="X61:Y61"/>
    <mergeCell ref="E62:G62"/>
    <mergeCell ref="J62:L62"/>
    <mergeCell ref="N62:O62"/>
    <mergeCell ref="P62:Q62"/>
    <mergeCell ref="S62:U62"/>
    <mergeCell ref="V62:W62"/>
    <mergeCell ref="X62:Y62"/>
    <mergeCell ref="E59:G59"/>
    <mergeCell ref="J59:L59"/>
    <mergeCell ref="N59:O59"/>
    <mergeCell ref="P59:Q59"/>
    <mergeCell ref="S59:U59"/>
    <mergeCell ref="V59:W59"/>
    <mergeCell ref="X59:Y59"/>
    <mergeCell ref="E60:G60"/>
    <mergeCell ref="J60:L60"/>
    <mergeCell ref="N60:O60"/>
    <mergeCell ref="P60:Q60"/>
    <mergeCell ref="S60:U60"/>
    <mergeCell ref="V60:W60"/>
    <mergeCell ref="X60:Y60"/>
    <mergeCell ref="E57:G57"/>
    <mergeCell ref="J57:L57"/>
    <mergeCell ref="N57:O57"/>
    <mergeCell ref="P57:Q57"/>
    <mergeCell ref="S57:U57"/>
    <mergeCell ref="V57:W57"/>
    <mergeCell ref="X57:Y57"/>
    <mergeCell ref="E58:G58"/>
    <mergeCell ref="J58:L58"/>
    <mergeCell ref="N58:O58"/>
    <mergeCell ref="P58:Q58"/>
    <mergeCell ref="S58:U58"/>
    <mergeCell ref="V58:W58"/>
    <mergeCell ref="X58:Y58"/>
    <mergeCell ref="E55:G55"/>
    <mergeCell ref="J55:L55"/>
    <mergeCell ref="N55:O55"/>
    <mergeCell ref="P55:Q55"/>
    <mergeCell ref="S55:U55"/>
    <mergeCell ref="V55:W55"/>
    <mergeCell ref="X55:Y55"/>
    <mergeCell ref="E56:G56"/>
    <mergeCell ref="J56:L56"/>
    <mergeCell ref="N56:O56"/>
    <mergeCell ref="P56:Q56"/>
    <mergeCell ref="S56:U56"/>
    <mergeCell ref="V56:W56"/>
    <mergeCell ref="X56:Y56"/>
    <mergeCell ref="E53:G53"/>
    <mergeCell ref="J53:L53"/>
    <mergeCell ref="N53:O53"/>
    <mergeCell ref="P53:Q53"/>
    <mergeCell ref="S53:U53"/>
    <mergeCell ref="V53:W53"/>
    <mergeCell ref="X53:Y53"/>
    <mergeCell ref="E54:G54"/>
    <mergeCell ref="J54:L54"/>
    <mergeCell ref="N54:O54"/>
    <mergeCell ref="P54:Q54"/>
    <mergeCell ref="S54:U54"/>
    <mergeCell ref="V54:W54"/>
    <mergeCell ref="X54:Y54"/>
    <mergeCell ref="E16:G16"/>
    <mergeCell ref="J16:L16"/>
    <mergeCell ref="N16:O16"/>
    <mergeCell ref="P16:Q16"/>
    <mergeCell ref="S16:U16"/>
    <mergeCell ref="V16:W16"/>
    <mergeCell ref="X16:Y16"/>
    <mergeCell ref="E52:G52"/>
    <mergeCell ref="J52:L52"/>
    <mergeCell ref="N52:O52"/>
    <mergeCell ref="P52:Q52"/>
    <mergeCell ref="S52:U52"/>
    <mergeCell ref="V52:W52"/>
    <mergeCell ref="X52:Y52"/>
    <mergeCell ref="E17:G17"/>
    <mergeCell ref="J17:L17"/>
    <mergeCell ref="N17:O17"/>
    <mergeCell ref="P17:Q17"/>
    <mergeCell ref="S17:U17"/>
    <mergeCell ref="V17:W17"/>
    <mergeCell ref="X17:Y17"/>
    <mergeCell ref="E18:G18"/>
    <mergeCell ref="J18:L18"/>
    <mergeCell ref="N18:O18"/>
    <mergeCell ref="E76:G76"/>
    <mergeCell ref="J76:L76"/>
    <mergeCell ref="N76:O76"/>
    <mergeCell ref="P76:Q76"/>
    <mergeCell ref="S76:U76"/>
    <mergeCell ref="V76:W76"/>
    <mergeCell ref="X76:Y76"/>
    <mergeCell ref="E77:G77"/>
    <mergeCell ref="J77:L77"/>
    <mergeCell ref="N77:O77"/>
    <mergeCell ref="P77:Q77"/>
    <mergeCell ref="S77:U77"/>
    <mergeCell ref="V77:W77"/>
    <mergeCell ref="X77:Y77"/>
    <mergeCell ref="E74:G74"/>
    <mergeCell ref="J74:L74"/>
    <mergeCell ref="N74:O74"/>
    <mergeCell ref="P74:Q74"/>
    <mergeCell ref="S74:U74"/>
    <mergeCell ref="V74:W74"/>
    <mergeCell ref="X74:Y74"/>
    <mergeCell ref="P75:Q75"/>
    <mergeCell ref="S75:U75"/>
    <mergeCell ref="V75:W75"/>
    <mergeCell ref="X75:Y75"/>
    <mergeCell ref="E75:G75"/>
    <mergeCell ref="J75:L75"/>
    <mergeCell ref="N75:O75"/>
    <mergeCell ref="E72:G72"/>
    <mergeCell ref="J72:L72"/>
    <mergeCell ref="N72:O72"/>
    <mergeCell ref="P72:Q72"/>
    <mergeCell ref="S72:U72"/>
    <mergeCell ref="V72:W72"/>
    <mergeCell ref="X72:Y72"/>
    <mergeCell ref="E73:G73"/>
    <mergeCell ref="J73:L73"/>
    <mergeCell ref="N73:O73"/>
    <mergeCell ref="P73:Q73"/>
    <mergeCell ref="S73:U73"/>
    <mergeCell ref="V73:W73"/>
    <mergeCell ref="X73:Y73"/>
    <mergeCell ref="S70:U70"/>
    <mergeCell ref="V70:W70"/>
    <mergeCell ref="X70:Y70"/>
    <mergeCell ref="E71:G71"/>
    <mergeCell ref="J71:L71"/>
    <mergeCell ref="N71:O71"/>
    <mergeCell ref="P71:Q71"/>
    <mergeCell ref="S71:U71"/>
    <mergeCell ref="V71:W71"/>
    <mergeCell ref="X71:Y71"/>
    <mergeCell ref="X15:Y15"/>
    <mergeCell ref="J81:L81"/>
    <mergeCell ref="N81:O81"/>
    <mergeCell ref="P81:Q81"/>
    <mergeCell ref="S81:U81"/>
    <mergeCell ref="V81:W81"/>
    <mergeCell ref="X81:Y81"/>
    <mergeCell ref="E82:G82"/>
    <mergeCell ref="J82:L82"/>
    <mergeCell ref="N82:O82"/>
    <mergeCell ref="P82:Q82"/>
    <mergeCell ref="S82:U82"/>
    <mergeCell ref="V82:W82"/>
    <mergeCell ref="X82:Y82"/>
    <mergeCell ref="E69:G69"/>
    <mergeCell ref="J69:L69"/>
    <mergeCell ref="N69:O69"/>
    <mergeCell ref="P69:Q69"/>
    <mergeCell ref="S69:U69"/>
    <mergeCell ref="V69:W69"/>
    <mergeCell ref="X69:Y69"/>
    <mergeCell ref="E70:G70"/>
    <mergeCell ref="J70:L70"/>
    <mergeCell ref="N70:O70"/>
    <mergeCell ref="X83:Y83"/>
    <mergeCell ref="E78:G78"/>
    <mergeCell ref="J78:L78"/>
    <mergeCell ref="N78:O78"/>
    <mergeCell ref="P78:Q78"/>
    <mergeCell ref="S78:U78"/>
    <mergeCell ref="V78:W78"/>
    <mergeCell ref="X78:Y78"/>
    <mergeCell ref="E79:G79"/>
    <mergeCell ref="J79:L79"/>
    <mergeCell ref="N79:O79"/>
    <mergeCell ref="P79:Q79"/>
    <mergeCell ref="S79:U79"/>
    <mergeCell ref="V79:W79"/>
    <mergeCell ref="X79:Y79"/>
    <mergeCell ref="E80:G80"/>
    <mergeCell ref="J80:L80"/>
    <mergeCell ref="N80:O80"/>
    <mergeCell ref="P80:Q80"/>
    <mergeCell ref="S80:U80"/>
    <mergeCell ref="V80:W80"/>
    <mergeCell ref="X80:Y80"/>
    <mergeCell ref="X87:Y87"/>
    <mergeCell ref="E87:G87"/>
    <mergeCell ref="N86:O86"/>
    <mergeCell ref="P86:Q86"/>
    <mergeCell ref="S86:U86"/>
    <mergeCell ref="V86:W86"/>
    <mergeCell ref="X86:Y86"/>
    <mergeCell ref="E84:G84"/>
    <mergeCell ref="J84:L84"/>
    <mergeCell ref="N84:O84"/>
    <mergeCell ref="P84:Q84"/>
    <mergeCell ref="S84:U84"/>
    <mergeCell ref="V84:W84"/>
    <mergeCell ref="X84:Y84"/>
    <mergeCell ref="E85:G85"/>
    <mergeCell ref="J85:L85"/>
    <mergeCell ref="N85:O85"/>
    <mergeCell ref="P85:Q85"/>
    <mergeCell ref="S85:U85"/>
    <mergeCell ref="V85:W85"/>
    <mergeCell ref="X85:Y85"/>
    <mergeCell ref="J87:L87"/>
    <mergeCell ref="N87:O87"/>
    <mergeCell ref="P87:Q87"/>
    <mergeCell ref="S87:U87"/>
    <mergeCell ref="E86:G86"/>
    <mergeCell ref="J86:L86"/>
    <mergeCell ref="V87:W87"/>
    <mergeCell ref="S14:U14"/>
    <mergeCell ref="V14:W14"/>
    <mergeCell ref="E14:H14"/>
    <mergeCell ref="J14:L14"/>
    <mergeCell ref="N14:O14"/>
    <mergeCell ref="P14:Q14"/>
    <mergeCell ref="E15:G15"/>
    <mergeCell ref="J15:L15"/>
    <mergeCell ref="N15:O15"/>
    <mergeCell ref="P15:Q15"/>
    <mergeCell ref="S15:U15"/>
    <mergeCell ref="V15:W15"/>
    <mergeCell ref="E81:G81"/>
    <mergeCell ref="E83:G83"/>
    <mergeCell ref="J83:L83"/>
    <mergeCell ref="N83:O83"/>
    <mergeCell ref="P83:Q83"/>
    <mergeCell ref="S83:U83"/>
    <mergeCell ref="V83:W83"/>
    <mergeCell ref="P70:Q70"/>
    <mergeCell ref="X14:Y14"/>
    <mergeCell ref="W5:Y5"/>
    <mergeCell ref="A6:B11"/>
    <mergeCell ref="G6:K6"/>
    <mergeCell ref="L6:R6"/>
    <mergeCell ref="S6:T6"/>
    <mergeCell ref="U6:V6"/>
    <mergeCell ref="W6:Y6"/>
    <mergeCell ref="A5:B5"/>
    <mergeCell ref="D5:F5"/>
    <mergeCell ref="G5:K5"/>
    <mergeCell ref="L5:R5"/>
    <mergeCell ref="S5:T5"/>
    <mergeCell ref="U5:V5"/>
    <mergeCell ref="D9:F9"/>
    <mergeCell ref="G9:K9"/>
    <mergeCell ref="L9:R9"/>
    <mergeCell ref="D6:F6"/>
    <mergeCell ref="D7:F7"/>
    <mergeCell ref="S8:T8"/>
    <mergeCell ref="U8:V8"/>
    <mergeCell ref="W8:Y8"/>
    <mergeCell ref="L12:R12"/>
    <mergeCell ref="S12:T12"/>
    <mergeCell ref="L8:R8"/>
    <mergeCell ref="A3:B4"/>
    <mergeCell ref="C3:C4"/>
    <mergeCell ref="D3:Q3"/>
    <mergeCell ref="S3:T3"/>
    <mergeCell ref="D4:P4"/>
    <mergeCell ref="Q4:R4"/>
    <mergeCell ref="S4:T4"/>
    <mergeCell ref="A1:B1"/>
    <mergeCell ref="C1:D1"/>
    <mergeCell ref="E1:P1"/>
    <mergeCell ref="E13:H13"/>
    <mergeCell ref="J13:L13"/>
    <mergeCell ref="N13:O13"/>
    <mergeCell ref="P13:Q13"/>
    <mergeCell ref="S13:U13"/>
    <mergeCell ref="V13:W13"/>
    <mergeCell ref="X13:Y13"/>
    <mergeCell ref="U1:Y2"/>
    <mergeCell ref="D2:P2"/>
    <mergeCell ref="G10:K10"/>
    <mergeCell ref="L10:R10"/>
    <mergeCell ref="S10:T10"/>
    <mergeCell ref="U10:V10"/>
    <mergeCell ref="W10:Y10"/>
    <mergeCell ref="S9:T9"/>
    <mergeCell ref="U9:V9"/>
    <mergeCell ref="W9:Y9"/>
    <mergeCell ref="G7:K7"/>
    <mergeCell ref="L7:R7"/>
    <mergeCell ref="S7:T7"/>
    <mergeCell ref="U7:V7"/>
    <mergeCell ref="W7:Y7"/>
    <mergeCell ref="D8:F8"/>
    <mergeCell ref="G8:K8"/>
    <mergeCell ref="A12:B12"/>
    <mergeCell ref="D12:F12"/>
    <mergeCell ref="G12:K12"/>
    <mergeCell ref="U12:W12"/>
    <mergeCell ref="W11:Y11"/>
    <mergeCell ref="D10:F10"/>
    <mergeCell ref="L11:R11"/>
    <mergeCell ref="S11:T11"/>
    <mergeCell ref="U11:V11"/>
    <mergeCell ref="D11:F11"/>
    <mergeCell ref="G11:K11"/>
    <mergeCell ref="X12:Y12"/>
  </mergeCells>
  <phoneticPr fontId="1" type="noConversion"/>
  <conditionalFormatting sqref="C15">
    <cfRule type="duplicateValues" dxfId="514" priority="4"/>
  </conditionalFormatting>
  <conditionalFormatting sqref="C16">
    <cfRule type="duplicateValues" dxfId="513" priority="3"/>
  </conditionalFormatting>
  <conditionalFormatting sqref="C17:C18">
    <cfRule type="duplicateValues" dxfId="512" priority="2"/>
  </conditionalFormatting>
  <conditionalFormatting sqref="C19">
    <cfRule type="duplicateValues" dxfId="511" priority="1"/>
  </conditionalFormatting>
  <pageMargins left="0.70866141732283472" right="0.70866141732283472" top="0.74803149606299213" bottom="0.74803149606299213" header="0.31496062992125984" footer="0.31496062992125984"/>
  <pageSetup paperSize="8" scale="7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5A4839-9F28-4F26-AD48-6F18710104F6}">
  <sheetPr codeName="Sheet5">
    <tabColor rgb="FF00B0F0"/>
  </sheetPr>
  <dimension ref="A1:AB75"/>
  <sheetViews>
    <sheetView tabSelected="1" view="pageBreakPreview" zoomScale="70" zoomScaleSheetLayoutView="70" workbookViewId="0">
      <pane xSplit="5" ySplit="8" topLeftCell="F60" activePane="bottomRight" state="frozen"/>
      <selection activeCell="D16" sqref="D16"/>
      <selection pane="topRight" activeCell="D16" sqref="D16"/>
      <selection pane="bottomLeft" activeCell="D16" sqref="D16"/>
      <selection pane="bottomRight" activeCell="F70" sqref="F70"/>
    </sheetView>
  </sheetViews>
  <sheetFormatPr defaultRowHeight="14.25"/>
  <cols>
    <col min="1" max="1" width="5.875" style="2" customWidth="1"/>
    <col min="2" max="2" width="8.375" style="2" customWidth="1"/>
    <col min="3" max="3" width="8" style="2" customWidth="1"/>
    <col min="4" max="4" width="22.125" style="2" customWidth="1"/>
    <col min="5" max="5" width="29.125" style="2" customWidth="1"/>
    <col min="6" max="6" width="37.125" style="3" customWidth="1"/>
    <col min="7" max="7" width="4.875" style="2" customWidth="1"/>
    <col min="8" max="8" width="5.25" style="2" customWidth="1"/>
    <col min="9" max="9" width="10.5" style="2" customWidth="1"/>
    <col min="10" max="10" width="6.125" style="4" customWidth="1"/>
    <col min="11" max="11" width="20.5" style="2" customWidth="1"/>
    <col min="12" max="12" width="8.125" style="5" customWidth="1"/>
    <col min="13" max="14" width="7.25" style="4" customWidth="1"/>
    <col min="15" max="15" width="11.25" style="4" customWidth="1"/>
    <col min="16" max="16" width="24.25" style="4" customWidth="1"/>
    <col min="17" max="17" width="13.5" style="4" customWidth="1"/>
    <col min="18" max="18" width="14.25" style="4" customWidth="1"/>
    <col min="19" max="20" width="10.375" style="2" customWidth="1"/>
    <col min="21" max="24" width="14.625" style="6" customWidth="1"/>
    <col min="25" max="25" width="12.5" style="2" customWidth="1"/>
    <col min="26" max="26" width="11.125" style="2" customWidth="1"/>
    <col min="27" max="27" width="15.5" style="2" bestFit="1" customWidth="1"/>
    <col min="28" max="28" width="15.5" style="435" bestFit="1" customWidth="1"/>
    <col min="29" max="16384" width="9" style="2"/>
  </cols>
  <sheetData>
    <row r="1" spans="1:28" ht="20.25" customHeight="1">
      <c r="A1" s="616"/>
      <c r="B1" s="616"/>
      <c r="C1" s="616"/>
      <c r="D1" s="616"/>
      <c r="E1" s="616"/>
      <c r="F1" s="616"/>
      <c r="G1" s="616"/>
      <c r="H1" s="616"/>
      <c r="I1" s="616"/>
      <c r="J1" s="616"/>
      <c r="K1" s="616"/>
      <c r="L1" s="616"/>
      <c r="M1" s="616"/>
      <c r="N1" s="616"/>
      <c r="O1" s="616"/>
      <c r="P1" s="616"/>
      <c r="Q1" s="616"/>
      <c r="R1" s="616"/>
      <c r="S1" s="616"/>
      <c r="T1" s="616"/>
      <c r="U1" s="616"/>
      <c r="V1" s="616"/>
      <c r="W1" s="616"/>
      <c r="X1" s="616"/>
      <c r="Y1" s="616"/>
      <c r="Z1" s="616"/>
      <c r="AA1" s="616"/>
      <c r="AB1" s="430"/>
    </row>
    <row r="2" spans="1:28" ht="27.75" customHeight="1">
      <c r="A2" s="623" t="s">
        <v>324</v>
      </c>
      <c r="B2" s="623"/>
      <c r="C2" s="620" t="s">
        <v>197</v>
      </c>
      <c r="D2" s="620"/>
      <c r="E2" s="620"/>
      <c r="F2" s="619" t="s">
        <v>419</v>
      </c>
      <c r="G2" s="619"/>
      <c r="H2" s="619"/>
      <c r="I2" s="619"/>
      <c r="J2" s="619"/>
      <c r="K2" s="619"/>
      <c r="L2" s="619"/>
      <c r="M2" s="619"/>
      <c r="N2" s="619"/>
      <c r="O2" s="619"/>
      <c r="P2" s="619"/>
      <c r="Q2" s="619"/>
      <c r="R2" s="619"/>
      <c r="S2" s="619"/>
      <c r="T2" s="619"/>
      <c r="U2" s="619"/>
      <c r="V2" s="619"/>
      <c r="W2" s="619"/>
      <c r="X2" s="619"/>
      <c r="Y2" s="619"/>
      <c r="Z2" s="118" t="s">
        <v>2</v>
      </c>
      <c r="AA2" s="128" t="s">
        <v>1244</v>
      </c>
      <c r="AB2" s="431" t="s">
        <v>1628</v>
      </c>
    </row>
    <row r="3" spans="1:28" ht="27.75" customHeight="1">
      <c r="A3" s="623"/>
      <c r="B3" s="623"/>
      <c r="C3" s="620"/>
      <c r="D3" s="620"/>
      <c r="E3" s="620"/>
      <c r="F3" s="619"/>
      <c r="G3" s="619"/>
      <c r="H3" s="619"/>
      <c r="I3" s="619"/>
      <c r="J3" s="619"/>
      <c r="K3" s="619"/>
      <c r="L3" s="619"/>
      <c r="M3" s="619"/>
      <c r="N3" s="619"/>
      <c r="O3" s="619"/>
      <c r="P3" s="619"/>
      <c r="Q3" s="619"/>
      <c r="R3" s="619"/>
      <c r="S3" s="619"/>
      <c r="T3" s="619"/>
      <c r="U3" s="619"/>
      <c r="V3" s="619"/>
      <c r="W3" s="619"/>
      <c r="X3" s="619"/>
      <c r="Y3" s="619"/>
      <c r="Z3" s="118" t="s">
        <v>143</v>
      </c>
      <c r="AA3" s="129" t="s">
        <v>418</v>
      </c>
      <c r="AB3" s="432" t="s">
        <v>1689</v>
      </c>
    </row>
    <row r="4" spans="1:28" ht="27" customHeight="1">
      <c r="A4" s="621" t="s">
        <v>163</v>
      </c>
      <c r="B4" s="621"/>
      <c r="C4" s="621"/>
      <c r="D4" s="621"/>
      <c r="E4" s="621"/>
      <c r="F4" s="619"/>
      <c r="G4" s="619"/>
      <c r="H4" s="619"/>
      <c r="I4" s="619"/>
      <c r="J4" s="619"/>
      <c r="K4" s="619"/>
      <c r="L4" s="619"/>
      <c r="M4" s="619"/>
      <c r="N4" s="619"/>
      <c r="O4" s="619"/>
      <c r="P4" s="619"/>
      <c r="Q4" s="619"/>
      <c r="R4" s="619"/>
      <c r="S4" s="619"/>
      <c r="T4" s="619"/>
      <c r="U4" s="619"/>
      <c r="V4" s="619"/>
      <c r="W4" s="619"/>
      <c r="X4" s="619"/>
      <c r="Y4" s="619"/>
      <c r="Z4" s="118" t="s">
        <v>19</v>
      </c>
      <c r="AA4" s="121" t="s">
        <v>35</v>
      </c>
      <c r="AB4" s="433" t="s">
        <v>35</v>
      </c>
    </row>
    <row r="5" spans="1:28" ht="31.5" customHeight="1">
      <c r="A5" s="620" t="s">
        <v>31</v>
      </c>
      <c r="B5" s="620"/>
      <c r="C5" s="620"/>
      <c r="D5" s="620" t="s">
        <v>0</v>
      </c>
      <c r="E5" s="622"/>
      <c r="F5" s="619"/>
      <c r="G5" s="619"/>
      <c r="H5" s="619"/>
      <c r="I5" s="619"/>
      <c r="J5" s="619"/>
      <c r="K5" s="619"/>
      <c r="L5" s="619"/>
      <c r="M5" s="619"/>
      <c r="N5" s="619"/>
      <c r="O5" s="619"/>
      <c r="P5" s="619"/>
      <c r="Q5" s="619"/>
      <c r="R5" s="619"/>
      <c r="S5" s="619"/>
      <c r="T5" s="619"/>
      <c r="U5" s="619"/>
      <c r="V5" s="619"/>
      <c r="W5" s="619"/>
      <c r="X5" s="619"/>
      <c r="Y5" s="619"/>
      <c r="Z5" s="118" t="s">
        <v>3</v>
      </c>
      <c r="AA5" s="121" t="s">
        <v>166</v>
      </c>
      <c r="AB5" s="433" t="s">
        <v>1565</v>
      </c>
    </row>
    <row r="6" spans="1:28" ht="28.5" customHeight="1">
      <c r="A6" s="617" t="s">
        <v>84</v>
      </c>
      <c r="B6" s="617"/>
      <c r="C6" s="617"/>
      <c r="D6" s="617"/>
      <c r="E6" s="617"/>
      <c r="F6" s="619"/>
      <c r="G6" s="619"/>
      <c r="H6" s="619"/>
      <c r="I6" s="619"/>
      <c r="J6" s="619"/>
      <c r="K6" s="619"/>
      <c r="L6" s="619"/>
      <c r="M6" s="619"/>
      <c r="N6" s="619"/>
      <c r="O6" s="619"/>
      <c r="P6" s="619"/>
      <c r="Q6" s="619"/>
      <c r="R6" s="619"/>
      <c r="S6" s="619"/>
      <c r="T6" s="619"/>
      <c r="U6" s="619"/>
      <c r="V6" s="619"/>
      <c r="W6" s="619"/>
      <c r="X6" s="619"/>
      <c r="Y6" s="619"/>
      <c r="Z6" s="118" t="s">
        <v>4</v>
      </c>
      <c r="AA6" s="121" t="s">
        <v>378</v>
      </c>
      <c r="AB6" s="433" t="s">
        <v>378</v>
      </c>
    </row>
    <row r="7" spans="1:28" ht="28.5" customHeight="1">
      <c r="A7" s="618" t="s">
        <v>17</v>
      </c>
      <c r="B7" s="618"/>
      <c r="C7" s="618"/>
      <c r="D7" s="618"/>
      <c r="E7" s="618"/>
      <c r="F7" s="619"/>
      <c r="G7" s="619"/>
      <c r="H7" s="619"/>
      <c r="I7" s="619"/>
      <c r="J7" s="619"/>
      <c r="K7" s="619"/>
      <c r="L7" s="619"/>
      <c r="M7" s="619"/>
      <c r="N7" s="619"/>
      <c r="O7" s="619"/>
      <c r="P7" s="619"/>
      <c r="Q7" s="619"/>
      <c r="R7" s="619"/>
      <c r="S7" s="619"/>
      <c r="T7" s="619"/>
      <c r="U7" s="619"/>
      <c r="V7" s="619"/>
      <c r="W7" s="619"/>
      <c r="X7" s="619"/>
      <c r="Y7" s="619"/>
      <c r="Z7" s="119" t="s">
        <v>5</v>
      </c>
      <c r="AA7" s="130"/>
      <c r="AB7" s="434"/>
    </row>
    <row r="8" spans="1:28" s="7" customFormat="1" ht="24.95" customHeight="1">
      <c r="A8" s="131" t="s">
        <v>6</v>
      </c>
      <c r="B8" s="132" t="s">
        <v>7</v>
      </c>
      <c r="C8" s="121" t="s">
        <v>30</v>
      </c>
      <c r="D8" s="122" t="s">
        <v>16</v>
      </c>
      <c r="E8" s="121" t="s">
        <v>19</v>
      </c>
      <c r="F8" s="133" t="s">
        <v>325</v>
      </c>
      <c r="G8" s="121" t="s">
        <v>8</v>
      </c>
      <c r="H8" s="134" t="s">
        <v>9</v>
      </c>
      <c r="I8" s="134" t="s">
        <v>199</v>
      </c>
      <c r="J8" s="135" t="s">
        <v>10</v>
      </c>
      <c r="K8" s="134" t="s">
        <v>198</v>
      </c>
      <c r="L8" s="136" t="s">
        <v>326</v>
      </c>
      <c r="M8" s="135" t="s">
        <v>11</v>
      </c>
      <c r="N8" s="137" t="s">
        <v>327</v>
      </c>
      <c r="O8" s="137" t="s">
        <v>328</v>
      </c>
      <c r="P8" s="138" t="s">
        <v>12</v>
      </c>
      <c r="Q8" s="138" t="s">
        <v>200</v>
      </c>
      <c r="R8" s="138" t="s">
        <v>22</v>
      </c>
      <c r="S8" s="134" t="s">
        <v>203</v>
      </c>
      <c r="T8" s="134" t="s">
        <v>201</v>
      </c>
      <c r="U8" s="139" t="s">
        <v>202</v>
      </c>
      <c r="V8" s="139" t="s">
        <v>204</v>
      </c>
      <c r="W8" s="139" t="s">
        <v>205</v>
      </c>
      <c r="X8" s="139" t="s">
        <v>206</v>
      </c>
      <c r="Y8" s="134" t="s">
        <v>13</v>
      </c>
      <c r="Z8" s="140" t="s">
        <v>329</v>
      </c>
      <c r="AA8" s="121" t="s">
        <v>14</v>
      </c>
      <c r="AB8" s="433" t="s">
        <v>14</v>
      </c>
    </row>
    <row r="9" spans="1:28" s="64" customFormat="1" ht="50.25" customHeight="1">
      <c r="A9" s="94">
        <v>1</v>
      </c>
      <c r="B9" s="94">
        <v>0</v>
      </c>
      <c r="C9" s="94" t="s">
        <v>383</v>
      </c>
      <c r="D9" s="94" t="s">
        <v>1244</v>
      </c>
      <c r="E9" s="94" t="s">
        <v>210</v>
      </c>
      <c r="F9" s="94" t="s">
        <v>211</v>
      </c>
      <c r="G9" s="94" t="s">
        <v>212</v>
      </c>
      <c r="H9" s="94" t="s">
        <v>255</v>
      </c>
      <c r="I9" s="94"/>
      <c r="J9" s="94" t="s">
        <v>212</v>
      </c>
      <c r="K9" s="94" t="s">
        <v>417</v>
      </c>
      <c r="L9" s="94" t="s">
        <v>207</v>
      </c>
      <c r="M9" s="94" t="s">
        <v>32</v>
      </c>
      <c r="N9" s="94" t="s">
        <v>33</v>
      </c>
      <c r="O9" s="94" t="s">
        <v>213</v>
      </c>
      <c r="P9" s="94" t="s">
        <v>214</v>
      </c>
      <c r="Q9" s="94" t="s">
        <v>215</v>
      </c>
      <c r="R9" s="94" t="s">
        <v>190</v>
      </c>
      <c r="S9" s="94" t="s">
        <v>209</v>
      </c>
      <c r="T9" s="94" t="s">
        <v>190</v>
      </c>
      <c r="U9" s="94">
        <v>41.36</v>
      </c>
      <c r="V9" s="94" t="s">
        <v>420</v>
      </c>
      <c r="W9" s="94" t="s">
        <v>190</v>
      </c>
      <c r="X9" s="94" t="s">
        <v>190</v>
      </c>
      <c r="Y9" s="94" t="s">
        <v>190</v>
      </c>
      <c r="Z9" s="94" t="s">
        <v>190</v>
      </c>
      <c r="AA9" s="311">
        <v>1</v>
      </c>
      <c r="AB9" s="311">
        <v>0</v>
      </c>
    </row>
    <row r="10" spans="1:28" s="95" customFormat="1" ht="50.25" customHeight="1">
      <c r="A10" s="94">
        <v>2</v>
      </c>
      <c r="B10" s="144">
        <v>0</v>
      </c>
      <c r="C10" s="144" t="s">
        <v>383</v>
      </c>
      <c r="D10" s="144" t="s">
        <v>1628</v>
      </c>
      <c r="E10" s="144" t="s">
        <v>35</v>
      </c>
      <c r="F10" s="144" t="s">
        <v>182</v>
      </c>
      <c r="G10" s="144" t="s">
        <v>1</v>
      </c>
      <c r="H10" s="144" t="s">
        <v>255</v>
      </c>
      <c r="I10" s="144"/>
      <c r="J10" s="144" t="s">
        <v>1</v>
      </c>
      <c r="K10" s="144" t="s">
        <v>1628</v>
      </c>
      <c r="L10" s="144" t="s">
        <v>1</v>
      </c>
      <c r="M10" s="144" t="s">
        <v>33</v>
      </c>
      <c r="N10" s="144" t="s">
        <v>1704</v>
      </c>
      <c r="O10" s="144" t="s">
        <v>104</v>
      </c>
      <c r="P10" s="144" t="s">
        <v>21</v>
      </c>
      <c r="Q10" s="144" t="s">
        <v>18</v>
      </c>
      <c r="R10" s="144" t="s">
        <v>18</v>
      </c>
      <c r="S10" s="144" t="s">
        <v>209</v>
      </c>
      <c r="T10" s="144" t="s">
        <v>18</v>
      </c>
      <c r="U10" s="144">
        <v>41.36</v>
      </c>
      <c r="V10" s="144" t="s">
        <v>1719</v>
      </c>
      <c r="W10" s="144" t="s">
        <v>18</v>
      </c>
      <c r="X10" s="144" t="s">
        <v>18</v>
      </c>
      <c r="Y10" s="144" t="s">
        <v>18</v>
      </c>
      <c r="Z10" s="144" t="s">
        <v>18</v>
      </c>
      <c r="AA10" s="311">
        <v>0</v>
      </c>
      <c r="AB10" s="311">
        <v>1</v>
      </c>
    </row>
    <row r="11" spans="1:28" s="64" customFormat="1" ht="45" customHeight="1">
      <c r="A11" s="94">
        <v>3</v>
      </c>
      <c r="B11" s="94">
        <v>1</v>
      </c>
      <c r="C11" s="94" t="s">
        <v>383</v>
      </c>
      <c r="D11" s="94" t="s">
        <v>1236</v>
      </c>
      <c r="E11" s="94" t="s">
        <v>217</v>
      </c>
      <c r="F11" s="94" t="s">
        <v>218</v>
      </c>
      <c r="G11" s="94" t="s">
        <v>223</v>
      </c>
      <c r="H11" s="94" t="s">
        <v>255</v>
      </c>
      <c r="I11" s="94"/>
      <c r="J11" s="94" t="s">
        <v>1</v>
      </c>
      <c r="K11" s="94" t="s">
        <v>18</v>
      </c>
      <c r="L11" s="94" t="s">
        <v>1</v>
      </c>
      <c r="M11" s="94" t="s">
        <v>32</v>
      </c>
      <c r="N11" s="94" t="s">
        <v>33</v>
      </c>
      <c r="O11" s="94" t="s">
        <v>218</v>
      </c>
      <c r="P11" s="94" t="s">
        <v>214</v>
      </c>
      <c r="Q11" s="94" t="s">
        <v>18</v>
      </c>
      <c r="R11" s="94" t="s">
        <v>190</v>
      </c>
      <c r="S11" s="94" t="s">
        <v>219</v>
      </c>
      <c r="T11" s="94" t="s">
        <v>18</v>
      </c>
      <c r="U11" s="94">
        <v>18</v>
      </c>
      <c r="V11" s="94" t="s">
        <v>18</v>
      </c>
      <c r="W11" s="94" t="s">
        <v>190</v>
      </c>
      <c r="X11" s="94" t="s">
        <v>190</v>
      </c>
      <c r="Y11" s="94" t="s">
        <v>190</v>
      </c>
      <c r="Z11" s="94" t="s">
        <v>18</v>
      </c>
      <c r="AA11" s="311">
        <v>1</v>
      </c>
      <c r="AB11" s="311">
        <v>0</v>
      </c>
    </row>
    <row r="12" spans="1:28" s="95" customFormat="1" ht="45" customHeight="1">
      <c r="A12" s="94">
        <v>4</v>
      </c>
      <c r="B12" s="144">
        <v>1</v>
      </c>
      <c r="C12" s="144" t="s">
        <v>383</v>
      </c>
      <c r="D12" s="144" t="s">
        <v>1690</v>
      </c>
      <c r="E12" s="144" t="s">
        <v>217</v>
      </c>
      <c r="F12" s="144" t="s">
        <v>218</v>
      </c>
      <c r="G12" s="144" t="s">
        <v>223</v>
      </c>
      <c r="H12" s="144" t="s">
        <v>255</v>
      </c>
      <c r="I12" s="144"/>
      <c r="J12" s="144" t="s">
        <v>1</v>
      </c>
      <c r="K12" s="144" t="s">
        <v>18</v>
      </c>
      <c r="L12" s="144" t="s">
        <v>1</v>
      </c>
      <c r="M12" s="144" t="s">
        <v>33</v>
      </c>
      <c r="N12" s="144" t="s">
        <v>1704</v>
      </c>
      <c r="O12" s="144" t="s">
        <v>218</v>
      </c>
      <c r="P12" s="144" t="s">
        <v>21</v>
      </c>
      <c r="Q12" s="144" t="s">
        <v>18</v>
      </c>
      <c r="R12" s="144" t="s">
        <v>18</v>
      </c>
      <c r="S12" s="144" t="s">
        <v>219</v>
      </c>
      <c r="T12" s="144" t="s">
        <v>18</v>
      </c>
      <c r="U12" s="144">
        <v>18</v>
      </c>
      <c r="V12" s="94" t="s">
        <v>18</v>
      </c>
      <c r="W12" s="144" t="s">
        <v>18</v>
      </c>
      <c r="X12" s="144" t="s">
        <v>18</v>
      </c>
      <c r="Y12" s="144" t="s">
        <v>18</v>
      </c>
      <c r="Z12" s="144" t="s">
        <v>18</v>
      </c>
      <c r="AA12" s="311">
        <v>0</v>
      </c>
      <c r="AB12" s="311">
        <v>1</v>
      </c>
    </row>
    <row r="13" spans="1:28" s="95" customFormat="1" ht="45" customHeight="1">
      <c r="A13" s="94">
        <v>5</v>
      </c>
      <c r="B13" s="94">
        <v>2</v>
      </c>
      <c r="C13" s="94" t="s">
        <v>220</v>
      </c>
      <c r="D13" s="94" t="s">
        <v>195</v>
      </c>
      <c r="E13" s="94" t="s">
        <v>221</v>
      </c>
      <c r="F13" s="94" t="s">
        <v>222</v>
      </c>
      <c r="G13" s="94" t="s">
        <v>223</v>
      </c>
      <c r="H13" s="94" t="s">
        <v>255</v>
      </c>
      <c r="I13" s="94"/>
      <c r="J13" s="94" t="s">
        <v>1</v>
      </c>
      <c r="K13" s="94" t="s">
        <v>195</v>
      </c>
      <c r="L13" s="94" t="s">
        <v>1</v>
      </c>
      <c r="M13" s="94" t="s">
        <v>32</v>
      </c>
      <c r="N13" s="94" t="s">
        <v>33</v>
      </c>
      <c r="O13" s="94" t="s">
        <v>224</v>
      </c>
      <c r="P13" s="94" t="s">
        <v>225</v>
      </c>
      <c r="Q13" s="94" t="s">
        <v>190</v>
      </c>
      <c r="R13" s="94" t="s">
        <v>190</v>
      </c>
      <c r="S13" s="94" t="s">
        <v>226</v>
      </c>
      <c r="T13" s="94" t="s">
        <v>18</v>
      </c>
      <c r="U13" s="94">
        <v>1.4E-2</v>
      </c>
      <c r="V13" s="94" t="s">
        <v>18</v>
      </c>
      <c r="W13" s="94" t="s">
        <v>208</v>
      </c>
      <c r="X13" s="94" t="s">
        <v>227</v>
      </c>
      <c r="Y13" s="94" t="s">
        <v>18</v>
      </c>
      <c r="Z13" s="94" t="s">
        <v>18</v>
      </c>
      <c r="AA13" s="311">
        <v>1</v>
      </c>
      <c r="AB13" s="311">
        <v>1</v>
      </c>
    </row>
    <row r="14" spans="1:28" s="95" customFormat="1" ht="45" customHeight="1">
      <c r="A14" s="94">
        <v>6</v>
      </c>
      <c r="B14" s="94">
        <v>2</v>
      </c>
      <c r="C14" s="94" t="s">
        <v>220</v>
      </c>
      <c r="D14" s="94" t="s">
        <v>228</v>
      </c>
      <c r="E14" s="94" t="s">
        <v>229</v>
      </c>
      <c r="F14" s="94" t="s">
        <v>230</v>
      </c>
      <c r="G14" s="94" t="s">
        <v>223</v>
      </c>
      <c r="H14" s="94" t="s">
        <v>255</v>
      </c>
      <c r="I14" s="94"/>
      <c r="J14" s="94" t="s">
        <v>1</v>
      </c>
      <c r="K14" s="94" t="s">
        <v>228</v>
      </c>
      <c r="L14" s="94" t="s">
        <v>1</v>
      </c>
      <c r="M14" s="94" t="s">
        <v>32</v>
      </c>
      <c r="N14" s="94" t="s">
        <v>33</v>
      </c>
      <c r="O14" s="94" t="s">
        <v>231</v>
      </c>
      <c r="P14" s="94" t="s">
        <v>232</v>
      </c>
      <c r="Q14" s="94" t="s">
        <v>233</v>
      </c>
      <c r="R14" s="94" t="s">
        <v>234</v>
      </c>
      <c r="S14" s="94" t="s">
        <v>190</v>
      </c>
      <c r="T14" s="94" t="s">
        <v>18</v>
      </c>
      <c r="U14" s="94">
        <v>8.0000000000000002E-3</v>
      </c>
      <c r="V14" s="94" t="s">
        <v>18</v>
      </c>
      <c r="W14" s="94" t="s">
        <v>208</v>
      </c>
      <c r="X14" s="94" t="s">
        <v>190</v>
      </c>
      <c r="Y14" s="94" t="s">
        <v>235</v>
      </c>
      <c r="Z14" s="94" t="s">
        <v>18</v>
      </c>
      <c r="AA14" s="311">
        <v>1</v>
      </c>
      <c r="AB14" s="311">
        <v>1</v>
      </c>
    </row>
    <row r="15" spans="1:28" s="65" customFormat="1" ht="39.950000000000003" customHeight="1">
      <c r="A15" s="94">
        <v>7</v>
      </c>
      <c r="B15" s="94">
        <v>2</v>
      </c>
      <c r="C15" s="94" t="s">
        <v>236</v>
      </c>
      <c r="D15" s="94" t="s">
        <v>123</v>
      </c>
      <c r="E15" s="94" t="s">
        <v>237</v>
      </c>
      <c r="F15" s="94" t="s">
        <v>238</v>
      </c>
      <c r="G15" s="94" t="s">
        <v>223</v>
      </c>
      <c r="H15" s="94" t="s">
        <v>255</v>
      </c>
      <c r="I15" s="94" t="s">
        <v>190</v>
      </c>
      <c r="J15" s="94" t="s">
        <v>1</v>
      </c>
      <c r="K15" s="94" t="s">
        <v>18</v>
      </c>
      <c r="L15" s="94" t="s">
        <v>1</v>
      </c>
      <c r="M15" s="94" t="s">
        <v>32</v>
      </c>
      <c r="N15" s="94" t="s">
        <v>33</v>
      </c>
      <c r="O15" s="94" t="s">
        <v>239</v>
      </c>
      <c r="P15" s="94" t="s">
        <v>240</v>
      </c>
      <c r="Q15" s="94" t="s">
        <v>241</v>
      </c>
      <c r="R15" s="94" t="s">
        <v>215</v>
      </c>
      <c r="S15" s="94" t="s">
        <v>302</v>
      </c>
      <c r="T15" s="94" t="s">
        <v>18</v>
      </c>
      <c r="U15" s="94">
        <v>1E-3</v>
      </c>
      <c r="V15" s="94" t="s">
        <v>18</v>
      </c>
      <c r="W15" s="94" t="s">
        <v>190</v>
      </c>
      <c r="X15" s="94" t="s">
        <v>190</v>
      </c>
      <c r="Y15" s="94" t="s">
        <v>190</v>
      </c>
      <c r="Z15" s="94" t="s">
        <v>18</v>
      </c>
      <c r="AA15" s="311">
        <v>4</v>
      </c>
      <c r="AB15" s="311">
        <v>4</v>
      </c>
    </row>
    <row r="16" spans="1:28" s="65" customFormat="1" ht="39.950000000000003" customHeight="1">
      <c r="A16" s="94">
        <v>8</v>
      </c>
      <c r="B16" s="94">
        <v>2</v>
      </c>
      <c r="C16" s="86" t="s">
        <v>387</v>
      </c>
      <c r="D16" s="94" t="s">
        <v>384</v>
      </c>
      <c r="E16" s="94" t="s">
        <v>1568</v>
      </c>
      <c r="F16" s="94" t="s">
        <v>405</v>
      </c>
      <c r="G16" s="94" t="s">
        <v>223</v>
      </c>
      <c r="H16" s="94" t="s">
        <v>255</v>
      </c>
      <c r="I16" s="94"/>
      <c r="J16" s="94" t="s">
        <v>1</v>
      </c>
      <c r="K16" s="94" t="s">
        <v>18</v>
      </c>
      <c r="L16" s="94" t="s">
        <v>1</v>
      </c>
      <c r="M16" s="94" t="s">
        <v>32</v>
      </c>
      <c r="N16" s="94" t="s">
        <v>33</v>
      </c>
      <c r="O16" s="94" t="s">
        <v>104</v>
      </c>
      <c r="P16" s="94" t="s">
        <v>21</v>
      </c>
      <c r="Q16" s="94" t="s">
        <v>18</v>
      </c>
      <c r="R16" s="94" t="s">
        <v>18</v>
      </c>
      <c r="S16" s="94" t="s">
        <v>270</v>
      </c>
      <c r="T16" s="94" t="s">
        <v>18</v>
      </c>
      <c r="U16" s="94" t="s">
        <v>18</v>
      </c>
      <c r="V16" s="94" t="s">
        <v>18</v>
      </c>
      <c r="W16" s="94" t="s">
        <v>18</v>
      </c>
      <c r="X16" s="94" t="s">
        <v>18</v>
      </c>
      <c r="Y16" s="94" t="s">
        <v>18</v>
      </c>
      <c r="Z16" s="94" t="s">
        <v>18</v>
      </c>
      <c r="AA16" s="311">
        <v>1</v>
      </c>
      <c r="AB16" s="311">
        <v>0</v>
      </c>
    </row>
    <row r="17" spans="1:28" s="96" customFormat="1" ht="39.950000000000003" customHeight="1">
      <c r="A17" s="94">
        <v>9</v>
      </c>
      <c r="B17" s="144">
        <v>2</v>
      </c>
      <c r="C17" s="436" t="s">
        <v>387</v>
      </c>
      <c r="D17" s="144" t="s">
        <v>1691</v>
      </c>
      <c r="E17" s="144" t="s">
        <v>1568</v>
      </c>
      <c r="F17" s="144" t="s">
        <v>1622</v>
      </c>
      <c r="G17" s="144" t="s">
        <v>223</v>
      </c>
      <c r="H17" s="144" t="s">
        <v>255</v>
      </c>
      <c r="I17" s="144"/>
      <c r="J17" s="144" t="s">
        <v>1</v>
      </c>
      <c r="K17" s="144" t="s">
        <v>18</v>
      </c>
      <c r="L17" s="144" t="s">
        <v>1</v>
      </c>
      <c r="M17" s="144" t="s">
        <v>33</v>
      </c>
      <c r="N17" s="144" t="s">
        <v>1704</v>
      </c>
      <c r="O17" s="144" t="s">
        <v>104</v>
      </c>
      <c r="P17" s="144" t="s">
        <v>21</v>
      </c>
      <c r="Q17" s="144" t="s">
        <v>18</v>
      </c>
      <c r="R17" s="144" t="s">
        <v>18</v>
      </c>
      <c r="S17" s="144" t="s">
        <v>270</v>
      </c>
      <c r="T17" s="144" t="s">
        <v>18</v>
      </c>
      <c r="U17" s="144" t="s">
        <v>18</v>
      </c>
      <c r="V17" s="94" t="s">
        <v>18</v>
      </c>
      <c r="W17" s="144" t="s">
        <v>18</v>
      </c>
      <c r="X17" s="144" t="s">
        <v>18</v>
      </c>
      <c r="Y17" s="144" t="s">
        <v>18</v>
      </c>
      <c r="Z17" s="144" t="s">
        <v>18</v>
      </c>
      <c r="AA17" s="311">
        <v>0</v>
      </c>
      <c r="AB17" s="311">
        <v>1</v>
      </c>
    </row>
    <row r="18" spans="1:28" s="65" customFormat="1" ht="39.950000000000003" customHeight="1">
      <c r="A18" s="94">
        <v>10</v>
      </c>
      <c r="B18" s="94">
        <v>2</v>
      </c>
      <c r="C18" s="94" t="s">
        <v>383</v>
      </c>
      <c r="D18" s="94" t="s">
        <v>404</v>
      </c>
      <c r="E18" s="94" t="s">
        <v>242</v>
      </c>
      <c r="F18" s="94" t="s">
        <v>408</v>
      </c>
      <c r="G18" s="94" t="s">
        <v>223</v>
      </c>
      <c r="H18" s="94" t="s">
        <v>255</v>
      </c>
      <c r="I18" s="94"/>
      <c r="J18" s="94" t="s">
        <v>1</v>
      </c>
      <c r="K18" s="94" t="s">
        <v>18</v>
      </c>
      <c r="L18" s="94" t="s">
        <v>1</v>
      </c>
      <c r="M18" s="94" t="s">
        <v>32</v>
      </c>
      <c r="N18" s="94" t="s">
        <v>33</v>
      </c>
      <c r="O18" s="94" t="s">
        <v>243</v>
      </c>
      <c r="P18" s="94" t="s">
        <v>21</v>
      </c>
      <c r="Q18" s="94" t="s">
        <v>190</v>
      </c>
      <c r="R18" s="94" t="s">
        <v>190</v>
      </c>
      <c r="S18" s="94" t="s">
        <v>244</v>
      </c>
      <c r="T18" s="94" t="s">
        <v>422</v>
      </c>
      <c r="U18" s="94">
        <v>1.3140000000000001</v>
      </c>
      <c r="V18" s="94" t="s">
        <v>18</v>
      </c>
      <c r="W18" s="94" t="s">
        <v>190</v>
      </c>
      <c r="X18" s="94" t="s">
        <v>190</v>
      </c>
      <c r="Y18" s="94" t="s">
        <v>190</v>
      </c>
      <c r="Z18" s="94" t="s">
        <v>18</v>
      </c>
      <c r="AA18" s="311">
        <v>1</v>
      </c>
      <c r="AB18" s="311">
        <v>0</v>
      </c>
    </row>
    <row r="19" spans="1:28" s="96" customFormat="1" ht="39.950000000000003" customHeight="1">
      <c r="A19" s="94">
        <v>11</v>
      </c>
      <c r="B19" s="144">
        <v>2</v>
      </c>
      <c r="C19" s="144" t="s">
        <v>180</v>
      </c>
      <c r="D19" s="144" t="s">
        <v>1629</v>
      </c>
      <c r="E19" s="144" t="s">
        <v>242</v>
      </c>
      <c r="F19" s="144" t="s">
        <v>1632</v>
      </c>
      <c r="G19" s="144" t="s">
        <v>223</v>
      </c>
      <c r="H19" s="144" t="s">
        <v>255</v>
      </c>
      <c r="I19" s="144"/>
      <c r="J19" s="144" t="s">
        <v>1</v>
      </c>
      <c r="K19" s="144" t="s">
        <v>18</v>
      </c>
      <c r="L19" s="144" t="s">
        <v>1</v>
      </c>
      <c r="M19" s="94" t="s">
        <v>32</v>
      </c>
      <c r="N19" s="94" t="s">
        <v>33</v>
      </c>
      <c r="O19" s="144" t="s">
        <v>118</v>
      </c>
      <c r="P19" s="144" t="s">
        <v>21</v>
      </c>
      <c r="Q19" s="144" t="s">
        <v>18</v>
      </c>
      <c r="R19" s="144" t="s">
        <v>18</v>
      </c>
      <c r="S19" s="144" t="s">
        <v>244</v>
      </c>
      <c r="T19" s="144" t="s">
        <v>422</v>
      </c>
      <c r="U19" s="144">
        <v>1.3140000000000001</v>
      </c>
      <c r="V19" s="94" t="s">
        <v>18</v>
      </c>
      <c r="W19" s="144" t="s">
        <v>18</v>
      </c>
      <c r="X19" s="144" t="s">
        <v>18</v>
      </c>
      <c r="Y19" s="144" t="s">
        <v>18</v>
      </c>
      <c r="Z19" s="144" t="s">
        <v>18</v>
      </c>
      <c r="AA19" s="311">
        <v>0</v>
      </c>
      <c r="AB19" s="311">
        <v>1</v>
      </c>
    </row>
    <row r="20" spans="1:28" s="96" customFormat="1" ht="39.950000000000003" customHeight="1">
      <c r="A20" s="94">
        <v>12</v>
      </c>
      <c r="B20" s="94">
        <v>2</v>
      </c>
      <c r="C20" s="94" t="s">
        <v>216</v>
      </c>
      <c r="D20" s="94" t="s">
        <v>406</v>
      </c>
      <c r="E20" s="94" t="s">
        <v>247</v>
      </c>
      <c r="F20" s="94" t="s">
        <v>409</v>
      </c>
      <c r="G20" s="94" t="s">
        <v>28</v>
      </c>
      <c r="H20" s="94" t="s">
        <v>255</v>
      </c>
      <c r="I20" s="94"/>
      <c r="J20" s="94" t="s">
        <v>1</v>
      </c>
      <c r="K20" s="94" t="s">
        <v>246</v>
      </c>
      <c r="L20" s="94" t="s">
        <v>1</v>
      </c>
      <c r="M20" s="94" t="s">
        <v>32</v>
      </c>
      <c r="N20" s="94" t="s">
        <v>33</v>
      </c>
      <c r="O20" s="94" t="s">
        <v>248</v>
      </c>
      <c r="P20" s="94" t="s">
        <v>214</v>
      </c>
      <c r="Q20" s="94" t="s">
        <v>190</v>
      </c>
      <c r="R20" s="94" t="s">
        <v>190</v>
      </c>
      <c r="S20" s="94" t="s">
        <v>190</v>
      </c>
      <c r="T20" s="94" t="s">
        <v>18</v>
      </c>
      <c r="U20" s="94">
        <v>5.6836000000000002</v>
      </c>
      <c r="V20" s="94" t="s">
        <v>18</v>
      </c>
      <c r="W20" s="94" t="s">
        <v>208</v>
      </c>
      <c r="X20" s="94" t="s">
        <v>190</v>
      </c>
      <c r="Y20" s="94" t="s">
        <v>235</v>
      </c>
      <c r="Z20" s="94" t="s">
        <v>18</v>
      </c>
      <c r="AA20" s="311">
        <v>1</v>
      </c>
      <c r="AB20" s="311">
        <v>0</v>
      </c>
    </row>
    <row r="21" spans="1:28" s="96" customFormat="1" ht="39.950000000000003" customHeight="1">
      <c r="A21" s="94">
        <v>13</v>
      </c>
      <c r="B21" s="144">
        <v>2</v>
      </c>
      <c r="C21" s="144" t="s">
        <v>180</v>
      </c>
      <c r="D21" s="144" t="s">
        <v>1630</v>
      </c>
      <c r="E21" s="144" t="s">
        <v>247</v>
      </c>
      <c r="F21" s="144" t="s">
        <v>1631</v>
      </c>
      <c r="G21" s="144" t="s">
        <v>28</v>
      </c>
      <c r="H21" s="144" t="s">
        <v>255</v>
      </c>
      <c r="I21" s="144"/>
      <c r="J21" s="144" t="s">
        <v>1</v>
      </c>
      <c r="K21" s="144" t="s">
        <v>246</v>
      </c>
      <c r="L21" s="144" t="s">
        <v>1</v>
      </c>
      <c r="M21" s="94" t="s">
        <v>32</v>
      </c>
      <c r="N21" s="94" t="s">
        <v>33</v>
      </c>
      <c r="O21" s="144" t="s">
        <v>29</v>
      </c>
      <c r="P21" s="144" t="s">
        <v>21</v>
      </c>
      <c r="Q21" s="144" t="s">
        <v>18</v>
      </c>
      <c r="R21" s="144" t="s">
        <v>18</v>
      </c>
      <c r="S21" s="144" t="s">
        <v>18</v>
      </c>
      <c r="T21" s="144" t="s">
        <v>18</v>
      </c>
      <c r="U21" s="144">
        <v>5.6836000000000002</v>
      </c>
      <c r="V21" s="94" t="s">
        <v>18</v>
      </c>
      <c r="W21" s="144" t="s">
        <v>208</v>
      </c>
      <c r="X21" s="144" t="s">
        <v>18</v>
      </c>
      <c r="Y21" s="144" t="s">
        <v>20</v>
      </c>
      <c r="Z21" s="144" t="s">
        <v>18</v>
      </c>
      <c r="AA21" s="311">
        <v>0</v>
      </c>
      <c r="AB21" s="311">
        <v>1</v>
      </c>
    </row>
    <row r="22" spans="1:28" s="437" customFormat="1" ht="39.950000000000003" customHeight="1">
      <c r="A22" s="94">
        <v>14</v>
      </c>
      <c r="B22" s="438">
        <v>2</v>
      </c>
      <c r="C22" s="439" t="s">
        <v>34</v>
      </c>
      <c r="D22" s="440" t="s">
        <v>1570</v>
      </c>
      <c r="E22" s="440" t="s">
        <v>1571</v>
      </c>
      <c r="F22" s="440" t="s">
        <v>1572</v>
      </c>
      <c r="G22" s="440" t="s">
        <v>28</v>
      </c>
      <c r="H22" s="222" t="s">
        <v>558</v>
      </c>
      <c r="I22" s="440"/>
      <c r="J22" s="440"/>
      <c r="K22" s="440" t="s">
        <v>1570</v>
      </c>
      <c r="L22" s="216" t="s">
        <v>1</v>
      </c>
      <c r="M22" s="94" t="s">
        <v>32</v>
      </c>
      <c r="N22" s="94" t="s">
        <v>33</v>
      </c>
      <c r="O22" s="440" t="s">
        <v>1573</v>
      </c>
      <c r="P22" s="440" t="s">
        <v>21</v>
      </c>
      <c r="Q22" s="441" t="s">
        <v>18</v>
      </c>
      <c r="R22" s="442" t="s">
        <v>39</v>
      </c>
      <c r="S22" s="440" t="s">
        <v>1574</v>
      </c>
      <c r="T22" s="441" t="s">
        <v>18</v>
      </c>
      <c r="U22" s="440">
        <v>8.0000000000000004E-4</v>
      </c>
      <c r="V22" s="94" t="s">
        <v>18</v>
      </c>
      <c r="W22" s="443" t="s">
        <v>18</v>
      </c>
      <c r="X22" s="443" t="s">
        <v>18</v>
      </c>
      <c r="Y22" s="440" t="s">
        <v>18</v>
      </c>
      <c r="Z22" s="440"/>
      <c r="AA22" s="311">
        <v>0</v>
      </c>
      <c r="AB22" s="311">
        <v>1</v>
      </c>
    </row>
    <row r="23" spans="1:28" s="437" customFormat="1" ht="39.950000000000003" customHeight="1">
      <c r="A23" s="94">
        <v>15</v>
      </c>
      <c r="B23" s="438">
        <v>2</v>
      </c>
      <c r="C23" s="439" t="s">
        <v>34</v>
      </c>
      <c r="D23" s="440" t="s">
        <v>1575</v>
      </c>
      <c r="E23" s="440" t="s">
        <v>1576</v>
      </c>
      <c r="F23" s="440" t="s">
        <v>1572</v>
      </c>
      <c r="G23" s="440" t="s">
        <v>28</v>
      </c>
      <c r="H23" s="222" t="s">
        <v>558</v>
      </c>
      <c r="I23" s="440"/>
      <c r="J23" s="440"/>
      <c r="K23" s="440" t="s">
        <v>1575</v>
      </c>
      <c r="L23" s="216" t="s">
        <v>1</v>
      </c>
      <c r="M23" s="94" t="s">
        <v>32</v>
      </c>
      <c r="N23" s="94" t="s">
        <v>33</v>
      </c>
      <c r="O23" s="440" t="s">
        <v>1572</v>
      </c>
      <c r="P23" s="440" t="s">
        <v>21</v>
      </c>
      <c r="Q23" s="441" t="s">
        <v>18</v>
      </c>
      <c r="R23" s="442" t="s">
        <v>39</v>
      </c>
      <c r="S23" s="440" t="s">
        <v>1577</v>
      </c>
      <c r="T23" s="441" t="s">
        <v>18</v>
      </c>
      <c r="U23" s="440">
        <v>6.8999999999999999E-3</v>
      </c>
      <c r="V23" s="94" t="s">
        <v>18</v>
      </c>
      <c r="W23" s="443" t="s">
        <v>18</v>
      </c>
      <c r="X23" s="443" t="s">
        <v>18</v>
      </c>
      <c r="Y23" s="440" t="s">
        <v>18</v>
      </c>
      <c r="Z23" s="440"/>
      <c r="AA23" s="311">
        <v>0</v>
      </c>
      <c r="AB23" s="311">
        <v>1</v>
      </c>
    </row>
    <row r="24" spans="1:28" s="437" customFormat="1" ht="39.950000000000003" customHeight="1">
      <c r="A24" s="94">
        <v>16</v>
      </c>
      <c r="B24" s="438">
        <v>2</v>
      </c>
      <c r="C24" s="439" t="s">
        <v>34</v>
      </c>
      <c r="D24" s="440" t="s">
        <v>1578</v>
      </c>
      <c r="E24" s="440" t="s">
        <v>1579</v>
      </c>
      <c r="F24" s="440" t="s">
        <v>1572</v>
      </c>
      <c r="G24" s="440" t="s">
        <v>28</v>
      </c>
      <c r="H24" s="222" t="s">
        <v>558</v>
      </c>
      <c r="I24" s="440"/>
      <c r="J24" s="440"/>
      <c r="K24" s="440" t="s">
        <v>1578</v>
      </c>
      <c r="L24" s="216" t="s">
        <v>1</v>
      </c>
      <c r="M24" s="94" t="s">
        <v>32</v>
      </c>
      <c r="N24" s="94" t="s">
        <v>33</v>
      </c>
      <c r="O24" s="440" t="s">
        <v>1572</v>
      </c>
      <c r="P24" s="440" t="s">
        <v>21</v>
      </c>
      <c r="Q24" s="441" t="s">
        <v>18</v>
      </c>
      <c r="R24" s="442" t="s">
        <v>39</v>
      </c>
      <c r="S24" s="440" t="s">
        <v>1580</v>
      </c>
      <c r="T24" s="441" t="s">
        <v>18</v>
      </c>
      <c r="U24" s="440">
        <v>8.6999999999999994E-3</v>
      </c>
      <c r="V24" s="94" t="s">
        <v>18</v>
      </c>
      <c r="W24" s="443" t="s">
        <v>18</v>
      </c>
      <c r="X24" s="443" t="s">
        <v>18</v>
      </c>
      <c r="Y24" s="440" t="s">
        <v>18</v>
      </c>
      <c r="Z24" s="440"/>
      <c r="AA24" s="311">
        <v>0</v>
      </c>
      <c r="AB24" s="311">
        <v>1</v>
      </c>
    </row>
    <row r="25" spans="1:28" s="437" customFormat="1" ht="39.950000000000003" customHeight="1">
      <c r="A25" s="94">
        <v>17</v>
      </c>
      <c r="B25" s="438">
        <v>2</v>
      </c>
      <c r="C25" s="439" t="s">
        <v>180</v>
      </c>
      <c r="D25" s="440" t="s">
        <v>1581</v>
      </c>
      <c r="E25" s="440" t="s">
        <v>1582</v>
      </c>
      <c r="F25" s="440" t="s">
        <v>1583</v>
      </c>
      <c r="G25" s="440" t="s">
        <v>28</v>
      </c>
      <c r="H25" s="222" t="s">
        <v>558</v>
      </c>
      <c r="I25" s="440"/>
      <c r="J25" s="440" t="s">
        <v>1</v>
      </c>
      <c r="K25" s="440" t="s">
        <v>1584</v>
      </c>
      <c r="L25" s="216" t="s">
        <v>1</v>
      </c>
      <c r="M25" s="94" t="s">
        <v>32</v>
      </c>
      <c r="N25" s="94" t="s">
        <v>33</v>
      </c>
      <c r="O25" s="440" t="s">
        <v>1583</v>
      </c>
      <c r="P25" s="440" t="s">
        <v>21</v>
      </c>
      <c r="Q25" s="441" t="s">
        <v>18</v>
      </c>
      <c r="R25" s="442" t="s">
        <v>39</v>
      </c>
      <c r="S25" s="440" t="s">
        <v>1585</v>
      </c>
      <c r="T25" s="441" t="s">
        <v>18</v>
      </c>
      <c r="U25" s="440">
        <v>4.5999999999999999E-2</v>
      </c>
      <c r="V25" s="94" t="s">
        <v>18</v>
      </c>
      <c r="W25" s="443" t="s">
        <v>18</v>
      </c>
      <c r="X25" s="443" t="s">
        <v>18</v>
      </c>
      <c r="Y25" s="440" t="s">
        <v>18</v>
      </c>
      <c r="Z25" s="440"/>
      <c r="AA25" s="311">
        <v>0</v>
      </c>
      <c r="AB25" s="311">
        <v>1</v>
      </c>
    </row>
    <row r="26" spans="1:28" s="437" customFormat="1" ht="39.950000000000003" customHeight="1">
      <c r="A26" s="94">
        <v>18</v>
      </c>
      <c r="B26" s="438">
        <v>2</v>
      </c>
      <c r="C26" s="439" t="s">
        <v>34</v>
      </c>
      <c r="D26" s="440" t="s">
        <v>1586</v>
      </c>
      <c r="E26" s="440" t="s">
        <v>1587</v>
      </c>
      <c r="F26" s="440" t="s">
        <v>1588</v>
      </c>
      <c r="G26" s="440" t="s">
        <v>28</v>
      </c>
      <c r="H26" s="222" t="s">
        <v>558</v>
      </c>
      <c r="I26" s="440"/>
      <c r="J26" s="440" t="s">
        <v>1</v>
      </c>
      <c r="K26" s="440" t="s">
        <v>1586</v>
      </c>
      <c r="L26" s="216" t="s">
        <v>1</v>
      </c>
      <c r="M26" s="94" t="s">
        <v>32</v>
      </c>
      <c r="N26" s="94" t="s">
        <v>33</v>
      </c>
      <c r="O26" s="440" t="s">
        <v>1583</v>
      </c>
      <c r="P26" s="440" t="s">
        <v>21</v>
      </c>
      <c r="Q26" s="441" t="s">
        <v>18</v>
      </c>
      <c r="R26" s="442" t="s">
        <v>39</v>
      </c>
      <c r="S26" s="440" t="s">
        <v>1589</v>
      </c>
      <c r="T26" s="441" t="s">
        <v>18</v>
      </c>
      <c r="U26" s="440">
        <v>0.10299999999999999</v>
      </c>
      <c r="V26" s="94" t="s">
        <v>18</v>
      </c>
      <c r="W26" s="443" t="s">
        <v>18</v>
      </c>
      <c r="X26" s="443" t="s">
        <v>18</v>
      </c>
      <c r="Y26" s="440" t="s">
        <v>18</v>
      </c>
      <c r="Z26" s="440"/>
      <c r="AA26" s="311">
        <v>0</v>
      </c>
      <c r="AB26" s="311">
        <v>1</v>
      </c>
    </row>
    <row r="27" spans="1:28" s="437" customFormat="1" ht="39.950000000000003" customHeight="1">
      <c r="A27" s="94">
        <v>19</v>
      </c>
      <c r="B27" s="438">
        <v>2</v>
      </c>
      <c r="C27" s="439" t="s">
        <v>1590</v>
      </c>
      <c r="D27" s="416" t="s">
        <v>1591</v>
      </c>
      <c r="E27" s="416" t="s">
        <v>1592</v>
      </c>
      <c r="F27" s="416" t="s">
        <v>1583</v>
      </c>
      <c r="G27" s="440" t="s">
        <v>28</v>
      </c>
      <c r="H27" s="222" t="s">
        <v>558</v>
      </c>
      <c r="I27" s="440"/>
      <c r="J27" s="440" t="s">
        <v>1</v>
      </c>
      <c r="K27" s="416" t="s">
        <v>1591</v>
      </c>
      <c r="L27" s="416" t="s">
        <v>1</v>
      </c>
      <c r="M27" s="94" t="s">
        <v>32</v>
      </c>
      <c r="N27" s="94" t="s">
        <v>33</v>
      </c>
      <c r="O27" s="416" t="s">
        <v>1583</v>
      </c>
      <c r="P27" s="416" t="s">
        <v>21</v>
      </c>
      <c r="Q27" s="416"/>
      <c r="R27" s="444"/>
      <c r="S27" s="416" t="s">
        <v>1593</v>
      </c>
      <c r="T27" s="416" t="s">
        <v>18</v>
      </c>
      <c r="U27" s="416">
        <v>1.4999999999999999E-2</v>
      </c>
      <c r="V27" s="94" t="s">
        <v>18</v>
      </c>
      <c r="W27" s="443" t="s">
        <v>18</v>
      </c>
      <c r="X27" s="443" t="s">
        <v>18</v>
      </c>
      <c r="Y27" s="440" t="s">
        <v>18</v>
      </c>
      <c r="Z27" s="440"/>
      <c r="AA27" s="311">
        <v>0</v>
      </c>
      <c r="AB27" s="311">
        <v>2</v>
      </c>
    </row>
    <row r="28" spans="1:28" s="515" customFormat="1" ht="39.950000000000003" customHeight="1">
      <c r="A28" s="94">
        <v>20</v>
      </c>
      <c r="B28" s="507">
        <v>1</v>
      </c>
      <c r="C28" s="311" t="s">
        <v>34</v>
      </c>
      <c r="D28" s="508" t="s">
        <v>1663</v>
      </c>
      <c r="E28" s="508" t="s">
        <v>1664</v>
      </c>
      <c r="F28" s="509" t="s">
        <v>1665</v>
      </c>
      <c r="G28" s="469" t="s">
        <v>152</v>
      </c>
      <c r="H28" s="507" t="s">
        <v>558</v>
      </c>
      <c r="I28" s="509"/>
      <c r="J28" s="510" t="s">
        <v>1</v>
      </c>
      <c r="K28" s="508" t="s">
        <v>1663</v>
      </c>
      <c r="L28" s="510" t="s">
        <v>28</v>
      </c>
      <c r="M28" s="94" t="s">
        <v>32</v>
      </c>
      <c r="N28" s="94" t="s">
        <v>33</v>
      </c>
      <c r="O28" s="509" t="s">
        <v>1666</v>
      </c>
      <c r="P28" s="509" t="s">
        <v>1667</v>
      </c>
      <c r="Q28" s="511" t="s">
        <v>18</v>
      </c>
      <c r="R28" s="512" t="s">
        <v>39</v>
      </c>
      <c r="S28" s="509" t="s">
        <v>1668</v>
      </c>
      <c r="T28" s="511" t="s">
        <v>18</v>
      </c>
      <c r="U28" s="513" t="s">
        <v>1669</v>
      </c>
      <c r="V28" s="94" t="s">
        <v>18</v>
      </c>
      <c r="W28" s="469" t="s">
        <v>18</v>
      </c>
      <c r="X28" s="469" t="s">
        <v>18</v>
      </c>
      <c r="Y28" s="514" t="s">
        <v>18</v>
      </c>
      <c r="Z28" s="509"/>
      <c r="AA28" s="311">
        <v>0</v>
      </c>
      <c r="AB28" s="311">
        <v>1</v>
      </c>
    </row>
    <row r="29" spans="1:28" s="515" customFormat="1" ht="39.950000000000003" customHeight="1">
      <c r="A29" s="94">
        <v>21</v>
      </c>
      <c r="B29" s="507">
        <v>1</v>
      </c>
      <c r="C29" s="311" t="s">
        <v>34</v>
      </c>
      <c r="D29" s="508" t="s">
        <v>1670</v>
      </c>
      <c r="E29" s="508" t="s">
        <v>1671</v>
      </c>
      <c r="F29" s="508" t="s">
        <v>1672</v>
      </c>
      <c r="G29" s="469" t="s">
        <v>28</v>
      </c>
      <c r="H29" s="507" t="s">
        <v>558</v>
      </c>
      <c r="I29" s="508"/>
      <c r="J29" s="510" t="s">
        <v>1</v>
      </c>
      <c r="K29" s="508" t="s">
        <v>1670</v>
      </c>
      <c r="L29" s="510" t="s">
        <v>1</v>
      </c>
      <c r="M29" s="94" t="s">
        <v>32</v>
      </c>
      <c r="N29" s="94" t="s">
        <v>33</v>
      </c>
      <c r="O29" s="517" t="s">
        <v>29</v>
      </c>
      <c r="P29" s="469" t="s">
        <v>21</v>
      </c>
      <c r="Q29" s="511" t="s">
        <v>18</v>
      </c>
      <c r="R29" s="512" t="s">
        <v>18</v>
      </c>
      <c r="S29" s="512" t="s">
        <v>18</v>
      </c>
      <c r="T29" s="511" t="s">
        <v>18</v>
      </c>
      <c r="U29" s="518">
        <v>0.38240000000000002</v>
      </c>
      <c r="V29" s="94" t="s">
        <v>18</v>
      </c>
      <c r="W29" s="469" t="s">
        <v>208</v>
      </c>
      <c r="X29" s="469" t="s">
        <v>18</v>
      </c>
      <c r="Y29" s="514" t="s">
        <v>20</v>
      </c>
      <c r="Z29" s="509"/>
      <c r="AA29" s="311">
        <v>0</v>
      </c>
      <c r="AB29" s="311">
        <v>1</v>
      </c>
    </row>
    <row r="30" spans="1:28" s="522" customFormat="1" ht="39.950000000000003" customHeight="1">
      <c r="A30" s="94">
        <v>22</v>
      </c>
      <c r="B30" s="507">
        <v>1</v>
      </c>
      <c r="C30" s="311" t="s">
        <v>1590</v>
      </c>
      <c r="D30" s="508" t="s">
        <v>1716</v>
      </c>
      <c r="E30" s="520" t="s">
        <v>1674</v>
      </c>
      <c r="F30" s="509" t="s">
        <v>1675</v>
      </c>
      <c r="G30" s="469" t="s">
        <v>28</v>
      </c>
      <c r="H30" s="507" t="s">
        <v>558</v>
      </c>
      <c r="I30" s="508"/>
      <c r="J30" s="510" t="s">
        <v>1</v>
      </c>
      <c r="K30" s="519" t="s">
        <v>1673</v>
      </c>
      <c r="L30" s="510" t="s">
        <v>1</v>
      </c>
      <c r="M30" s="94" t="s">
        <v>32</v>
      </c>
      <c r="N30" s="94" t="s">
        <v>33</v>
      </c>
      <c r="O30" s="521" t="s">
        <v>1676</v>
      </c>
      <c r="P30" s="516" t="s">
        <v>760</v>
      </c>
      <c r="Q30" s="511" t="s">
        <v>18</v>
      </c>
      <c r="R30" s="512" t="s">
        <v>39</v>
      </c>
      <c r="S30" s="516" t="s">
        <v>1677</v>
      </c>
      <c r="T30" s="511" t="s">
        <v>18</v>
      </c>
      <c r="U30" s="513">
        <v>5.0999999999999997E-2</v>
      </c>
      <c r="V30" s="94" t="s">
        <v>18</v>
      </c>
      <c r="W30" s="469" t="s">
        <v>18</v>
      </c>
      <c r="X30" s="469" t="s">
        <v>18</v>
      </c>
      <c r="Y30" s="514" t="s">
        <v>18</v>
      </c>
      <c r="Z30" s="509"/>
      <c r="AA30" s="311">
        <v>0</v>
      </c>
      <c r="AB30" s="311">
        <v>1</v>
      </c>
    </row>
    <row r="31" spans="1:28" s="522" customFormat="1" ht="39.950000000000003" customHeight="1">
      <c r="A31" s="94">
        <v>23</v>
      </c>
      <c r="B31" s="507">
        <v>1</v>
      </c>
      <c r="C31" s="311" t="s">
        <v>1590</v>
      </c>
      <c r="D31" s="516" t="s">
        <v>1678</v>
      </c>
      <c r="E31" s="520" t="s">
        <v>1679</v>
      </c>
      <c r="F31" s="509" t="s">
        <v>1675</v>
      </c>
      <c r="G31" s="469" t="s">
        <v>223</v>
      </c>
      <c r="H31" s="507" t="s">
        <v>558</v>
      </c>
      <c r="I31" s="508"/>
      <c r="J31" s="510" t="s">
        <v>1</v>
      </c>
      <c r="K31" s="516" t="s">
        <v>1678</v>
      </c>
      <c r="L31" s="510" t="s">
        <v>1</v>
      </c>
      <c r="M31" s="94" t="s">
        <v>32</v>
      </c>
      <c r="N31" s="94" t="s">
        <v>33</v>
      </c>
      <c r="O31" s="523" t="s">
        <v>1368</v>
      </c>
      <c r="P31" s="516" t="s">
        <v>1680</v>
      </c>
      <c r="Q31" s="511" t="s">
        <v>18</v>
      </c>
      <c r="R31" s="512" t="s">
        <v>39</v>
      </c>
      <c r="S31" s="516" t="s">
        <v>1681</v>
      </c>
      <c r="T31" s="511" t="s">
        <v>18</v>
      </c>
      <c r="U31" s="513">
        <v>1.2999999999999999E-2</v>
      </c>
      <c r="V31" s="94" t="s">
        <v>18</v>
      </c>
      <c r="W31" s="469" t="s">
        <v>18</v>
      </c>
      <c r="X31" s="469" t="s">
        <v>18</v>
      </c>
      <c r="Y31" s="514" t="s">
        <v>18</v>
      </c>
      <c r="Z31" s="509"/>
      <c r="AA31" s="311">
        <v>0</v>
      </c>
      <c r="AB31" s="311">
        <v>1</v>
      </c>
    </row>
    <row r="32" spans="1:28" s="522" customFormat="1" ht="39.950000000000003" customHeight="1">
      <c r="A32" s="94">
        <v>24</v>
      </c>
      <c r="B32" s="507">
        <v>1</v>
      </c>
      <c r="C32" s="311" t="s">
        <v>18</v>
      </c>
      <c r="D32" s="516" t="s">
        <v>1682</v>
      </c>
      <c r="E32" s="520" t="s">
        <v>1717</v>
      </c>
      <c r="F32" s="311" t="s">
        <v>1683</v>
      </c>
      <c r="G32" s="311" t="s">
        <v>28</v>
      </c>
      <c r="H32" s="507" t="s">
        <v>558</v>
      </c>
      <c r="I32" s="524"/>
      <c r="J32" s="510" t="s">
        <v>1</v>
      </c>
      <c r="K32" s="311" t="s">
        <v>1684</v>
      </c>
      <c r="L32" s="510" t="s">
        <v>1</v>
      </c>
      <c r="M32" s="94" t="s">
        <v>32</v>
      </c>
      <c r="N32" s="94" t="s">
        <v>33</v>
      </c>
      <c r="O32" s="511" t="s">
        <v>115</v>
      </c>
      <c r="P32" s="511" t="s">
        <v>18</v>
      </c>
      <c r="Q32" s="511" t="s">
        <v>18</v>
      </c>
      <c r="R32" s="511" t="s">
        <v>18</v>
      </c>
      <c r="S32" s="514" t="s">
        <v>1685</v>
      </c>
      <c r="T32" s="511" t="s">
        <v>18</v>
      </c>
      <c r="U32" s="514">
        <v>1E-3</v>
      </c>
      <c r="V32" s="94" t="s">
        <v>18</v>
      </c>
      <c r="W32" s="469" t="s">
        <v>18</v>
      </c>
      <c r="X32" s="469" t="s">
        <v>18</v>
      </c>
      <c r="Y32" s="514" t="s">
        <v>18</v>
      </c>
      <c r="Z32" s="509"/>
      <c r="AA32" s="311">
        <v>0</v>
      </c>
      <c r="AB32" s="311">
        <v>2</v>
      </c>
    </row>
    <row r="33" spans="1:28" s="65" customFormat="1" ht="39.950000000000003" customHeight="1">
      <c r="A33" s="94">
        <v>25</v>
      </c>
      <c r="B33" s="94">
        <v>1</v>
      </c>
      <c r="C33" s="94" t="s">
        <v>216</v>
      </c>
      <c r="D33" s="94" t="s">
        <v>249</v>
      </c>
      <c r="E33" s="94" t="s">
        <v>250</v>
      </c>
      <c r="F33" s="94" t="s">
        <v>251</v>
      </c>
      <c r="G33" s="94" t="s">
        <v>28</v>
      </c>
      <c r="H33" s="94" t="s">
        <v>255</v>
      </c>
      <c r="I33" s="94"/>
      <c r="J33" s="94" t="s">
        <v>1</v>
      </c>
      <c r="K33" s="94" t="s">
        <v>249</v>
      </c>
      <c r="L33" s="94" t="s">
        <v>1</v>
      </c>
      <c r="M33" s="94" t="s">
        <v>32</v>
      </c>
      <c r="N33" s="94" t="s">
        <v>33</v>
      </c>
      <c r="O33" s="94" t="s">
        <v>252</v>
      </c>
      <c r="P33" s="94" t="s">
        <v>214</v>
      </c>
      <c r="Q33" s="94" t="s">
        <v>190</v>
      </c>
      <c r="R33" s="94" t="s">
        <v>253</v>
      </c>
      <c r="S33" s="94" t="s">
        <v>190</v>
      </c>
      <c r="T33" s="94" t="s">
        <v>18</v>
      </c>
      <c r="U33" s="105">
        <v>0.96</v>
      </c>
      <c r="V33" s="94" t="s">
        <v>18</v>
      </c>
      <c r="W33" s="94" t="s">
        <v>18</v>
      </c>
      <c r="X33" s="94" t="s">
        <v>190</v>
      </c>
      <c r="Y33" s="94" t="s">
        <v>190</v>
      </c>
      <c r="Z33" s="94" t="s">
        <v>18</v>
      </c>
      <c r="AA33" s="311">
        <v>1</v>
      </c>
      <c r="AB33" s="311">
        <v>1</v>
      </c>
    </row>
    <row r="34" spans="1:28" s="65" customFormat="1" ht="39.950000000000003" customHeight="1">
      <c r="A34" s="94">
        <v>26</v>
      </c>
      <c r="B34" s="94">
        <v>1</v>
      </c>
      <c r="C34" s="94" t="s">
        <v>34</v>
      </c>
      <c r="D34" s="94" t="s">
        <v>321</v>
      </c>
      <c r="E34" s="94" t="s">
        <v>187</v>
      </c>
      <c r="F34" s="94" t="s">
        <v>254</v>
      </c>
      <c r="G34" s="94" t="s">
        <v>28</v>
      </c>
      <c r="H34" s="94" t="s">
        <v>255</v>
      </c>
      <c r="I34" s="94"/>
      <c r="J34" s="94" t="s">
        <v>1</v>
      </c>
      <c r="K34" s="94" t="s">
        <v>321</v>
      </c>
      <c r="L34" s="94" t="s">
        <v>1</v>
      </c>
      <c r="M34" s="94" t="s">
        <v>32</v>
      </c>
      <c r="N34" s="94" t="s">
        <v>33</v>
      </c>
      <c r="O34" s="94" t="s">
        <v>252</v>
      </c>
      <c r="P34" s="94" t="s">
        <v>214</v>
      </c>
      <c r="Q34" s="94" t="s">
        <v>190</v>
      </c>
      <c r="R34" s="94" t="s">
        <v>253</v>
      </c>
      <c r="S34" s="94" t="s">
        <v>190</v>
      </c>
      <c r="T34" s="94" t="s">
        <v>18</v>
      </c>
      <c r="U34" s="105">
        <v>0.25</v>
      </c>
      <c r="V34" s="94" t="s">
        <v>18</v>
      </c>
      <c r="W34" s="94" t="s">
        <v>190</v>
      </c>
      <c r="X34" s="94" t="s">
        <v>190</v>
      </c>
      <c r="Y34" s="94" t="s">
        <v>190</v>
      </c>
      <c r="Z34" s="94" t="s">
        <v>18</v>
      </c>
      <c r="AA34" s="311">
        <v>1</v>
      </c>
      <c r="AB34" s="311">
        <v>1</v>
      </c>
    </row>
    <row r="35" spans="1:28" s="64" customFormat="1" ht="39.950000000000003" customHeight="1">
      <c r="A35" s="94">
        <v>27</v>
      </c>
      <c r="B35" s="94">
        <v>1</v>
      </c>
      <c r="C35" s="94" t="s">
        <v>385</v>
      </c>
      <c r="D35" s="94" t="s">
        <v>407</v>
      </c>
      <c r="E35" s="94" t="s">
        <v>256</v>
      </c>
      <c r="F35" s="94" t="s">
        <v>257</v>
      </c>
      <c r="G35" s="94" t="s">
        <v>28</v>
      </c>
      <c r="H35" s="94" t="s">
        <v>255</v>
      </c>
      <c r="I35" s="94"/>
      <c r="J35" s="94" t="s">
        <v>1</v>
      </c>
      <c r="K35" s="94" t="s">
        <v>407</v>
      </c>
      <c r="L35" s="94" t="s">
        <v>1</v>
      </c>
      <c r="M35" s="94" t="s">
        <v>32</v>
      </c>
      <c r="N35" s="94" t="s">
        <v>33</v>
      </c>
      <c r="O35" s="94" t="s">
        <v>258</v>
      </c>
      <c r="P35" s="94" t="s">
        <v>214</v>
      </c>
      <c r="Q35" s="94" t="s">
        <v>190</v>
      </c>
      <c r="R35" s="94" t="s">
        <v>190</v>
      </c>
      <c r="S35" s="94" t="s">
        <v>259</v>
      </c>
      <c r="T35" s="94" t="s">
        <v>18</v>
      </c>
      <c r="U35" s="94">
        <v>2.1059999999999999</v>
      </c>
      <c r="V35" s="94" t="s">
        <v>18</v>
      </c>
      <c r="W35" s="94" t="s">
        <v>190</v>
      </c>
      <c r="X35" s="94" t="s">
        <v>190</v>
      </c>
      <c r="Y35" s="94" t="s">
        <v>190</v>
      </c>
      <c r="Z35" s="94" t="s">
        <v>18</v>
      </c>
      <c r="AA35" s="543">
        <v>1</v>
      </c>
      <c r="AB35" s="311">
        <v>0</v>
      </c>
    </row>
    <row r="36" spans="1:28" s="95" customFormat="1" ht="39.950000000000003" customHeight="1">
      <c r="A36" s="94">
        <v>28</v>
      </c>
      <c r="B36" s="144">
        <v>1</v>
      </c>
      <c r="C36" s="144" t="s">
        <v>385</v>
      </c>
      <c r="D36" s="144" t="s">
        <v>1633</v>
      </c>
      <c r="E36" s="144" t="s">
        <v>256</v>
      </c>
      <c r="F36" s="144" t="s">
        <v>113</v>
      </c>
      <c r="G36" s="144" t="s">
        <v>28</v>
      </c>
      <c r="H36" s="144" t="s">
        <v>255</v>
      </c>
      <c r="I36" s="144"/>
      <c r="J36" s="144" t="s">
        <v>1</v>
      </c>
      <c r="K36" s="144"/>
      <c r="L36" s="144" t="s">
        <v>1</v>
      </c>
      <c r="M36" s="94" t="s">
        <v>32</v>
      </c>
      <c r="N36" s="94" t="s">
        <v>33</v>
      </c>
      <c r="O36" s="144" t="s">
        <v>104</v>
      </c>
      <c r="P36" s="144" t="s">
        <v>21</v>
      </c>
      <c r="Q36" s="144" t="s">
        <v>18</v>
      </c>
      <c r="R36" s="144" t="s">
        <v>18</v>
      </c>
      <c r="S36" s="144" t="s">
        <v>259</v>
      </c>
      <c r="T36" s="144" t="s">
        <v>18</v>
      </c>
      <c r="U36" s="144">
        <v>2.1059999999999999</v>
      </c>
      <c r="V36" s="94" t="s">
        <v>18</v>
      </c>
      <c r="W36" s="144" t="s">
        <v>18</v>
      </c>
      <c r="X36" s="144" t="s">
        <v>18</v>
      </c>
      <c r="Y36" s="144" t="s">
        <v>18</v>
      </c>
      <c r="Z36" s="144" t="s">
        <v>18</v>
      </c>
      <c r="AA36" s="311">
        <v>0</v>
      </c>
      <c r="AB36" s="543">
        <v>1</v>
      </c>
    </row>
    <row r="37" spans="1:28" s="65" customFormat="1" ht="39.950000000000003" customHeight="1">
      <c r="A37" s="94">
        <v>29</v>
      </c>
      <c r="B37" s="94">
        <v>1</v>
      </c>
      <c r="C37" s="94" t="s">
        <v>190</v>
      </c>
      <c r="D37" s="94" t="s">
        <v>333</v>
      </c>
      <c r="E37" s="94" t="s">
        <v>260</v>
      </c>
      <c r="F37" s="94" t="s">
        <v>261</v>
      </c>
      <c r="G37" s="94" t="s">
        <v>223</v>
      </c>
      <c r="H37" s="94" t="s">
        <v>255</v>
      </c>
      <c r="I37" s="94"/>
      <c r="J37" s="94" t="s">
        <v>1</v>
      </c>
      <c r="K37" s="94" t="s">
        <v>18</v>
      </c>
      <c r="L37" s="94" t="s">
        <v>1</v>
      </c>
      <c r="M37" s="94" t="s">
        <v>32</v>
      </c>
      <c r="N37" s="94" t="s">
        <v>33</v>
      </c>
      <c r="O37" s="94" t="s">
        <v>239</v>
      </c>
      <c r="P37" s="94" t="s">
        <v>190</v>
      </c>
      <c r="Q37" s="94" t="s">
        <v>262</v>
      </c>
      <c r="R37" s="94" t="s">
        <v>190</v>
      </c>
      <c r="S37" s="94" t="s">
        <v>263</v>
      </c>
      <c r="T37" s="94" t="s">
        <v>18</v>
      </c>
      <c r="U37" s="94">
        <v>2.5999999999999999E-2</v>
      </c>
      <c r="V37" s="94" t="s">
        <v>18</v>
      </c>
      <c r="W37" s="94" t="s">
        <v>190</v>
      </c>
      <c r="X37" s="94" t="s">
        <v>190</v>
      </c>
      <c r="Y37" s="94" t="s">
        <v>190</v>
      </c>
      <c r="Z37" s="94" t="s">
        <v>18</v>
      </c>
      <c r="AA37" s="543">
        <v>8</v>
      </c>
      <c r="AB37" s="543">
        <v>8</v>
      </c>
    </row>
    <row r="38" spans="1:28" s="65" customFormat="1" ht="39.950000000000003" customHeight="1">
      <c r="A38" s="94">
        <v>30</v>
      </c>
      <c r="B38" s="94">
        <v>1</v>
      </c>
      <c r="C38" s="94" t="s">
        <v>190</v>
      </c>
      <c r="D38" s="94" t="s">
        <v>136</v>
      </c>
      <c r="E38" s="94" t="s">
        <v>264</v>
      </c>
      <c r="F38" s="94" t="s">
        <v>261</v>
      </c>
      <c r="G38" s="94" t="s">
        <v>223</v>
      </c>
      <c r="H38" s="94" t="s">
        <v>255</v>
      </c>
      <c r="I38" s="94"/>
      <c r="J38" s="94" t="s">
        <v>1</v>
      </c>
      <c r="K38" s="94" t="s">
        <v>18</v>
      </c>
      <c r="L38" s="94" t="s">
        <v>1</v>
      </c>
      <c r="M38" s="94" t="s">
        <v>32</v>
      </c>
      <c r="N38" s="94" t="s">
        <v>33</v>
      </c>
      <c r="O38" s="94" t="s">
        <v>239</v>
      </c>
      <c r="P38" s="94" t="s">
        <v>190</v>
      </c>
      <c r="Q38" s="94" t="s">
        <v>262</v>
      </c>
      <c r="R38" s="94" t="s">
        <v>190</v>
      </c>
      <c r="S38" s="94" t="s">
        <v>265</v>
      </c>
      <c r="T38" s="94" t="s">
        <v>18</v>
      </c>
      <c r="U38" s="94">
        <v>4.0000000000000001E-3</v>
      </c>
      <c r="V38" s="94" t="s">
        <v>18</v>
      </c>
      <c r="W38" s="94" t="s">
        <v>190</v>
      </c>
      <c r="X38" s="94" t="s">
        <v>190</v>
      </c>
      <c r="Y38" s="94" t="s">
        <v>190</v>
      </c>
      <c r="Z38" s="94" t="s">
        <v>18</v>
      </c>
      <c r="AA38" s="543">
        <v>8</v>
      </c>
      <c r="AB38" s="543">
        <v>8</v>
      </c>
    </row>
    <row r="39" spans="1:28" s="65" customFormat="1" ht="39.950000000000003" customHeight="1">
      <c r="A39" s="94">
        <v>31</v>
      </c>
      <c r="B39" s="94">
        <v>1</v>
      </c>
      <c r="C39" s="94" t="s">
        <v>190</v>
      </c>
      <c r="D39" s="94" t="s">
        <v>139</v>
      </c>
      <c r="E39" s="94" t="s">
        <v>266</v>
      </c>
      <c r="F39" s="94" t="s">
        <v>261</v>
      </c>
      <c r="G39" s="94" t="s">
        <v>223</v>
      </c>
      <c r="H39" s="94" t="s">
        <v>255</v>
      </c>
      <c r="I39" s="94"/>
      <c r="J39" s="94" t="s">
        <v>1</v>
      </c>
      <c r="K39" s="94" t="s">
        <v>18</v>
      </c>
      <c r="L39" s="94" t="s">
        <v>1</v>
      </c>
      <c r="M39" s="94" t="s">
        <v>32</v>
      </c>
      <c r="N39" s="94" t="s">
        <v>33</v>
      </c>
      <c r="O39" s="94" t="s">
        <v>239</v>
      </c>
      <c r="P39" s="94" t="s">
        <v>190</v>
      </c>
      <c r="Q39" s="94" t="s">
        <v>262</v>
      </c>
      <c r="R39" s="94" t="s">
        <v>190</v>
      </c>
      <c r="S39" s="94" t="s">
        <v>267</v>
      </c>
      <c r="T39" s="94" t="s">
        <v>18</v>
      </c>
      <c r="U39" s="94">
        <v>6.0000000000000001E-3</v>
      </c>
      <c r="V39" s="94" t="s">
        <v>18</v>
      </c>
      <c r="W39" s="94" t="s">
        <v>190</v>
      </c>
      <c r="X39" s="94" t="s">
        <v>190</v>
      </c>
      <c r="Y39" s="94" t="s">
        <v>190</v>
      </c>
      <c r="Z39" s="94" t="s">
        <v>18</v>
      </c>
      <c r="AA39" s="543">
        <v>8</v>
      </c>
      <c r="AB39" s="543">
        <v>8</v>
      </c>
    </row>
    <row r="40" spans="1:28" s="65" customFormat="1" ht="39.950000000000003" customHeight="1">
      <c r="A40" s="94">
        <v>32</v>
      </c>
      <c r="B40" s="94">
        <v>1</v>
      </c>
      <c r="C40" s="86" t="s">
        <v>387</v>
      </c>
      <c r="D40" s="94" t="s">
        <v>390</v>
      </c>
      <c r="E40" s="94" t="s">
        <v>268</v>
      </c>
      <c r="F40" s="94" t="s">
        <v>218</v>
      </c>
      <c r="G40" s="94" t="s">
        <v>223</v>
      </c>
      <c r="H40" s="94" t="s">
        <v>255</v>
      </c>
      <c r="I40" s="94"/>
      <c r="J40" s="94" t="s">
        <v>1</v>
      </c>
      <c r="K40" s="94" t="s">
        <v>18</v>
      </c>
      <c r="L40" s="94" t="s">
        <v>1</v>
      </c>
      <c r="M40" s="94" t="s">
        <v>32</v>
      </c>
      <c r="N40" s="94" t="s">
        <v>33</v>
      </c>
      <c r="O40" s="94" t="s">
        <v>258</v>
      </c>
      <c r="P40" s="94" t="s">
        <v>214</v>
      </c>
      <c r="Q40" s="94" t="s">
        <v>190</v>
      </c>
      <c r="R40" s="94" t="s">
        <v>190</v>
      </c>
      <c r="S40" s="94" t="s">
        <v>269</v>
      </c>
      <c r="T40" s="94" t="s">
        <v>18</v>
      </c>
      <c r="U40" s="94" t="s">
        <v>190</v>
      </c>
      <c r="V40" s="94" t="s">
        <v>18</v>
      </c>
      <c r="W40" s="94" t="s">
        <v>190</v>
      </c>
      <c r="X40" s="94" t="s">
        <v>190</v>
      </c>
      <c r="Y40" s="94" t="s">
        <v>190</v>
      </c>
      <c r="Z40" s="94" t="s">
        <v>18</v>
      </c>
      <c r="AA40" s="311">
        <v>1</v>
      </c>
      <c r="AB40" s="311">
        <v>0</v>
      </c>
    </row>
    <row r="41" spans="1:28" s="96" customFormat="1" ht="39.950000000000003" customHeight="1">
      <c r="A41" s="94">
        <v>33</v>
      </c>
      <c r="B41" s="144">
        <v>1</v>
      </c>
      <c r="C41" s="436" t="s">
        <v>387</v>
      </c>
      <c r="D41" s="144" t="s">
        <v>1692</v>
      </c>
      <c r="E41" s="144" t="s">
        <v>268</v>
      </c>
      <c r="F41" s="144" t="s">
        <v>218</v>
      </c>
      <c r="G41" s="144" t="s">
        <v>223</v>
      </c>
      <c r="H41" s="144" t="s">
        <v>255</v>
      </c>
      <c r="I41" s="144"/>
      <c r="J41" s="144" t="s">
        <v>1</v>
      </c>
      <c r="K41" s="144" t="s">
        <v>18</v>
      </c>
      <c r="L41" s="144" t="s">
        <v>1</v>
      </c>
      <c r="M41" s="144" t="s">
        <v>33</v>
      </c>
      <c r="N41" s="144" t="s">
        <v>1704</v>
      </c>
      <c r="O41" s="144" t="s">
        <v>104</v>
      </c>
      <c r="P41" s="144" t="s">
        <v>21</v>
      </c>
      <c r="Q41" s="144" t="s">
        <v>18</v>
      </c>
      <c r="R41" s="144" t="s">
        <v>18</v>
      </c>
      <c r="S41" s="144" t="s">
        <v>269</v>
      </c>
      <c r="T41" s="144" t="s">
        <v>18</v>
      </c>
      <c r="U41" s="144" t="s">
        <v>18</v>
      </c>
      <c r="V41" s="94" t="s">
        <v>18</v>
      </c>
      <c r="W41" s="144" t="s">
        <v>18</v>
      </c>
      <c r="X41" s="144" t="s">
        <v>18</v>
      </c>
      <c r="Y41" s="144" t="s">
        <v>18</v>
      </c>
      <c r="Z41" s="144" t="s">
        <v>18</v>
      </c>
      <c r="AA41" s="311">
        <v>0</v>
      </c>
      <c r="AB41" s="311">
        <v>1</v>
      </c>
    </row>
    <row r="42" spans="1:28" s="65" customFormat="1" ht="39.950000000000003" customHeight="1">
      <c r="A42" s="94">
        <v>34</v>
      </c>
      <c r="B42" s="94">
        <v>2</v>
      </c>
      <c r="C42" s="86" t="s">
        <v>387</v>
      </c>
      <c r="D42" s="94" t="s">
        <v>391</v>
      </c>
      <c r="E42" s="94" t="s">
        <v>392</v>
      </c>
      <c r="F42" s="94" t="s">
        <v>405</v>
      </c>
      <c r="G42" s="94" t="s">
        <v>223</v>
      </c>
      <c r="H42" s="94" t="s">
        <v>255</v>
      </c>
      <c r="I42" s="94"/>
      <c r="J42" s="94" t="s">
        <v>1</v>
      </c>
      <c r="K42" s="94" t="s">
        <v>18</v>
      </c>
      <c r="L42" s="94" t="s">
        <v>1</v>
      </c>
      <c r="M42" s="94" t="s">
        <v>32</v>
      </c>
      <c r="N42" s="94" t="s">
        <v>33</v>
      </c>
      <c r="O42" s="94" t="s">
        <v>258</v>
      </c>
      <c r="P42" s="94" t="s">
        <v>214</v>
      </c>
      <c r="Q42" s="94" t="s">
        <v>190</v>
      </c>
      <c r="R42" s="94" t="s">
        <v>190</v>
      </c>
      <c r="S42" s="94" t="s">
        <v>270</v>
      </c>
      <c r="T42" s="94" t="s">
        <v>18</v>
      </c>
      <c r="U42" s="94" t="s">
        <v>190</v>
      </c>
      <c r="V42" s="94" t="s">
        <v>18</v>
      </c>
      <c r="W42" s="94" t="s">
        <v>190</v>
      </c>
      <c r="X42" s="94" t="s">
        <v>190</v>
      </c>
      <c r="Y42" s="94" t="s">
        <v>190</v>
      </c>
      <c r="Z42" s="94" t="s">
        <v>18</v>
      </c>
      <c r="AA42" s="311">
        <v>1</v>
      </c>
      <c r="AB42" s="311">
        <v>0</v>
      </c>
    </row>
    <row r="43" spans="1:28" s="96" customFormat="1" ht="39.950000000000003" customHeight="1">
      <c r="A43" s="94">
        <v>35</v>
      </c>
      <c r="B43" s="144">
        <v>2</v>
      </c>
      <c r="C43" s="436" t="s">
        <v>387</v>
      </c>
      <c r="D43" s="144" t="s">
        <v>1693</v>
      </c>
      <c r="E43" s="144" t="s">
        <v>392</v>
      </c>
      <c r="F43" s="144" t="s">
        <v>1569</v>
      </c>
      <c r="G43" s="144" t="s">
        <v>223</v>
      </c>
      <c r="H43" s="144" t="s">
        <v>255</v>
      </c>
      <c r="I43" s="144"/>
      <c r="J43" s="144" t="s">
        <v>1</v>
      </c>
      <c r="K43" s="144" t="s">
        <v>18</v>
      </c>
      <c r="L43" s="144" t="s">
        <v>1</v>
      </c>
      <c r="M43" s="144" t="s">
        <v>33</v>
      </c>
      <c r="N43" s="144" t="s">
        <v>1704</v>
      </c>
      <c r="O43" s="144" t="s">
        <v>104</v>
      </c>
      <c r="P43" s="144" t="s">
        <v>21</v>
      </c>
      <c r="Q43" s="144" t="s">
        <v>18</v>
      </c>
      <c r="R43" s="144" t="s">
        <v>18</v>
      </c>
      <c r="S43" s="144" t="s">
        <v>270</v>
      </c>
      <c r="T43" s="144" t="s">
        <v>18</v>
      </c>
      <c r="U43" s="144" t="s">
        <v>18</v>
      </c>
      <c r="V43" s="94" t="s">
        <v>18</v>
      </c>
      <c r="W43" s="144" t="s">
        <v>18</v>
      </c>
      <c r="X43" s="144" t="s">
        <v>18</v>
      </c>
      <c r="Y43" s="144" t="s">
        <v>18</v>
      </c>
      <c r="Z43" s="144" t="s">
        <v>18</v>
      </c>
      <c r="AA43" s="311">
        <v>0</v>
      </c>
      <c r="AB43" s="311">
        <v>1</v>
      </c>
    </row>
    <row r="44" spans="1:28" s="65" customFormat="1" ht="39.950000000000003" customHeight="1">
      <c r="A44" s="94">
        <v>36</v>
      </c>
      <c r="B44" s="94">
        <v>2</v>
      </c>
      <c r="C44" s="94" t="s">
        <v>34</v>
      </c>
      <c r="D44" s="94" t="s">
        <v>410</v>
      </c>
      <c r="E44" s="94" t="s">
        <v>271</v>
      </c>
      <c r="F44" s="94" t="s">
        <v>411</v>
      </c>
      <c r="G44" s="94" t="s">
        <v>223</v>
      </c>
      <c r="H44" s="94" t="s">
        <v>255</v>
      </c>
      <c r="I44" s="94"/>
      <c r="J44" s="94" t="s">
        <v>1</v>
      </c>
      <c r="K44" s="94" t="s">
        <v>18</v>
      </c>
      <c r="L44" s="94" t="s">
        <v>1</v>
      </c>
      <c r="M44" s="94" t="s">
        <v>32</v>
      </c>
      <c r="N44" s="94" t="s">
        <v>33</v>
      </c>
      <c r="O44" s="94" t="s">
        <v>243</v>
      </c>
      <c r="P44" s="94" t="s">
        <v>214</v>
      </c>
      <c r="Q44" s="94" t="s">
        <v>190</v>
      </c>
      <c r="R44" s="94" t="s">
        <v>190</v>
      </c>
      <c r="S44" s="94" t="s">
        <v>272</v>
      </c>
      <c r="T44" s="94" t="s">
        <v>421</v>
      </c>
      <c r="U44" s="94">
        <v>0.53900000000000003</v>
      </c>
      <c r="V44" s="94" t="s">
        <v>18</v>
      </c>
      <c r="W44" s="94" t="s">
        <v>190</v>
      </c>
      <c r="X44" s="94" t="s">
        <v>190</v>
      </c>
      <c r="Y44" s="94" t="s">
        <v>190</v>
      </c>
      <c r="Z44" s="94" t="s">
        <v>18</v>
      </c>
      <c r="AA44" s="543">
        <v>1</v>
      </c>
      <c r="AB44" s="311">
        <v>0</v>
      </c>
    </row>
    <row r="45" spans="1:28" s="96" customFormat="1" ht="39.950000000000003" customHeight="1">
      <c r="A45" s="94">
        <v>37</v>
      </c>
      <c r="B45" s="144">
        <v>2</v>
      </c>
      <c r="C45" s="144" t="s">
        <v>34</v>
      </c>
      <c r="D45" s="144" t="s">
        <v>1594</v>
      </c>
      <c r="E45" s="144" t="s">
        <v>173</v>
      </c>
      <c r="F45" s="144" t="s">
        <v>1608</v>
      </c>
      <c r="G45" s="144" t="s">
        <v>223</v>
      </c>
      <c r="H45" s="144" t="s">
        <v>255</v>
      </c>
      <c r="I45" s="144"/>
      <c r="J45" s="144" t="s">
        <v>1</v>
      </c>
      <c r="K45" s="144" t="s">
        <v>18</v>
      </c>
      <c r="L45" s="144" t="s">
        <v>1</v>
      </c>
      <c r="M45" s="94" t="s">
        <v>32</v>
      </c>
      <c r="N45" s="94" t="s">
        <v>33</v>
      </c>
      <c r="O45" s="144" t="s">
        <v>118</v>
      </c>
      <c r="P45" s="144" t="s">
        <v>21</v>
      </c>
      <c r="Q45" s="144" t="s">
        <v>18</v>
      </c>
      <c r="R45" s="144" t="s">
        <v>18</v>
      </c>
      <c r="S45" s="144" t="s">
        <v>272</v>
      </c>
      <c r="T45" s="144" t="s">
        <v>421</v>
      </c>
      <c r="U45" s="144">
        <v>0.53900000000000003</v>
      </c>
      <c r="V45" s="94" t="s">
        <v>18</v>
      </c>
      <c r="W45" s="144" t="s">
        <v>18</v>
      </c>
      <c r="X45" s="144" t="s">
        <v>18</v>
      </c>
      <c r="Y45" s="144" t="s">
        <v>18</v>
      </c>
      <c r="Z45" s="144" t="s">
        <v>18</v>
      </c>
      <c r="AA45" s="311">
        <v>0</v>
      </c>
      <c r="AB45" s="543">
        <v>1</v>
      </c>
    </row>
    <row r="46" spans="1:28" s="65" customFormat="1" ht="39.950000000000003" customHeight="1">
      <c r="A46" s="94">
        <v>38</v>
      </c>
      <c r="B46" s="94">
        <v>2</v>
      </c>
      <c r="C46" s="94" t="s">
        <v>1560</v>
      </c>
      <c r="D46" s="94" t="s">
        <v>1559</v>
      </c>
      <c r="E46" s="94" t="s">
        <v>273</v>
      </c>
      <c r="F46" s="94"/>
      <c r="G46" s="94" t="s">
        <v>223</v>
      </c>
      <c r="H46" s="94" t="s">
        <v>255</v>
      </c>
      <c r="I46" s="94"/>
      <c r="J46" s="94" t="s">
        <v>1</v>
      </c>
      <c r="K46" s="94" t="s">
        <v>1559</v>
      </c>
      <c r="L46" s="94" t="s">
        <v>1</v>
      </c>
      <c r="M46" s="94" t="s">
        <v>32</v>
      </c>
      <c r="N46" s="94" t="s">
        <v>33</v>
      </c>
      <c r="O46" s="94" t="s">
        <v>258</v>
      </c>
      <c r="P46" s="94" t="s">
        <v>214</v>
      </c>
      <c r="Q46" s="94" t="s">
        <v>190</v>
      </c>
      <c r="R46" s="94" t="s">
        <v>190</v>
      </c>
      <c r="S46" s="94" t="s">
        <v>274</v>
      </c>
      <c r="T46" s="94" t="s">
        <v>18</v>
      </c>
      <c r="U46" s="94">
        <v>2.077</v>
      </c>
      <c r="V46" s="94" t="s">
        <v>18</v>
      </c>
      <c r="W46" s="94" t="s">
        <v>208</v>
      </c>
      <c r="X46" s="94" t="s">
        <v>190</v>
      </c>
      <c r="Y46" s="94" t="s">
        <v>235</v>
      </c>
      <c r="Z46" s="94" t="s">
        <v>18</v>
      </c>
      <c r="AA46" s="543">
        <v>1</v>
      </c>
      <c r="AB46" s="311">
        <v>0</v>
      </c>
    </row>
    <row r="47" spans="1:28" s="96" customFormat="1" ht="39.950000000000003" customHeight="1">
      <c r="A47" s="94">
        <v>39</v>
      </c>
      <c r="B47" s="144">
        <v>2</v>
      </c>
      <c r="C47" s="144" t="s">
        <v>1635</v>
      </c>
      <c r="D47" s="144" t="s">
        <v>1634</v>
      </c>
      <c r="E47" s="144" t="s">
        <v>273</v>
      </c>
      <c r="F47" s="144" t="s">
        <v>1686</v>
      </c>
      <c r="G47" s="144" t="s">
        <v>223</v>
      </c>
      <c r="H47" s="144" t="s">
        <v>255</v>
      </c>
      <c r="I47" s="144"/>
      <c r="J47" s="144" t="s">
        <v>1</v>
      </c>
      <c r="K47" s="144" t="s">
        <v>1634</v>
      </c>
      <c r="L47" s="144" t="s">
        <v>1</v>
      </c>
      <c r="M47" s="94" t="s">
        <v>32</v>
      </c>
      <c r="N47" s="94" t="s">
        <v>33</v>
      </c>
      <c r="O47" s="144" t="s">
        <v>104</v>
      </c>
      <c r="P47" s="144" t="s">
        <v>21</v>
      </c>
      <c r="Q47" s="144" t="s">
        <v>18</v>
      </c>
      <c r="R47" s="144" t="s">
        <v>18</v>
      </c>
      <c r="S47" s="144" t="s">
        <v>274</v>
      </c>
      <c r="T47" s="144" t="s">
        <v>18</v>
      </c>
      <c r="U47" s="144">
        <v>2.077</v>
      </c>
      <c r="V47" s="94" t="s">
        <v>18</v>
      </c>
      <c r="W47" s="144" t="s">
        <v>208</v>
      </c>
      <c r="X47" s="144" t="s">
        <v>18</v>
      </c>
      <c r="Y47" s="144" t="s">
        <v>20</v>
      </c>
      <c r="Z47" s="144" t="s">
        <v>18</v>
      </c>
      <c r="AA47" s="311">
        <v>0</v>
      </c>
      <c r="AB47" s="543">
        <v>1</v>
      </c>
    </row>
    <row r="48" spans="1:28" s="437" customFormat="1" ht="39.950000000000003" customHeight="1">
      <c r="A48" s="94">
        <v>40</v>
      </c>
      <c r="B48" s="438">
        <v>2</v>
      </c>
      <c r="C48" s="439" t="s">
        <v>34</v>
      </c>
      <c r="D48" s="440" t="s">
        <v>1595</v>
      </c>
      <c r="E48" s="443" t="s">
        <v>1596</v>
      </c>
      <c r="F48" s="440"/>
      <c r="G48" s="440" t="s">
        <v>28</v>
      </c>
      <c r="H48" s="222" t="s">
        <v>558</v>
      </c>
      <c r="I48" s="440"/>
      <c r="J48" s="440" t="s">
        <v>1</v>
      </c>
      <c r="K48" s="440" t="s">
        <v>1595</v>
      </c>
      <c r="L48" s="216" t="s">
        <v>1</v>
      </c>
      <c r="M48" s="94" t="s">
        <v>32</v>
      </c>
      <c r="N48" s="94" t="s">
        <v>33</v>
      </c>
      <c r="O48" s="440"/>
      <c r="P48" s="440" t="s">
        <v>21</v>
      </c>
      <c r="Q48" s="441" t="s">
        <v>18</v>
      </c>
      <c r="R48" s="222" t="s">
        <v>18</v>
      </c>
      <c r="S48" s="440" t="s">
        <v>1580</v>
      </c>
      <c r="T48" s="441" t="s">
        <v>18</v>
      </c>
      <c r="U48" s="440">
        <v>1.1999999999999999E-3</v>
      </c>
      <c r="V48" s="94" t="s">
        <v>18</v>
      </c>
      <c r="W48" s="443" t="s">
        <v>18</v>
      </c>
      <c r="X48" s="443" t="s">
        <v>18</v>
      </c>
      <c r="Y48" s="440" t="s">
        <v>18</v>
      </c>
      <c r="Z48" s="440"/>
      <c r="AA48" s="311">
        <v>0</v>
      </c>
      <c r="AB48" s="311">
        <v>1</v>
      </c>
    </row>
    <row r="49" spans="1:28" s="437" customFormat="1" ht="39.950000000000003" customHeight="1">
      <c r="A49" s="94">
        <v>41</v>
      </c>
      <c r="B49" s="438">
        <v>2</v>
      </c>
      <c r="C49" s="439" t="s">
        <v>34</v>
      </c>
      <c r="D49" s="416" t="s">
        <v>1597</v>
      </c>
      <c r="E49" s="416" t="s">
        <v>1598</v>
      </c>
      <c r="F49" s="416" t="s">
        <v>1599</v>
      </c>
      <c r="G49" s="440" t="s">
        <v>28</v>
      </c>
      <c r="H49" s="222" t="s">
        <v>558</v>
      </c>
      <c r="I49" s="440"/>
      <c r="J49" s="440" t="s">
        <v>1</v>
      </c>
      <c r="K49" s="440" t="s">
        <v>1597</v>
      </c>
      <c r="L49" s="416" t="s">
        <v>1</v>
      </c>
      <c r="M49" s="94" t="s">
        <v>32</v>
      </c>
      <c r="N49" s="94" t="s">
        <v>33</v>
      </c>
      <c r="O49" s="416" t="s">
        <v>1583</v>
      </c>
      <c r="P49" s="416" t="s">
        <v>21</v>
      </c>
      <c r="Q49" s="416"/>
      <c r="R49" s="444"/>
      <c r="S49" s="416" t="s">
        <v>1589</v>
      </c>
      <c r="T49" s="416" t="s">
        <v>18</v>
      </c>
      <c r="U49" s="416">
        <v>7.1999999999999995E-2</v>
      </c>
      <c r="V49" s="94" t="s">
        <v>18</v>
      </c>
      <c r="W49" s="443" t="s">
        <v>18</v>
      </c>
      <c r="X49" s="443" t="s">
        <v>18</v>
      </c>
      <c r="Y49" s="440" t="s">
        <v>18</v>
      </c>
      <c r="Z49" s="440"/>
      <c r="AA49" s="311">
        <v>0</v>
      </c>
      <c r="AB49" s="311">
        <v>1</v>
      </c>
    </row>
    <row r="50" spans="1:28" s="437" customFormat="1" ht="39.950000000000003" customHeight="1">
      <c r="A50" s="94">
        <v>42</v>
      </c>
      <c r="B50" s="438">
        <v>2</v>
      </c>
      <c r="C50" s="439" t="s">
        <v>1590</v>
      </c>
      <c r="D50" s="416" t="s">
        <v>1591</v>
      </c>
      <c r="E50" s="416" t="s">
        <v>1592</v>
      </c>
      <c r="F50" s="416" t="s">
        <v>1583</v>
      </c>
      <c r="G50" s="440" t="s">
        <v>28</v>
      </c>
      <c r="H50" s="222" t="s">
        <v>558</v>
      </c>
      <c r="I50" s="440"/>
      <c r="J50" s="440" t="s">
        <v>1</v>
      </c>
      <c r="K50" s="416" t="s">
        <v>1591</v>
      </c>
      <c r="L50" s="416" t="s">
        <v>1</v>
      </c>
      <c r="M50" s="94" t="s">
        <v>32</v>
      </c>
      <c r="N50" s="94" t="s">
        <v>33</v>
      </c>
      <c r="O50" s="416" t="s">
        <v>1583</v>
      </c>
      <c r="P50" s="416" t="s">
        <v>21</v>
      </c>
      <c r="Q50" s="416"/>
      <c r="R50" s="444"/>
      <c r="S50" s="416" t="s">
        <v>1593</v>
      </c>
      <c r="T50" s="416" t="s">
        <v>18</v>
      </c>
      <c r="U50" s="416">
        <v>1.4999999999999999E-2</v>
      </c>
      <c r="V50" s="94" t="s">
        <v>18</v>
      </c>
      <c r="W50" s="443" t="s">
        <v>18</v>
      </c>
      <c r="X50" s="443" t="s">
        <v>18</v>
      </c>
      <c r="Y50" s="440" t="s">
        <v>18</v>
      </c>
      <c r="Z50" s="440"/>
      <c r="AA50" s="311">
        <v>0</v>
      </c>
      <c r="AB50" s="311">
        <v>3</v>
      </c>
    </row>
    <row r="51" spans="1:28" s="65" customFormat="1" ht="39.950000000000003" customHeight="1">
      <c r="A51" s="94">
        <v>43</v>
      </c>
      <c r="B51" s="94">
        <v>1</v>
      </c>
      <c r="C51" s="86" t="s">
        <v>387</v>
      </c>
      <c r="D51" s="87" t="s">
        <v>389</v>
      </c>
      <c r="E51" s="94" t="s">
        <v>275</v>
      </c>
      <c r="F51" s="94" t="s">
        <v>413</v>
      </c>
      <c r="G51" s="94" t="s">
        <v>28</v>
      </c>
      <c r="H51" s="94" t="s">
        <v>255</v>
      </c>
      <c r="I51" s="94"/>
      <c r="J51" s="94" t="s">
        <v>1</v>
      </c>
      <c r="K51" s="87" t="s">
        <v>389</v>
      </c>
      <c r="L51" s="94" t="s">
        <v>1</v>
      </c>
      <c r="M51" s="94" t="s">
        <v>32</v>
      </c>
      <c r="N51" s="94" t="s">
        <v>33</v>
      </c>
      <c r="O51" s="94" t="s">
        <v>258</v>
      </c>
      <c r="P51" s="94" t="s">
        <v>214</v>
      </c>
      <c r="Q51" s="94" t="s">
        <v>190</v>
      </c>
      <c r="R51" s="94" t="s">
        <v>190</v>
      </c>
      <c r="S51" s="94" t="s">
        <v>276</v>
      </c>
      <c r="T51" s="94" t="s">
        <v>18</v>
      </c>
      <c r="U51" s="94">
        <v>23.889800000000001</v>
      </c>
      <c r="V51" s="94" t="s">
        <v>420</v>
      </c>
      <c r="W51" s="94" t="s">
        <v>190</v>
      </c>
      <c r="X51" s="94" t="s">
        <v>190</v>
      </c>
      <c r="Y51" s="94" t="s">
        <v>190</v>
      </c>
      <c r="Z51" s="94" t="s">
        <v>18</v>
      </c>
      <c r="AA51" s="311">
        <v>1</v>
      </c>
      <c r="AB51" s="311">
        <v>0</v>
      </c>
    </row>
    <row r="52" spans="1:28" s="96" customFormat="1" ht="39.950000000000003" customHeight="1">
      <c r="A52" s="94">
        <v>44</v>
      </c>
      <c r="B52" s="144">
        <v>1</v>
      </c>
      <c r="C52" s="436" t="s">
        <v>387</v>
      </c>
      <c r="D52" s="525" t="s">
        <v>1694</v>
      </c>
      <c r="E52" s="144" t="s">
        <v>275</v>
      </c>
      <c r="F52" s="144" t="s">
        <v>1687</v>
      </c>
      <c r="G52" s="144" t="s">
        <v>28</v>
      </c>
      <c r="H52" s="144" t="s">
        <v>255</v>
      </c>
      <c r="I52" s="144"/>
      <c r="J52" s="144" t="s">
        <v>1</v>
      </c>
      <c r="K52" s="525"/>
      <c r="L52" s="144" t="s">
        <v>1</v>
      </c>
      <c r="M52" s="144" t="s">
        <v>33</v>
      </c>
      <c r="N52" s="144" t="s">
        <v>1704</v>
      </c>
      <c r="O52" s="144" t="s">
        <v>104</v>
      </c>
      <c r="P52" s="144" t="s">
        <v>21</v>
      </c>
      <c r="Q52" s="144" t="s">
        <v>18</v>
      </c>
      <c r="R52" s="144" t="s">
        <v>18</v>
      </c>
      <c r="S52" s="144" t="s">
        <v>276</v>
      </c>
      <c r="T52" s="144" t="s">
        <v>18</v>
      </c>
      <c r="U52" s="144">
        <v>23.889800000000001</v>
      </c>
      <c r="V52" s="144" t="s">
        <v>1718</v>
      </c>
      <c r="W52" s="144" t="s">
        <v>18</v>
      </c>
      <c r="X52" s="144" t="s">
        <v>18</v>
      </c>
      <c r="Y52" s="144" t="s">
        <v>18</v>
      </c>
      <c r="Z52" s="144" t="s">
        <v>18</v>
      </c>
      <c r="AA52" s="311">
        <v>0</v>
      </c>
      <c r="AB52" s="311">
        <v>1</v>
      </c>
    </row>
    <row r="53" spans="1:28" s="437" customFormat="1" ht="39.950000000000003" customHeight="1">
      <c r="A53" s="94">
        <v>45</v>
      </c>
      <c r="B53" s="438">
        <v>1</v>
      </c>
      <c r="C53" s="439" t="s">
        <v>180</v>
      </c>
      <c r="D53" s="416" t="s">
        <v>1600</v>
      </c>
      <c r="E53" s="416" t="s">
        <v>1601</v>
      </c>
      <c r="F53" s="416" t="s">
        <v>1583</v>
      </c>
      <c r="G53" s="440" t="s">
        <v>28</v>
      </c>
      <c r="H53" s="222" t="s">
        <v>558</v>
      </c>
      <c r="I53" s="440"/>
      <c r="J53" s="440" t="s">
        <v>1</v>
      </c>
      <c r="K53" s="416" t="s">
        <v>1602</v>
      </c>
      <c r="L53" s="216" t="s">
        <v>1</v>
      </c>
      <c r="M53" s="94" t="s">
        <v>32</v>
      </c>
      <c r="N53" s="94" t="s">
        <v>33</v>
      </c>
      <c r="O53" s="440" t="s">
        <v>1583</v>
      </c>
      <c r="P53" s="440" t="s">
        <v>21</v>
      </c>
      <c r="Q53" s="440" t="s">
        <v>18</v>
      </c>
      <c r="R53" s="440" t="s">
        <v>18</v>
      </c>
      <c r="S53" s="440" t="s">
        <v>18</v>
      </c>
      <c r="T53" s="441" t="s">
        <v>18</v>
      </c>
      <c r="U53" s="440">
        <v>0.14499999999999999</v>
      </c>
      <c r="V53" s="94" t="s">
        <v>18</v>
      </c>
      <c r="W53" s="443" t="s">
        <v>18</v>
      </c>
      <c r="X53" s="443" t="s">
        <v>18</v>
      </c>
      <c r="Y53" s="440" t="s">
        <v>18</v>
      </c>
      <c r="Z53" s="440"/>
      <c r="AA53" s="311">
        <v>0</v>
      </c>
      <c r="AB53" s="311">
        <v>1</v>
      </c>
    </row>
    <row r="54" spans="1:28" s="437" customFormat="1" ht="39.950000000000003" customHeight="1">
      <c r="A54" s="94">
        <v>46</v>
      </c>
      <c r="B54" s="438">
        <v>1</v>
      </c>
      <c r="C54" s="439" t="s">
        <v>34</v>
      </c>
      <c r="D54" s="416" t="s">
        <v>1603</v>
      </c>
      <c r="E54" s="416" t="s">
        <v>1604</v>
      </c>
      <c r="F54" s="416" t="s">
        <v>1583</v>
      </c>
      <c r="G54" s="440" t="s">
        <v>28</v>
      </c>
      <c r="H54" s="222" t="s">
        <v>558</v>
      </c>
      <c r="I54" s="440"/>
      <c r="J54" s="440" t="s">
        <v>1</v>
      </c>
      <c r="K54" s="416" t="s">
        <v>1603</v>
      </c>
      <c r="L54" s="216" t="s">
        <v>1</v>
      </c>
      <c r="M54" s="94" t="s">
        <v>32</v>
      </c>
      <c r="N54" s="94" t="s">
        <v>33</v>
      </c>
      <c r="O54" s="440" t="s">
        <v>1583</v>
      </c>
      <c r="P54" s="440" t="s">
        <v>21</v>
      </c>
      <c r="Q54" s="440" t="s">
        <v>18</v>
      </c>
      <c r="R54" s="440" t="s">
        <v>18</v>
      </c>
      <c r="S54" s="440" t="s">
        <v>1605</v>
      </c>
      <c r="T54" s="441" t="s">
        <v>18</v>
      </c>
      <c r="U54" s="440">
        <v>2.3E-2</v>
      </c>
      <c r="V54" s="94" t="s">
        <v>18</v>
      </c>
      <c r="W54" s="443" t="s">
        <v>1606</v>
      </c>
      <c r="X54" s="440" t="s">
        <v>206</v>
      </c>
      <c r="Y54" s="440" t="s">
        <v>206</v>
      </c>
      <c r="Z54" s="440"/>
      <c r="AA54" s="311">
        <v>0</v>
      </c>
      <c r="AB54" s="311">
        <v>1</v>
      </c>
    </row>
    <row r="55" spans="1:28" s="65" customFormat="1" ht="39.950000000000003" customHeight="1">
      <c r="A55" s="94">
        <v>47</v>
      </c>
      <c r="B55" s="94">
        <v>1</v>
      </c>
      <c r="C55" s="86" t="s">
        <v>385</v>
      </c>
      <c r="D55" s="94" t="s">
        <v>400</v>
      </c>
      <c r="E55" s="94" t="s">
        <v>130</v>
      </c>
      <c r="F55" s="94" t="s">
        <v>414</v>
      </c>
      <c r="G55" s="94" t="s">
        <v>223</v>
      </c>
      <c r="H55" s="94" t="s">
        <v>255</v>
      </c>
      <c r="I55" s="94"/>
      <c r="J55" s="94" t="s">
        <v>1</v>
      </c>
      <c r="K55" s="94" t="s">
        <v>400</v>
      </c>
      <c r="L55" s="94" t="s">
        <v>1</v>
      </c>
      <c r="M55" s="94" t="s">
        <v>32</v>
      </c>
      <c r="N55" s="94" t="s">
        <v>33</v>
      </c>
      <c r="O55" s="94" t="s">
        <v>118</v>
      </c>
      <c r="P55" s="94" t="s">
        <v>403</v>
      </c>
      <c r="Q55" s="94" t="s">
        <v>18</v>
      </c>
      <c r="R55" s="94" t="s">
        <v>18</v>
      </c>
      <c r="S55" s="94"/>
      <c r="T55" s="94" t="s">
        <v>18</v>
      </c>
      <c r="U55" s="94"/>
      <c r="V55" s="94" t="s">
        <v>18</v>
      </c>
      <c r="W55" s="94" t="s">
        <v>208</v>
      </c>
      <c r="X55" s="94" t="s">
        <v>206</v>
      </c>
      <c r="Y55" s="94" t="s">
        <v>18</v>
      </c>
      <c r="Z55" s="94" t="s">
        <v>18</v>
      </c>
      <c r="AA55" s="311">
        <v>1</v>
      </c>
      <c r="AB55" s="311">
        <v>0</v>
      </c>
    </row>
    <row r="56" spans="1:28" s="65" customFormat="1" ht="39.950000000000003" customHeight="1">
      <c r="A56" s="94">
        <v>48</v>
      </c>
      <c r="B56" s="94">
        <v>1</v>
      </c>
      <c r="C56" s="86" t="s">
        <v>383</v>
      </c>
      <c r="D56" s="94" t="s">
        <v>415</v>
      </c>
      <c r="E56" s="94" t="s">
        <v>133</v>
      </c>
      <c r="F56" s="94" t="s">
        <v>416</v>
      </c>
      <c r="G56" s="94" t="s">
        <v>223</v>
      </c>
      <c r="H56" s="94" t="s">
        <v>255</v>
      </c>
      <c r="I56" s="94"/>
      <c r="J56" s="94" t="s">
        <v>1</v>
      </c>
      <c r="K56" s="94" t="s">
        <v>393</v>
      </c>
      <c r="L56" s="94" t="s">
        <v>1</v>
      </c>
      <c r="M56" s="94" t="s">
        <v>32</v>
      </c>
      <c r="N56" s="94" t="s">
        <v>33</v>
      </c>
      <c r="O56" s="94" t="s">
        <v>118</v>
      </c>
      <c r="P56" s="94" t="s">
        <v>402</v>
      </c>
      <c r="Q56" s="94" t="s">
        <v>18</v>
      </c>
      <c r="R56" s="94" t="s">
        <v>18</v>
      </c>
      <c r="S56" s="94"/>
      <c r="T56" s="94" t="s">
        <v>18</v>
      </c>
      <c r="U56" s="94"/>
      <c r="V56" s="94" t="s">
        <v>18</v>
      </c>
      <c r="W56" s="94" t="s">
        <v>208</v>
      </c>
      <c r="X56" s="94" t="s">
        <v>206</v>
      </c>
      <c r="Y56" s="94" t="s">
        <v>18</v>
      </c>
      <c r="Z56" s="94" t="s">
        <v>18</v>
      </c>
      <c r="AA56" s="311">
        <v>1</v>
      </c>
      <c r="AB56" s="311">
        <v>0</v>
      </c>
    </row>
    <row r="57" spans="1:28" s="96" customFormat="1" ht="39.950000000000003" customHeight="1">
      <c r="A57" s="94">
        <v>49</v>
      </c>
      <c r="B57" s="421">
        <v>1</v>
      </c>
      <c r="C57" s="422" t="s">
        <v>385</v>
      </c>
      <c r="D57" s="421" t="s">
        <v>394</v>
      </c>
      <c r="E57" s="421" t="s">
        <v>277</v>
      </c>
      <c r="F57" s="421" t="s">
        <v>18</v>
      </c>
      <c r="G57" s="421" t="s">
        <v>223</v>
      </c>
      <c r="H57" s="421" t="s">
        <v>255</v>
      </c>
      <c r="I57" s="421"/>
      <c r="J57" s="421" t="s">
        <v>1</v>
      </c>
      <c r="K57" s="421" t="s">
        <v>394</v>
      </c>
      <c r="L57" s="421" t="s">
        <v>1</v>
      </c>
      <c r="M57" s="94" t="s">
        <v>32</v>
      </c>
      <c r="N57" s="94" t="s">
        <v>33</v>
      </c>
      <c r="O57" s="421" t="s">
        <v>118</v>
      </c>
      <c r="P57" s="421" t="s">
        <v>402</v>
      </c>
      <c r="Q57" s="421" t="s">
        <v>18</v>
      </c>
      <c r="R57" s="421" t="s">
        <v>18</v>
      </c>
      <c r="S57" s="421"/>
      <c r="T57" s="421" t="s">
        <v>18</v>
      </c>
      <c r="U57" s="421"/>
      <c r="V57" s="94" t="s">
        <v>18</v>
      </c>
      <c r="W57" s="421" t="s">
        <v>208</v>
      </c>
      <c r="X57" s="421" t="s">
        <v>206</v>
      </c>
      <c r="Y57" s="421" t="s">
        <v>18</v>
      </c>
      <c r="Z57" s="421" t="s">
        <v>18</v>
      </c>
      <c r="AA57" s="311">
        <v>0</v>
      </c>
      <c r="AB57" s="311">
        <v>0</v>
      </c>
    </row>
    <row r="58" spans="1:28" s="96" customFormat="1" ht="39.950000000000003" customHeight="1">
      <c r="A58" s="94">
        <v>50</v>
      </c>
      <c r="B58" s="94">
        <v>1</v>
      </c>
      <c r="C58" s="86" t="s">
        <v>383</v>
      </c>
      <c r="D58" s="94" t="s">
        <v>1543</v>
      </c>
      <c r="E58" s="94" t="s">
        <v>277</v>
      </c>
      <c r="F58" s="94" t="s">
        <v>1544</v>
      </c>
      <c r="G58" s="94" t="s">
        <v>223</v>
      </c>
      <c r="H58" s="94" t="s">
        <v>255</v>
      </c>
      <c r="I58" s="94"/>
      <c r="J58" s="94" t="s">
        <v>1</v>
      </c>
      <c r="K58" s="94" t="s">
        <v>394</v>
      </c>
      <c r="L58" s="94" t="s">
        <v>1</v>
      </c>
      <c r="M58" s="94" t="s">
        <v>32</v>
      </c>
      <c r="N58" s="94" t="s">
        <v>33</v>
      </c>
      <c r="O58" s="94" t="s">
        <v>118</v>
      </c>
      <c r="P58" s="94" t="s">
        <v>402</v>
      </c>
      <c r="Q58" s="94" t="s">
        <v>18</v>
      </c>
      <c r="R58" s="94" t="s">
        <v>18</v>
      </c>
      <c r="S58" s="94"/>
      <c r="T58" s="94" t="s">
        <v>18</v>
      </c>
      <c r="U58" s="94"/>
      <c r="V58" s="94" t="s">
        <v>18</v>
      </c>
      <c r="W58" s="94" t="s">
        <v>208</v>
      </c>
      <c r="X58" s="94" t="s">
        <v>206</v>
      </c>
      <c r="Y58" s="94" t="s">
        <v>18</v>
      </c>
      <c r="Z58" s="94" t="s">
        <v>18</v>
      </c>
      <c r="AA58" s="311">
        <v>1</v>
      </c>
      <c r="AB58" s="311">
        <v>0</v>
      </c>
    </row>
    <row r="59" spans="1:28" s="65" customFormat="1" ht="39.950000000000003" customHeight="1">
      <c r="A59" s="94">
        <v>51</v>
      </c>
      <c r="B59" s="94">
        <v>1</v>
      </c>
      <c r="C59" s="86" t="s">
        <v>385</v>
      </c>
      <c r="D59" s="94" t="s">
        <v>395</v>
      </c>
      <c r="E59" s="94" t="s">
        <v>174</v>
      </c>
      <c r="F59" s="94" t="s">
        <v>18</v>
      </c>
      <c r="G59" s="94" t="s">
        <v>223</v>
      </c>
      <c r="H59" s="94" t="s">
        <v>255</v>
      </c>
      <c r="I59" s="94"/>
      <c r="J59" s="94" t="s">
        <v>1</v>
      </c>
      <c r="K59" s="94" t="s">
        <v>395</v>
      </c>
      <c r="L59" s="94" t="s">
        <v>1</v>
      </c>
      <c r="M59" s="94" t="s">
        <v>32</v>
      </c>
      <c r="N59" s="94" t="s">
        <v>33</v>
      </c>
      <c r="O59" s="94" t="s">
        <v>118</v>
      </c>
      <c r="P59" s="94" t="s">
        <v>401</v>
      </c>
      <c r="Q59" s="94" t="s">
        <v>18</v>
      </c>
      <c r="R59" s="94" t="s">
        <v>18</v>
      </c>
      <c r="S59" s="94"/>
      <c r="T59" s="94" t="s">
        <v>18</v>
      </c>
      <c r="U59" s="94"/>
      <c r="V59" s="94" t="s">
        <v>18</v>
      </c>
      <c r="W59" s="94" t="s">
        <v>208</v>
      </c>
      <c r="X59" s="94" t="s">
        <v>206</v>
      </c>
      <c r="Y59" s="94" t="s">
        <v>18</v>
      </c>
      <c r="Z59" s="94" t="s">
        <v>18</v>
      </c>
      <c r="AA59" s="311">
        <v>1</v>
      </c>
      <c r="AB59" s="311">
        <v>0</v>
      </c>
    </row>
    <row r="60" spans="1:28" s="65" customFormat="1" ht="39.950000000000003" customHeight="1">
      <c r="A60" s="94">
        <v>52</v>
      </c>
      <c r="B60" s="94">
        <v>1</v>
      </c>
      <c r="C60" s="86" t="s">
        <v>385</v>
      </c>
      <c r="D60" s="94" t="s">
        <v>396</v>
      </c>
      <c r="E60" s="94" t="s">
        <v>397</v>
      </c>
      <c r="F60" s="94" t="s">
        <v>18</v>
      </c>
      <c r="G60" s="94" t="s">
        <v>223</v>
      </c>
      <c r="H60" s="94" t="s">
        <v>255</v>
      </c>
      <c r="I60" s="94"/>
      <c r="J60" s="94" t="s">
        <v>1</v>
      </c>
      <c r="K60" s="94" t="s">
        <v>396</v>
      </c>
      <c r="L60" s="94" t="s">
        <v>1</v>
      </c>
      <c r="M60" s="94" t="s">
        <v>32</v>
      </c>
      <c r="N60" s="94" t="s">
        <v>33</v>
      </c>
      <c r="O60" s="94" t="s">
        <v>118</v>
      </c>
      <c r="P60" s="94" t="s">
        <v>401</v>
      </c>
      <c r="Q60" s="94" t="s">
        <v>18</v>
      </c>
      <c r="R60" s="94" t="s">
        <v>18</v>
      </c>
      <c r="S60" s="94"/>
      <c r="T60" s="94" t="s">
        <v>18</v>
      </c>
      <c r="U60" s="94"/>
      <c r="V60" s="94" t="s">
        <v>18</v>
      </c>
      <c r="W60" s="94" t="s">
        <v>208</v>
      </c>
      <c r="X60" s="94" t="s">
        <v>206</v>
      </c>
      <c r="Y60" s="94" t="s">
        <v>18</v>
      </c>
      <c r="Z60" s="94" t="s">
        <v>18</v>
      </c>
      <c r="AA60" s="311">
        <v>1</v>
      </c>
      <c r="AB60" s="311">
        <v>0</v>
      </c>
    </row>
    <row r="61" spans="1:28" s="65" customFormat="1" ht="39.950000000000003" customHeight="1">
      <c r="A61" s="94">
        <v>53</v>
      </c>
      <c r="B61" s="94">
        <v>1</v>
      </c>
      <c r="C61" s="86" t="s">
        <v>385</v>
      </c>
      <c r="D61" s="94" t="s">
        <v>398</v>
      </c>
      <c r="E61" s="94" t="s">
        <v>399</v>
      </c>
      <c r="F61" s="94" t="s">
        <v>18</v>
      </c>
      <c r="G61" s="94" t="s">
        <v>223</v>
      </c>
      <c r="H61" s="94" t="s">
        <v>255</v>
      </c>
      <c r="I61" s="94"/>
      <c r="J61" s="94" t="s">
        <v>1</v>
      </c>
      <c r="K61" s="94" t="s">
        <v>398</v>
      </c>
      <c r="L61" s="94" t="s">
        <v>1</v>
      </c>
      <c r="M61" s="94" t="s">
        <v>32</v>
      </c>
      <c r="N61" s="94" t="s">
        <v>33</v>
      </c>
      <c r="O61" s="94" t="s">
        <v>118</v>
      </c>
      <c r="P61" s="94" t="s">
        <v>401</v>
      </c>
      <c r="Q61" s="94" t="s">
        <v>18</v>
      </c>
      <c r="R61" s="94" t="s">
        <v>18</v>
      </c>
      <c r="S61" s="94"/>
      <c r="T61" s="94" t="s">
        <v>18</v>
      </c>
      <c r="U61" s="94"/>
      <c r="V61" s="94" t="s">
        <v>18</v>
      </c>
      <c r="W61" s="94" t="s">
        <v>208</v>
      </c>
      <c r="X61" s="94" t="s">
        <v>206</v>
      </c>
      <c r="Y61" s="94" t="s">
        <v>18</v>
      </c>
      <c r="Z61" s="94" t="s">
        <v>18</v>
      </c>
      <c r="AA61" s="311">
        <v>1</v>
      </c>
      <c r="AB61" s="311">
        <v>0</v>
      </c>
    </row>
    <row r="62" spans="1:28" s="542" customFormat="1" ht="39.950000000000003" customHeight="1">
      <c r="A62" s="94">
        <v>54</v>
      </c>
      <c r="B62" s="439">
        <v>1</v>
      </c>
      <c r="C62" s="439" t="s">
        <v>1636</v>
      </c>
      <c r="D62" s="439" t="s">
        <v>1720</v>
      </c>
      <c r="E62" s="487" t="s">
        <v>1561</v>
      </c>
      <c r="F62" s="439" t="s">
        <v>1721</v>
      </c>
      <c r="G62" s="439" t="s">
        <v>438</v>
      </c>
      <c r="H62" s="439" t="s">
        <v>1639</v>
      </c>
      <c r="I62" s="439"/>
      <c r="J62" s="439" t="s">
        <v>38</v>
      </c>
      <c r="K62" s="439" t="s">
        <v>1662</v>
      </c>
      <c r="L62" s="439" t="s">
        <v>38</v>
      </c>
      <c r="M62" s="144" t="s">
        <v>32</v>
      </c>
      <c r="N62" s="144" t="s">
        <v>33</v>
      </c>
      <c r="O62" s="439" t="s">
        <v>1640</v>
      </c>
      <c r="P62" s="439"/>
      <c r="Q62" s="439" t="s">
        <v>39</v>
      </c>
      <c r="R62" s="439" t="s">
        <v>39</v>
      </c>
      <c r="S62" s="439" t="s">
        <v>39</v>
      </c>
      <c r="T62" s="439" t="s">
        <v>39</v>
      </c>
      <c r="U62" s="439" t="s">
        <v>39</v>
      </c>
      <c r="V62" s="144" t="s">
        <v>18</v>
      </c>
      <c r="W62" s="439" t="s">
        <v>465</v>
      </c>
      <c r="X62" s="439" t="s">
        <v>292</v>
      </c>
      <c r="Y62" s="439" t="s">
        <v>39</v>
      </c>
      <c r="Z62" s="439"/>
      <c r="AA62" s="541">
        <v>0</v>
      </c>
      <c r="AB62" s="541">
        <v>1</v>
      </c>
    </row>
    <row r="63" spans="1:28" s="506" customFormat="1" ht="39.950000000000003" customHeight="1">
      <c r="A63" s="94">
        <v>55</v>
      </c>
      <c r="B63" s="439">
        <v>1</v>
      </c>
      <c r="C63" s="439" t="s">
        <v>1636</v>
      </c>
      <c r="D63" s="439" t="s">
        <v>1637</v>
      </c>
      <c r="E63" s="487" t="s">
        <v>1638</v>
      </c>
      <c r="F63" s="439"/>
      <c r="G63" s="439" t="s">
        <v>438</v>
      </c>
      <c r="H63" s="439" t="s">
        <v>1639</v>
      </c>
      <c r="I63" s="439"/>
      <c r="J63" s="439" t="s">
        <v>38</v>
      </c>
      <c r="K63" s="439" t="s">
        <v>1637</v>
      </c>
      <c r="L63" s="439" t="s">
        <v>38</v>
      </c>
      <c r="M63" s="144" t="s">
        <v>32</v>
      </c>
      <c r="N63" s="144" t="s">
        <v>33</v>
      </c>
      <c r="O63" s="439" t="s">
        <v>1640</v>
      </c>
      <c r="P63" s="439"/>
      <c r="Q63" s="439" t="s">
        <v>39</v>
      </c>
      <c r="R63" s="439" t="s">
        <v>39</v>
      </c>
      <c r="S63" s="439" t="s">
        <v>39</v>
      </c>
      <c r="T63" s="439" t="s">
        <v>39</v>
      </c>
      <c r="U63" s="439" t="s">
        <v>39</v>
      </c>
      <c r="V63" s="94" t="s">
        <v>18</v>
      </c>
      <c r="W63" s="439" t="s">
        <v>465</v>
      </c>
      <c r="X63" s="439" t="s">
        <v>292</v>
      </c>
      <c r="Y63" s="439" t="s">
        <v>39</v>
      </c>
      <c r="Z63" s="439"/>
      <c r="AA63" s="439">
        <v>0</v>
      </c>
      <c r="AB63" s="439">
        <v>1</v>
      </c>
    </row>
    <row r="64" spans="1:28" s="506" customFormat="1" ht="39.950000000000003" customHeight="1">
      <c r="A64" s="94">
        <v>56</v>
      </c>
      <c r="B64" s="439">
        <v>1</v>
      </c>
      <c r="C64" s="439" t="s">
        <v>1641</v>
      </c>
      <c r="D64" s="439" t="s">
        <v>1642</v>
      </c>
      <c r="E64" s="487" t="s">
        <v>1562</v>
      </c>
      <c r="F64" s="439" t="s">
        <v>39</v>
      </c>
      <c r="G64" s="439" t="s">
        <v>438</v>
      </c>
      <c r="H64" s="439" t="s">
        <v>1639</v>
      </c>
      <c r="I64" s="439"/>
      <c r="J64" s="439" t="s">
        <v>38</v>
      </c>
      <c r="K64" s="439" t="s">
        <v>1643</v>
      </c>
      <c r="L64" s="439" t="s">
        <v>38</v>
      </c>
      <c r="M64" s="144" t="s">
        <v>32</v>
      </c>
      <c r="N64" s="144" t="s">
        <v>33</v>
      </c>
      <c r="O64" s="439" t="s">
        <v>1640</v>
      </c>
      <c r="P64" s="439" t="s">
        <v>1644</v>
      </c>
      <c r="Q64" s="439" t="s">
        <v>39</v>
      </c>
      <c r="R64" s="439" t="s">
        <v>39</v>
      </c>
      <c r="S64" s="439" t="s">
        <v>39</v>
      </c>
      <c r="T64" s="439" t="s">
        <v>39</v>
      </c>
      <c r="U64" s="538">
        <v>0.316</v>
      </c>
      <c r="V64" s="94" t="s">
        <v>18</v>
      </c>
      <c r="W64" s="439" t="s">
        <v>465</v>
      </c>
      <c r="X64" s="439" t="s">
        <v>292</v>
      </c>
      <c r="Y64" s="439" t="s">
        <v>39</v>
      </c>
      <c r="Z64" s="439" t="s">
        <v>39</v>
      </c>
      <c r="AA64" s="439">
        <v>0</v>
      </c>
      <c r="AB64" s="439">
        <v>1</v>
      </c>
    </row>
    <row r="65" spans="1:28" s="506" customFormat="1" ht="39.950000000000003" customHeight="1">
      <c r="A65" s="94">
        <v>57</v>
      </c>
      <c r="B65" s="439">
        <v>1</v>
      </c>
      <c r="C65" s="439" t="s">
        <v>1645</v>
      </c>
      <c r="D65" s="439" t="s">
        <v>1646</v>
      </c>
      <c r="E65" s="487" t="s">
        <v>1647</v>
      </c>
      <c r="F65" s="439" t="s">
        <v>39</v>
      </c>
      <c r="G65" s="439" t="s">
        <v>438</v>
      </c>
      <c r="H65" s="439" t="s">
        <v>1639</v>
      </c>
      <c r="I65" s="439"/>
      <c r="J65" s="439" t="s">
        <v>38</v>
      </c>
      <c r="K65" s="439" t="s">
        <v>1648</v>
      </c>
      <c r="L65" s="439" t="s">
        <v>38</v>
      </c>
      <c r="M65" s="144" t="s">
        <v>32</v>
      </c>
      <c r="N65" s="144" t="s">
        <v>33</v>
      </c>
      <c r="O65" s="439" t="s">
        <v>1640</v>
      </c>
      <c r="P65" s="439" t="s">
        <v>1644</v>
      </c>
      <c r="Q65" s="439" t="s">
        <v>39</v>
      </c>
      <c r="R65" s="439" t="s">
        <v>39</v>
      </c>
      <c r="S65" s="439" t="s">
        <v>39</v>
      </c>
      <c r="T65" s="439" t="s">
        <v>39</v>
      </c>
      <c r="U65" s="538">
        <v>0.12</v>
      </c>
      <c r="V65" s="94" t="s">
        <v>18</v>
      </c>
      <c r="W65" s="439" t="s">
        <v>465</v>
      </c>
      <c r="X65" s="439" t="s">
        <v>292</v>
      </c>
      <c r="Y65" s="439" t="s">
        <v>39</v>
      </c>
      <c r="Z65" s="439" t="s">
        <v>39</v>
      </c>
      <c r="AA65" s="439">
        <v>0</v>
      </c>
      <c r="AB65" s="439">
        <v>1</v>
      </c>
    </row>
    <row r="66" spans="1:28" s="506" customFormat="1" ht="39.950000000000003" customHeight="1">
      <c r="A66" s="94">
        <v>58</v>
      </c>
      <c r="B66" s="439">
        <v>1</v>
      </c>
      <c r="C66" s="439" t="s">
        <v>1649</v>
      </c>
      <c r="D66" s="439" t="s">
        <v>1650</v>
      </c>
      <c r="E66" s="487" t="s">
        <v>1651</v>
      </c>
      <c r="F66" s="439" t="s">
        <v>1652</v>
      </c>
      <c r="G66" s="439" t="s">
        <v>438</v>
      </c>
      <c r="H66" s="439" t="s">
        <v>1639</v>
      </c>
      <c r="I66" s="439"/>
      <c r="J66" s="439" t="s">
        <v>38</v>
      </c>
      <c r="K66" s="439" t="s">
        <v>1650</v>
      </c>
      <c r="L66" s="439" t="s">
        <v>38</v>
      </c>
      <c r="M66" s="144" t="s">
        <v>32</v>
      </c>
      <c r="N66" s="144" t="s">
        <v>33</v>
      </c>
      <c r="O66" s="539" t="s">
        <v>1462</v>
      </c>
      <c r="P66" s="539" t="s">
        <v>760</v>
      </c>
      <c r="Q66" s="439" t="s">
        <v>39</v>
      </c>
      <c r="R66" s="439" t="s">
        <v>39</v>
      </c>
      <c r="S66" s="439" t="s">
        <v>39</v>
      </c>
      <c r="T66" s="439" t="s">
        <v>39</v>
      </c>
      <c r="U66" s="540" t="s">
        <v>1653</v>
      </c>
      <c r="V66" s="94" t="s">
        <v>18</v>
      </c>
      <c r="W66" s="439" t="s">
        <v>39</v>
      </c>
      <c r="X66" s="439" t="s">
        <v>39</v>
      </c>
      <c r="Y66" s="539" t="s">
        <v>1494</v>
      </c>
      <c r="Z66" s="439" t="s">
        <v>39</v>
      </c>
      <c r="AA66" s="439">
        <v>0</v>
      </c>
      <c r="AB66" s="439">
        <v>1</v>
      </c>
    </row>
    <row r="67" spans="1:28" s="506" customFormat="1" ht="39.950000000000003" customHeight="1">
      <c r="A67" s="94">
        <v>59</v>
      </c>
      <c r="B67" s="439">
        <v>1</v>
      </c>
      <c r="C67" s="439" t="s">
        <v>1654</v>
      </c>
      <c r="D67" s="439" t="s">
        <v>1655</v>
      </c>
      <c r="E67" s="487" t="s">
        <v>1656</v>
      </c>
      <c r="F67" s="439" t="s">
        <v>39</v>
      </c>
      <c r="G67" s="439" t="s">
        <v>438</v>
      </c>
      <c r="H67" s="439" t="s">
        <v>1639</v>
      </c>
      <c r="I67" s="439"/>
      <c r="J67" s="439" t="s">
        <v>38</v>
      </c>
      <c r="K67" s="439" t="s">
        <v>1655</v>
      </c>
      <c r="L67" s="439" t="s">
        <v>38</v>
      </c>
      <c r="M67" s="144" t="s">
        <v>32</v>
      </c>
      <c r="N67" s="144" t="s">
        <v>33</v>
      </c>
      <c r="O67" s="439" t="s">
        <v>1640</v>
      </c>
      <c r="P67" s="439" t="s">
        <v>1657</v>
      </c>
      <c r="Q67" s="439" t="s">
        <v>39</v>
      </c>
      <c r="R67" s="439" t="s">
        <v>39</v>
      </c>
      <c r="S67" s="439" t="s">
        <v>39</v>
      </c>
      <c r="T67" s="439" t="s">
        <v>39</v>
      </c>
      <c r="U67" s="538">
        <v>3.4000000000000002E-2</v>
      </c>
      <c r="V67" s="94" t="s">
        <v>18</v>
      </c>
      <c r="W67" s="439" t="s">
        <v>465</v>
      </c>
      <c r="X67" s="439" t="s">
        <v>292</v>
      </c>
      <c r="Y67" s="439" t="s">
        <v>39</v>
      </c>
      <c r="Z67" s="439" t="s">
        <v>39</v>
      </c>
      <c r="AA67" s="439">
        <v>0</v>
      </c>
      <c r="AB67" s="439">
        <v>1</v>
      </c>
    </row>
    <row r="68" spans="1:28" s="506" customFormat="1" ht="39.950000000000003" customHeight="1">
      <c r="A68" s="94">
        <v>60</v>
      </c>
      <c r="B68" s="439">
        <v>1</v>
      </c>
      <c r="C68" s="439" t="s">
        <v>1658</v>
      </c>
      <c r="D68" s="439" t="s">
        <v>1659</v>
      </c>
      <c r="E68" s="487" t="s">
        <v>1660</v>
      </c>
      <c r="F68" s="439" t="s">
        <v>1661</v>
      </c>
      <c r="G68" s="439" t="s">
        <v>438</v>
      </c>
      <c r="H68" s="439" t="s">
        <v>1639</v>
      </c>
      <c r="I68" s="439"/>
      <c r="J68" s="439" t="s">
        <v>38</v>
      </c>
      <c r="K68" s="439" t="s">
        <v>1659</v>
      </c>
      <c r="L68" s="439" t="s">
        <v>38</v>
      </c>
      <c r="M68" s="144" t="s">
        <v>32</v>
      </c>
      <c r="N68" s="144" t="s">
        <v>33</v>
      </c>
      <c r="O68" s="439" t="s">
        <v>664</v>
      </c>
      <c r="P68" s="439" t="s">
        <v>23</v>
      </c>
      <c r="Q68" s="439" t="s">
        <v>39</v>
      </c>
      <c r="R68" s="439" t="s">
        <v>39</v>
      </c>
      <c r="S68" s="439" t="s">
        <v>39</v>
      </c>
      <c r="T68" s="439" t="s">
        <v>39</v>
      </c>
      <c r="U68" s="439" t="s">
        <v>39</v>
      </c>
      <c r="V68" s="94" t="s">
        <v>18</v>
      </c>
      <c r="W68" s="439" t="s">
        <v>39</v>
      </c>
      <c r="X68" s="439" t="s">
        <v>39</v>
      </c>
      <c r="Y68" s="439" t="s">
        <v>39</v>
      </c>
      <c r="Z68" s="439" t="s">
        <v>39</v>
      </c>
      <c r="AA68" s="439">
        <v>0</v>
      </c>
      <c r="AB68" s="439">
        <v>1</v>
      </c>
    </row>
    <row r="69" spans="1:28" s="65" customFormat="1" ht="39.950000000000003" customHeight="1">
      <c r="A69" s="94">
        <v>61</v>
      </c>
      <c r="B69" s="94">
        <v>1</v>
      </c>
      <c r="C69" s="94" t="s">
        <v>190</v>
      </c>
      <c r="D69" s="94" t="s">
        <v>278</v>
      </c>
      <c r="E69" s="94" t="s">
        <v>279</v>
      </c>
      <c r="F69" s="94" t="s">
        <v>280</v>
      </c>
      <c r="G69" s="94" t="s">
        <v>223</v>
      </c>
      <c r="H69" s="94" t="s">
        <v>255</v>
      </c>
      <c r="I69" s="94"/>
      <c r="J69" s="94" t="s">
        <v>1</v>
      </c>
      <c r="K69" s="94" t="s">
        <v>18</v>
      </c>
      <c r="L69" s="94" t="s">
        <v>1</v>
      </c>
      <c r="M69" s="94" t="s">
        <v>32</v>
      </c>
      <c r="N69" s="94" t="s">
        <v>33</v>
      </c>
      <c r="O69" s="94" t="s">
        <v>239</v>
      </c>
      <c r="P69" s="94" t="s">
        <v>18</v>
      </c>
      <c r="Q69" s="94" t="s">
        <v>281</v>
      </c>
      <c r="R69" s="94" t="s">
        <v>282</v>
      </c>
      <c r="S69" s="94" t="s">
        <v>190</v>
      </c>
      <c r="T69" s="94" t="s">
        <v>18</v>
      </c>
      <c r="U69" s="94" t="s">
        <v>190</v>
      </c>
      <c r="V69" s="94" t="s">
        <v>18</v>
      </c>
      <c r="W69" s="94" t="s">
        <v>190</v>
      </c>
      <c r="X69" s="94" t="s">
        <v>190</v>
      </c>
      <c r="Y69" s="94" t="s">
        <v>190</v>
      </c>
      <c r="Z69" s="94" t="s">
        <v>18</v>
      </c>
      <c r="AA69" s="311">
        <v>12</v>
      </c>
      <c r="AB69" s="311">
        <v>12</v>
      </c>
    </row>
    <row r="70" spans="1:28" s="176" customFormat="1" ht="50.1" customHeight="1">
      <c r="A70" s="94">
        <v>62</v>
      </c>
      <c r="B70" s="82">
        <v>1</v>
      </c>
      <c r="C70" s="82" t="s">
        <v>492</v>
      </c>
      <c r="D70" s="82" t="s">
        <v>493</v>
      </c>
      <c r="E70" s="82" t="s">
        <v>494</v>
      </c>
      <c r="F70" s="181" t="s">
        <v>495</v>
      </c>
      <c r="G70" s="82" t="s">
        <v>152</v>
      </c>
      <c r="H70" s="82" t="s">
        <v>439</v>
      </c>
      <c r="I70" s="82"/>
      <c r="J70" s="82" t="s">
        <v>38</v>
      </c>
      <c r="K70" s="82" t="s">
        <v>39</v>
      </c>
      <c r="L70" s="82" t="s">
        <v>39</v>
      </c>
      <c r="M70" s="94" t="s">
        <v>32</v>
      </c>
      <c r="N70" s="94" t="s">
        <v>33</v>
      </c>
      <c r="O70" s="82" t="s">
        <v>495</v>
      </c>
      <c r="P70" s="82" t="s">
        <v>39</v>
      </c>
      <c r="Q70" s="82" t="s">
        <v>39</v>
      </c>
      <c r="R70" s="82" t="s">
        <v>39</v>
      </c>
      <c r="S70" s="82" t="s">
        <v>496</v>
      </c>
      <c r="T70" s="82" t="s">
        <v>39</v>
      </c>
      <c r="U70" s="82"/>
      <c r="V70" s="94" t="s">
        <v>18</v>
      </c>
      <c r="W70" s="82" t="s">
        <v>39</v>
      </c>
      <c r="X70" s="82" t="s">
        <v>39</v>
      </c>
      <c r="Y70" s="82" t="s">
        <v>39</v>
      </c>
      <c r="Z70" s="82"/>
      <c r="AA70" s="311">
        <v>2</v>
      </c>
      <c r="AB70" s="311">
        <v>1</v>
      </c>
    </row>
    <row r="71" spans="1:28" s="65" customFormat="1" ht="39.950000000000003" customHeight="1">
      <c r="A71" s="94">
        <v>63</v>
      </c>
      <c r="B71" s="94">
        <v>1</v>
      </c>
      <c r="C71" s="94" t="s">
        <v>314</v>
      </c>
      <c r="D71" s="78" t="s">
        <v>330</v>
      </c>
      <c r="E71" s="110" t="s">
        <v>311</v>
      </c>
      <c r="F71" s="94" t="s">
        <v>243</v>
      </c>
      <c r="G71" s="94" t="s">
        <v>223</v>
      </c>
      <c r="H71" s="94" t="s">
        <v>255</v>
      </c>
      <c r="I71" s="94" t="s">
        <v>18</v>
      </c>
      <c r="J71" s="94" t="s">
        <v>1</v>
      </c>
      <c r="K71" s="78" t="s">
        <v>26</v>
      </c>
      <c r="L71" s="94" t="s">
        <v>1</v>
      </c>
      <c r="M71" s="94" t="s">
        <v>32</v>
      </c>
      <c r="N71" s="94" t="s">
        <v>33</v>
      </c>
      <c r="O71" s="94" t="s">
        <v>283</v>
      </c>
      <c r="P71" s="94" t="s">
        <v>283</v>
      </c>
      <c r="Q71" s="94" t="s">
        <v>190</v>
      </c>
      <c r="R71" s="94" t="s">
        <v>190</v>
      </c>
      <c r="S71" s="94" t="s">
        <v>190</v>
      </c>
      <c r="T71" s="94" t="s">
        <v>18</v>
      </c>
      <c r="U71" s="94" t="s">
        <v>190</v>
      </c>
      <c r="V71" s="94" t="s">
        <v>18</v>
      </c>
      <c r="W71" s="94" t="s">
        <v>190</v>
      </c>
      <c r="X71" s="94" t="s">
        <v>190</v>
      </c>
      <c r="Y71" s="94" t="s">
        <v>190</v>
      </c>
      <c r="Z71" s="94" t="s">
        <v>18</v>
      </c>
      <c r="AA71" s="543">
        <v>1</v>
      </c>
      <c r="AB71" s="543">
        <v>1</v>
      </c>
    </row>
    <row r="72" spans="1:28" s="65" customFormat="1" ht="39.950000000000003" customHeight="1">
      <c r="A72" s="94">
        <v>64</v>
      </c>
      <c r="B72" s="94">
        <v>1</v>
      </c>
      <c r="C72" s="94" t="s">
        <v>315</v>
      </c>
      <c r="D72" s="78" t="s">
        <v>331</v>
      </c>
      <c r="E72" s="110" t="s">
        <v>313</v>
      </c>
      <c r="F72" s="94" t="s">
        <v>243</v>
      </c>
      <c r="G72" s="94" t="s">
        <v>223</v>
      </c>
      <c r="H72" s="94" t="s">
        <v>255</v>
      </c>
      <c r="I72" s="94" t="s">
        <v>18</v>
      </c>
      <c r="J72" s="94" t="s">
        <v>1</v>
      </c>
      <c r="K72" s="78" t="s">
        <v>26</v>
      </c>
      <c r="L72" s="94" t="s">
        <v>1</v>
      </c>
      <c r="M72" s="94" t="s">
        <v>32</v>
      </c>
      <c r="N72" s="94" t="s">
        <v>33</v>
      </c>
      <c r="O72" s="94" t="s">
        <v>283</v>
      </c>
      <c r="P72" s="94" t="s">
        <v>283</v>
      </c>
      <c r="Q72" s="94" t="s">
        <v>190</v>
      </c>
      <c r="R72" s="94" t="s">
        <v>190</v>
      </c>
      <c r="S72" s="94" t="s">
        <v>190</v>
      </c>
      <c r="T72" s="94" t="s">
        <v>18</v>
      </c>
      <c r="U72" s="94" t="s">
        <v>190</v>
      </c>
      <c r="V72" s="94" t="s">
        <v>18</v>
      </c>
      <c r="W72" s="94" t="s">
        <v>190</v>
      </c>
      <c r="X72" s="94" t="s">
        <v>190</v>
      </c>
      <c r="Y72" s="94" t="s">
        <v>190</v>
      </c>
      <c r="Z72" s="94" t="s">
        <v>18</v>
      </c>
      <c r="AA72" s="543">
        <v>1</v>
      </c>
      <c r="AB72" s="543">
        <v>1</v>
      </c>
    </row>
    <row r="73" spans="1:28" ht="39" customHeight="1">
      <c r="A73" s="94">
        <v>65</v>
      </c>
      <c r="B73" s="94">
        <v>1</v>
      </c>
      <c r="C73" s="86" t="s">
        <v>387</v>
      </c>
      <c r="D73" s="87" t="s">
        <v>386</v>
      </c>
      <c r="E73" s="87" t="s">
        <v>388</v>
      </c>
      <c r="F73" s="72" t="s">
        <v>172</v>
      </c>
      <c r="G73" s="94" t="s">
        <v>223</v>
      </c>
      <c r="H73" s="94" t="s">
        <v>255</v>
      </c>
      <c r="I73" s="88"/>
      <c r="J73" s="94" t="s">
        <v>1</v>
      </c>
      <c r="K73" s="87" t="s">
        <v>386</v>
      </c>
      <c r="L73" s="94" t="s">
        <v>1</v>
      </c>
      <c r="M73" s="94" t="s">
        <v>32</v>
      </c>
      <c r="N73" s="94" t="s">
        <v>33</v>
      </c>
      <c r="O73" s="94" t="s">
        <v>190</v>
      </c>
      <c r="P73" s="94" t="s">
        <v>190</v>
      </c>
      <c r="Q73" s="94" t="s">
        <v>190</v>
      </c>
      <c r="R73" s="94" t="s">
        <v>190</v>
      </c>
      <c r="S73" s="94" t="s">
        <v>190</v>
      </c>
      <c r="T73" s="94" t="s">
        <v>18</v>
      </c>
      <c r="U73" s="94" t="s">
        <v>190</v>
      </c>
      <c r="V73" s="94" t="s">
        <v>18</v>
      </c>
      <c r="W73" s="94" t="s">
        <v>190</v>
      </c>
      <c r="X73" s="94" t="s">
        <v>190</v>
      </c>
      <c r="Y73" s="94" t="s">
        <v>190</v>
      </c>
      <c r="Z73" s="94" t="s">
        <v>18</v>
      </c>
      <c r="AA73" s="311">
        <v>1</v>
      </c>
      <c r="AB73" s="311">
        <v>0</v>
      </c>
    </row>
    <row r="74" spans="1:28" s="435" customFormat="1" ht="39" customHeight="1">
      <c r="A74" s="94">
        <v>66</v>
      </c>
      <c r="B74" s="144">
        <v>1</v>
      </c>
      <c r="C74" s="436" t="s">
        <v>387</v>
      </c>
      <c r="D74" s="525" t="s">
        <v>1696</v>
      </c>
      <c r="E74" s="525" t="s">
        <v>388</v>
      </c>
      <c r="F74" s="526" t="s">
        <v>172</v>
      </c>
      <c r="G74" s="144" t="s">
        <v>223</v>
      </c>
      <c r="H74" s="144" t="s">
        <v>255</v>
      </c>
      <c r="I74" s="527"/>
      <c r="J74" s="144" t="s">
        <v>1</v>
      </c>
      <c r="K74" s="525" t="s">
        <v>386</v>
      </c>
      <c r="L74" s="144" t="s">
        <v>1</v>
      </c>
      <c r="M74" s="144" t="s">
        <v>33</v>
      </c>
      <c r="N74" s="144" t="s">
        <v>1704</v>
      </c>
      <c r="O74" s="144" t="s">
        <v>18</v>
      </c>
      <c r="P74" s="144" t="s">
        <v>18</v>
      </c>
      <c r="Q74" s="144" t="s">
        <v>18</v>
      </c>
      <c r="R74" s="144" t="s">
        <v>18</v>
      </c>
      <c r="S74" s="144" t="s">
        <v>18</v>
      </c>
      <c r="T74" s="144" t="s">
        <v>18</v>
      </c>
      <c r="U74" s="144" t="s">
        <v>18</v>
      </c>
      <c r="V74" s="94" t="s">
        <v>18</v>
      </c>
      <c r="W74" s="144" t="s">
        <v>18</v>
      </c>
      <c r="X74" s="144" t="s">
        <v>18</v>
      </c>
      <c r="Y74" s="144" t="s">
        <v>18</v>
      </c>
      <c r="Z74" s="144" t="s">
        <v>18</v>
      </c>
      <c r="AA74" s="311">
        <v>0</v>
      </c>
      <c r="AB74" s="311">
        <v>1</v>
      </c>
    </row>
    <row r="75" spans="1:28" ht="37.5">
      <c r="A75" s="94">
        <v>67</v>
      </c>
      <c r="B75" s="106">
        <v>1</v>
      </c>
      <c r="C75" s="106" t="s">
        <v>316</v>
      </c>
      <c r="D75" s="106" t="s">
        <v>332</v>
      </c>
      <c r="E75" s="111" t="s">
        <v>317</v>
      </c>
      <c r="F75" s="106" t="s">
        <v>318</v>
      </c>
      <c r="G75" s="94" t="s">
        <v>223</v>
      </c>
      <c r="H75" s="94" t="s">
        <v>255</v>
      </c>
      <c r="I75" s="80" t="s">
        <v>319</v>
      </c>
      <c r="J75" s="94" t="s">
        <v>1</v>
      </c>
      <c r="K75" s="106" t="s">
        <v>26</v>
      </c>
      <c r="L75" s="94" t="s">
        <v>1</v>
      </c>
      <c r="M75" s="94" t="s">
        <v>32</v>
      </c>
      <c r="N75" s="94" t="s">
        <v>33</v>
      </c>
      <c r="O75" s="94" t="s">
        <v>18</v>
      </c>
      <c r="P75" s="94" t="s">
        <v>18</v>
      </c>
      <c r="Q75" s="94" t="s">
        <v>18</v>
      </c>
      <c r="R75" s="94" t="s">
        <v>18</v>
      </c>
      <c r="S75" s="94" t="s">
        <v>18</v>
      </c>
      <c r="T75" s="94" t="s">
        <v>18</v>
      </c>
      <c r="U75" s="94" t="s">
        <v>18</v>
      </c>
      <c r="V75" s="94" t="s">
        <v>18</v>
      </c>
      <c r="W75" s="94" t="s">
        <v>18</v>
      </c>
      <c r="X75" s="94" t="s">
        <v>18</v>
      </c>
      <c r="Y75" s="94" t="s">
        <v>18</v>
      </c>
      <c r="Z75" s="94" t="s">
        <v>18</v>
      </c>
      <c r="AA75" s="311">
        <v>1</v>
      </c>
      <c r="AB75" s="311">
        <v>1</v>
      </c>
    </row>
  </sheetData>
  <autoFilter ref="A8:AB75" xr:uid="{B05A4839-9F28-4F26-AD48-6F18710104F6}"/>
  <mergeCells count="9">
    <mergeCell ref="A1:AA1"/>
    <mergeCell ref="A6:E6"/>
    <mergeCell ref="A7:E7"/>
    <mergeCell ref="F2:Y7"/>
    <mergeCell ref="A5:C5"/>
    <mergeCell ref="A4:E4"/>
    <mergeCell ref="D5:E5"/>
    <mergeCell ref="A2:B3"/>
    <mergeCell ref="C2:E3"/>
  </mergeCells>
  <phoneticPr fontId="2" type="noConversion"/>
  <conditionalFormatting sqref="D76:D1048576 D1">
    <cfRule type="duplicateValues" dxfId="510" priority="711"/>
  </conditionalFormatting>
  <conditionalFormatting sqref="D2:D3">
    <cfRule type="duplicateValues" dxfId="509" priority="146"/>
  </conditionalFormatting>
  <conditionalFormatting sqref="D76:D1048576 D1 D4:D8">
    <cfRule type="duplicateValues" dxfId="508" priority="920"/>
  </conditionalFormatting>
  <conditionalFormatting sqref="D73:D74">
    <cfRule type="duplicateValues" dxfId="507" priority="99"/>
  </conditionalFormatting>
  <conditionalFormatting sqref="D73:D74">
    <cfRule type="duplicateValues" dxfId="506" priority="98"/>
  </conditionalFormatting>
  <conditionalFormatting sqref="D71:D72">
    <cfRule type="duplicateValues" dxfId="505" priority="96"/>
  </conditionalFormatting>
  <conditionalFormatting sqref="D71:D72">
    <cfRule type="duplicateValues" dxfId="504" priority="97"/>
  </conditionalFormatting>
  <conditionalFormatting sqref="D75">
    <cfRule type="duplicateValues" dxfId="503" priority="90"/>
  </conditionalFormatting>
  <conditionalFormatting sqref="AA2:AB2">
    <cfRule type="duplicateValues" dxfId="502" priority="986"/>
  </conditionalFormatting>
  <conditionalFormatting sqref="D51:D52">
    <cfRule type="duplicateValues" dxfId="501" priority="990"/>
  </conditionalFormatting>
  <conditionalFormatting sqref="C1:C21 C33:C47 C51:C52 C69 C55:C61 C71:C1048576">
    <cfRule type="cellIs" dxfId="500" priority="68" operator="equal">
      <formula>"价值版"</formula>
    </cfRule>
  </conditionalFormatting>
  <conditionalFormatting sqref="D55:D61 D1:D21 D33:D47 D51:D52 D69 D71:D1048576">
    <cfRule type="duplicateValues" dxfId="499" priority="67"/>
  </conditionalFormatting>
  <conditionalFormatting sqref="E22">
    <cfRule type="duplicateValues" dxfId="498" priority="65"/>
  </conditionalFormatting>
  <conditionalFormatting sqref="D22:D24">
    <cfRule type="duplicateValues" dxfId="497" priority="64"/>
  </conditionalFormatting>
  <conditionalFormatting sqref="K22:K24">
    <cfRule type="duplicateValues" dxfId="496" priority="66"/>
  </conditionalFormatting>
  <conditionalFormatting sqref="D25:D26">
    <cfRule type="duplicateValues" dxfId="495" priority="60"/>
  </conditionalFormatting>
  <conditionalFormatting sqref="K26">
    <cfRule type="duplicateValues" dxfId="494" priority="61"/>
  </conditionalFormatting>
  <conditionalFormatting sqref="K25">
    <cfRule type="duplicateValues" dxfId="493" priority="57"/>
  </conditionalFormatting>
  <conditionalFormatting sqref="D48">
    <cfRule type="duplicateValues" dxfId="492" priority="55"/>
  </conditionalFormatting>
  <conditionalFormatting sqref="K48:K49">
    <cfRule type="duplicateValues" dxfId="491" priority="56"/>
  </conditionalFormatting>
  <conditionalFormatting sqref="D53:D54">
    <cfRule type="duplicateValues" dxfId="490" priority="49"/>
  </conditionalFormatting>
  <conditionalFormatting sqref="K54">
    <cfRule type="duplicateValues" dxfId="489" priority="50"/>
  </conditionalFormatting>
  <conditionalFormatting sqref="K53">
    <cfRule type="duplicateValues" dxfId="488" priority="46"/>
  </conditionalFormatting>
  <conditionalFormatting sqref="D63">
    <cfRule type="duplicateValues" dxfId="487" priority="42"/>
  </conditionalFormatting>
  <conditionalFormatting sqref="C63:C68">
    <cfRule type="cellIs" dxfId="486" priority="41" operator="equal">
      <formula>"J6L"</formula>
    </cfRule>
  </conditionalFormatting>
  <conditionalFormatting sqref="D64:D65 D67:D68">
    <cfRule type="duplicateValues" dxfId="485" priority="43"/>
  </conditionalFormatting>
  <conditionalFormatting sqref="K63">
    <cfRule type="duplicateValues" dxfId="484" priority="39"/>
  </conditionalFormatting>
  <conditionalFormatting sqref="K64:K65 K67:K68">
    <cfRule type="duplicateValues" dxfId="483" priority="40"/>
  </conditionalFormatting>
  <conditionalFormatting sqref="D67:D68 D63:D65">
    <cfRule type="duplicateValues" dxfId="482" priority="38"/>
  </conditionalFormatting>
  <conditionalFormatting sqref="AA63:AB68">
    <cfRule type="cellIs" dxfId="481" priority="36" operator="equal">
      <formula>1</formula>
    </cfRule>
    <cfRule type="cellIs" dxfId="480" priority="37" operator="equal">
      <formula>0</formula>
    </cfRule>
  </conditionalFormatting>
  <conditionalFormatting sqref="D66:E66">
    <cfRule type="duplicateValues" dxfId="479" priority="33"/>
  </conditionalFormatting>
  <conditionalFormatting sqref="D66:E66">
    <cfRule type="duplicateValues" dxfId="478" priority="32"/>
  </conditionalFormatting>
  <conditionalFormatting sqref="K66">
    <cfRule type="duplicateValues" dxfId="477" priority="31"/>
  </conditionalFormatting>
  <conditionalFormatting sqref="K66">
    <cfRule type="duplicateValues" dxfId="476" priority="30"/>
  </conditionalFormatting>
  <conditionalFormatting sqref="D63:D68">
    <cfRule type="duplicateValues" dxfId="475" priority="29"/>
  </conditionalFormatting>
  <conditionalFormatting sqref="D62">
    <cfRule type="duplicateValues" dxfId="474" priority="28"/>
  </conditionalFormatting>
  <conditionalFormatting sqref="C62">
    <cfRule type="cellIs" dxfId="473" priority="27" operator="equal">
      <formula>"J6L"</formula>
    </cfRule>
  </conditionalFormatting>
  <conditionalFormatting sqref="K62">
    <cfRule type="duplicateValues" dxfId="472" priority="26"/>
  </conditionalFormatting>
  <conditionalFormatting sqref="D62">
    <cfRule type="duplicateValues" dxfId="471" priority="25"/>
  </conditionalFormatting>
  <conditionalFormatting sqref="AA9:AB75">
    <cfRule type="cellIs" dxfId="470" priority="23" operator="equal">
      <formula>1</formula>
    </cfRule>
    <cfRule type="cellIs" dxfId="469" priority="24" operator="equal">
      <formula>0</formula>
    </cfRule>
  </conditionalFormatting>
  <conditionalFormatting sqref="D62">
    <cfRule type="duplicateValues" dxfId="468" priority="20"/>
  </conditionalFormatting>
  <conditionalFormatting sqref="E28">
    <cfRule type="duplicateValues" dxfId="467" priority="18"/>
  </conditionalFormatting>
  <conditionalFormatting sqref="D28:D31">
    <cfRule type="duplicateValues" dxfId="466" priority="16"/>
  </conditionalFormatting>
  <conditionalFormatting sqref="K28:K32">
    <cfRule type="duplicateValues" dxfId="465" priority="19"/>
  </conditionalFormatting>
  <conditionalFormatting sqref="D32">
    <cfRule type="duplicateValues" dxfId="464" priority="13"/>
  </conditionalFormatting>
  <conditionalFormatting sqref="M1:M1048576">
    <cfRule type="cellIs" dxfId="463" priority="4" operator="equal">
      <formula>"Y"</formula>
    </cfRule>
  </conditionalFormatting>
  <conditionalFormatting sqref="M1:N1048576">
    <cfRule type="cellIs" dxfId="462" priority="3" operator="equal">
      <formula>"N"</formula>
    </cfRule>
    <cfRule type="cellIs" dxfId="461" priority="2" operator="equal">
      <formula>"Y"</formula>
    </cfRule>
  </conditionalFormatting>
  <conditionalFormatting sqref="K10">
    <cfRule type="duplicateValues" dxfId="460" priority="1"/>
  </conditionalFormatting>
  <dataValidations disablePrompts="1" count="3">
    <dataValidation allowBlank="1" showErrorMessage="1" promptTitle="提示" prompt="该字段按需填写" sqref="F33:F34" xr:uid="{00000000-0002-0000-0100-000000000000}"/>
    <dataValidation type="list" allowBlank="1" showInputMessage="1" showErrorMessage="1" sqref="Y66" xr:uid="{FE665D14-2BD3-4733-B96E-6F100AF48F44}">
      <formula1>"镀白锌,发黑,氧化铁皮膜,电泳（ED),——,镀黑锌,热处理（调质处理）,喷漆,"</formula1>
    </dataValidation>
    <dataValidation type="list" allowBlank="1" showInputMessage="1" showErrorMessage="1" sqref="O66 O31" xr:uid="{8405398F-7A0C-4035-8ED3-93140F1D3289}">
      <formula1>"装配总成件,焊接总成件,面料,塑料件,冷镦,钣金件,机加工件,标准件,非标件,线材件,管材件,圆钢"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8" scale="70" orientation="landscape" r:id="rId1"/>
  <headerFooter>
    <oddFooter>第 &amp;P 页，共 &amp;N 页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F15A96-7F15-4FFD-91EF-632B05A3774D}">
  <sheetPr>
    <tabColor rgb="FFFFFF00"/>
  </sheetPr>
  <dimension ref="A1:AB37"/>
  <sheetViews>
    <sheetView view="pageBreakPreview" zoomScale="70" zoomScaleSheetLayoutView="70" workbookViewId="0">
      <selection activeCell="E7" sqref="E7:G7"/>
    </sheetView>
  </sheetViews>
  <sheetFormatPr defaultColWidth="4.625" defaultRowHeight="17.25"/>
  <cols>
    <col min="1" max="1" width="3.75" style="20" customWidth="1"/>
    <col min="2" max="2" width="10.875" style="20" customWidth="1"/>
    <col min="3" max="3" width="15.5" style="20" customWidth="1"/>
    <col min="4" max="4" width="19.5" style="20" customWidth="1"/>
    <col min="5" max="5" width="23.5" style="20" customWidth="1"/>
    <col min="6" max="6" width="4.875" style="20" customWidth="1"/>
    <col min="7" max="7" width="4.625" style="20" customWidth="1"/>
    <col min="8" max="8" width="10.75" style="20" customWidth="1"/>
    <col min="9" max="9" width="0.125" style="20" customWidth="1"/>
    <col min="10" max="10" width="25.625" style="20" customWidth="1"/>
    <col min="11" max="11" width="10.875" style="20" customWidth="1"/>
    <col min="12" max="12" width="3.5" style="20" customWidth="1"/>
    <col min="13" max="13" width="6.375" style="20" customWidth="1"/>
    <col min="14" max="14" width="5" style="20" customWidth="1"/>
    <col min="15" max="15" width="5.875" style="20" customWidth="1"/>
    <col min="16" max="16" width="7.875" style="20" customWidth="1"/>
    <col min="17" max="17" width="6.125" style="20" customWidth="1"/>
    <col min="18" max="18" width="13.125" style="20" customWidth="1"/>
    <col min="19" max="19" width="21" style="20" customWidth="1"/>
    <col min="20" max="20" width="4.625" style="20" customWidth="1"/>
    <col min="21" max="21" width="8" style="20" customWidth="1"/>
    <col min="22" max="22" width="11.5" style="20" customWidth="1"/>
    <col min="23" max="23" width="11.625" style="20" customWidth="1"/>
    <col min="24" max="24" width="13.125" style="20" customWidth="1"/>
    <col min="25" max="25" width="10" style="20" customWidth="1"/>
    <col min="26" max="26" width="11.25" style="20" customWidth="1"/>
    <col min="27" max="247" width="9" style="20" customWidth="1"/>
    <col min="248" max="248" width="3.125" style="20" customWidth="1"/>
    <col min="249" max="249" width="7.625" style="20" customWidth="1"/>
    <col min="250" max="250" width="4.125" style="20" customWidth="1"/>
    <col min="251" max="251" width="17" style="20" customWidth="1"/>
    <col min="252" max="252" width="3.625" style="20" customWidth="1"/>
    <col min="253" max="253" width="9.125" style="20" customWidth="1"/>
    <col min="254" max="254" width="3.625" style="20" customWidth="1"/>
    <col min="255" max="16384" width="4.625" style="20"/>
  </cols>
  <sheetData>
    <row r="1" spans="1:28" s="11" customFormat="1" ht="30.75" customHeight="1">
      <c r="A1" s="665"/>
      <c r="B1" s="665"/>
      <c r="C1" s="657"/>
      <c r="D1" s="657"/>
      <c r="E1" s="657"/>
      <c r="F1" s="657"/>
      <c r="G1" s="657"/>
      <c r="H1" s="657"/>
      <c r="I1" s="657"/>
      <c r="J1" s="657"/>
      <c r="K1" s="657"/>
      <c r="L1" s="657"/>
      <c r="M1" s="657"/>
      <c r="N1" s="657"/>
      <c r="O1" s="657"/>
      <c r="P1" s="657"/>
      <c r="Q1" s="657"/>
      <c r="R1" s="112"/>
      <c r="S1" s="112"/>
      <c r="T1" s="112"/>
      <c r="U1" s="112"/>
      <c r="V1" s="654" t="s">
        <v>380</v>
      </c>
      <c r="W1" s="654"/>
      <c r="X1" s="654"/>
      <c r="Y1" s="654"/>
      <c r="Z1" s="654"/>
      <c r="AA1" s="9"/>
      <c r="AB1" s="10"/>
    </row>
    <row r="2" spans="1:28" s="11" customFormat="1" ht="34.5" customHeight="1">
      <c r="A2" s="459" t="s">
        <v>44</v>
      </c>
      <c r="B2" s="459"/>
      <c r="C2" s="114"/>
      <c r="D2" s="114"/>
      <c r="E2" s="655" t="s">
        <v>45</v>
      </c>
      <c r="F2" s="655"/>
      <c r="G2" s="655"/>
      <c r="H2" s="655"/>
      <c r="I2" s="655"/>
      <c r="J2" s="655"/>
      <c r="K2" s="655"/>
      <c r="L2" s="655"/>
      <c r="M2" s="655"/>
      <c r="N2" s="655"/>
      <c r="O2" s="655"/>
      <c r="P2" s="655"/>
      <c r="Q2" s="655"/>
      <c r="R2" s="113"/>
      <c r="S2" s="113"/>
      <c r="T2" s="113"/>
      <c r="U2" s="113"/>
      <c r="V2" s="654"/>
      <c r="W2" s="654"/>
      <c r="X2" s="654"/>
      <c r="Y2" s="654"/>
      <c r="Z2" s="654"/>
      <c r="AA2" s="10"/>
    </row>
    <row r="3" spans="1:28" s="17" customFormat="1" ht="28.5" customHeight="1">
      <c r="A3" s="656" t="s">
        <v>46</v>
      </c>
      <c r="B3" s="656"/>
      <c r="C3" s="657" t="s">
        <v>378</v>
      </c>
      <c r="D3" s="657"/>
      <c r="E3" s="658" t="s">
        <v>379</v>
      </c>
      <c r="F3" s="658"/>
      <c r="G3" s="658"/>
      <c r="H3" s="658"/>
      <c r="I3" s="658"/>
      <c r="J3" s="658"/>
      <c r="K3" s="658"/>
      <c r="L3" s="658"/>
      <c r="M3" s="658"/>
      <c r="N3" s="658"/>
      <c r="O3" s="658"/>
      <c r="P3" s="658"/>
      <c r="Q3" s="658"/>
      <c r="R3" s="658"/>
      <c r="S3" s="456"/>
      <c r="T3" s="659" t="s">
        <v>47</v>
      </c>
      <c r="U3" s="659"/>
      <c r="V3" s="457" t="s">
        <v>48</v>
      </c>
      <c r="W3" s="457" t="s">
        <v>49</v>
      </c>
      <c r="X3" s="457" t="s">
        <v>50</v>
      </c>
      <c r="Y3" s="115" t="s">
        <v>51</v>
      </c>
      <c r="Z3" s="457" t="s">
        <v>52</v>
      </c>
      <c r="AA3" s="15"/>
      <c r="AB3" s="16"/>
    </row>
    <row r="4" spans="1:28" s="17" customFormat="1" ht="36" customHeight="1">
      <c r="A4" s="656"/>
      <c r="B4" s="656"/>
      <c r="C4" s="657"/>
      <c r="D4" s="657"/>
      <c r="E4" s="660" t="s">
        <v>53</v>
      </c>
      <c r="F4" s="660"/>
      <c r="G4" s="660"/>
      <c r="H4" s="660"/>
      <c r="I4" s="660"/>
      <c r="J4" s="660"/>
      <c r="K4" s="660"/>
      <c r="L4" s="660"/>
      <c r="M4" s="660"/>
      <c r="N4" s="660"/>
      <c r="O4" s="660"/>
      <c r="P4" s="660"/>
      <c r="Q4" s="660"/>
      <c r="R4" s="661"/>
      <c r="S4" s="661"/>
      <c r="T4" s="662" t="s">
        <v>54</v>
      </c>
      <c r="U4" s="662"/>
      <c r="V4" s="458"/>
      <c r="W4" s="458"/>
      <c r="X4" s="116"/>
      <c r="Y4" s="117" t="s">
        <v>55</v>
      </c>
      <c r="Z4" s="495">
        <v>44695</v>
      </c>
      <c r="AA4" s="15"/>
      <c r="AB4" s="16"/>
    </row>
    <row r="5" spans="1:28" ht="36.75" customHeight="1">
      <c r="A5" s="663" t="s">
        <v>56</v>
      </c>
      <c r="B5" s="663"/>
      <c r="C5" s="663"/>
      <c r="D5" s="461" t="s">
        <v>57</v>
      </c>
      <c r="E5" s="664"/>
      <c r="F5" s="664"/>
      <c r="G5" s="664"/>
      <c r="H5" s="664" t="s">
        <v>58</v>
      </c>
      <c r="I5" s="664"/>
      <c r="J5" s="664"/>
      <c r="K5" s="664"/>
      <c r="L5" s="664"/>
      <c r="M5" s="664" t="s">
        <v>59</v>
      </c>
      <c r="N5" s="664"/>
      <c r="O5" s="664"/>
      <c r="P5" s="664"/>
      <c r="Q5" s="664"/>
      <c r="R5" s="664"/>
      <c r="S5" s="664"/>
      <c r="T5" s="664" t="s">
        <v>60</v>
      </c>
      <c r="U5" s="664"/>
      <c r="V5" s="645" t="s">
        <v>61</v>
      </c>
      <c r="W5" s="645"/>
      <c r="X5" s="645" t="s">
        <v>62</v>
      </c>
      <c r="Y5" s="645"/>
      <c r="Z5" s="645"/>
    </row>
    <row r="6" spans="1:28" ht="66" customHeight="1">
      <c r="A6" s="664"/>
      <c r="B6" s="664"/>
      <c r="C6" s="664"/>
      <c r="D6" s="461">
        <v>1</v>
      </c>
      <c r="E6" s="648" t="s">
        <v>425</v>
      </c>
      <c r="F6" s="647"/>
      <c r="G6" s="647"/>
      <c r="H6" s="647" t="s">
        <v>141</v>
      </c>
      <c r="I6" s="647"/>
      <c r="J6" s="647"/>
      <c r="K6" s="647"/>
      <c r="L6" s="647"/>
      <c r="M6" s="648" t="s">
        <v>423</v>
      </c>
      <c r="N6" s="648"/>
      <c r="O6" s="648"/>
      <c r="P6" s="648"/>
      <c r="Q6" s="648"/>
      <c r="R6" s="648"/>
      <c r="S6" s="648"/>
      <c r="T6" s="647">
        <v>1</v>
      </c>
      <c r="U6" s="647"/>
      <c r="V6" s="645" t="s">
        <v>362</v>
      </c>
      <c r="W6" s="645"/>
      <c r="X6" s="649" t="s">
        <v>382</v>
      </c>
      <c r="Y6" s="649"/>
      <c r="Z6" s="649"/>
    </row>
    <row r="7" spans="1:28" ht="50.25" customHeight="1">
      <c r="A7" s="664"/>
      <c r="B7" s="664"/>
      <c r="C7" s="664"/>
      <c r="D7" s="470">
        <v>2</v>
      </c>
      <c r="E7" s="650" t="s">
        <v>1695</v>
      </c>
      <c r="F7" s="651"/>
      <c r="G7" s="651"/>
      <c r="H7" s="651" t="s">
        <v>1619</v>
      </c>
      <c r="I7" s="651"/>
      <c r="J7" s="651"/>
      <c r="K7" s="651"/>
      <c r="L7" s="651"/>
      <c r="M7" s="650" t="s">
        <v>1620</v>
      </c>
      <c r="N7" s="650"/>
      <c r="O7" s="650"/>
      <c r="P7" s="650"/>
      <c r="Q7" s="650"/>
      <c r="R7" s="650"/>
      <c r="S7" s="650"/>
      <c r="T7" s="651">
        <v>1</v>
      </c>
      <c r="U7" s="651"/>
      <c r="V7" s="652" t="s">
        <v>1614</v>
      </c>
      <c r="W7" s="652"/>
      <c r="X7" s="653" t="s">
        <v>1621</v>
      </c>
      <c r="Y7" s="653"/>
      <c r="Z7" s="653"/>
    </row>
    <row r="8" spans="1:28" ht="42" customHeight="1">
      <c r="A8" s="664"/>
      <c r="B8" s="664"/>
      <c r="C8" s="664"/>
      <c r="D8" s="461">
        <v>3</v>
      </c>
      <c r="E8" s="647"/>
      <c r="F8" s="647"/>
      <c r="G8" s="647"/>
      <c r="H8" s="645" t="s">
        <v>1610</v>
      </c>
      <c r="I8" s="645"/>
      <c r="J8" s="645"/>
      <c r="K8" s="645"/>
      <c r="L8" s="645"/>
      <c r="M8" s="648"/>
      <c r="N8" s="648"/>
      <c r="O8" s="648"/>
      <c r="P8" s="648"/>
      <c r="Q8" s="648"/>
      <c r="R8" s="648"/>
      <c r="S8" s="648"/>
      <c r="T8" s="647"/>
      <c r="U8" s="647"/>
      <c r="V8" s="645"/>
      <c r="W8" s="645"/>
      <c r="X8" s="649"/>
      <c r="Y8" s="649"/>
      <c r="Z8" s="649"/>
    </row>
    <row r="9" spans="1:28" ht="42" customHeight="1">
      <c r="A9" s="664"/>
      <c r="B9" s="664"/>
      <c r="C9" s="664"/>
      <c r="D9" s="461">
        <v>4</v>
      </c>
      <c r="E9" s="647"/>
      <c r="F9" s="647"/>
      <c r="G9" s="647"/>
      <c r="H9" s="647"/>
      <c r="I9" s="647"/>
      <c r="J9" s="647"/>
      <c r="K9" s="647"/>
      <c r="L9" s="647"/>
      <c r="M9" s="648"/>
      <c r="N9" s="648"/>
      <c r="O9" s="648"/>
      <c r="P9" s="648"/>
      <c r="Q9" s="648"/>
      <c r="R9" s="648"/>
      <c r="S9" s="648"/>
      <c r="T9" s="647"/>
      <c r="U9" s="647"/>
      <c r="V9" s="645"/>
      <c r="W9" s="645"/>
      <c r="X9" s="649"/>
      <c r="Y9" s="649"/>
      <c r="Z9" s="649"/>
    </row>
    <row r="10" spans="1:28" ht="42" customHeight="1">
      <c r="A10" s="664"/>
      <c r="B10" s="664"/>
      <c r="C10" s="664"/>
      <c r="D10" s="461">
        <v>5</v>
      </c>
      <c r="E10" s="647"/>
      <c r="F10" s="647"/>
      <c r="G10" s="647"/>
      <c r="H10" s="647"/>
      <c r="I10" s="647"/>
      <c r="J10" s="647"/>
      <c r="K10" s="647"/>
      <c r="L10" s="647"/>
      <c r="M10" s="648"/>
      <c r="N10" s="648"/>
      <c r="O10" s="648"/>
      <c r="P10" s="648"/>
      <c r="Q10" s="648"/>
      <c r="R10" s="648"/>
      <c r="S10" s="648"/>
      <c r="T10" s="647"/>
      <c r="U10" s="647"/>
      <c r="V10" s="645"/>
      <c r="W10" s="645"/>
      <c r="X10" s="649"/>
      <c r="Y10" s="649"/>
      <c r="Z10" s="649"/>
    </row>
    <row r="11" spans="1:28" ht="22.5" customHeight="1">
      <c r="A11" s="664"/>
      <c r="B11" s="664"/>
      <c r="C11" s="664"/>
      <c r="D11" s="461">
        <v>6</v>
      </c>
      <c r="E11" s="645"/>
      <c r="F11" s="645"/>
      <c r="G11" s="645"/>
      <c r="H11" s="647"/>
      <c r="I11" s="647"/>
      <c r="J11" s="647"/>
      <c r="K11" s="647"/>
      <c r="L11" s="647"/>
      <c r="M11" s="647"/>
      <c r="N11" s="647"/>
      <c r="O11" s="647"/>
      <c r="P11" s="647"/>
      <c r="Q11" s="647"/>
      <c r="R11" s="647"/>
      <c r="S11" s="647"/>
      <c r="T11" s="647"/>
      <c r="U11" s="647"/>
      <c r="V11" s="645"/>
      <c r="W11" s="645"/>
      <c r="X11" s="646"/>
      <c r="Y11" s="646"/>
      <c r="Z11" s="646"/>
    </row>
    <row r="12" spans="1:28" s="22" customFormat="1" ht="29.25" customHeight="1">
      <c r="A12" s="645" t="s">
        <v>63</v>
      </c>
      <c r="B12" s="645"/>
      <c r="C12" s="645"/>
      <c r="D12" s="99"/>
      <c r="E12" s="645"/>
      <c r="F12" s="645"/>
      <c r="G12" s="645"/>
      <c r="H12" s="645"/>
      <c r="I12" s="645"/>
      <c r="J12" s="645"/>
      <c r="K12" s="645"/>
      <c r="L12" s="645"/>
      <c r="M12" s="645"/>
      <c r="N12" s="645"/>
      <c r="O12" s="645"/>
      <c r="P12" s="645"/>
      <c r="Q12" s="645"/>
      <c r="R12" s="645"/>
      <c r="S12" s="645"/>
      <c r="T12" s="645"/>
      <c r="U12" s="645"/>
      <c r="V12" s="645"/>
      <c r="W12" s="645"/>
      <c r="X12" s="645"/>
      <c r="Y12" s="645"/>
      <c r="Z12" s="645"/>
    </row>
    <row r="13" spans="1:28" s="22" customFormat="1" ht="33.75" customHeight="1">
      <c r="A13" s="99" t="s">
        <v>64</v>
      </c>
      <c r="B13" s="645" t="s">
        <v>65</v>
      </c>
      <c r="C13" s="645"/>
      <c r="D13" s="460" t="s">
        <v>66</v>
      </c>
      <c r="E13" s="460" t="s">
        <v>67</v>
      </c>
      <c r="F13" s="645" t="s">
        <v>68</v>
      </c>
      <c r="G13" s="645"/>
      <c r="H13" s="645"/>
      <c r="I13" s="645"/>
      <c r="J13" s="460" t="s">
        <v>69</v>
      </c>
      <c r="K13" s="645" t="s">
        <v>70</v>
      </c>
      <c r="L13" s="645"/>
      <c r="M13" s="645"/>
      <c r="N13" s="460" t="s">
        <v>71</v>
      </c>
      <c r="O13" s="645" t="s">
        <v>72</v>
      </c>
      <c r="P13" s="645"/>
      <c r="Q13" s="645" t="s">
        <v>73</v>
      </c>
      <c r="R13" s="645"/>
      <c r="S13" s="460" t="s">
        <v>74</v>
      </c>
      <c r="T13" s="645" t="s">
        <v>75</v>
      </c>
      <c r="U13" s="645"/>
      <c r="V13" s="645"/>
      <c r="W13" s="645" t="s">
        <v>76</v>
      </c>
      <c r="X13" s="645"/>
      <c r="Y13" s="645" t="s">
        <v>77</v>
      </c>
      <c r="Z13" s="645"/>
    </row>
    <row r="14" spans="1:28" s="22" customFormat="1" ht="17.25" customHeight="1">
      <c r="A14" s="460">
        <v>1</v>
      </c>
      <c r="B14" s="636" t="s">
        <v>1247</v>
      </c>
      <c r="C14" s="637"/>
      <c r="D14" s="94" t="s">
        <v>1250</v>
      </c>
      <c r="E14" s="423" t="s">
        <v>141</v>
      </c>
      <c r="F14" s="423" t="s">
        <v>1248</v>
      </c>
      <c r="G14" s="423"/>
      <c r="H14" s="412"/>
      <c r="I14" s="467"/>
      <c r="J14" s="604" t="s">
        <v>1249</v>
      </c>
      <c r="K14" s="604"/>
      <c r="L14" s="604"/>
      <c r="M14" s="445"/>
      <c r="N14" s="611"/>
      <c r="O14" s="611"/>
      <c r="P14" s="602"/>
      <c r="Q14" s="602"/>
      <c r="R14" s="91"/>
      <c r="S14" s="602"/>
      <c r="T14" s="602"/>
      <c r="U14" s="602"/>
      <c r="V14" s="602"/>
      <c r="W14" s="602"/>
      <c r="X14" s="612"/>
      <c r="Y14" s="612"/>
    </row>
    <row r="15" spans="1:28" s="22" customFormat="1" ht="17.25" customHeight="1">
      <c r="A15" s="460">
        <v>2</v>
      </c>
      <c r="B15" s="636" t="s">
        <v>1555</v>
      </c>
      <c r="C15" s="637"/>
      <c r="D15" s="94" t="s">
        <v>129</v>
      </c>
      <c r="E15" s="423" t="s">
        <v>1561</v>
      </c>
      <c r="F15" s="624" t="s">
        <v>1549</v>
      </c>
      <c r="G15" s="625"/>
      <c r="H15" s="626"/>
      <c r="I15" s="467"/>
      <c r="J15" s="627" t="s">
        <v>1553</v>
      </c>
      <c r="K15" s="628"/>
      <c r="L15" s="629"/>
      <c r="M15" s="445"/>
      <c r="N15" s="611"/>
      <c r="O15" s="611"/>
      <c r="P15" s="602"/>
      <c r="Q15" s="602"/>
      <c r="R15" s="91"/>
      <c r="S15" s="602"/>
      <c r="T15" s="602"/>
      <c r="U15" s="602"/>
      <c r="V15" s="602"/>
      <c r="W15" s="602"/>
      <c r="X15" s="612"/>
      <c r="Y15" s="612"/>
    </row>
    <row r="16" spans="1:28" s="22" customFormat="1" ht="17.25" customHeight="1">
      <c r="A16" s="460">
        <v>3</v>
      </c>
      <c r="B16" s="636" t="s">
        <v>1555</v>
      </c>
      <c r="C16" s="637"/>
      <c r="D16" s="94" t="s">
        <v>132</v>
      </c>
      <c r="E16" s="423" t="s">
        <v>1562</v>
      </c>
      <c r="F16" s="624" t="s">
        <v>1549</v>
      </c>
      <c r="G16" s="625"/>
      <c r="H16" s="626"/>
      <c r="I16" s="467"/>
      <c r="J16" s="630"/>
      <c r="K16" s="631"/>
      <c r="L16" s="632"/>
      <c r="M16" s="445"/>
      <c r="N16" s="611"/>
      <c r="O16" s="611"/>
      <c r="P16" s="602"/>
      <c r="Q16" s="602"/>
      <c r="R16" s="91"/>
      <c r="S16" s="602"/>
      <c r="T16" s="602"/>
      <c r="U16" s="602"/>
      <c r="V16" s="602"/>
      <c r="W16" s="602"/>
      <c r="X16" s="612"/>
      <c r="Y16" s="612"/>
    </row>
    <row r="17" spans="1:26" s="22" customFormat="1" ht="17.25" customHeight="1">
      <c r="A17" s="460">
        <v>4</v>
      </c>
      <c r="B17" s="636" t="s">
        <v>1555</v>
      </c>
      <c r="C17" s="637"/>
      <c r="D17" s="94" t="s">
        <v>1563</v>
      </c>
      <c r="E17" s="423" t="s">
        <v>1561</v>
      </c>
      <c r="F17" s="624" t="s">
        <v>1552</v>
      </c>
      <c r="G17" s="625"/>
      <c r="H17" s="626"/>
      <c r="I17" s="467"/>
      <c r="J17" s="630"/>
      <c r="K17" s="631"/>
      <c r="L17" s="632"/>
      <c r="M17" s="445"/>
      <c r="N17" s="611"/>
      <c r="O17" s="611"/>
      <c r="P17" s="602"/>
      <c r="Q17" s="602"/>
      <c r="R17" s="91"/>
      <c r="S17" s="602"/>
      <c r="T17" s="602"/>
      <c r="U17" s="602"/>
      <c r="V17" s="602"/>
      <c r="W17" s="602"/>
      <c r="X17" s="612"/>
      <c r="Y17" s="612"/>
    </row>
    <row r="18" spans="1:26" s="22" customFormat="1" ht="17.25" customHeight="1">
      <c r="A18" s="460">
        <v>5</v>
      </c>
      <c r="B18" s="636" t="s">
        <v>1555</v>
      </c>
      <c r="C18" s="637"/>
      <c r="D18" s="94" t="s">
        <v>1564</v>
      </c>
      <c r="E18" s="423" t="s">
        <v>1562</v>
      </c>
      <c r="F18" s="624" t="s">
        <v>1552</v>
      </c>
      <c r="G18" s="625"/>
      <c r="H18" s="626"/>
      <c r="I18" s="467"/>
      <c r="J18" s="633"/>
      <c r="K18" s="634"/>
      <c r="L18" s="635"/>
      <c r="M18" s="445"/>
      <c r="N18" s="611"/>
      <c r="O18" s="611"/>
      <c r="P18" s="602"/>
      <c r="Q18" s="602"/>
      <c r="R18" s="91"/>
      <c r="S18" s="602"/>
      <c r="T18" s="602"/>
      <c r="U18" s="602"/>
      <c r="V18" s="602"/>
      <c r="W18" s="602"/>
      <c r="X18" s="612"/>
      <c r="Y18" s="612"/>
    </row>
    <row r="19" spans="1:26" s="22" customFormat="1" ht="17.25" customHeight="1">
      <c r="A19" s="460">
        <v>6</v>
      </c>
      <c r="B19" s="638" t="s">
        <v>1616</v>
      </c>
      <c r="C19" s="639"/>
      <c r="D19" s="144" t="s">
        <v>1618</v>
      </c>
      <c r="E19" s="424" t="s">
        <v>1619</v>
      </c>
      <c r="F19" s="640" t="s">
        <v>1617</v>
      </c>
      <c r="G19" s="641"/>
      <c r="H19" s="642"/>
      <c r="I19" s="465"/>
      <c r="J19" s="643"/>
      <c r="K19" s="643"/>
      <c r="L19" s="643"/>
      <c r="M19" s="445"/>
      <c r="N19" s="611"/>
      <c r="O19" s="611"/>
      <c r="P19" s="602"/>
      <c r="Q19" s="602"/>
      <c r="R19" s="91"/>
      <c r="S19" s="602"/>
      <c r="T19" s="602"/>
      <c r="U19" s="602"/>
      <c r="V19" s="602"/>
      <c r="W19" s="602"/>
      <c r="X19" s="612"/>
      <c r="Y19" s="612"/>
    </row>
    <row r="20" spans="1:26" s="22" customFormat="1" ht="17.25" customHeight="1">
      <c r="A20" s="460">
        <v>7</v>
      </c>
      <c r="B20" s="636"/>
      <c r="C20" s="637"/>
      <c r="D20" s="94"/>
      <c r="E20" s="423"/>
      <c r="F20" s="624"/>
      <c r="G20" s="625"/>
      <c r="H20" s="626"/>
      <c r="I20" s="467"/>
      <c r="J20" s="604"/>
      <c r="K20" s="604"/>
      <c r="L20" s="604"/>
      <c r="M20" s="445"/>
      <c r="N20" s="611"/>
      <c r="O20" s="611"/>
      <c r="P20" s="602"/>
      <c r="Q20" s="602"/>
      <c r="R20" s="91"/>
      <c r="S20" s="602"/>
      <c r="T20" s="602"/>
      <c r="U20" s="602"/>
      <c r="V20" s="602"/>
      <c r="W20" s="602"/>
      <c r="X20" s="612"/>
      <c r="Y20" s="612"/>
    </row>
    <row r="21" spans="1:26" s="22" customFormat="1" ht="17.25" customHeight="1">
      <c r="A21" s="460">
        <v>8</v>
      </c>
      <c r="B21" s="636"/>
      <c r="C21" s="637"/>
      <c r="D21" s="94"/>
      <c r="E21" s="423"/>
      <c r="F21" s="624"/>
      <c r="G21" s="625"/>
      <c r="H21" s="626"/>
      <c r="I21" s="467"/>
      <c r="J21" s="604"/>
      <c r="K21" s="604"/>
      <c r="L21" s="604"/>
      <c r="M21" s="445"/>
      <c r="N21" s="611"/>
      <c r="O21" s="611"/>
      <c r="P21" s="602"/>
      <c r="Q21" s="602"/>
      <c r="R21" s="91"/>
      <c r="S21" s="602"/>
      <c r="T21" s="602"/>
      <c r="U21" s="602"/>
      <c r="V21" s="602"/>
      <c r="W21" s="602"/>
      <c r="X21" s="612"/>
      <c r="Y21" s="612"/>
    </row>
    <row r="22" spans="1:26" s="22" customFormat="1" ht="17.25" customHeight="1">
      <c r="A22" s="460">
        <v>9</v>
      </c>
      <c r="B22" s="636"/>
      <c r="C22" s="637"/>
      <c r="D22" s="94"/>
      <c r="E22" s="423"/>
      <c r="F22" s="624"/>
      <c r="G22" s="625"/>
      <c r="H22" s="626"/>
      <c r="I22" s="467"/>
      <c r="J22" s="604"/>
      <c r="K22" s="604"/>
      <c r="L22" s="604"/>
      <c r="M22" s="445"/>
      <c r="N22" s="611"/>
      <c r="O22" s="611"/>
      <c r="P22" s="602"/>
      <c r="Q22" s="602"/>
      <c r="R22" s="91"/>
      <c r="S22" s="602"/>
      <c r="T22" s="602"/>
      <c r="U22" s="602"/>
      <c r="V22" s="602"/>
      <c r="W22" s="602"/>
      <c r="X22" s="612"/>
      <c r="Y22" s="612"/>
    </row>
    <row r="23" spans="1:26" s="22" customFormat="1" ht="17.25" customHeight="1">
      <c r="A23" s="460">
        <v>10</v>
      </c>
      <c r="B23" s="636"/>
      <c r="C23" s="637"/>
      <c r="D23" s="94"/>
      <c r="E23" s="423"/>
      <c r="F23" s="624"/>
      <c r="G23" s="625"/>
      <c r="H23" s="626"/>
      <c r="I23" s="411"/>
      <c r="J23" s="604"/>
      <c r="K23" s="604"/>
      <c r="L23" s="604"/>
      <c r="M23" s="408"/>
      <c r="N23" s="611"/>
      <c r="O23" s="611"/>
      <c r="P23" s="602"/>
      <c r="Q23" s="602"/>
      <c r="R23" s="91"/>
      <c r="S23" s="602"/>
      <c r="T23" s="602"/>
      <c r="U23" s="602"/>
      <c r="V23" s="602"/>
      <c r="W23" s="602"/>
      <c r="X23" s="612"/>
      <c r="Y23" s="612"/>
    </row>
    <row r="24" spans="1:26" s="22" customFormat="1" ht="17.25" customHeight="1">
      <c r="A24" s="460">
        <v>11</v>
      </c>
      <c r="B24" s="636"/>
      <c r="C24" s="637"/>
      <c r="D24" s="94"/>
      <c r="E24" s="423"/>
      <c r="F24" s="624"/>
      <c r="G24" s="625"/>
      <c r="H24" s="626"/>
      <c r="I24" s="411"/>
      <c r="J24" s="604"/>
      <c r="K24" s="604"/>
      <c r="L24" s="604"/>
      <c r="M24" s="408"/>
      <c r="N24" s="611"/>
      <c r="O24" s="611"/>
      <c r="P24" s="602"/>
      <c r="Q24" s="602"/>
      <c r="R24" s="91"/>
      <c r="S24" s="602"/>
      <c r="T24" s="602"/>
      <c r="U24" s="602"/>
      <c r="V24" s="602"/>
      <c r="W24" s="602"/>
      <c r="X24" s="612"/>
      <c r="Y24" s="612"/>
    </row>
    <row r="25" spans="1:26" s="22" customFormat="1" ht="17.25" customHeight="1">
      <c r="A25" s="460">
        <v>12</v>
      </c>
      <c r="B25" s="636"/>
      <c r="C25" s="637"/>
      <c r="D25" s="94"/>
      <c r="E25" s="423"/>
      <c r="F25" s="624"/>
      <c r="G25" s="625"/>
      <c r="H25" s="626"/>
      <c r="I25" s="411"/>
      <c r="J25" s="604"/>
      <c r="K25" s="604"/>
      <c r="L25" s="604"/>
      <c r="M25" s="408"/>
      <c r="N25" s="611"/>
      <c r="O25" s="611"/>
      <c r="P25" s="602"/>
      <c r="Q25" s="602"/>
      <c r="R25" s="91"/>
      <c r="S25" s="602"/>
      <c r="T25" s="602"/>
      <c r="U25" s="602"/>
      <c r="V25" s="602"/>
      <c r="W25" s="602"/>
      <c r="X25" s="612"/>
      <c r="Y25" s="612"/>
    </row>
    <row r="26" spans="1:26" s="22" customFormat="1" ht="17.25" customHeight="1">
      <c r="A26" s="460">
        <v>13</v>
      </c>
      <c r="B26" s="636"/>
      <c r="C26" s="637"/>
      <c r="D26" s="94"/>
      <c r="E26" s="423"/>
      <c r="F26" s="624"/>
      <c r="G26" s="625"/>
      <c r="H26" s="626"/>
      <c r="I26" s="411"/>
      <c r="J26" s="604"/>
      <c r="K26" s="604"/>
      <c r="L26" s="604"/>
      <c r="M26" s="408"/>
      <c r="N26" s="611"/>
      <c r="O26" s="611"/>
      <c r="P26" s="602"/>
      <c r="Q26" s="602"/>
      <c r="R26" s="91"/>
      <c r="S26" s="602"/>
      <c r="T26" s="602"/>
      <c r="U26" s="602"/>
      <c r="V26" s="602"/>
      <c r="W26" s="602"/>
      <c r="X26" s="612"/>
      <c r="Y26" s="612"/>
    </row>
    <row r="27" spans="1:26" s="22" customFormat="1" ht="17.25" customHeight="1">
      <c r="A27" s="460">
        <v>14</v>
      </c>
      <c r="B27" s="636"/>
      <c r="C27" s="637"/>
      <c r="D27" s="94"/>
      <c r="E27" s="423"/>
      <c r="F27" s="624"/>
      <c r="G27" s="625"/>
      <c r="H27" s="626"/>
      <c r="I27" s="411"/>
      <c r="J27" s="604"/>
      <c r="K27" s="604"/>
      <c r="L27" s="604"/>
      <c r="M27" s="408"/>
      <c r="N27" s="611"/>
      <c r="O27" s="611"/>
      <c r="P27" s="602"/>
      <c r="Q27" s="602"/>
      <c r="R27" s="91"/>
      <c r="S27" s="602"/>
      <c r="T27" s="602"/>
      <c r="U27" s="602"/>
      <c r="V27" s="602"/>
      <c r="W27" s="602"/>
      <c r="X27" s="612"/>
      <c r="Y27" s="612"/>
    </row>
    <row r="28" spans="1:26" s="22" customFormat="1" ht="17.25" customHeight="1">
      <c r="A28" s="460">
        <v>15</v>
      </c>
      <c r="B28" s="636"/>
      <c r="C28" s="637"/>
      <c r="D28" s="94"/>
      <c r="E28" s="423"/>
      <c r="F28" s="624"/>
      <c r="G28" s="625"/>
      <c r="H28" s="626"/>
      <c r="I28" s="411"/>
      <c r="J28" s="604"/>
      <c r="K28" s="604"/>
      <c r="L28" s="604"/>
      <c r="M28" s="408"/>
      <c r="N28" s="611"/>
      <c r="O28" s="611"/>
      <c r="P28" s="602"/>
      <c r="Q28" s="602"/>
      <c r="R28" s="91"/>
      <c r="S28" s="602"/>
      <c r="T28" s="602"/>
      <c r="U28" s="602"/>
      <c r="V28" s="602"/>
      <c r="W28" s="602"/>
      <c r="X28" s="612"/>
      <c r="Y28" s="612"/>
    </row>
    <row r="29" spans="1:26" s="22" customFormat="1" ht="17.25" customHeight="1">
      <c r="A29" s="460">
        <v>16</v>
      </c>
      <c r="B29" s="636"/>
      <c r="C29" s="637"/>
      <c r="D29" s="94"/>
      <c r="E29" s="423"/>
      <c r="F29" s="624"/>
      <c r="G29" s="625"/>
      <c r="H29" s="626"/>
      <c r="I29" s="411"/>
      <c r="J29" s="604"/>
      <c r="K29" s="604"/>
      <c r="L29" s="604"/>
      <c r="M29" s="408"/>
      <c r="N29" s="611"/>
      <c r="O29" s="611"/>
      <c r="P29" s="602"/>
      <c r="Q29" s="602"/>
      <c r="R29" s="91"/>
      <c r="S29" s="602"/>
      <c r="T29" s="602"/>
      <c r="U29" s="602"/>
      <c r="V29" s="602"/>
      <c r="W29" s="602"/>
      <c r="X29" s="612"/>
      <c r="Y29" s="612"/>
    </row>
    <row r="30" spans="1:26" s="22" customFormat="1" ht="17.25" customHeight="1">
      <c r="A30" s="460">
        <v>17</v>
      </c>
      <c r="B30" s="636"/>
      <c r="C30" s="637"/>
      <c r="D30" s="94"/>
      <c r="E30" s="423"/>
      <c r="F30" s="624"/>
      <c r="G30" s="625"/>
      <c r="H30" s="626"/>
      <c r="I30" s="411"/>
      <c r="J30" s="604"/>
      <c r="K30" s="604"/>
      <c r="L30" s="604"/>
      <c r="M30" s="408"/>
      <c r="N30" s="611"/>
      <c r="O30" s="611"/>
      <c r="P30" s="602"/>
      <c r="Q30" s="602"/>
      <c r="R30" s="91"/>
      <c r="S30" s="602"/>
      <c r="T30" s="602"/>
      <c r="U30" s="602"/>
      <c r="V30" s="602"/>
      <c r="W30" s="602"/>
      <c r="X30" s="612"/>
      <c r="Y30" s="612"/>
    </row>
    <row r="31" spans="1:26" s="22" customFormat="1" ht="17.25" customHeight="1">
      <c r="A31" s="460">
        <v>18</v>
      </c>
      <c r="B31" s="636"/>
      <c r="C31" s="637"/>
      <c r="D31" s="94"/>
      <c r="E31" s="423"/>
      <c r="F31" s="624"/>
      <c r="G31" s="625"/>
      <c r="H31" s="626"/>
      <c r="I31" s="411"/>
      <c r="J31" s="604"/>
      <c r="K31" s="604"/>
      <c r="L31" s="604"/>
      <c r="M31" s="408"/>
      <c r="N31" s="611"/>
      <c r="O31" s="611"/>
      <c r="P31" s="602"/>
      <c r="Q31" s="602"/>
      <c r="R31" s="91"/>
      <c r="S31" s="602"/>
      <c r="T31" s="602"/>
      <c r="U31" s="602"/>
      <c r="V31" s="602"/>
      <c r="W31" s="602"/>
      <c r="X31" s="612"/>
      <c r="Y31" s="612"/>
    </row>
    <row r="32" spans="1:26" ht="17.25" customHeight="1">
      <c r="A32" s="460">
        <v>19</v>
      </c>
      <c r="B32" s="644"/>
      <c r="C32" s="644"/>
      <c r="D32" s="78"/>
      <c r="E32" s="98"/>
      <c r="F32" s="644"/>
      <c r="G32" s="644"/>
      <c r="H32" s="644"/>
      <c r="I32" s="92"/>
      <c r="J32" s="92"/>
      <c r="K32" s="644"/>
      <c r="L32" s="644"/>
      <c r="M32" s="644"/>
      <c r="N32" s="92"/>
      <c r="O32" s="644"/>
      <c r="P32" s="644"/>
      <c r="Q32" s="602"/>
      <c r="R32" s="602"/>
      <c r="S32" s="92"/>
      <c r="T32" s="92"/>
      <c r="U32" s="92"/>
      <c r="V32" s="92"/>
      <c r="W32" s="92"/>
      <c r="X32" s="92"/>
      <c r="Y32" s="92"/>
      <c r="Z32" s="92"/>
    </row>
    <row r="33" spans="1:26" ht="17.25" customHeight="1">
      <c r="A33" s="460">
        <v>20</v>
      </c>
      <c r="B33" s="644"/>
      <c r="C33" s="644"/>
      <c r="D33" s="78"/>
      <c r="E33" s="98"/>
      <c r="F33" s="644"/>
      <c r="G33" s="644"/>
      <c r="H33" s="644"/>
      <c r="I33" s="92"/>
      <c r="J33" s="92"/>
      <c r="K33" s="644"/>
      <c r="L33" s="644"/>
      <c r="M33" s="644"/>
      <c r="N33" s="92"/>
      <c r="O33" s="644"/>
      <c r="P33" s="644"/>
      <c r="Q33" s="602"/>
      <c r="R33" s="602"/>
      <c r="S33" s="92"/>
      <c r="T33" s="92"/>
      <c r="U33" s="92"/>
      <c r="V33" s="92"/>
      <c r="W33" s="92"/>
      <c r="X33" s="92"/>
      <c r="Y33" s="92"/>
      <c r="Z33" s="92"/>
    </row>
    <row r="34" spans="1:26" ht="17.25" customHeight="1">
      <c r="A34" s="460">
        <v>21</v>
      </c>
      <c r="B34" s="644"/>
      <c r="C34" s="644"/>
      <c r="D34" s="78"/>
      <c r="E34" s="98"/>
      <c r="F34" s="644"/>
      <c r="G34" s="644"/>
      <c r="H34" s="644"/>
      <c r="I34" s="92"/>
      <c r="J34" s="92"/>
      <c r="K34" s="644"/>
      <c r="L34" s="644"/>
      <c r="M34" s="644"/>
      <c r="N34" s="92"/>
      <c r="O34" s="644"/>
      <c r="P34" s="644"/>
      <c r="Q34" s="602"/>
      <c r="R34" s="602"/>
      <c r="S34" s="92"/>
      <c r="T34" s="92"/>
      <c r="U34" s="92"/>
      <c r="V34" s="92"/>
      <c r="W34" s="92"/>
      <c r="X34" s="92"/>
      <c r="Y34" s="92"/>
      <c r="Z34" s="92"/>
    </row>
    <row r="35" spans="1:26" ht="17.25" customHeight="1">
      <c r="A35" s="460">
        <v>22</v>
      </c>
      <c r="B35" s="644"/>
      <c r="C35" s="644"/>
      <c r="D35" s="78"/>
      <c r="E35" s="98"/>
      <c r="F35" s="644"/>
      <c r="G35" s="644"/>
      <c r="H35" s="644"/>
      <c r="I35" s="92"/>
      <c r="J35" s="92"/>
      <c r="K35" s="644"/>
      <c r="L35" s="644"/>
      <c r="M35" s="644"/>
      <c r="N35" s="92"/>
      <c r="O35" s="644"/>
      <c r="P35" s="644"/>
      <c r="Q35" s="602"/>
      <c r="R35" s="602"/>
      <c r="S35" s="92"/>
      <c r="T35" s="92"/>
      <c r="U35" s="92"/>
      <c r="V35" s="92"/>
      <c r="W35" s="92"/>
      <c r="X35" s="92"/>
      <c r="Y35" s="92"/>
      <c r="Z35" s="92"/>
    </row>
    <row r="36" spans="1:26" ht="17.25" customHeight="1">
      <c r="A36" s="460">
        <v>23</v>
      </c>
      <c r="B36" s="644"/>
      <c r="C36" s="644"/>
      <c r="D36" s="78"/>
      <c r="E36" s="98"/>
      <c r="F36" s="644"/>
      <c r="G36" s="644"/>
      <c r="H36" s="644"/>
      <c r="I36" s="92"/>
      <c r="J36" s="92"/>
      <c r="K36" s="644"/>
      <c r="L36" s="644"/>
      <c r="M36" s="644"/>
      <c r="N36" s="92"/>
      <c r="O36" s="644"/>
      <c r="P36" s="644"/>
      <c r="Q36" s="602"/>
      <c r="R36" s="602"/>
      <c r="S36" s="92"/>
      <c r="T36" s="92"/>
      <c r="U36" s="92"/>
      <c r="V36" s="92"/>
      <c r="W36" s="92"/>
      <c r="X36" s="92"/>
      <c r="Y36" s="92"/>
      <c r="Z36" s="92"/>
    </row>
    <row r="37" spans="1:26" ht="17.25" customHeight="1">
      <c r="A37" s="460">
        <v>24</v>
      </c>
      <c r="B37" s="644"/>
      <c r="C37" s="644"/>
      <c r="D37" s="78"/>
      <c r="E37" s="98"/>
      <c r="F37" s="644"/>
      <c r="G37" s="644"/>
      <c r="H37" s="644"/>
      <c r="I37" s="92"/>
      <c r="J37" s="92"/>
      <c r="K37" s="644"/>
      <c r="L37" s="644"/>
      <c r="M37" s="644"/>
      <c r="N37" s="92"/>
      <c r="O37" s="644"/>
      <c r="P37" s="644"/>
      <c r="Q37" s="602"/>
      <c r="R37" s="602"/>
      <c r="S37" s="92"/>
      <c r="T37" s="92"/>
      <c r="U37" s="92"/>
      <c r="V37" s="92"/>
      <c r="W37" s="92"/>
      <c r="X37" s="92"/>
      <c r="Y37" s="92"/>
      <c r="Z37" s="92"/>
    </row>
  </sheetData>
  <mergeCells count="241">
    <mergeCell ref="A6:C11"/>
    <mergeCell ref="H6:L6"/>
    <mergeCell ref="E11:G11"/>
    <mergeCell ref="H11:L11"/>
    <mergeCell ref="M6:S6"/>
    <mergeCell ref="M11:S11"/>
    <mergeCell ref="E6:G6"/>
    <mergeCell ref="E7:G7"/>
    <mergeCell ref="F37:H37"/>
    <mergeCell ref="K37:M37"/>
    <mergeCell ref="O37:P37"/>
    <mergeCell ref="Q37:R37"/>
    <mergeCell ref="O36:P36"/>
    <mergeCell ref="Q36:R36"/>
    <mergeCell ref="B36:C36"/>
    <mergeCell ref="F36:H36"/>
    <mergeCell ref="K36:M36"/>
    <mergeCell ref="B37:C37"/>
    <mergeCell ref="B14:C14"/>
    <mergeCell ref="B15:C15"/>
    <mergeCell ref="J14:L14"/>
    <mergeCell ref="N14:O14"/>
    <mergeCell ref="P14:Q14"/>
    <mergeCell ref="S14:U14"/>
    <mergeCell ref="V5:W5"/>
    <mergeCell ref="V1:Z2"/>
    <mergeCell ref="E2:Q2"/>
    <mergeCell ref="A3:B4"/>
    <mergeCell ref="C3:D4"/>
    <mergeCell ref="E3:R3"/>
    <mergeCell ref="T3:U3"/>
    <mergeCell ref="E4:Q4"/>
    <mergeCell ref="R4:S4"/>
    <mergeCell ref="T4:U4"/>
    <mergeCell ref="X5:Z5"/>
    <mergeCell ref="A5:C5"/>
    <mergeCell ref="E5:G5"/>
    <mergeCell ref="H5:L5"/>
    <mergeCell ref="M5:S5"/>
    <mergeCell ref="T5:U5"/>
    <mergeCell ref="A1:B1"/>
    <mergeCell ref="C1:E1"/>
    <mergeCell ref="F1:Q1"/>
    <mergeCell ref="V6:W6"/>
    <mergeCell ref="X6:Z6"/>
    <mergeCell ref="X8:Z8"/>
    <mergeCell ref="E9:G9"/>
    <mergeCell ref="H9:L9"/>
    <mergeCell ref="M9:S9"/>
    <mergeCell ref="T9:U9"/>
    <mergeCell ref="V9:W9"/>
    <mergeCell ref="X9:Z9"/>
    <mergeCell ref="M7:S7"/>
    <mergeCell ref="T7:U7"/>
    <mergeCell ref="V7:W7"/>
    <mergeCell ref="X7:Z7"/>
    <mergeCell ref="E8:G8"/>
    <mergeCell ref="H7:L7"/>
    <mergeCell ref="M8:S8"/>
    <mergeCell ref="T8:U8"/>
    <mergeCell ref="V8:W8"/>
    <mergeCell ref="H8:L8"/>
    <mergeCell ref="T6:U6"/>
    <mergeCell ref="V11:W11"/>
    <mergeCell ref="X11:Z11"/>
    <mergeCell ref="E10:G10"/>
    <mergeCell ref="H10:L10"/>
    <mergeCell ref="M10:S10"/>
    <mergeCell ref="T10:U10"/>
    <mergeCell ref="V10:W10"/>
    <mergeCell ref="X10:Z10"/>
    <mergeCell ref="Y12:Z12"/>
    <mergeCell ref="T11:U11"/>
    <mergeCell ref="W13:X13"/>
    <mergeCell ref="Y13:Z13"/>
    <mergeCell ref="A12:C12"/>
    <mergeCell ref="E12:G12"/>
    <mergeCell ref="H12:L12"/>
    <mergeCell ref="M12:S12"/>
    <mergeCell ref="T12:U12"/>
    <mergeCell ref="V12:X12"/>
    <mergeCell ref="B13:C13"/>
    <mergeCell ref="F13:I13"/>
    <mergeCell ref="K13:M13"/>
    <mergeCell ref="O13:P13"/>
    <mergeCell ref="Q13:R13"/>
    <mergeCell ref="T13:V13"/>
    <mergeCell ref="V14:W14"/>
    <mergeCell ref="X14:Y14"/>
    <mergeCell ref="N15:O15"/>
    <mergeCell ref="P15:Q15"/>
    <mergeCell ref="S15:U15"/>
    <mergeCell ref="B34:C34"/>
    <mergeCell ref="F34:H34"/>
    <mergeCell ref="K34:M34"/>
    <mergeCell ref="O34:P34"/>
    <mergeCell ref="Q34:R34"/>
    <mergeCell ref="P31:Q31"/>
    <mergeCell ref="B27:C27"/>
    <mergeCell ref="F27:H27"/>
    <mergeCell ref="B20:C20"/>
    <mergeCell ref="F20:H20"/>
    <mergeCell ref="B24:C24"/>
    <mergeCell ref="F24:H24"/>
    <mergeCell ref="B25:C25"/>
    <mergeCell ref="F25:H25"/>
    <mergeCell ref="B29:C29"/>
    <mergeCell ref="F29:H29"/>
    <mergeCell ref="B28:C28"/>
    <mergeCell ref="F28:H28"/>
    <mergeCell ref="B22:C22"/>
    <mergeCell ref="B35:C35"/>
    <mergeCell ref="F35:H35"/>
    <mergeCell ref="K35:M35"/>
    <mergeCell ref="O35:P35"/>
    <mergeCell ref="Q35:R35"/>
    <mergeCell ref="J29:L29"/>
    <mergeCell ref="N29:O29"/>
    <mergeCell ref="P29:Q29"/>
    <mergeCell ref="B33:C33"/>
    <mergeCell ref="F33:H33"/>
    <mergeCell ref="K33:M33"/>
    <mergeCell ref="O33:P33"/>
    <mergeCell ref="Q33:R33"/>
    <mergeCell ref="B30:C30"/>
    <mergeCell ref="F30:H30"/>
    <mergeCell ref="B31:C31"/>
    <mergeCell ref="F31:H31"/>
    <mergeCell ref="B32:C32"/>
    <mergeCell ref="F32:H32"/>
    <mergeCell ref="K32:M32"/>
    <mergeCell ref="O32:P32"/>
    <mergeCell ref="Q32:R32"/>
    <mergeCell ref="J31:L31"/>
    <mergeCell ref="N31:O31"/>
    <mergeCell ref="F22:H22"/>
    <mergeCell ref="B23:C23"/>
    <mergeCell ref="F23:H23"/>
    <mergeCell ref="B17:C17"/>
    <mergeCell ref="F17:H17"/>
    <mergeCell ref="B18:C18"/>
    <mergeCell ref="B26:C26"/>
    <mergeCell ref="F26:H26"/>
    <mergeCell ref="V15:W15"/>
    <mergeCell ref="N18:O18"/>
    <mergeCell ref="P18:Q18"/>
    <mergeCell ref="S18:U18"/>
    <mergeCell ref="V18:W18"/>
    <mergeCell ref="S21:U21"/>
    <mergeCell ref="V21:W21"/>
    <mergeCell ref="J24:L24"/>
    <mergeCell ref="N24:O24"/>
    <mergeCell ref="P24:Q24"/>
    <mergeCell ref="S24:U24"/>
    <mergeCell ref="V24:W24"/>
    <mergeCell ref="X15:Y15"/>
    <mergeCell ref="N16:O16"/>
    <mergeCell ref="P16:Q16"/>
    <mergeCell ref="S16:U16"/>
    <mergeCell ref="V16:W16"/>
    <mergeCell ref="X16:Y16"/>
    <mergeCell ref="F18:H18"/>
    <mergeCell ref="B21:C21"/>
    <mergeCell ref="F21:H21"/>
    <mergeCell ref="B19:C19"/>
    <mergeCell ref="F19:H19"/>
    <mergeCell ref="J19:L19"/>
    <mergeCell ref="N19:O19"/>
    <mergeCell ref="P19:Q19"/>
    <mergeCell ref="J21:L21"/>
    <mergeCell ref="N21:O21"/>
    <mergeCell ref="P21:Q21"/>
    <mergeCell ref="B16:C16"/>
    <mergeCell ref="F16:H16"/>
    <mergeCell ref="N17:O17"/>
    <mergeCell ref="P17:Q17"/>
    <mergeCell ref="S17:U17"/>
    <mergeCell ref="V17:W17"/>
    <mergeCell ref="X17:Y17"/>
    <mergeCell ref="X18:Y18"/>
    <mergeCell ref="S19:U19"/>
    <mergeCell ref="V19:W19"/>
    <mergeCell ref="X19:Y19"/>
    <mergeCell ref="J20:L20"/>
    <mergeCell ref="N20:O20"/>
    <mergeCell ref="P20:Q20"/>
    <mergeCell ref="S20:U20"/>
    <mergeCell ref="V20:W20"/>
    <mergeCell ref="X20:Y20"/>
    <mergeCell ref="X21:Y21"/>
    <mergeCell ref="J22:L22"/>
    <mergeCell ref="N22:O22"/>
    <mergeCell ref="P22:Q22"/>
    <mergeCell ref="S22:U22"/>
    <mergeCell ref="V22:W22"/>
    <mergeCell ref="X22:Y22"/>
    <mergeCell ref="J23:L23"/>
    <mergeCell ref="N23:O23"/>
    <mergeCell ref="P23:Q23"/>
    <mergeCell ref="S23:U23"/>
    <mergeCell ref="V23:W23"/>
    <mergeCell ref="X23:Y23"/>
    <mergeCell ref="X24:Y24"/>
    <mergeCell ref="V28:W28"/>
    <mergeCell ref="X28:Y28"/>
    <mergeCell ref="J25:L25"/>
    <mergeCell ref="N25:O25"/>
    <mergeCell ref="P25:Q25"/>
    <mergeCell ref="S25:U25"/>
    <mergeCell ref="V25:W25"/>
    <mergeCell ref="X25:Y25"/>
    <mergeCell ref="J26:L26"/>
    <mergeCell ref="N26:O26"/>
    <mergeCell ref="P26:Q26"/>
    <mergeCell ref="S26:U26"/>
    <mergeCell ref="V26:W26"/>
    <mergeCell ref="X26:Y26"/>
    <mergeCell ref="S31:U31"/>
    <mergeCell ref="V31:W31"/>
    <mergeCell ref="X31:Y31"/>
    <mergeCell ref="F15:H15"/>
    <mergeCell ref="J15:L18"/>
    <mergeCell ref="S29:U29"/>
    <mergeCell ref="V29:W29"/>
    <mergeCell ref="X29:Y29"/>
    <mergeCell ref="J30:L30"/>
    <mergeCell ref="N30:O30"/>
    <mergeCell ref="P30:Q30"/>
    <mergeCell ref="S30:U30"/>
    <mergeCell ref="V30:W30"/>
    <mergeCell ref="X30:Y30"/>
    <mergeCell ref="J27:L27"/>
    <mergeCell ref="N27:O27"/>
    <mergeCell ref="P27:Q27"/>
    <mergeCell ref="S27:U27"/>
    <mergeCell ref="V27:W27"/>
    <mergeCell ref="X27:Y27"/>
    <mergeCell ref="J28:L28"/>
    <mergeCell ref="N28:O28"/>
    <mergeCell ref="P28:Q28"/>
    <mergeCell ref="S28:U28"/>
  </mergeCells>
  <phoneticPr fontId="1" type="noConversion"/>
  <conditionalFormatting sqref="D37">
    <cfRule type="duplicateValues" dxfId="459" priority="55"/>
  </conditionalFormatting>
  <conditionalFormatting sqref="D36">
    <cfRule type="duplicateValues" dxfId="458" priority="52"/>
  </conditionalFormatting>
  <conditionalFormatting sqref="D35">
    <cfRule type="duplicateValues" dxfId="457" priority="44"/>
  </conditionalFormatting>
  <conditionalFormatting sqref="D34">
    <cfRule type="duplicateValues" dxfId="456" priority="43"/>
  </conditionalFormatting>
  <conditionalFormatting sqref="D33">
    <cfRule type="duplicateValues" dxfId="455" priority="42"/>
  </conditionalFormatting>
  <conditionalFormatting sqref="D32">
    <cfRule type="duplicateValues" dxfId="454" priority="41"/>
  </conditionalFormatting>
  <pageMargins left="0.70866141732283472" right="0.70866141732283472" top="0.74803149606299213" bottom="0.74803149606299213" header="0.31496062992125984" footer="0.31496062992125984"/>
  <pageSetup paperSize="8" scale="7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862CEF-263B-427E-ADBA-3E21FB35CF85}">
  <sheetPr>
    <tabColor rgb="FFFFFF00"/>
  </sheetPr>
  <dimension ref="A1:AB291"/>
  <sheetViews>
    <sheetView view="pageBreakPreview" topLeftCell="F1" zoomScale="70" zoomScaleNormal="100" zoomScaleSheetLayoutView="70" workbookViewId="0">
      <pane ySplit="9" topLeftCell="A10" activePane="bottomLeft" state="frozen"/>
      <selection activeCell="J27" sqref="J27"/>
      <selection pane="bottomLeft" activeCell="AB16" sqref="AB16"/>
    </sheetView>
  </sheetViews>
  <sheetFormatPr defaultRowHeight="14.25"/>
  <cols>
    <col min="1" max="1" width="5.75" style="2" customWidth="1"/>
    <col min="2" max="2" width="7.5" style="2" customWidth="1"/>
    <col min="3" max="3" width="9.875" style="2" customWidth="1"/>
    <col min="4" max="4" width="22.5" style="2" customWidth="1"/>
    <col min="5" max="5" width="24.875" style="2" customWidth="1"/>
    <col min="6" max="6" width="26.125" style="2" customWidth="1"/>
    <col min="7" max="7" width="6.5" style="2" customWidth="1"/>
    <col min="8" max="8" width="7.25" style="2" customWidth="1"/>
    <col min="9" max="9" width="7.375" style="2" customWidth="1"/>
    <col min="10" max="10" width="5.125" style="4" customWidth="1"/>
    <col min="11" max="11" width="22.75" style="4" customWidth="1"/>
    <col min="12" max="12" width="5.125" style="4" customWidth="1"/>
    <col min="13" max="13" width="7.625" style="4" customWidth="1"/>
    <col min="14" max="14" width="5.625" style="4" customWidth="1"/>
    <col min="15" max="15" width="8.75" style="4" customWidth="1"/>
    <col min="16" max="17" width="13.25" style="4" customWidth="1"/>
    <col min="18" max="18" width="26.25" style="4" customWidth="1"/>
    <col min="19" max="20" width="14.5" style="2" customWidth="1"/>
    <col min="21" max="24" width="13" style="60" customWidth="1"/>
    <col min="25" max="25" width="10.5" style="2" customWidth="1"/>
    <col min="26" max="26" width="7.25" style="2" customWidth="1"/>
    <col min="27" max="27" width="20" style="62" customWidth="1"/>
    <col min="28" max="28" width="20" style="537" customWidth="1"/>
    <col min="29" max="16384" width="9" style="2"/>
  </cols>
  <sheetData>
    <row r="1" spans="1:28" ht="15">
      <c r="A1" s="616"/>
      <c r="B1" s="616"/>
      <c r="C1" s="616"/>
      <c r="D1" s="616"/>
      <c r="E1" s="616"/>
      <c r="F1" s="616"/>
      <c r="G1" s="616"/>
      <c r="H1" s="616"/>
      <c r="I1" s="616"/>
      <c r="J1" s="616"/>
      <c r="K1" s="616"/>
      <c r="L1" s="616"/>
      <c r="M1" s="616"/>
      <c r="N1" s="616"/>
      <c r="O1" s="616"/>
      <c r="P1" s="616"/>
      <c r="Q1" s="616"/>
      <c r="R1" s="616"/>
      <c r="S1" s="616"/>
      <c r="T1" s="616"/>
      <c r="U1" s="616"/>
      <c r="V1" s="616"/>
      <c r="W1" s="616"/>
      <c r="X1" s="616"/>
      <c r="Y1" s="616"/>
      <c r="Z1" s="616"/>
      <c r="AA1" s="616"/>
      <c r="AB1" s="616"/>
    </row>
    <row r="2" spans="1:28" ht="25.5" customHeight="1">
      <c r="A2" s="623" t="s">
        <v>322</v>
      </c>
      <c r="B2" s="623"/>
      <c r="C2" s="620" t="s">
        <v>285</v>
      </c>
      <c r="D2" s="620"/>
      <c r="E2" s="620"/>
      <c r="F2" s="619" t="s">
        <v>424</v>
      </c>
      <c r="G2" s="619"/>
      <c r="H2" s="619"/>
      <c r="I2" s="619"/>
      <c r="J2" s="619"/>
      <c r="K2" s="619"/>
      <c r="L2" s="619"/>
      <c r="M2" s="619"/>
      <c r="N2" s="619"/>
      <c r="O2" s="619"/>
      <c r="P2" s="619"/>
      <c r="Q2" s="619"/>
      <c r="R2" s="619"/>
      <c r="S2" s="619"/>
      <c r="T2" s="619"/>
      <c r="U2" s="619"/>
      <c r="V2" s="619"/>
      <c r="W2" s="619"/>
      <c r="X2" s="619"/>
      <c r="Y2" s="619"/>
      <c r="Z2" s="118" t="s">
        <v>78</v>
      </c>
      <c r="AA2" s="118" t="s">
        <v>1250</v>
      </c>
      <c r="AB2" s="528" t="s">
        <v>1623</v>
      </c>
    </row>
    <row r="3" spans="1:28" ht="25.5" customHeight="1">
      <c r="A3" s="623"/>
      <c r="B3" s="623"/>
      <c r="C3" s="620"/>
      <c r="D3" s="620"/>
      <c r="E3" s="620"/>
      <c r="F3" s="619"/>
      <c r="G3" s="619"/>
      <c r="H3" s="619"/>
      <c r="I3" s="619"/>
      <c r="J3" s="619"/>
      <c r="K3" s="619"/>
      <c r="L3" s="619"/>
      <c r="M3" s="619"/>
      <c r="N3" s="619"/>
      <c r="O3" s="619"/>
      <c r="P3" s="619"/>
      <c r="Q3" s="619"/>
      <c r="R3" s="619"/>
      <c r="S3" s="619"/>
      <c r="T3" s="619"/>
      <c r="U3" s="619"/>
      <c r="V3" s="619"/>
      <c r="W3" s="619"/>
      <c r="X3" s="619"/>
      <c r="Y3" s="619"/>
      <c r="Z3" s="118" t="s">
        <v>144</v>
      </c>
      <c r="AA3" s="118" t="s">
        <v>426</v>
      </c>
      <c r="AB3" s="528" t="s">
        <v>1697</v>
      </c>
    </row>
    <row r="4" spans="1:28" ht="27">
      <c r="A4" s="621" t="s">
        <v>79</v>
      </c>
      <c r="B4" s="621"/>
      <c r="C4" s="621"/>
      <c r="D4" s="621"/>
      <c r="E4" s="621"/>
      <c r="F4" s="619"/>
      <c r="G4" s="619"/>
      <c r="H4" s="619"/>
      <c r="I4" s="619"/>
      <c r="J4" s="619"/>
      <c r="K4" s="619"/>
      <c r="L4" s="619"/>
      <c r="M4" s="619"/>
      <c r="N4" s="619"/>
      <c r="O4" s="619"/>
      <c r="P4" s="619"/>
      <c r="Q4" s="619"/>
      <c r="R4" s="619"/>
      <c r="S4" s="619"/>
      <c r="T4" s="619"/>
      <c r="U4" s="619"/>
      <c r="V4" s="619"/>
      <c r="W4" s="619"/>
      <c r="X4" s="619"/>
      <c r="Y4" s="619"/>
      <c r="Z4" s="118" t="s">
        <v>80</v>
      </c>
      <c r="AA4" s="118" t="s">
        <v>154</v>
      </c>
      <c r="AB4" s="528" t="s">
        <v>154</v>
      </c>
    </row>
    <row r="5" spans="1:28" ht="27">
      <c r="A5" s="622" t="s">
        <v>81</v>
      </c>
      <c r="B5" s="622"/>
      <c r="C5" s="620" t="s">
        <v>82</v>
      </c>
      <c r="D5" s="620"/>
      <c r="E5" s="622"/>
      <c r="F5" s="619"/>
      <c r="G5" s="619"/>
      <c r="H5" s="619"/>
      <c r="I5" s="619"/>
      <c r="J5" s="619"/>
      <c r="K5" s="619"/>
      <c r="L5" s="619"/>
      <c r="M5" s="619"/>
      <c r="N5" s="619"/>
      <c r="O5" s="619"/>
      <c r="P5" s="619"/>
      <c r="Q5" s="619"/>
      <c r="R5" s="619"/>
      <c r="S5" s="619"/>
      <c r="T5" s="619"/>
      <c r="U5" s="619"/>
      <c r="V5" s="619"/>
      <c r="W5" s="619"/>
      <c r="X5" s="619"/>
      <c r="Y5" s="619"/>
      <c r="Z5" s="118" t="s">
        <v>83</v>
      </c>
      <c r="AA5" s="454"/>
      <c r="AB5" s="529"/>
    </row>
    <row r="6" spans="1:28" ht="27">
      <c r="A6" s="620" t="s">
        <v>84</v>
      </c>
      <c r="B6" s="620"/>
      <c r="C6" s="620"/>
      <c r="D6" s="620"/>
      <c r="E6" s="620"/>
      <c r="F6" s="619"/>
      <c r="G6" s="619"/>
      <c r="H6" s="619"/>
      <c r="I6" s="619"/>
      <c r="J6" s="619"/>
      <c r="K6" s="619"/>
      <c r="L6" s="619"/>
      <c r="M6" s="619"/>
      <c r="N6" s="619"/>
      <c r="O6" s="619"/>
      <c r="P6" s="619"/>
      <c r="Q6" s="619"/>
      <c r="R6" s="619"/>
      <c r="S6" s="619"/>
      <c r="T6" s="619"/>
      <c r="U6" s="619"/>
      <c r="V6" s="619"/>
      <c r="W6" s="619"/>
      <c r="X6" s="619"/>
      <c r="Y6" s="619"/>
      <c r="Z6" s="118" t="s">
        <v>85</v>
      </c>
      <c r="AA6" s="118" t="s">
        <v>378</v>
      </c>
      <c r="AB6" s="528" t="s">
        <v>378</v>
      </c>
    </row>
    <row r="7" spans="1:28" ht="25.5">
      <c r="A7" s="666" t="s">
        <v>86</v>
      </c>
      <c r="B7" s="666"/>
      <c r="C7" s="666"/>
      <c r="D7" s="666"/>
      <c r="E7" s="666"/>
      <c r="F7" s="619"/>
      <c r="G7" s="619"/>
      <c r="H7" s="619"/>
      <c r="I7" s="619"/>
      <c r="J7" s="619"/>
      <c r="K7" s="619"/>
      <c r="L7" s="619"/>
      <c r="M7" s="619"/>
      <c r="N7" s="619"/>
      <c r="O7" s="619"/>
      <c r="P7" s="619"/>
      <c r="Q7" s="619"/>
      <c r="R7" s="619"/>
      <c r="S7" s="619"/>
      <c r="T7" s="619"/>
      <c r="U7" s="619"/>
      <c r="V7" s="619"/>
      <c r="W7" s="619"/>
      <c r="X7" s="619"/>
      <c r="Y7" s="619"/>
      <c r="Z7" s="119" t="s">
        <v>87</v>
      </c>
      <c r="AA7" s="454"/>
      <c r="AB7" s="529"/>
    </row>
    <row r="8" spans="1:28" ht="25.5">
      <c r="A8" s="666"/>
      <c r="B8" s="666"/>
      <c r="C8" s="666"/>
      <c r="D8" s="666"/>
      <c r="E8" s="666"/>
      <c r="F8" s="619"/>
      <c r="G8" s="619"/>
      <c r="H8" s="619"/>
      <c r="I8" s="619"/>
      <c r="J8" s="619"/>
      <c r="K8" s="619"/>
      <c r="L8" s="619"/>
      <c r="M8" s="619"/>
      <c r="N8" s="619"/>
      <c r="O8" s="619"/>
      <c r="P8" s="619"/>
      <c r="Q8" s="619"/>
      <c r="R8" s="619"/>
      <c r="S8" s="619"/>
      <c r="T8" s="619"/>
      <c r="U8" s="619"/>
      <c r="V8" s="619"/>
      <c r="W8" s="619"/>
      <c r="X8" s="619"/>
      <c r="Y8" s="619"/>
      <c r="Z8" s="119" t="s">
        <v>88</v>
      </c>
      <c r="AA8" s="454"/>
      <c r="AB8" s="529"/>
    </row>
    <row r="9" spans="1:28" s="7" customFormat="1" ht="23.25" customHeight="1">
      <c r="A9" s="120" t="s">
        <v>89</v>
      </c>
      <c r="B9" s="121" t="s">
        <v>90</v>
      </c>
      <c r="C9" s="121" t="s">
        <v>91</v>
      </c>
      <c r="D9" s="122" t="s">
        <v>2</v>
      </c>
      <c r="E9" s="121" t="s">
        <v>80</v>
      </c>
      <c r="F9" s="121" t="s">
        <v>92</v>
      </c>
      <c r="G9" s="121" t="s">
        <v>93</v>
      </c>
      <c r="H9" s="121" t="s">
        <v>94</v>
      </c>
      <c r="I9" s="121" t="s">
        <v>286</v>
      </c>
      <c r="J9" s="122" t="s">
        <v>95</v>
      </c>
      <c r="K9" s="122" t="s">
        <v>96</v>
      </c>
      <c r="L9" s="122" t="s">
        <v>97</v>
      </c>
      <c r="M9" s="122" t="s">
        <v>11</v>
      </c>
      <c r="N9" s="122" t="s">
        <v>161</v>
      </c>
      <c r="O9" s="123" t="s">
        <v>323</v>
      </c>
      <c r="P9" s="124" t="s">
        <v>98</v>
      </c>
      <c r="Q9" s="124" t="s">
        <v>288</v>
      </c>
      <c r="R9" s="124" t="s">
        <v>287</v>
      </c>
      <c r="S9" s="121" t="s">
        <v>99</v>
      </c>
      <c r="T9" s="121" t="s">
        <v>289</v>
      </c>
      <c r="U9" s="125" t="s">
        <v>100</v>
      </c>
      <c r="V9" s="125" t="s">
        <v>290</v>
      </c>
      <c r="W9" s="125" t="s">
        <v>291</v>
      </c>
      <c r="X9" s="125" t="s">
        <v>292</v>
      </c>
      <c r="Y9" s="121" t="s">
        <v>101</v>
      </c>
      <c r="Z9" s="126" t="s">
        <v>102</v>
      </c>
      <c r="AA9" s="127" t="s">
        <v>103</v>
      </c>
      <c r="AB9" s="530" t="s">
        <v>103</v>
      </c>
    </row>
    <row r="10" spans="1:28" s="66" customFormat="1" ht="39.950000000000003" customHeight="1">
      <c r="A10" s="81">
        <v>1</v>
      </c>
      <c r="B10" s="63">
        <v>0</v>
      </c>
      <c r="C10" s="107" t="s">
        <v>383</v>
      </c>
      <c r="D10" s="83" t="s">
        <v>1241</v>
      </c>
      <c r="E10" s="82" t="s">
        <v>167</v>
      </c>
      <c r="F10" s="82" t="s">
        <v>156</v>
      </c>
      <c r="G10" s="82" t="s">
        <v>440</v>
      </c>
      <c r="H10" s="82" t="s">
        <v>439</v>
      </c>
      <c r="I10" s="82"/>
      <c r="J10" s="83" t="s">
        <v>155</v>
      </c>
      <c r="K10" s="83" t="s">
        <v>427</v>
      </c>
      <c r="L10" s="83" t="s">
        <v>155</v>
      </c>
      <c r="M10" s="107" t="s">
        <v>32</v>
      </c>
      <c r="N10" s="69" t="s">
        <v>33</v>
      </c>
      <c r="O10" s="70" t="s">
        <v>295</v>
      </c>
      <c r="P10" s="84" t="s">
        <v>157</v>
      </c>
      <c r="Q10" s="84" t="s">
        <v>158</v>
      </c>
      <c r="R10" s="84" t="s">
        <v>131</v>
      </c>
      <c r="S10" s="82" t="s">
        <v>159</v>
      </c>
      <c r="T10" s="84" t="s">
        <v>131</v>
      </c>
      <c r="U10" s="85">
        <v>23.256</v>
      </c>
      <c r="V10" s="70" t="s">
        <v>18</v>
      </c>
      <c r="W10" s="70" t="s">
        <v>105</v>
      </c>
      <c r="X10" s="70" t="s">
        <v>105</v>
      </c>
      <c r="Y10" s="70" t="s">
        <v>105</v>
      </c>
      <c r="Z10" s="70" t="s">
        <v>18</v>
      </c>
      <c r="AA10" s="311">
        <v>1</v>
      </c>
      <c r="AB10" s="311">
        <v>0</v>
      </c>
    </row>
    <row r="11" spans="1:28" s="497" customFormat="1" ht="39.950000000000003" customHeight="1">
      <c r="A11" s="425">
        <v>1</v>
      </c>
      <c r="B11" s="214">
        <v>0</v>
      </c>
      <c r="C11" s="426" t="s">
        <v>383</v>
      </c>
      <c r="D11" s="417" t="s">
        <v>1618</v>
      </c>
      <c r="E11" s="415" t="s">
        <v>141</v>
      </c>
      <c r="F11" s="415" t="s">
        <v>156</v>
      </c>
      <c r="G11" s="415" t="s">
        <v>38</v>
      </c>
      <c r="H11" s="415" t="s">
        <v>439</v>
      </c>
      <c r="I11" s="415"/>
      <c r="J11" s="417" t="s">
        <v>38</v>
      </c>
      <c r="K11" s="417" t="s">
        <v>427</v>
      </c>
      <c r="L11" s="417" t="s">
        <v>38</v>
      </c>
      <c r="M11" s="426" t="s">
        <v>33</v>
      </c>
      <c r="N11" s="428" t="s">
        <v>32</v>
      </c>
      <c r="O11" s="427" t="s">
        <v>104</v>
      </c>
      <c r="P11" s="429" t="s">
        <v>157</v>
      </c>
      <c r="Q11" s="429" t="s">
        <v>39</v>
      </c>
      <c r="R11" s="429" t="s">
        <v>39</v>
      </c>
      <c r="S11" s="415" t="s">
        <v>159</v>
      </c>
      <c r="T11" s="429" t="s">
        <v>39</v>
      </c>
      <c r="U11" s="496">
        <v>23.256</v>
      </c>
      <c r="V11" s="427" t="s">
        <v>18</v>
      </c>
      <c r="W11" s="427" t="s">
        <v>18</v>
      </c>
      <c r="X11" s="427" t="s">
        <v>18</v>
      </c>
      <c r="Y11" s="427" t="s">
        <v>18</v>
      </c>
      <c r="Z11" s="427" t="s">
        <v>18</v>
      </c>
      <c r="AA11" s="311">
        <v>0</v>
      </c>
      <c r="AB11" s="311">
        <v>1</v>
      </c>
    </row>
    <row r="12" spans="1:28" s="95" customFormat="1" ht="39.950000000000003" customHeight="1">
      <c r="A12" s="81">
        <v>2</v>
      </c>
      <c r="B12" s="63">
        <v>1</v>
      </c>
      <c r="C12" s="107" t="s">
        <v>383</v>
      </c>
      <c r="D12" s="67" t="s">
        <v>437</v>
      </c>
      <c r="E12" s="68" t="s">
        <v>191</v>
      </c>
      <c r="F12" s="70" t="s">
        <v>148</v>
      </c>
      <c r="G12" s="82" t="s">
        <v>438</v>
      </c>
      <c r="H12" s="82" t="s">
        <v>439</v>
      </c>
      <c r="I12" s="68"/>
      <c r="J12" s="83" t="s">
        <v>38</v>
      </c>
      <c r="K12" s="70" t="s">
        <v>18</v>
      </c>
      <c r="L12" s="83" t="s">
        <v>38</v>
      </c>
      <c r="M12" s="107" t="s">
        <v>32</v>
      </c>
      <c r="N12" s="69" t="s">
        <v>33</v>
      </c>
      <c r="O12" s="70" t="s">
        <v>104</v>
      </c>
      <c r="P12" s="69" t="s">
        <v>23</v>
      </c>
      <c r="Q12" s="84" t="s">
        <v>158</v>
      </c>
      <c r="R12" s="70" t="s">
        <v>105</v>
      </c>
      <c r="S12" s="63" t="s">
        <v>107</v>
      </c>
      <c r="T12" s="84" t="s">
        <v>131</v>
      </c>
      <c r="U12" s="71">
        <v>9.1720000000000006</v>
      </c>
      <c r="V12" s="70" t="s">
        <v>18</v>
      </c>
      <c r="W12" s="70" t="s">
        <v>105</v>
      </c>
      <c r="X12" s="70" t="s">
        <v>105</v>
      </c>
      <c r="Y12" s="70" t="s">
        <v>105</v>
      </c>
      <c r="Z12" s="70" t="s">
        <v>18</v>
      </c>
      <c r="AA12" s="311">
        <v>1</v>
      </c>
      <c r="AB12" s="311">
        <v>0</v>
      </c>
    </row>
    <row r="13" spans="1:28" s="95" customFormat="1" ht="39.950000000000003" customHeight="1">
      <c r="A13" s="425">
        <v>2</v>
      </c>
      <c r="B13" s="214">
        <v>1</v>
      </c>
      <c r="C13" s="426" t="s">
        <v>383</v>
      </c>
      <c r="D13" s="498" t="s">
        <v>1698</v>
      </c>
      <c r="E13" s="499" t="s">
        <v>191</v>
      </c>
      <c r="F13" s="427" t="s">
        <v>148</v>
      </c>
      <c r="G13" s="415" t="s">
        <v>438</v>
      </c>
      <c r="H13" s="415" t="s">
        <v>439</v>
      </c>
      <c r="I13" s="499"/>
      <c r="J13" s="417" t="s">
        <v>38</v>
      </c>
      <c r="K13" s="427" t="s">
        <v>18</v>
      </c>
      <c r="L13" s="417" t="s">
        <v>38</v>
      </c>
      <c r="M13" s="426" t="s">
        <v>33</v>
      </c>
      <c r="N13" s="428" t="s">
        <v>32</v>
      </c>
      <c r="O13" s="427" t="s">
        <v>104</v>
      </c>
      <c r="P13" s="428" t="s">
        <v>23</v>
      </c>
      <c r="Q13" s="429" t="s">
        <v>39</v>
      </c>
      <c r="R13" s="427" t="s">
        <v>18</v>
      </c>
      <c r="S13" s="214" t="s">
        <v>107</v>
      </c>
      <c r="T13" s="429" t="s">
        <v>39</v>
      </c>
      <c r="U13" s="500">
        <v>9.1720000000000006</v>
      </c>
      <c r="V13" s="427" t="s">
        <v>18</v>
      </c>
      <c r="W13" s="427" t="s">
        <v>18</v>
      </c>
      <c r="X13" s="427" t="s">
        <v>18</v>
      </c>
      <c r="Y13" s="427" t="s">
        <v>18</v>
      </c>
      <c r="Z13" s="427" t="s">
        <v>18</v>
      </c>
      <c r="AA13" s="311">
        <v>0</v>
      </c>
      <c r="AB13" s="311">
        <v>1</v>
      </c>
    </row>
    <row r="14" spans="1:28" s="64" customFormat="1" ht="39.950000000000003" customHeight="1">
      <c r="A14" s="81">
        <v>3</v>
      </c>
      <c r="B14" s="70">
        <v>2</v>
      </c>
      <c r="C14" s="107" t="s">
        <v>383</v>
      </c>
      <c r="D14" s="67" t="s">
        <v>429</v>
      </c>
      <c r="E14" s="70" t="s">
        <v>147</v>
      </c>
      <c r="F14" s="93" t="s">
        <v>382</v>
      </c>
      <c r="G14" s="82" t="s">
        <v>438</v>
      </c>
      <c r="H14" s="82" t="s">
        <v>439</v>
      </c>
      <c r="I14" s="69"/>
      <c r="J14" s="83" t="s">
        <v>38</v>
      </c>
      <c r="K14" s="70" t="s">
        <v>18</v>
      </c>
      <c r="L14" s="83" t="s">
        <v>38</v>
      </c>
      <c r="M14" s="107" t="s">
        <v>32</v>
      </c>
      <c r="N14" s="69" t="s">
        <v>33</v>
      </c>
      <c r="O14" s="70" t="s">
        <v>296</v>
      </c>
      <c r="P14" s="76" t="s">
        <v>21</v>
      </c>
      <c r="Q14" s="84" t="s">
        <v>158</v>
      </c>
      <c r="R14" s="70" t="s">
        <v>168</v>
      </c>
      <c r="S14" s="63" t="s">
        <v>107</v>
      </c>
      <c r="T14" s="84" t="s">
        <v>131</v>
      </c>
      <c r="U14" s="77">
        <v>1.01</v>
      </c>
      <c r="V14" s="70" t="s">
        <v>18</v>
      </c>
      <c r="W14" s="70" t="s">
        <v>105</v>
      </c>
      <c r="X14" s="70" t="s">
        <v>105</v>
      </c>
      <c r="Y14" s="70" t="s">
        <v>105</v>
      </c>
      <c r="Z14" s="70" t="s">
        <v>18</v>
      </c>
      <c r="AA14" s="311">
        <v>1</v>
      </c>
      <c r="AB14" s="311">
        <v>0</v>
      </c>
    </row>
    <row r="15" spans="1:28" s="95" customFormat="1" ht="39.950000000000003" customHeight="1">
      <c r="A15" s="425">
        <v>3</v>
      </c>
      <c r="B15" s="427">
        <v>2</v>
      </c>
      <c r="C15" s="426" t="s">
        <v>383</v>
      </c>
      <c r="D15" s="498" t="s">
        <v>1699</v>
      </c>
      <c r="E15" s="427" t="s">
        <v>147</v>
      </c>
      <c r="F15" s="501" t="s">
        <v>1621</v>
      </c>
      <c r="G15" s="415" t="s">
        <v>438</v>
      </c>
      <c r="H15" s="415" t="s">
        <v>439</v>
      </c>
      <c r="I15" s="428"/>
      <c r="J15" s="417" t="s">
        <v>38</v>
      </c>
      <c r="K15" s="427" t="s">
        <v>18</v>
      </c>
      <c r="L15" s="417" t="s">
        <v>38</v>
      </c>
      <c r="M15" s="426" t="s">
        <v>33</v>
      </c>
      <c r="N15" s="428" t="s">
        <v>32</v>
      </c>
      <c r="O15" s="427" t="s">
        <v>296</v>
      </c>
      <c r="P15" s="502" t="s">
        <v>21</v>
      </c>
      <c r="Q15" s="429" t="s">
        <v>39</v>
      </c>
      <c r="R15" s="427" t="s">
        <v>18</v>
      </c>
      <c r="S15" s="214" t="s">
        <v>107</v>
      </c>
      <c r="T15" s="429" t="s">
        <v>39</v>
      </c>
      <c r="U15" s="503">
        <v>1.01</v>
      </c>
      <c r="V15" s="427" t="s">
        <v>18</v>
      </c>
      <c r="W15" s="427" t="s">
        <v>18</v>
      </c>
      <c r="X15" s="427" t="s">
        <v>18</v>
      </c>
      <c r="Y15" s="427" t="s">
        <v>18</v>
      </c>
      <c r="Z15" s="427" t="s">
        <v>18</v>
      </c>
      <c r="AA15" s="311">
        <v>0</v>
      </c>
      <c r="AB15" s="311">
        <v>1</v>
      </c>
    </row>
    <row r="16" spans="1:28" s="64" customFormat="1" ht="39.950000000000003" customHeight="1">
      <c r="A16" s="81">
        <v>4</v>
      </c>
      <c r="B16" s="70">
        <v>2</v>
      </c>
      <c r="C16" s="70" t="s">
        <v>108</v>
      </c>
      <c r="D16" s="156" t="s">
        <v>431</v>
      </c>
      <c r="E16" s="70" t="s">
        <v>146</v>
      </c>
      <c r="F16" s="70" t="s">
        <v>432</v>
      </c>
      <c r="G16" s="82" t="s">
        <v>438</v>
      </c>
      <c r="H16" s="82" t="s">
        <v>439</v>
      </c>
      <c r="I16" s="69"/>
      <c r="J16" s="83" t="s">
        <v>38</v>
      </c>
      <c r="K16" s="156" t="s">
        <v>431</v>
      </c>
      <c r="L16" s="83" t="s">
        <v>38</v>
      </c>
      <c r="M16" s="107" t="s">
        <v>32</v>
      </c>
      <c r="N16" s="69" t="s">
        <v>33</v>
      </c>
      <c r="O16" s="70" t="s">
        <v>297</v>
      </c>
      <c r="P16" s="76" t="s">
        <v>21</v>
      </c>
      <c r="Q16" s="84" t="s">
        <v>158</v>
      </c>
      <c r="R16" s="70" t="s">
        <v>40</v>
      </c>
      <c r="S16" s="63" t="s">
        <v>109</v>
      </c>
      <c r="T16" s="84" t="s">
        <v>131</v>
      </c>
      <c r="U16" s="77">
        <v>1.3140000000000001</v>
      </c>
      <c r="V16" s="70" t="s">
        <v>18</v>
      </c>
      <c r="W16" s="70" t="s">
        <v>105</v>
      </c>
      <c r="X16" s="70" t="s">
        <v>105</v>
      </c>
      <c r="Y16" s="70" t="s">
        <v>105</v>
      </c>
      <c r="Z16" s="70" t="s">
        <v>18</v>
      </c>
      <c r="AA16" s="311">
        <v>1</v>
      </c>
      <c r="AB16" s="311">
        <v>1</v>
      </c>
    </row>
    <row r="17" spans="1:28" s="95" customFormat="1" ht="39.950000000000003" customHeight="1">
      <c r="A17" s="81">
        <v>5</v>
      </c>
      <c r="B17" s="63">
        <v>2</v>
      </c>
      <c r="C17" s="70" t="s">
        <v>34</v>
      </c>
      <c r="D17" s="101" t="s">
        <v>430</v>
      </c>
      <c r="E17" s="102" t="s">
        <v>110</v>
      </c>
      <c r="F17" s="70" t="s">
        <v>428</v>
      </c>
      <c r="G17" s="82" t="s">
        <v>441</v>
      </c>
      <c r="H17" s="82" t="s">
        <v>439</v>
      </c>
      <c r="I17" s="101"/>
      <c r="J17" s="83" t="s">
        <v>38</v>
      </c>
      <c r="K17" s="101" t="s">
        <v>442</v>
      </c>
      <c r="L17" s="83" t="s">
        <v>38</v>
      </c>
      <c r="M17" s="107" t="s">
        <v>32</v>
      </c>
      <c r="N17" s="69" t="s">
        <v>33</v>
      </c>
      <c r="O17" s="70" t="s">
        <v>29</v>
      </c>
      <c r="P17" s="101" t="s">
        <v>21</v>
      </c>
      <c r="Q17" s="84" t="s">
        <v>158</v>
      </c>
      <c r="R17" s="63" t="s">
        <v>18</v>
      </c>
      <c r="S17" s="63" t="s">
        <v>107</v>
      </c>
      <c r="T17" s="84" t="s">
        <v>131</v>
      </c>
      <c r="U17" s="103">
        <v>5.6429</v>
      </c>
      <c r="V17" s="70" t="s">
        <v>18</v>
      </c>
      <c r="W17" s="70" t="s">
        <v>306</v>
      </c>
      <c r="X17" s="70" t="s">
        <v>105</v>
      </c>
      <c r="Y17" s="70" t="s">
        <v>20</v>
      </c>
      <c r="Z17" s="70" t="s">
        <v>18</v>
      </c>
      <c r="AA17" s="311">
        <v>1</v>
      </c>
      <c r="AB17" s="311">
        <v>1</v>
      </c>
    </row>
    <row r="18" spans="1:28" s="95" customFormat="1" ht="39.950000000000003" customHeight="1">
      <c r="A18" s="81">
        <v>6</v>
      </c>
      <c r="B18" s="70">
        <v>2</v>
      </c>
      <c r="C18" s="70" t="s">
        <v>194</v>
      </c>
      <c r="D18" s="68" t="s">
        <v>192</v>
      </c>
      <c r="E18" s="70" t="s">
        <v>119</v>
      </c>
      <c r="F18" s="70" t="s">
        <v>112</v>
      </c>
      <c r="G18" s="82" t="s">
        <v>438</v>
      </c>
      <c r="H18" s="82" t="s">
        <v>439</v>
      </c>
      <c r="I18" s="69"/>
      <c r="J18" s="83" t="s">
        <v>38</v>
      </c>
      <c r="K18" s="68" t="s">
        <v>192</v>
      </c>
      <c r="L18" s="83" t="s">
        <v>38</v>
      </c>
      <c r="M18" s="107" t="s">
        <v>32</v>
      </c>
      <c r="N18" s="69" t="s">
        <v>33</v>
      </c>
      <c r="O18" s="70" t="s">
        <v>25</v>
      </c>
      <c r="P18" s="68" t="s">
        <v>120</v>
      </c>
      <c r="Q18" s="84" t="s">
        <v>158</v>
      </c>
      <c r="R18" s="107" t="s">
        <v>121</v>
      </c>
      <c r="S18" s="63" t="s">
        <v>122</v>
      </c>
      <c r="T18" s="84" t="s">
        <v>131</v>
      </c>
      <c r="U18" s="73">
        <v>1.2999999999999999E-2</v>
      </c>
      <c r="V18" s="70" t="s">
        <v>18</v>
      </c>
      <c r="W18" s="70" t="s">
        <v>306</v>
      </c>
      <c r="X18" s="70" t="s">
        <v>105</v>
      </c>
      <c r="Y18" s="70" t="s">
        <v>20</v>
      </c>
      <c r="Z18" s="70" t="s">
        <v>18</v>
      </c>
      <c r="AA18" s="311">
        <v>1</v>
      </c>
      <c r="AB18" s="311">
        <v>1</v>
      </c>
    </row>
    <row r="19" spans="1:28" s="64" customFormat="1" ht="39.950000000000003" customHeight="1">
      <c r="A19" s="81">
        <v>7</v>
      </c>
      <c r="B19" s="70">
        <v>2</v>
      </c>
      <c r="C19" s="70" t="s">
        <v>116</v>
      </c>
      <c r="D19" s="70" t="s">
        <v>123</v>
      </c>
      <c r="E19" s="70" t="s">
        <v>124</v>
      </c>
      <c r="F19" s="70" t="s">
        <v>150</v>
      </c>
      <c r="G19" s="82" t="s">
        <v>438</v>
      </c>
      <c r="H19" s="82" t="s">
        <v>439</v>
      </c>
      <c r="I19" s="69" t="s">
        <v>39</v>
      </c>
      <c r="J19" s="83" t="s">
        <v>38</v>
      </c>
      <c r="K19" s="107" t="s">
        <v>18</v>
      </c>
      <c r="L19" s="83" t="s">
        <v>38</v>
      </c>
      <c r="M19" s="107" t="s">
        <v>32</v>
      </c>
      <c r="N19" s="69" t="s">
        <v>33</v>
      </c>
      <c r="O19" s="70" t="s">
        <v>115</v>
      </c>
      <c r="P19" s="107" t="s">
        <v>40</v>
      </c>
      <c r="Q19" s="84" t="s">
        <v>158</v>
      </c>
      <c r="R19" s="63" t="s">
        <v>40</v>
      </c>
      <c r="S19" s="63" t="s">
        <v>303</v>
      </c>
      <c r="T19" s="84" t="s">
        <v>131</v>
      </c>
      <c r="U19" s="73" t="s">
        <v>40</v>
      </c>
      <c r="V19" s="70" t="s">
        <v>18</v>
      </c>
      <c r="W19" s="70" t="s">
        <v>105</v>
      </c>
      <c r="X19" s="70" t="s">
        <v>105</v>
      </c>
      <c r="Y19" s="70" t="s">
        <v>105</v>
      </c>
      <c r="Z19" s="70" t="s">
        <v>18</v>
      </c>
      <c r="AA19" s="311">
        <v>4</v>
      </c>
      <c r="AB19" s="311">
        <v>4</v>
      </c>
    </row>
    <row r="20" spans="1:28" s="95" customFormat="1" ht="39.950000000000003" customHeight="1">
      <c r="A20" s="81">
        <v>8</v>
      </c>
      <c r="B20" s="70">
        <v>2</v>
      </c>
      <c r="C20" s="70" t="s">
        <v>37</v>
      </c>
      <c r="D20" s="104" t="s">
        <v>195</v>
      </c>
      <c r="E20" s="70" t="s">
        <v>125</v>
      </c>
      <c r="F20" s="70" t="s">
        <v>118</v>
      </c>
      <c r="G20" s="82" t="s">
        <v>438</v>
      </c>
      <c r="H20" s="82" t="s">
        <v>439</v>
      </c>
      <c r="I20" s="69"/>
      <c r="J20" s="83" t="s">
        <v>38</v>
      </c>
      <c r="K20" s="104" t="s">
        <v>195</v>
      </c>
      <c r="L20" s="83" t="s">
        <v>38</v>
      </c>
      <c r="M20" s="107" t="s">
        <v>32</v>
      </c>
      <c r="N20" s="69" t="s">
        <v>33</v>
      </c>
      <c r="O20" s="70" t="s">
        <v>27</v>
      </c>
      <c r="P20" s="68" t="s">
        <v>15</v>
      </c>
      <c r="Q20" s="84" t="s">
        <v>158</v>
      </c>
      <c r="R20" s="70" t="s">
        <v>26</v>
      </c>
      <c r="S20" s="69" t="s">
        <v>126</v>
      </c>
      <c r="T20" s="84" t="s">
        <v>131</v>
      </c>
      <c r="U20" s="73">
        <v>1.7000000000000001E-2</v>
      </c>
      <c r="V20" s="70" t="s">
        <v>18</v>
      </c>
      <c r="W20" s="70" t="s">
        <v>105</v>
      </c>
      <c r="X20" s="70" t="s">
        <v>105</v>
      </c>
      <c r="Y20" s="70" t="s">
        <v>105</v>
      </c>
      <c r="Z20" s="70" t="s">
        <v>18</v>
      </c>
      <c r="AA20" s="311">
        <v>1</v>
      </c>
      <c r="AB20" s="311">
        <v>1</v>
      </c>
    </row>
    <row r="21" spans="1:28" s="97" customFormat="1" ht="39.950000000000003" customHeight="1">
      <c r="A21" s="81">
        <v>9</v>
      </c>
      <c r="B21" s="63">
        <v>1</v>
      </c>
      <c r="C21" s="70" t="s">
        <v>180</v>
      </c>
      <c r="D21" s="106" t="s">
        <v>193</v>
      </c>
      <c r="E21" s="106" t="s">
        <v>181</v>
      </c>
      <c r="F21" s="94" t="s">
        <v>251</v>
      </c>
      <c r="G21" s="82" t="s">
        <v>441</v>
      </c>
      <c r="H21" s="82" t="s">
        <v>439</v>
      </c>
      <c r="I21" s="69"/>
      <c r="J21" s="83" t="s">
        <v>38</v>
      </c>
      <c r="K21" s="106" t="s">
        <v>193</v>
      </c>
      <c r="L21" s="83" t="s">
        <v>38</v>
      </c>
      <c r="M21" s="107" t="s">
        <v>32</v>
      </c>
      <c r="N21" s="69" t="s">
        <v>33</v>
      </c>
      <c r="O21" s="70" t="s">
        <v>182</v>
      </c>
      <c r="P21" s="76" t="s">
        <v>183</v>
      </c>
      <c r="Q21" s="84" t="s">
        <v>158</v>
      </c>
      <c r="R21" s="63" t="s">
        <v>179</v>
      </c>
      <c r="S21" s="63" t="s">
        <v>184</v>
      </c>
      <c r="T21" s="84" t="s">
        <v>131</v>
      </c>
      <c r="U21" s="105">
        <v>0.96</v>
      </c>
      <c r="V21" s="70" t="s">
        <v>18</v>
      </c>
      <c r="W21" s="70" t="s">
        <v>105</v>
      </c>
      <c r="X21" s="70" t="s">
        <v>105</v>
      </c>
      <c r="Y21" s="70" t="s">
        <v>105</v>
      </c>
      <c r="Z21" s="70" t="s">
        <v>18</v>
      </c>
      <c r="AA21" s="311">
        <v>1</v>
      </c>
      <c r="AB21" s="311">
        <v>1</v>
      </c>
    </row>
    <row r="22" spans="1:28" s="65" customFormat="1" ht="39.950000000000003" customHeight="1">
      <c r="A22" s="81">
        <v>10</v>
      </c>
      <c r="B22" s="63">
        <v>1</v>
      </c>
      <c r="C22" s="70" t="s">
        <v>186</v>
      </c>
      <c r="D22" s="106" t="s">
        <v>293</v>
      </c>
      <c r="E22" s="106" t="s">
        <v>187</v>
      </c>
      <c r="F22" s="94" t="s">
        <v>305</v>
      </c>
      <c r="G22" s="82" t="s">
        <v>441</v>
      </c>
      <c r="H22" s="82" t="s">
        <v>439</v>
      </c>
      <c r="I22" s="69"/>
      <c r="J22" s="83" t="s">
        <v>38</v>
      </c>
      <c r="K22" s="106" t="s">
        <v>293</v>
      </c>
      <c r="L22" s="83" t="s">
        <v>38</v>
      </c>
      <c r="M22" s="107" t="s">
        <v>32</v>
      </c>
      <c r="N22" s="69" t="s">
        <v>33</v>
      </c>
      <c r="O22" s="70" t="s">
        <v>188</v>
      </c>
      <c r="P22" s="76" t="s">
        <v>189</v>
      </c>
      <c r="Q22" s="84" t="s">
        <v>158</v>
      </c>
      <c r="R22" s="63" t="s">
        <v>185</v>
      </c>
      <c r="S22" s="63" t="s">
        <v>179</v>
      </c>
      <c r="T22" s="84" t="s">
        <v>131</v>
      </c>
      <c r="U22" s="105">
        <v>0.25</v>
      </c>
      <c r="V22" s="70" t="s">
        <v>18</v>
      </c>
      <c r="W22" s="70" t="s">
        <v>105</v>
      </c>
      <c r="X22" s="70" t="s">
        <v>105</v>
      </c>
      <c r="Y22" s="70" t="s">
        <v>105</v>
      </c>
      <c r="Z22" s="70" t="s">
        <v>18</v>
      </c>
      <c r="AA22" s="311">
        <v>1</v>
      </c>
      <c r="AB22" s="311">
        <v>1</v>
      </c>
    </row>
    <row r="23" spans="1:28" s="95" customFormat="1" ht="39.950000000000003" customHeight="1">
      <c r="A23" s="81">
        <v>11</v>
      </c>
      <c r="B23" s="63">
        <v>1</v>
      </c>
      <c r="C23" s="72" t="s">
        <v>186</v>
      </c>
      <c r="D23" s="107" t="s">
        <v>175</v>
      </c>
      <c r="E23" s="70" t="s">
        <v>164</v>
      </c>
      <c r="F23" s="70" t="s">
        <v>113</v>
      </c>
      <c r="G23" s="82" t="s">
        <v>441</v>
      </c>
      <c r="H23" s="82" t="s">
        <v>439</v>
      </c>
      <c r="I23" s="69"/>
      <c r="J23" s="83" t="s">
        <v>38</v>
      </c>
      <c r="K23" s="107" t="s">
        <v>175</v>
      </c>
      <c r="L23" s="83" t="s">
        <v>38</v>
      </c>
      <c r="M23" s="107" t="s">
        <v>32</v>
      </c>
      <c r="N23" s="69" t="s">
        <v>33</v>
      </c>
      <c r="O23" s="70" t="s">
        <v>106</v>
      </c>
      <c r="P23" s="107" t="s">
        <v>114</v>
      </c>
      <c r="Q23" s="84" t="s">
        <v>158</v>
      </c>
      <c r="R23" s="70" t="s">
        <v>40</v>
      </c>
      <c r="S23" s="63" t="s">
        <v>127</v>
      </c>
      <c r="T23" s="84" t="s">
        <v>131</v>
      </c>
      <c r="U23" s="73">
        <v>2.1059999999999999</v>
      </c>
      <c r="V23" s="70" t="s">
        <v>18</v>
      </c>
      <c r="W23" s="70" t="s">
        <v>105</v>
      </c>
      <c r="X23" s="70" t="s">
        <v>105</v>
      </c>
      <c r="Y23" s="70" t="s">
        <v>105</v>
      </c>
      <c r="Z23" s="70" t="s">
        <v>18</v>
      </c>
      <c r="AA23" s="311" t="s">
        <v>24</v>
      </c>
      <c r="AB23" s="311" t="s">
        <v>24</v>
      </c>
    </row>
    <row r="24" spans="1:28" s="95" customFormat="1" ht="39.950000000000003" customHeight="1">
      <c r="A24" s="81">
        <v>12</v>
      </c>
      <c r="B24" s="63">
        <v>1</v>
      </c>
      <c r="C24" s="107" t="s">
        <v>294</v>
      </c>
      <c r="D24" s="108" t="s">
        <v>336</v>
      </c>
      <c r="E24" s="72" t="s">
        <v>41</v>
      </c>
      <c r="F24" s="72" t="s">
        <v>151</v>
      </c>
      <c r="G24" s="82" t="s">
        <v>438</v>
      </c>
      <c r="H24" s="82" t="s">
        <v>439</v>
      </c>
      <c r="I24" s="75"/>
      <c r="J24" s="83" t="s">
        <v>38</v>
      </c>
      <c r="K24" s="107" t="s">
        <v>18</v>
      </c>
      <c r="L24" s="83" t="s">
        <v>38</v>
      </c>
      <c r="M24" s="107" t="s">
        <v>32</v>
      </c>
      <c r="N24" s="69" t="s">
        <v>33</v>
      </c>
      <c r="O24" s="72" t="s">
        <v>115</v>
      </c>
      <c r="P24" s="70" t="s">
        <v>40</v>
      </c>
      <c r="Q24" s="84" t="s">
        <v>300</v>
      </c>
      <c r="R24" s="63" t="s">
        <v>40</v>
      </c>
      <c r="S24" s="63" t="s">
        <v>135</v>
      </c>
      <c r="T24" s="84" t="s">
        <v>131</v>
      </c>
      <c r="U24" s="73">
        <v>1E-3</v>
      </c>
      <c r="V24" s="70" t="s">
        <v>18</v>
      </c>
      <c r="W24" s="70" t="s">
        <v>105</v>
      </c>
      <c r="X24" s="70" t="s">
        <v>105</v>
      </c>
      <c r="Y24" s="70" t="s">
        <v>105</v>
      </c>
      <c r="Z24" s="70" t="s">
        <v>18</v>
      </c>
      <c r="AA24" s="311">
        <v>8</v>
      </c>
      <c r="AB24" s="311">
        <v>8</v>
      </c>
    </row>
    <row r="25" spans="1:28" s="65" customFormat="1" ht="39.950000000000003" customHeight="1">
      <c r="A25" s="81">
        <v>13</v>
      </c>
      <c r="B25" s="63">
        <v>1</v>
      </c>
      <c r="C25" s="107" t="s">
        <v>294</v>
      </c>
      <c r="D25" s="108" t="s">
        <v>136</v>
      </c>
      <c r="E25" s="72" t="s">
        <v>137</v>
      </c>
      <c r="F25" s="72" t="s">
        <v>151</v>
      </c>
      <c r="G25" s="82" t="s">
        <v>438</v>
      </c>
      <c r="H25" s="82" t="s">
        <v>439</v>
      </c>
      <c r="I25" s="75"/>
      <c r="J25" s="83" t="s">
        <v>38</v>
      </c>
      <c r="K25" s="107" t="s">
        <v>18</v>
      </c>
      <c r="L25" s="83" t="s">
        <v>38</v>
      </c>
      <c r="M25" s="107" t="s">
        <v>32</v>
      </c>
      <c r="N25" s="69" t="s">
        <v>33</v>
      </c>
      <c r="O25" s="72" t="s">
        <v>115</v>
      </c>
      <c r="P25" s="70" t="s">
        <v>40</v>
      </c>
      <c r="Q25" s="84" t="s">
        <v>300</v>
      </c>
      <c r="R25" s="63" t="s">
        <v>40</v>
      </c>
      <c r="S25" s="63" t="s">
        <v>138</v>
      </c>
      <c r="T25" s="84" t="s">
        <v>131</v>
      </c>
      <c r="U25" s="73">
        <v>1E-3</v>
      </c>
      <c r="V25" s="70" t="s">
        <v>18</v>
      </c>
      <c r="W25" s="70" t="s">
        <v>105</v>
      </c>
      <c r="X25" s="70" t="s">
        <v>105</v>
      </c>
      <c r="Y25" s="70" t="s">
        <v>105</v>
      </c>
      <c r="Z25" s="70" t="s">
        <v>18</v>
      </c>
      <c r="AA25" s="311">
        <v>8</v>
      </c>
      <c r="AB25" s="311">
        <v>8</v>
      </c>
    </row>
    <row r="26" spans="1:28" s="65" customFormat="1" ht="39.950000000000003" customHeight="1">
      <c r="A26" s="81">
        <v>14</v>
      </c>
      <c r="B26" s="63">
        <v>1</v>
      </c>
      <c r="C26" s="107" t="s">
        <v>294</v>
      </c>
      <c r="D26" s="108" t="s">
        <v>139</v>
      </c>
      <c r="E26" s="72" t="s">
        <v>42</v>
      </c>
      <c r="F26" s="72" t="s">
        <v>151</v>
      </c>
      <c r="G26" s="82" t="s">
        <v>438</v>
      </c>
      <c r="H26" s="82" t="s">
        <v>439</v>
      </c>
      <c r="I26" s="75"/>
      <c r="J26" s="83" t="s">
        <v>38</v>
      </c>
      <c r="K26" s="107" t="s">
        <v>18</v>
      </c>
      <c r="L26" s="83" t="s">
        <v>38</v>
      </c>
      <c r="M26" s="107" t="s">
        <v>32</v>
      </c>
      <c r="N26" s="69" t="s">
        <v>33</v>
      </c>
      <c r="O26" s="72" t="s">
        <v>115</v>
      </c>
      <c r="P26" s="70" t="s">
        <v>40</v>
      </c>
      <c r="Q26" s="84" t="s">
        <v>300</v>
      </c>
      <c r="R26" s="63" t="s">
        <v>301</v>
      </c>
      <c r="S26" s="63" t="s">
        <v>140</v>
      </c>
      <c r="T26" s="84" t="s">
        <v>131</v>
      </c>
      <c r="U26" s="73">
        <v>1E-3</v>
      </c>
      <c r="V26" s="70" t="s">
        <v>18</v>
      </c>
      <c r="W26" s="70" t="s">
        <v>105</v>
      </c>
      <c r="X26" s="70" t="s">
        <v>105</v>
      </c>
      <c r="Y26" s="70" t="s">
        <v>105</v>
      </c>
      <c r="Z26" s="70" t="s">
        <v>18</v>
      </c>
      <c r="AA26" s="311">
        <v>8</v>
      </c>
      <c r="AB26" s="311">
        <v>8</v>
      </c>
    </row>
    <row r="27" spans="1:28" s="95" customFormat="1" ht="39.950000000000003" customHeight="1">
      <c r="A27" s="81">
        <v>15</v>
      </c>
      <c r="B27" s="63">
        <v>1</v>
      </c>
      <c r="C27" s="107" t="s">
        <v>383</v>
      </c>
      <c r="D27" s="106" t="s">
        <v>434</v>
      </c>
      <c r="E27" s="106" t="s">
        <v>433</v>
      </c>
      <c r="F27" s="70" t="s">
        <v>113</v>
      </c>
      <c r="G27" s="82" t="s">
        <v>441</v>
      </c>
      <c r="H27" s="82" t="s">
        <v>439</v>
      </c>
      <c r="I27" s="69"/>
      <c r="J27" s="83" t="s">
        <v>38</v>
      </c>
      <c r="K27" s="106" t="s">
        <v>434</v>
      </c>
      <c r="L27" s="83" t="s">
        <v>38</v>
      </c>
      <c r="M27" s="107" t="s">
        <v>32</v>
      </c>
      <c r="N27" s="69" t="s">
        <v>33</v>
      </c>
      <c r="O27" s="70" t="s">
        <v>298</v>
      </c>
      <c r="P27" s="63" t="s">
        <v>114</v>
      </c>
      <c r="Q27" s="84" t="s">
        <v>158</v>
      </c>
      <c r="R27" s="69" t="s">
        <v>40</v>
      </c>
      <c r="S27" s="63" t="s">
        <v>128</v>
      </c>
      <c r="T27" s="84" t="s">
        <v>131</v>
      </c>
      <c r="U27" s="73">
        <v>4.7603999999999997</v>
      </c>
      <c r="V27" s="70" t="s">
        <v>18</v>
      </c>
      <c r="W27" s="70" t="s">
        <v>306</v>
      </c>
      <c r="X27" s="70" t="s">
        <v>105</v>
      </c>
      <c r="Y27" s="70" t="s">
        <v>20</v>
      </c>
      <c r="Z27" s="70" t="s">
        <v>18</v>
      </c>
      <c r="AA27" s="311">
        <v>1</v>
      </c>
      <c r="AB27" s="311">
        <v>1</v>
      </c>
    </row>
    <row r="28" spans="1:28" s="95" customFormat="1" ht="39.950000000000003" customHeight="1">
      <c r="A28" s="81">
        <v>16</v>
      </c>
      <c r="B28" s="63">
        <v>1</v>
      </c>
      <c r="C28" s="107" t="s">
        <v>117</v>
      </c>
      <c r="D28" s="94" t="s">
        <v>1563</v>
      </c>
      <c r="E28" s="106" t="s">
        <v>130</v>
      </c>
      <c r="F28" s="70" t="s">
        <v>118</v>
      </c>
      <c r="G28" s="82" t="s">
        <v>438</v>
      </c>
      <c r="H28" s="82" t="s">
        <v>439</v>
      </c>
      <c r="I28" s="69"/>
      <c r="J28" s="83" t="s">
        <v>38</v>
      </c>
      <c r="K28" s="106" t="s">
        <v>129</v>
      </c>
      <c r="L28" s="83" t="s">
        <v>38</v>
      </c>
      <c r="M28" s="107" t="s">
        <v>32</v>
      </c>
      <c r="N28" s="69" t="s">
        <v>33</v>
      </c>
      <c r="O28" s="70" t="s">
        <v>118</v>
      </c>
      <c r="P28" s="106" t="s">
        <v>196</v>
      </c>
      <c r="Q28" s="84" t="s">
        <v>39</v>
      </c>
      <c r="R28" s="69" t="s">
        <v>18</v>
      </c>
      <c r="S28" s="63"/>
      <c r="T28" s="84" t="s">
        <v>39</v>
      </c>
      <c r="U28" s="73"/>
      <c r="V28" s="70" t="s">
        <v>18</v>
      </c>
      <c r="W28" s="70" t="s">
        <v>18</v>
      </c>
      <c r="X28" s="70" t="s">
        <v>206</v>
      </c>
      <c r="Y28" s="70" t="s">
        <v>18</v>
      </c>
      <c r="Z28" s="70" t="s">
        <v>18</v>
      </c>
      <c r="AA28" s="311">
        <v>1</v>
      </c>
      <c r="AB28" s="311">
        <v>1</v>
      </c>
    </row>
    <row r="29" spans="1:28" s="95" customFormat="1" ht="39.950000000000003" customHeight="1">
      <c r="A29" s="81">
        <v>17</v>
      </c>
      <c r="B29" s="63">
        <v>1</v>
      </c>
      <c r="C29" s="107" t="s">
        <v>117</v>
      </c>
      <c r="D29" s="94" t="s">
        <v>1564</v>
      </c>
      <c r="E29" s="106" t="s">
        <v>133</v>
      </c>
      <c r="F29" s="70" t="s">
        <v>118</v>
      </c>
      <c r="G29" s="82" t="s">
        <v>438</v>
      </c>
      <c r="H29" s="82" t="s">
        <v>439</v>
      </c>
      <c r="I29" s="69"/>
      <c r="J29" s="83" t="s">
        <v>38</v>
      </c>
      <c r="K29" s="106" t="s">
        <v>132</v>
      </c>
      <c r="L29" s="83" t="s">
        <v>38</v>
      </c>
      <c r="M29" s="107" t="s">
        <v>32</v>
      </c>
      <c r="N29" s="69" t="s">
        <v>33</v>
      </c>
      <c r="O29" s="70" t="s">
        <v>118</v>
      </c>
      <c r="P29" s="106" t="s">
        <v>196</v>
      </c>
      <c r="Q29" s="84" t="s">
        <v>39</v>
      </c>
      <c r="R29" s="69" t="s">
        <v>18</v>
      </c>
      <c r="S29" s="106" t="s">
        <v>134</v>
      </c>
      <c r="T29" s="84" t="s">
        <v>39</v>
      </c>
      <c r="U29" s="79">
        <v>0.184</v>
      </c>
      <c r="V29" s="70" t="s">
        <v>18</v>
      </c>
      <c r="W29" s="70" t="s">
        <v>105</v>
      </c>
      <c r="X29" s="70" t="s">
        <v>307</v>
      </c>
      <c r="Y29" s="70" t="s">
        <v>105</v>
      </c>
      <c r="Z29" s="70" t="s">
        <v>18</v>
      </c>
      <c r="AA29" s="311">
        <v>1</v>
      </c>
      <c r="AB29" s="311">
        <v>1</v>
      </c>
    </row>
    <row r="30" spans="1:28" s="95" customFormat="1" ht="39.950000000000003" customHeight="1">
      <c r="A30" s="81">
        <v>18</v>
      </c>
      <c r="B30" s="63">
        <v>1</v>
      </c>
      <c r="C30" s="107" t="s">
        <v>36</v>
      </c>
      <c r="D30" s="106" t="s">
        <v>178</v>
      </c>
      <c r="E30" s="106" t="s">
        <v>174</v>
      </c>
      <c r="F30" s="70" t="s">
        <v>118</v>
      </c>
      <c r="G30" s="82" t="s">
        <v>438</v>
      </c>
      <c r="H30" s="82" t="s">
        <v>439</v>
      </c>
      <c r="I30" s="69"/>
      <c r="J30" s="83" t="s">
        <v>38</v>
      </c>
      <c r="K30" s="106" t="s">
        <v>178</v>
      </c>
      <c r="L30" s="83" t="s">
        <v>38</v>
      </c>
      <c r="M30" s="107" t="s">
        <v>32</v>
      </c>
      <c r="N30" s="69" t="s">
        <v>33</v>
      </c>
      <c r="O30" s="70" t="s">
        <v>118</v>
      </c>
      <c r="P30" s="106" t="s">
        <v>299</v>
      </c>
      <c r="Q30" s="84" t="s">
        <v>39</v>
      </c>
      <c r="R30" s="69" t="s">
        <v>18</v>
      </c>
      <c r="S30" s="106" t="s">
        <v>304</v>
      </c>
      <c r="T30" s="84" t="s">
        <v>39</v>
      </c>
      <c r="U30" s="79">
        <v>3.4000000000000002E-2</v>
      </c>
      <c r="V30" s="70" t="s">
        <v>18</v>
      </c>
      <c r="W30" s="70" t="s">
        <v>105</v>
      </c>
      <c r="X30" s="70" t="s">
        <v>307</v>
      </c>
      <c r="Y30" s="70" t="s">
        <v>105</v>
      </c>
      <c r="Z30" s="70" t="s">
        <v>18</v>
      </c>
      <c r="AA30" s="311">
        <v>1</v>
      </c>
      <c r="AB30" s="311">
        <v>1</v>
      </c>
    </row>
    <row r="31" spans="1:28" s="65" customFormat="1" ht="39.950000000000003" customHeight="1">
      <c r="A31" s="81">
        <v>19</v>
      </c>
      <c r="B31" s="63">
        <v>1</v>
      </c>
      <c r="C31" s="94" t="s">
        <v>142</v>
      </c>
      <c r="D31" s="70" t="s">
        <v>335</v>
      </c>
      <c r="E31" s="74" t="s">
        <v>334</v>
      </c>
      <c r="F31" s="70" t="s">
        <v>149</v>
      </c>
      <c r="G31" s="82" t="s">
        <v>438</v>
      </c>
      <c r="H31" s="82" t="s">
        <v>439</v>
      </c>
      <c r="I31" s="107"/>
      <c r="J31" s="83" t="s">
        <v>38</v>
      </c>
      <c r="K31" s="107" t="s">
        <v>18</v>
      </c>
      <c r="L31" s="83" t="s">
        <v>38</v>
      </c>
      <c r="M31" s="107" t="s">
        <v>32</v>
      </c>
      <c r="N31" s="69" t="s">
        <v>33</v>
      </c>
      <c r="O31" s="70" t="s">
        <v>115</v>
      </c>
      <c r="P31" s="107" t="s">
        <v>40</v>
      </c>
      <c r="Q31" s="84" t="s">
        <v>443</v>
      </c>
      <c r="R31" s="69" t="s">
        <v>18</v>
      </c>
      <c r="S31" s="63" t="s">
        <v>40</v>
      </c>
      <c r="T31" s="84" t="s">
        <v>39</v>
      </c>
      <c r="U31" s="73" t="s">
        <v>40</v>
      </c>
      <c r="V31" s="70" t="s">
        <v>18</v>
      </c>
      <c r="W31" s="70" t="s">
        <v>105</v>
      </c>
      <c r="X31" s="70" t="s">
        <v>105</v>
      </c>
      <c r="Y31" s="70" t="s">
        <v>105</v>
      </c>
      <c r="Z31" s="70" t="s">
        <v>18</v>
      </c>
      <c r="AA31" s="311">
        <v>4</v>
      </c>
      <c r="AB31" s="311">
        <v>4</v>
      </c>
    </row>
    <row r="32" spans="1:28" s="65" customFormat="1" ht="39.950000000000003" customHeight="1">
      <c r="A32" s="81">
        <v>20</v>
      </c>
      <c r="B32" s="63">
        <v>1</v>
      </c>
      <c r="C32" s="70" t="s">
        <v>160</v>
      </c>
      <c r="D32" s="78" t="s">
        <v>310</v>
      </c>
      <c r="E32" s="110" t="s">
        <v>311</v>
      </c>
      <c r="F32" s="72" t="s">
        <v>162</v>
      </c>
      <c r="G32" s="82" t="s">
        <v>438</v>
      </c>
      <c r="H32" s="82" t="s">
        <v>439</v>
      </c>
      <c r="I32" s="63" t="s">
        <v>40</v>
      </c>
      <c r="J32" s="83" t="s">
        <v>38</v>
      </c>
      <c r="K32" s="107" t="s">
        <v>18</v>
      </c>
      <c r="L32" s="83" t="s">
        <v>38</v>
      </c>
      <c r="M32" s="107" t="s">
        <v>32</v>
      </c>
      <c r="N32" s="69" t="s">
        <v>33</v>
      </c>
      <c r="O32" s="63" t="s">
        <v>43</v>
      </c>
      <c r="P32" s="63" t="s">
        <v>43</v>
      </c>
      <c r="Q32" s="84" t="s">
        <v>39</v>
      </c>
      <c r="R32" s="63" t="s">
        <v>18</v>
      </c>
      <c r="S32" s="63" t="s">
        <v>18</v>
      </c>
      <c r="T32" s="84" t="s">
        <v>131</v>
      </c>
      <c r="U32" s="73" t="s">
        <v>18</v>
      </c>
      <c r="V32" s="70" t="s">
        <v>18</v>
      </c>
      <c r="W32" s="70" t="s">
        <v>105</v>
      </c>
      <c r="X32" s="70" t="s">
        <v>105</v>
      </c>
      <c r="Y32" s="70" t="s">
        <v>105</v>
      </c>
      <c r="Z32" s="70" t="s">
        <v>18</v>
      </c>
      <c r="AA32" s="311">
        <v>1</v>
      </c>
      <c r="AB32" s="311">
        <v>1</v>
      </c>
    </row>
    <row r="33" spans="1:28" s="64" customFormat="1" ht="39.950000000000003" customHeight="1">
      <c r="A33" s="81">
        <v>21</v>
      </c>
      <c r="B33" s="70">
        <v>1</v>
      </c>
      <c r="C33" s="70" t="s">
        <v>171</v>
      </c>
      <c r="D33" s="106" t="s">
        <v>435</v>
      </c>
      <c r="E33" s="111" t="s">
        <v>436</v>
      </c>
      <c r="F33" s="72" t="s">
        <v>172</v>
      </c>
      <c r="G33" s="82" t="s">
        <v>438</v>
      </c>
      <c r="H33" s="82" t="s">
        <v>439</v>
      </c>
      <c r="I33" s="80"/>
      <c r="J33" s="83" t="s">
        <v>38</v>
      </c>
      <c r="K33" s="107" t="s">
        <v>18</v>
      </c>
      <c r="L33" s="83" t="s">
        <v>38</v>
      </c>
      <c r="M33" s="107" t="s">
        <v>32</v>
      </c>
      <c r="N33" s="69" t="s">
        <v>33</v>
      </c>
      <c r="O33" s="72" t="s">
        <v>172</v>
      </c>
      <c r="P33" s="63" t="s">
        <v>18</v>
      </c>
      <c r="Q33" s="84" t="s">
        <v>39</v>
      </c>
      <c r="R33" s="63" t="s">
        <v>18</v>
      </c>
      <c r="S33" s="63" t="s">
        <v>18</v>
      </c>
      <c r="T33" s="84" t="s">
        <v>131</v>
      </c>
      <c r="U33" s="73" t="s">
        <v>18</v>
      </c>
      <c r="V33" s="70" t="s">
        <v>18</v>
      </c>
      <c r="W33" s="70" t="s">
        <v>105</v>
      </c>
      <c r="X33" s="70" t="s">
        <v>105</v>
      </c>
      <c r="Y33" s="70" t="s">
        <v>105</v>
      </c>
      <c r="Z33" s="70" t="s">
        <v>18</v>
      </c>
      <c r="AA33" s="311">
        <v>1</v>
      </c>
      <c r="AB33" s="311">
        <v>1</v>
      </c>
    </row>
    <row r="34" spans="1:28" ht="39.950000000000003" customHeight="1">
      <c r="A34" s="81">
        <v>22</v>
      </c>
      <c r="B34" s="106">
        <v>1</v>
      </c>
      <c r="C34" s="106" t="s">
        <v>316</v>
      </c>
      <c r="D34" s="106" t="s">
        <v>320</v>
      </c>
      <c r="E34" s="111" t="s">
        <v>317</v>
      </c>
      <c r="F34" s="106" t="s">
        <v>165</v>
      </c>
      <c r="G34" s="82" t="s">
        <v>438</v>
      </c>
      <c r="H34" s="82" t="s">
        <v>439</v>
      </c>
      <c r="I34" s="80" t="s">
        <v>319</v>
      </c>
      <c r="J34" s="83" t="s">
        <v>38</v>
      </c>
      <c r="K34" s="107" t="s">
        <v>18</v>
      </c>
      <c r="L34" s="83" t="s">
        <v>38</v>
      </c>
      <c r="M34" s="107" t="s">
        <v>32</v>
      </c>
      <c r="N34" s="69" t="s">
        <v>33</v>
      </c>
      <c r="O34" s="94" t="s">
        <v>18</v>
      </c>
      <c r="P34" s="94" t="s">
        <v>18</v>
      </c>
      <c r="Q34" s="84" t="s">
        <v>39</v>
      </c>
      <c r="R34" s="94" t="s">
        <v>18</v>
      </c>
      <c r="S34" s="94" t="s">
        <v>18</v>
      </c>
      <c r="T34" s="94" t="s">
        <v>18</v>
      </c>
      <c r="U34" s="94" t="s">
        <v>18</v>
      </c>
      <c r="V34" s="70" t="s">
        <v>18</v>
      </c>
      <c r="W34" s="94" t="s">
        <v>18</v>
      </c>
      <c r="X34" s="94" t="s">
        <v>18</v>
      </c>
      <c r="Y34" s="94" t="s">
        <v>18</v>
      </c>
      <c r="Z34" s="70" t="s">
        <v>18</v>
      </c>
      <c r="AA34" s="311">
        <v>1</v>
      </c>
      <c r="AB34" s="311">
        <v>1</v>
      </c>
    </row>
    <row r="35" spans="1:28" s="8" customFormat="1" ht="24" customHeight="1">
      <c r="A35" s="25"/>
      <c r="B35" s="28"/>
      <c r="C35" s="28"/>
      <c r="D35" s="28"/>
      <c r="E35" s="28"/>
      <c r="F35" s="28"/>
      <c r="G35" s="28"/>
      <c r="H35" s="25"/>
      <c r="I35" s="29"/>
      <c r="J35" s="30"/>
      <c r="K35" s="30"/>
      <c r="L35" s="30"/>
      <c r="M35" s="26"/>
      <c r="N35" s="29"/>
      <c r="O35" s="28"/>
      <c r="P35" s="25"/>
      <c r="Q35" s="25"/>
      <c r="R35" s="25"/>
      <c r="S35" s="29"/>
      <c r="T35" s="29"/>
      <c r="U35" s="35"/>
      <c r="V35" s="35"/>
      <c r="W35" s="35"/>
      <c r="X35" s="35"/>
      <c r="Y35" s="32"/>
      <c r="Z35" s="32"/>
      <c r="AA35" s="33"/>
      <c r="AB35" s="531"/>
    </row>
    <row r="36" spans="1:28" ht="24" customHeight="1">
      <c r="A36" s="25"/>
      <c r="B36" s="25"/>
      <c r="C36" s="27"/>
      <c r="D36" s="28"/>
      <c r="E36" s="28"/>
      <c r="F36" s="28"/>
      <c r="G36" s="28"/>
      <c r="H36" s="25"/>
      <c r="I36" s="29"/>
      <c r="J36" s="30"/>
      <c r="K36" s="30"/>
      <c r="L36" s="30"/>
      <c r="M36" s="29"/>
      <c r="N36" s="29"/>
      <c r="O36" s="28"/>
      <c r="P36" s="26"/>
      <c r="Q36" s="26"/>
      <c r="R36" s="29"/>
      <c r="S36" s="25"/>
      <c r="T36" s="25"/>
      <c r="U36" s="31"/>
      <c r="V36" s="31"/>
      <c r="W36" s="31"/>
      <c r="X36" s="31"/>
      <c r="Y36" s="32"/>
      <c r="Z36" s="32"/>
      <c r="AA36" s="33"/>
      <c r="AB36" s="531"/>
    </row>
    <row r="37" spans="1:28" ht="24" customHeight="1">
      <c r="A37" s="25"/>
      <c r="B37" s="25"/>
      <c r="C37" s="27"/>
      <c r="D37" s="28"/>
      <c r="E37" s="28"/>
      <c r="F37" s="28"/>
      <c r="G37" s="28"/>
      <c r="H37" s="25"/>
      <c r="I37" s="29"/>
      <c r="J37" s="30"/>
      <c r="K37" s="30"/>
      <c r="L37" s="30"/>
      <c r="M37" s="29"/>
      <c r="N37" s="29"/>
      <c r="O37" s="28"/>
      <c r="P37" s="25"/>
      <c r="Q37" s="25"/>
      <c r="R37" s="26"/>
      <c r="S37" s="25"/>
      <c r="T37" s="25"/>
      <c r="U37" s="31"/>
      <c r="V37" s="31"/>
      <c r="W37" s="31"/>
      <c r="X37" s="31"/>
      <c r="Y37" s="40"/>
      <c r="Z37" s="32"/>
      <c r="AA37" s="33"/>
      <c r="AB37" s="531"/>
    </row>
    <row r="38" spans="1:28" ht="24" customHeight="1">
      <c r="A38" s="25"/>
      <c r="B38" s="25"/>
      <c r="C38" s="27"/>
      <c r="D38" s="26"/>
      <c r="E38" s="28"/>
      <c r="F38" s="26"/>
      <c r="G38" s="28"/>
      <c r="H38" s="25"/>
      <c r="I38" s="29"/>
      <c r="J38" s="30"/>
      <c r="K38" s="30"/>
      <c r="L38" s="30"/>
      <c r="M38" s="26"/>
      <c r="N38" s="29"/>
      <c r="O38" s="28"/>
      <c r="P38" s="25"/>
      <c r="Q38" s="25"/>
      <c r="R38" s="25"/>
      <c r="S38" s="25"/>
      <c r="T38" s="25"/>
      <c r="U38" s="31"/>
      <c r="V38" s="31"/>
      <c r="W38" s="31"/>
      <c r="X38" s="31"/>
      <c r="Y38" s="32"/>
      <c r="Z38" s="32"/>
      <c r="AA38" s="33"/>
      <c r="AB38" s="531"/>
    </row>
    <row r="39" spans="1:28" ht="24" customHeight="1">
      <c r="A39" s="25"/>
      <c r="B39" s="25"/>
      <c r="C39" s="26"/>
      <c r="D39" s="38"/>
      <c r="E39" s="90"/>
      <c r="F39" s="27"/>
      <c r="G39" s="28"/>
      <c r="H39" s="25"/>
      <c r="I39" s="29"/>
      <c r="J39" s="30"/>
      <c r="K39" s="30"/>
      <c r="L39" s="30"/>
      <c r="M39" s="29"/>
      <c r="N39" s="29"/>
      <c r="O39" s="28"/>
      <c r="P39" s="26"/>
      <c r="Q39" s="26"/>
      <c r="R39" s="29"/>
      <c r="S39" s="28"/>
      <c r="T39" s="28"/>
      <c r="U39" s="31"/>
      <c r="V39" s="31"/>
      <c r="W39" s="31"/>
      <c r="X39" s="31"/>
      <c r="Y39" s="32"/>
      <c r="Z39" s="32"/>
      <c r="AA39" s="33"/>
      <c r="AB39" s="531"/>
    </row>
    <row r="40" spans="1:28" s="8" customFormat="1" ht="24" customHeight="1">
      <c r="A40" s="25"/>
      <c r="B40" s="28"/>
      <c r="C40" s="28"/>
      <c r="D40" s="28"/>
      <c r="E40" s="28"/>
      <c r="F40" s="28"/>
      <c r="G40" s="28"/>
      <c r="H40" s="25"/>
      <c r="I40" s="29"/>
      <c r="J40" s="30"/>
      <c r="K40" s="30"/>
      <c r="L40" s="30"/>
      <c r="M40" s="29"/>
      <c r="N40" s="29"/>
      <c r="O40" s="28"/>
      <c r="P40" s="25"/>
      <c r="Q40" s="25"/>
      <c r="R40" s="26"/>
      <c r="S40" s="28"/>
      <c r="T40" s="28"/>
      <c r="U40" s="35"/>
      <c r="V40" s="35"/>
      <c r="W40" s="35"/>
      <c r="X40" s="35"/>
      <c r="Y40" s="40"/>
      <c r="Z40" s="32"/>
      <c r="AA40" s="33"/>
      <c r="AB40" s="531"/>
    </row>
    <row r="41" spans="1:28" s="8" customFormat="1" ht="24" customHeight="1">
      <c r="A41" s="25"/>
      <c r="B41" s="28"/>
      <c r="C41" s="27"/>
      <c r="D41" s="28"/>
      <c r="E41" s="28"/>
      <c r="F41" s="28"/>
      <c r="G41" s="28"/>
      <c r="H41" s="25"/>
      <c r="I41" s="29"/>
      <c r="J41" s="30"/>
      <c r="K41" s="30"/>
      <c r="L41" s="30"/>
      <c r="M41" s="29"/>
      <c r="N41" s="29"/>
      <c r="O41" s="28"/>
      <c r="P41" s="25"/>
      <c r="Q41" s="25"/>
      <c r="R41" s="26"/>
      <c r="S41" s="28"/>
      <c r="T41" s="28"/>
      <c r="U41" s="35"/>
      <c r="V41" s="35"/>
      <c r="W41" s="35"/>
      <c r="X41" s="35"/>
      <c r="Y41" s="40"/>
      <c r="Z41" s="32"/>
      <c r="AA41" s="33"/>
      <c r="AB41" s="531"/>
    </row>
    <row r="42" spans="1:28" s="8" customFormat="1" ht="24" customHeight="1">
      <c r="A42" s="25"/>
      <c r="B42" s="28"/>
      <c r="C42" s="27"/>
      <c r="D42" s="27"/>
      <c r="E42" s="28"/>
      <c r="F42" s="28"/>
      <c r="G42" s="28"/>
      <c r="H42" s="25"/>
      <c r="I42" s="29"/>
      <c r="J42" s="30"/>
      <c r="K42" s="30"/>
      <c r="L42" s="30"/>
      <c r="M42" s="29"/>
      <c r="N42" s="29"/>
      <c r="O42" s="28"/>
      <c r="P42" s="25"/>
      <c r="Q42" s="25"/>
      <c r="R42" s="26"/>
      <c r="S42" s="29"/>
      <c r="T42" s="29"/>
      <c r="U42" s="35"/>
      <c r="V42" s="35"/>
      <c r="W42" s="35"/>
      <c r="X42" s="35"/>
      <c r="Y42" s="40"/>
      <c r="Z42" s="32"/>
      <c r="AA42" s="33"/>
      <c r="AB42" s="531"/>
    </row>
    <row r="43" spans="1:28" s="8" customFormat="1" ht="24" customHeight="1">
      <c r="A43" s="25"/>
      <c r="B43" s="28"/>
      <c r="C43" s="28"/>
      <c r="D43" s="28"/>
      <c r="E43" s="28"/>
      <c r="F43" s="28"/>
      <c r="G43" s="28"/>
      <c r="H43" s="25"/>
      <c r="I43" s="29"/>
      <c r="J43" s="30"/>
      <c r="K43" s="30"/>
      <c r="L43" s="30"/>
      <c r="M43" s="26"/>
      <c r="N43" s="29"/>
      <c r="O43" s="28"/>
      <c r="P43" s="25"/>
      <c r="Q43" s="25"/>
      <c r="R43" s="29"/>
      <c r="S43" s="29"/>
      <c r="T43" s="29"/>
      <c r="U43" s="35"/>
      <c r="V43" s="35"/>
      <c r="W43" s="35"/>
      <c r="X43" s="35"/>
      <c r="Y43" s="32"/>
      <c r="Z43" s="32"/>
      <c r="AA43" s="33"/>
      <c r="AB43" s="531"/>
    </row>
    <row r="44" spans="1:28" ht="24" customHeight="1">
      <c r="A44" s="25"/>
      <c r="B44" s="25"/>
      <c r="C44" s="27"/>
      <c r="D44" s="26"/>
      <c r="E44" s="28"/>
      <c r="F44" s="26"/>
      <c r="G44" s="28"/>
      <c r="H44" s="25"/>
      <c r="I44" s="29"/>
      <c r="J44" s="30"/>
      <c r="K44" s="30"/>
      <c r="L44" s="30"/>
      <c r="M44" s="29"/>
      <c r="N44" s="29"/>
      <c r="O44" s="28"/>
      <c r="P44" s="26"/>
      <c r="Q44" s="26"/>
      <c r="R44" s="29"/>
      <c r="S44" s="25"/>
      <c r="T44" s="25"/>
      <c r="U44" s="31"/>
      <c r="V44" s="31"/>
      <c r="W44" s="31"/>
      <c r="X44" s="31"/>
      <c r="Y44" s="32"/>
      <c r="Z44" s="32"/>
      <c r="AA44" s="33"/>
      <c r="AB44" s="531"/>
    </row>
    <row r="45" spans="1:28" ht="24" customHeight="1">
      <c r="A45" s="25"/>
      <c r="B45" s="25"/>
      <c r="C45" s="27"/>
      <c r="D45" s="28"/>
      <c r="E45" s="28"/>
      <c r="F45" s="28"/>
      <c r="G45" s="28"/>
      <c r="H45" s="25"/>
      <c r="I45" s="29"/>
      <c r="J45" s="30"/>
      <c r="K45" s="30"/>
      <c r="L45" s="30"/>
      <c r="M45" s="29"/>
      <c r="N45" s="29"/>
      <c r="O45" s="28"/>
      <c r="P45" s="25"/>
      <c r="Q45" s="25"/>
      <c r="R45" s="26"/>
      <c r="S45" s="25"/>
      <c r="T45" s="25"/>
      <c r="U45" s="31"/>
      <c r="V45" s="31"/>
      <c r="W45" s="31"/>
      <c r="X45" s="31"/>
      <c r="Y45" s="40"/>
      <c r="Z45" s="32"/>
      <c r="AA45" s="33"/>
      <c r="AB45" s="531"/>
    </row>
    <row r="46" spans="1:28" s="8" customFormat="1" ht="24" customHeight="1">
      <c r="A46" s="25"/>
      <c r="B46" s="25"/>
      <c r="C46" s="27"/>
      <c r="D46" s="26"/>
      <c r="E46" s="28"/>
      <c r="F46" s="26"/>
      <c r="G46" s="28"/>
      <c r="H46" s="25"/>
      <c r="I46" s="29"/>
      <c r="J46" s="30"/>
      <c r="K46" s="30"/>
      <c r="L46" s="30"/>
      <c r="M46" s="29"/>
      <c r="N46" s="29"/>
      <c r="O46" s="28"/>
      <c r="P46" s="25"/>
      <c r="Q46" s="25"/>
      <c r="R46" s="25"/>
      <c r="S46" s="25"/>
      <c r="T46" s="25"/>
      <c r="U46" s="31"/>
      <c r="V46" s="31"/>
      <c r="W46" s="31"/>
      <c r="X46" s="31"/>
      <c r="Y46" s="32"/>
      <c r="Z46" s="32"/>
      <c r="AA46" s="33"/>
      <c r="AB46" s="531"/>
    </row>
    <row r="47" spans="1:28" ht="24" customHeight="1">
      <c r="A47" s="25"/>
      <c r="B47" s="25"/>
      <c r="C47" s="26"/>
      <c r="D47" s="28"/>
      <c r="E47" s="28"/>
      <c r="F47" s="28"/>
      <c r="G47" s="28"/>
      <c r="H47" s="25"/>
      <c r="I47" s="29"/>
      <c r="J47" s="34"/>
      <c r="K47" s="34"/>
      <c r="L47" s="34"/>
      <c r="M47" s="26"/>
      <c r="N47" s="26"/>
      <c r="O47" s="28"/>
      <c r="P47" s="25"/>
      <c r="Q47" s="25"/>
      <c r="R47" s="25"/>
      <c r="S47" s="25"/>
      <c r="T47" s="25"/>
      <c r="U47" s="31"/>
      <c r="V47" s="31"/>
      <c r="W47" s="31"/>
      <c r="X47" s="31"/>
      <c r="Y47" s="28"/>
      <c r="Z47" s="32"/>
      <c r="AA47" s="29"/>
      <c r="AB47" s="532"/>
    </row>
    <row r="48" spans="1:28" ht="24" customHeight="1">
      <c r="A48" s="25"/>
      <c r="B48" s="25"/>
      <c r="C48" s="26"/>
      <c r="D48" s="28"/>
      <c r="E48" s="28"/>
      <c r="F48" s="28"/>
      <c r="G48" s="28"/>
      <c r="H48" s="25"/>
      <c r="I48" s="29"/>
      <c r="J48" s="34"/>
      <c r="K48" s="34"/>
      <c r="L48" s="34"/>
      <c r="M48" s="26"/>
      <c r="N48" s="26"/>
      <c r="O48" s="28"/>
      <c r="P48" s="25"/>
      <c r="Q48" s="25"/>
      <c r="R48" s="25"/>
      <c r="S48" s="25"/>
      <c r="T48" s="25"/>
      <c r="U48" s="31"/>
      <c r="V48" s="31"/>
      <c r="W48" s="31"/>
      <c r="X48" s="31"/>
      <c r="Y48" s="28"/>
      <c r="Z48" s="32"/>
      <c r="AA48" s="29"/>
      <c r="AB48" s="532"/>
    </row>
    <row r="49" spans="1:28" ht="24" customHeight="1">
      <c r="A49" s="25"/>
      <c r="B49" s="25"/>
      <c r="C49" s="28"/>
      <c r="D49" s="28"/>
      <c r="E49" s="28"/>
      <c r="F49" s="28"/>
      <c r="G49" s="28"/>
      <c r="H49" s="25"/>
      <c r="I49" s="29"/>
      <c r="J49" s="34"/>
      <c r="K49" s="34"/>
      <c r="L49" s="34"/>
      <c r="M49" s="26"/>
      <c r="N49" s="26"/>
      <c r="O49" s="28"/>
      <c r="P49" s="25"/>
      <c r="Q49" s="25"/>
      <c r="R49" s="25"/>
      <c r="S49" s="25"/>
      <c r="T49" s="25"/>
      <c r="U49" s="31"/>
      <c r="V49" s="31"/>
      <c r="W49" s="31"/>
      <c r="X49" s="31"/>
      <c r="Y49" s="28"/>
      <c r="Z49" s="32"/>
      <c r="AA49" s="29"/>
      <c r="AB49" s="532"/>
    </row>
    <row r="50" spans="1:28" ht="24" customHeight="1">
      <c r="A50" s="25"/>
      <c r="B50" s="25"/>
      <c r="C50" s="28"/>
      <c r="D50" s="28"/>
      <c r="E50" s="28"/>
      <c r="F50" s="28"/>
      <c r="G50" s="28"/>
      <c r="H50" s="25"/>
      <c r="I50" s="29"/>
      <c r="J50" s="34"/>
      <c r="K50" s="34"/>
      <c r="L50" s="34"/>
      <c r="M50" s="26"/>
      <c r="N50" s="26"/>
      <c r="O50" s="28"/>
      <c r="P50" s="25"/>
      <c r="Q50" s="25"/>
      <c r="R50" s="25"/>
      <c r="S50" s="25"/>
      <c r="T50" s="25"/>
      <c r="U50" s="31"/>
      <c r="V50" s="31"/>
      <c r="W50" s="31"/>
      <c r="X50" s="31"/>
      <c r="Y50" s="28"/>
      <c r="Z50" s="32"/>
      <c r="AA50" s="29"/>
      <c r="AB50" s="532"/>
    </row>
    <row r="51" spans="1:28" ht="24" customHeight="1">
      <c r="A51" s="25"/>
      <c r="B51" s="25"/>
      <c r="C51" s="28"/>
      <c r="D51" s="28"/>
      <c r="E51" s="28"/>
      <c r="F51" s="28"/>
      <c r="G51" s="28"/>
      <c r="H51" s="25"/>
      <c r="I51" s="29"/>
      <c r="J51" s="34"/>
      <c r="K51" s="34"/>
      <c r="L51" s="34"/>
      <c r="M51" s="26"/>
      <c r="N51" s="26"/>
      <c r="O51" s="28"/>
      <c r="P51" s="25"/>
      <c r="Q51" s="25"/>
      <c r="R51" s="25"/>
      <c r="S51" s="25"/>
      <c r="T51" s="25"/>
      <c r="U51" s="31"/>
      <c r="V51" s="31"/>
      <c r="W51" s="31"/>
      <c r="X51" s="31"/>
      <c r="Y51" s="28"/>
      <c r="Z51" s="32"/>
      <c r="AA51" s="29"/>
      <c r="AB51" s="532"/>
    </row>
    <row r="52" spans="1:28" ht="24" customHeight="1">
      <c r="A52" s="25"/>
      <c r="B52" s="25"/>
      <c r="C52" s="28"/>
      <c r="D52" s="28"/>
      <c r="E52" s="28"/>
      <c r="F52" s="28"/>
      <c r="G52" s="28"/>
      <c r="H52" s="25"/>
      <c r="I52" s="29"/>
      <c r="J52" s="34"/>
      <c r="K52" s="34"/>
      <c r="L52" s="34"/>
      <c r="M52" s="26"/>
      <c r="N52" s="26"/>
      <c r="O52" s="28"/>
      <c r="P52" s="25"/>
      <c r="Q52" s="25"/>
      <c r="R52" s="25"/>
      <c r="S52" s="25"/>
      <c r="T52" s="25"/>
      <c r="U52" s="31"/>
      <c r="V52" s="31"/>
      <c r="W52" s="31"/>
      <c r="X52" s="31"/>
      <c r="Y52" s="28"/>
      <c r="Z52" s="32"/>
      <c r="AA52" s="29"/>
      <c r="AB52" s="532"/>
    </row>
    <row r="53" spans="1:28" ht="24" customHeight="1">
      <c r="A53" s="25"/>
      <c r="B53" s="25"/>
      <c r="C53" s="27"/>
      <c r="D53" s="28"/>
      <c r="E53" s="28"/>
      <c r="F53" s="28"/>
      <c r="G53" s="28"/>
      <c r="H53" s="25"/>
      <c r="I53" s="29"/>
      <c r="J53" s="34"/>
      <c r="K53" s="34"/>
      <c r="L53" s="34"/>
      <c r="M53" s="26"/>
      <c r="N53" s="26"/>
      <c r="O53" s="28"/>
      <c r="P53" s="25"/>
      <c r="Q53" s="25"/>
      <c r="R53" s="25"/>
      <c r="S53" s="25"/>
      <c r="T53" s="25"/>
      <c r="U53" s="31"/>
      <c r="V53" s="31"/>
      <c r="W53" s="31"/>
      <c r="X53" s="31"/>
      <c r="Y53" s="28"/>
      <c r="Z53" s="32"/>
      <c r="AA53" s="29"/>
      <c r="AB53" s="532"/>
    </row>
    <row r="54" spans="1:28" s="8" customFormat="1" ht="24" customHeight="1">
      <c r="A54" s="25"/>
      <c r="B54" s="28"/>
      <c r="C54" s="28"/>
      <c r="D54" s="28"/>
      <c r="E54" s="28"/>
      <c r="F54" s="28"/>
      <c r="G54" s="28"/>
      <c r="H54" s="25"/>
      <c r="I54" s="29"/>
      <c r="J54" s="34"/>
      <c r="K54" s="34"/>
      <c r="L54" s="34"/>
      <c r="M54" s="25"/>
      <c r="N54" s="26"/>
      <c r="O54" s="28"/>
      <c r="P54" s="29"/>
      <c r="Q54" s="29"/>
      <c r="R54" s="29"/>
      <c r="S54" s="29"/>
      <c r="T54" s="29"/>
      <c r="U54" s="35"/>
      <c r="V54" s="35"/>
      <c r="W54" s="35"/>
      <c r="X54" s="35"/>
      <c r="Y54" s="32"/>
      <c r="Z54" s="32"/>
      <c r="AA54" s="33"/>
      <c r="AB54" s="531"/>
    </row>
    <row r="55" spans="1:28" s="8" customFormat="1" ht="24" customHeight="1">
      <c r="A55" s="25"/>
      <c r="B55" s="28"/>
      <c r="C55" s="28"/>
      <c r="D55" s="36"/>
      <c r="E55" s="37"/>
      <c r="F55" s="28"/>
      <c r="G55" s="28"/>
      <c r="H55" s="25"/>
      <c r="I55" s="29"/>
      <c r="J55" s="34"/>
      <c r="K55" s="34"/>
      <c r="L55" s="34"/>
      <c r="M55" s="25"/>
      <c r="N55" s="26"/>
      <c r="O55" s="28"/>
      <c r="P55" s="29"/>
      <c r="Q55" s="29"/>
      <c r="R55" s="29"/>
      <c r="S55" s="29"/>
      <c r="T55" s="29"/>
      <c r="U55" s="35"/>
      <c r="V55" s="35"/>
      <c r="W55" s="35"/>
      <c r="X55" s="35"/>
      <c r="Y55" s="32"/>
      <c r="Z55" s="32"/>
      <c r="AA55" s="33"/>
      <c r="AB55" s="531"/>
    </row>
    <row r="56" spans="1:28" s="8" customFormat="1" ht="24" customHeight="1">
      <c r="A56" s="25"/>
      <c r="B56" s="28"/>
      <c r="C56" s="28"/>
      <c r="D56" s="28"/>
      <c r="E56" s="28"/>
      <c r="F56" s="28"/>
      <c r="G56" s="28"/>
      <c r="H56" s="25"/>
      <c r="I56" s="29"/>
      <c r="J56" s="34"/>
      <c r="K56" s="34"/>
      <c r="L56" s="34"/>
      <c r="M56" s="25"/>
      <c r="N56" s="26"/>
      <c r="O56" s="28"/>
      <c r="P56" s="29"/>
      <c r="Q56" s="29"/>
      <c r="R56" s="29"/>
      <c r="S56" s="29"/>
      <c r="T56" s="29"/>
      <c r="U56" s="35"/>
      <c r="V56" s="35"/>
      <c r="W56" s="35"/>
      <c r="X56" s="35"/>
      <c r="Y56" s="32"/>
      <c r="Z56" s="32"/>
      <c r="AA56" s="33"/>
      <c r="AB56" s="531"/>
    </row>
    <row r="57" spans="1:28" s="8" customFormat="1" ht="24" customHeight="1">
      <c r="A57" s="25"/>
      <c r="B57" s="28"/>
      <c r="C57" s="28"/>
      <c r="D57" s="28"/>
      <c r="E57" s="28"/>
      <c r="F57" s="28"/>
      <c r="G57" s="28"/>
      <c r="H57" s="25"/>
      <c r="I57" s="29"/>
      <c r="J57" s="34"/>
      <c r="K57" s="34"/>
      <c r="L57" s="34"/>
      <c r="M57" s="25"/>
      <c r="N57" s="26"/>
      <c r="O57" s="28"/>
      <c r="P57" s="29"/>
      <c r="Q57" s="29"/>
      <c r="R57" s="29"/>
      <c r="S57" s="29"/>
      <c r="T57" s="29"/>
      <c r="U57" s="35"/>
      <c r="V57" s="35"/>
      <c r="W57" s="35"/>
      <c r="X57" s="35"/>
      <c r="Y57" s="32"/>
      <c r="Z57" s="32"/>
      <c r="AA57" s="33"/>
      <c r="AB57" s="531"/>
    </row>
    <row r="58" spans="1:28" ht="24" customHeight="1">
      <c r="A58" s="25"/>
      <c r="B58" s="25"/>
      <c r="C58" s="27"/>
      <c r="D58" s="38"/>
      <c r="E58" s="28"/>
      <c r="F58" s="28"/>
      <c r="G58" s="28"/>
      <c r="H58" s="25"/>
      <c r="I58" s="29"/>
      <c r="J58" s="34"/>
      <c r="K58" s="34"/>
      <c r="L58" s="34"/>
      <c r="M58" s="26"/>
      <c r="N58" s="25"/>
      <c r="O58" s="28"/>
      <c r="P58" s="29"/>
      <c r="Q58" s="29"/>
      <c r="R58" s="25"/>
      <c r="S58" s="29"/>
      <c r="T58" s="29"/>
      <c r="U58" s="31"/>
      <c r="V58" s="31"/>
      <c r="W58" s="31"/>
      <c r="X58" s="31"/>
      <c r="Y58" s="28"/>
      <c r="Z58" s="32"/>
      <c r="AA58" s="29"/>
      <c r="AB58" s="532"/>
    </row>
    <row r="59" spans="1:28" s="8" customFormat="1" ht="24" customHeight="1">
      <c r="A59" s="25"/>
      <c r="B59" s="28"/>
      <c r="C59" s="28"/>
      <c r="D59" s="28"/>
      <c r="E59" s="28"/>
      <c r="F59" s="28"/>
      <c r="G59" s="28"/>
      <c r="H59" s="25"/>
      <c r="I59" s="29"/>
      <c r="J59" s="34"/>
      <c r="K59" s="34"/>
      <c r="L59" s="34"/>
      <c r="M59" s="26"/>
      <c r="N59" s="29"/>
      <c r="O59" s="28"/>
      <c r="P59" s="29"/>
      <c r="Q59" s="29"/>
      <c r="R59" s="26"/>
      <c r="S59" s="29"/>
      <c r="T59" s="29"/>
      <c r="U59" s="35"/>
      <c r="V59" s="35"/>
      <c r="W59" s="35"/>
      <c r="X59" s="35"/>
      <c r="Y59" s="40"/>
      <c r="Z59" s="32"/>
      <c r="AA59" s="29"/>
      <c r="AB59" s="532"/>
    </row>
    <row r="60" spans="1:28" ht="24" customHeight="1">
      <c r="A60" s="25"/>
      <c r="B60" s="25"/>
      <c r="C60" s="28"/>
      <c r="D60" s="28"/>
      <c r="E60" s="28"/>
      <c r="F60" s="28"/>
      <c r="G60" s="28"/>
      <c r="H60" s="25"/>
      <c r="I60" s="29"/>
      <c r="J60" s="34"/>
      <c r="K60" s="34"/>
      <c r="L60" s="34"/>
      <c r="M60" s="26"/>
      <c r="N60" s="29"/>
      <c r="O60" s="28"/>
      <c r="P60" s="25"/>
      <c r="Q60" s="25"/>
      <c r="R60" s="26"/>
      <c r="S60" s="25"/>
      <c r="T60" s="25"/>
      <c r="U60" s="31"/>
      <c r="V60" s="31"/>
      <c r="W60" s="31"/>
      <c r="X60" s="31"/>
      <c r="Y60" s="40"/>
      <c r="Z60" s="32"/>
      <c r="AA60" s="29"/>
      <c r="AB60" s="532"/>
    </row>
    <row r="61" spans="1:28" ht="24" customHeight="1">
      <c r="A61" s="25"/>
      <c r="B61" s="25"/>
      <c r="C61" s="28"/>
      <c r="D61" s="28"/>
      <c r="E61" s="28"/>
      <c r="F61" s="28"/>
      <c r="G61" s="28"/>
      <c r="H61" s="25"/>
      <c r="I61" s="29"/>
      <c r="J61" s="34"/>
      <c r="K61" s="34"/>
      <c r="L61" s="34"/>
      <c r="M61" s="26"/>
      <c r="N61" s="29"/>
      <c r="O61" s="28"/>
      <c r="P61" s="25"/>
      <c r="Q61" s="25"/>
      <c r="R61" s="26"/>
      <c r="S61" s="25"/>
      <c r="T61" s="25"/>
      <c r="U61" s="31"/>
      <c r="V61" s="31"/>
      <c r="W61" s="31"/>
      <c r="X61" s="31"/>
      <c r="Y61" s="40"/>
      <c r="Z61" s="32"/>
      <c r="AA61" s="29"/>
      <c r="AB61" s="532"/>
    </row>
    <row r="62" spans="1:28" ht="24" customHeight="1">
      <c r="A62" s="25"/>
      <c r="B62" s="25"/>
      <c r="C62" s="28"/>
      <c r="D62" s="28"/>
      <c r="E62" s="28"/>
      <c r="F62" s="28"/>
      <c r="G62" s="28"/>
      <c r="H62" s="25"/>
      <c r="I62" s="29"/>
      <c r="J62" s="34"/>
      <c r="K62" s="34"/>
      <c r="L62" s="34"/>
      <c r="M62" s="26"/>
      <c r="N62" s="29"/>
      <c r="O62" s="28"/>
      <c r="P62" s="25"/>
      <c r="Q62" s="25"/>
      <c r="R62" s="26"/>
      <c r="S62" s="25"/>
      <c r="T62" s="25"/>
      <c r="U62" s="31"/>
      <c r="V62" s="31"/>
      <c r="W62" s="31"/>
      <c r="X62" s="31"/>
      <c r="Y62" s="40"/>
      <c r="Z62" s="32"/>
      <c r="AA62" s="29"/>
      <c r="AB62" s="532"/>
    </row>
    <row r="63" spans="1:28" ht="24" customHeight="1">
      <c r="A63" s="25"/>
      <c r="B63" s="25"/>
      <c r="C63" s="28"/>
      <c r="D63" s="28"/>
      <c r="E63" s="28"/>
      <c r="F63" s="28"/>
      <c r="G63" s="28"/>
      <c r="H63" s="25"/>
      <c r="I63" s="29"/>
      <c r="J63" s="34"/>
      <c r="K63" s="34"/>
      <c r="L63" s="34"/>
      <c r="M63" s="26"/>
      <c r="N63" s="29"/>
      <c r="O63" s="28"/>
      <c r="P63" s="25"/>
      <c r="Q63" s="25"/>
      <c r="R63" s="26"/>
      <c r="S63" s="25"/>
      <c r="T63" s="25"/>
      <c r="U63" s="31"/>
      <c r="V63" s="31"/>
      <c r="W63" s="31"/>
      <c r="X63" s="31"/>
      <c r="Y63" s="40"/>
      <c r="Z63" s="32"/>
      <c r="AA63" s="29"/>
      <c r="AB63" s="532"/>
    </row>
    <row r="64" spans="1:28" ht="24" customHeight="1">
      <c r="A64" s="25"/>
      <c r="B64" s="25"/>
      <c r="C64" s="27"/>
      <c r="D64" s="28"/>
      <c r="E64" s="28"/>
      <c r="F64" s="28"/>
      <c r="G64" s="28"/>
      <c r="H64" s="25"/>
      <c r="I64" s="29"/>
      <c r="J64" s="34"/>
      <c r="K64" s="34"/>
      <c r="L64" s="34"/>
      <c r="M64" s="26"/>
      <c r="N64" s="25"/>
      <c r="O64" s="28"/>
      <c r="P64" s="25"/>
      <c r="Q64" s="25"/>
      <c r="R64" s="26"/>
      <c r="S64" s="25"/>
      <c r="T64" s="25"/>
      <c r="U64" s="31"/>
      <c r="V64" s="31"/>
      <c r="W64" s="31"/>
      <c r="X64" s="31"/>
      <c r="Y64" s="28"/>
      <c r="Z64" s="32"/>
      <c r="AA64" s="29"/>
      <c r="AB64" s="532"/>
    </row>
    <row r="65" spans="1:28" s="8" customFormat="1" ht="24" customHeight="1">
      <c r="A65" s="25"/>
      <c r="B65" s="25"/>
      <c r="C65" s="27"/>
      <c r="D65" s="27"/>
      <c r="E65" s="28"/>
      <c r="F65" s="27"/>
      <c r="G65" s="28"/>
      <c r="H65" s="25"/>
      <c r="I65" s="29"/>
      <c r="J65" s="34"/>
      <c r="K65" s="34"/>
      <c r="L65" s="34"/>
      <c r="M65" s="26"/>
      <c r="N65" s="25"/>
      <c r="O65" s="28"/>
      <c r="P65" s="25"/>
      <c r="Q65" s="25"/>
      <c r="R65" s="25"/>
      <c r="S65" s="25"/>
      <c r="T65" s="25"/>
      <c r="U65" s="31"/>
      <c r="V65" s="31"/>
      <c r="W65" s="31"/>
      <c r="X65" s="31"/>
      <c r="Y65" s="40"/>
      <c r="Z65" s="32"/>
      <c r="AA65" s="33"/>
      <c r="AB65" s="531"/>
    </row>
    <row r="66" spans="1:28" s="8" customFormat="1" ht="24" customHeight="1">
      <c r="A66" s="25"/>
      <c r="B66" s="25"/>
      <c r="C66" s="26"/>
      <c r="D66" s="26"/>
      <c r="E66" s="28"/>
      <c r="F66" s="26"/>
      <c r="G66" s="28"/>
      <c r="H66" s="25"/>
      <c r="I66" s="29"/>
      <c r="J66" s="34"/>
      <c r="K66" s="34"/>
      <c r="L66" s="34"/>
      <c r="M66" s="26"/>
      <c r="N66" s="25"/>
      <c r="O66" s="28"/>
      <c r="P66" s="26"/>
      <c r="Q66" s="26"/>
      <c r="R66" s="26"/>
      <c r="S66" s="25"/>
      <c r="T66" s="25"/>
      <c r="U66" s="31"/>
      <c r="V66" s="31"/>
      <c r="W66" s="31"/>
      <c r="X66" s="31"/>
      <c r="Y66" s="40"/>
      <c r="Z66" s="32"/>
      <c r="AA66" s="33"/>
      <c r="AB66" s="531"/>
    </row>
    <row r="67" spans="1:28" s="8" customFormat="1" ht="24" customHeight="1">
      <c r="A67" s="25"/>
      <c r="B67" s="25"/>
      <c r="C67" s="28"/>
      <c r="D67" s="26"/>
      <c r="E67" s="28"/>
      <c r="F67" s="26"/>
      <c r="G67" s="28"/>
      <c r="H67" s="25"/>
      <c r="I67" s="29"/>
      <c r="J67" s="34"/>
      <c r="K67" s="34"/>
      <c r="L67" s="34"/>
      <c r="M67" s="26"/>
      <c r="N67" s="25"/>
      <c r="O67" s="28"/>
      <c r="P67" s="26"/>
      <c r="Q67" s="26"/>
      <c r="R67" s="26"/>
      <c r="S67" s="25"/>
      <c r="T67" s="25"/>
      <c r="U67" s="31"/>
      <c r="V67" s="31"/>
      <c r="W67" s="31"/>
      <c r="X67" s="31"/>
      <c r="Y67" s="40"/>
      <c r="Z67" s="32"/>
      <c r="AA67" s="33"/>
      <c r="AB67" s="531"/>
    </row>
    <row r="68" spans="1:28" s="8" customFormat="1" ht="24" customHeight="1">
      <c r="A68" s="25"/>
      <c r="B68" s="25"/>
      <c r="C68" s="28"/>
      <c r="D68" s="26"/>
      <c r="E68" s="28"/>
      <c r="F68" s="26"/>
      <c r="G68" s="28"/>
      <c r="H68" s="25"/>
      <c r="I68" s="29"/>
      <c r="J68" s="34"/>
      <c r="K68" s="34"/>
      <c r="L68" s="34"/>
      <c r="M68" s="26"/>
      <c r="N68" s="25"/>
      <c r="O68" s="28"/>
      <c r="P68" s="26"/>
      <c r="Q68" s="26"/>
      <c r="R68" s="26"/>
      <c r="S68" s="25"/>
      <c r="T68" s="25"/>
      <c r="U68" s="31"/>
      <c r="V68" s="31"/>
      <c r="W68" s="31"/>
      <c r="X68" s="31"/>
      <c r="Y68" s="40"/>
      <c r="Z68" s="32"/>
      <c r="AA68" s="33"/>
      <c r="AB68" s="531"/>
    </row>
    <row r="69" spans="1:28" s="8" customFormat="1" ht="24" customHeight="1">
      <c r="A69" s="25"/>
      <c r="B69" s="25"/>
      <c r="C69" s="26"/>
      <c r="D69" s="26"/>
      <c r="E69" s="28"/>
      <c r="F69" s="26"/>
      <c r="G69" s="28"/>
      <c r="H69" s="25"/>
      <c r="I69" s="29"/>
      <c r="J69" s="34"/>
      <c r="K69" s="34"/>
      <c r="L69" s="34"/>
      <c r="M69" s="26"/>
      <c r="N69" s="25"/>
      <c r="O69" s="28"/>
      <c r="P69" s="26"/>
      <c r="Q69" s="26"/>
      <c r="R69" s="26"/>
      <c r="S69" s="25"/>
      <c r="T69" s="25"/>
      <c r="U69" s="31"/>
      <c r="V69" s="31"/>
      <c r="W69" s="31"/>
      <c r="X69" s="31"/>
      <c r="Y69" s="40"/>
      <c r="Z69" s="32"/>
      <c r="AA69" s="33"/>
      <c r="AB69" s="531"/>
    </row>
    <row r="70" spans="1:28" s="8" customFormat="1" ht="24" customHeight="1">
      <c r="A70" s="25"/>
      <c r="B70" s="25"/>
      <c r="C70" s="26"/>
      <c r="D70" s="36"/>
      <c r="E70" s="37"/>
      <c r="F70" s="26"/>
      <c r="G70" s="28"/>
      <c r="H70" s="25"/>
      <c r="I70" s="29"/>
      <c r="J70" s="34"/>
      <c r="K70" s="34"/>
      <c r="L70" s="34"/>
      <c r="M70" s="26"/>
      <c r="N70" s="25"/>
      <c r="O70" s="28"/>
      <c r="P70" s="26"/>
      <c r="Q70" s="26"/>
      <c r="R70" s="26"/>
      <c r="S70" s="25"/>
      <c r="T70" s="25"/>
      <c r="U70" s="31"/>
      <c r="V70" s="31"/>
      <c r="W70" s="31"/>
      <c r="X70" s="31"/>
      <c r="Y70" s="40"/>
      <c r="Z70" s="32"/>
      <c r="AA70" s="33"/>
      <c r="AB70" s="531"/>
    </row>
    <row r="71" spans="1:28" s="8" customFormat="1" ht="24" customHeight="1">
      <c r="A71" s="25"/>
      <c r="B71" s="25"/>
      <c r="C71" s="26"/>
      <c r="D71" s="36"/>
      <c r="E71" s="37"/>
      <c r="F71" s="36"/>
      <c r="G71" s="40"/>
      <c r="H71" s="25"/>
      <c r="I71" s="39"/>
      <c r="J71" s="34"/>
      <c r="K71" s="34"/>
      <c r="L71" s="34"/>
      <c r="M71" s="26"/>
      <c r="N71" s="25"/>
      <c r="O71" s="28"/>
      <c r="P71" s="26"/>
      <c r="Q71" s="26"/>
      <c r="R71" s="26"/>
      <c r="S71" s="25"/>
      <c r="T71" s="25"/>
      <c r="U71" s="31"/>
      <c r="V71" s="31"/>
      <c r="W71" s="31"/>
      <c r="X71" s="31"/>
      <c r="Y71" s="40"/>
      <c r="Z71" s="32"/>
      <c r="AA71" s="33"/>
      <c r="AB71" s="531"/>
    </row>
    <row r="72" spans="1:28" s="8" customFormat="1" ht="24" customHeight="1">
      <c r="A72" s="25"/>
      <c r="B72" s="25"/>
      <c r="C72" s="26"/>
      <c r="D72" s="36"/>
      <c r="E72" s="37"/>
      <c r="F72" s="36"/>
      <c r="G72" s="40"/>
      <c r="H72" s="25"/>
      <c r="I72" s="40"/>
      <c r="J72" s="34"/>
      <c r="K72" s="34"/>
      <c r="L72" s="34"/>
      <c r="M72" s="26"/>
      <c r="N72" s="25"/>
      <c r="O72" s="28"/>
      <c r="P72" s="26"/>
      <c r="Q72" s="26"/>
      <c r="R72" s="26"/>
      <c r="S72" s="25"/>
      <c r="T72" s="25"/>
      <c r="U72" s="31"/>
      <c r="V72" s="31"/>
      <c r="W72" s="31"/>
      <c r="X72" s="31"/>
      <c r="Y72" s="40"/>
      <c r="Z72" s="32"/>
      <c r="AA72" s="33"/>
      <c r="AB72" s="531"/>
    </row>
    <row r="73" spans="1:28" s="8" customFormat="1" ht="24" customHeight="1">
      <c r="A73" s="25"/>
      <c r="B73" s="25"/>
      <c r="C73" s="26"/>
      <c r="D73" s="36"/>
      <c r="E73" s="37"/>
      <c r="F73" s="36"/>
      <c r="G73" s="40"/>
      <c r="H73" s="25"/>
      <c r="I73" s="39"/>
      <c r="J73" s="34"/>
      <c r="K73" s="34"/>
      <c r="L73" s="34"/>
      <c r="M73" s="26"/>
      <c r="N73" s="25"/>
      <c r="O73" s="28"/>
      <c r="P73" s="26"/>
      <c r="Q73" s="26"/>
      <c r="R73" s="26"/>
      <c r="S73" s="25"/>
      <c r="T73" s="25"/>
      <c r="U73" s="31"/>
      <c r="V73" s="31"/>
      <c r="W73" s="31"/>
      <c r="X73" s="31"/>
      <c r="Y73" s="40"/>
      <c r="Z73" s="32"/>
      <c r="AA73" s="33"/>
      <c r="AB73" s="531"/>
    </row>
    <row r="74" spans="1:28" s="8" customFormat="1" ht="24" customHeight="1">
      <c r="A74" s="25"/>
      <c r="B74" s="25"/>
      <c r="C74" s="26"/>
      <c r="D74" s="36"/>
      <c r="E74" s="37"/>
      <c r="F74" s="36"/>
      <c r="G74" s="40"/>
      <c r="H74" s="25"/>
      <c r="I74" s="39"/>
      <c r="J74" s="34"/>
      <c r="K74" s="34"/>
      <c r="L74" s="34"/>
      <c r="M74" s="26"/>
      <c r="N74" s="25"/>
      <c r="O74" s="28"/>
      <c r="P74" s="26"/>
      <c r="Q74" s="26"/>
      <c r="R74" s="26"/>
      <c r="S74" s="25"/>
      <c r="T74" s="25"/>
      <c r="U74" s="31"/>
      <c r="V74" s="31"/>
      <c r="W74" s="31"/>
      <c r="X74" s="31"/>
      <c r="Y74" s="40"/>
      <c r="Z74" s="32"/>
      <c r="AA74" s="33"/>
      <c r="AB74" s="531"/>
    </row>
    <row r="75" spans="1:28" s="8" customFormat="1" ht="24" customHeight="1">
      <c r="A75" s="25"/>
      <c r="B75" s="25"/>
      <c r="C75" s="26"/>
      <c r="D75" s="36"/>
      <c r="E75" s="37"/>
      <c r="F75" s="36"/>
      <c r="G75" s="40"/>
      <c r="H75" s="25"/>
      <c r="I75" s="39"/>
      <c r="J75" s="34"/>
      <c r="K75" s="34"/>
      <c r="L75" s="34"/>
      <c r="M75" s="26"/>
      <c r="N75" s="25"/>
      <c r="O75" s="28"/>
      <c r="P75" s="26"/>
      <c r="Q75" s="26"/>
      <c r="R75" s="26"/>
      <c r="S75" s="25"/>
      <c r="T75" s="25"/>
      <c r="U75" s="31"/>
      <c r="V75" s="31"/>
      <c r="W75" s="31"/>
      <c r="X75" s="31"/>
      <c r="Y75" s="40"/>
      <c r="Z75" s="32"/>
      <c r="AA75" s="33"/>
      <c r="AB75" s="531"/>
    </row>
    <row r="76" spans="1:28" s="8" customFormat="1" ht="24" customHeight="1">
      <c r="A76" s="25"/>
      <c r="B76" s="25"/>
      <c r="C76" s="26"/>
      <c r="D76" s="36"/>
      <c r="E76" s="37"/>
      <c r="F76" s="36"/>
      <c r="G76" s="40"/>
      <c r="H76" s="25"/>
      <c r="I76" s="39"/>
      <c r="J76" s="34"/>
      <c r="K76" s="34"/>
      <c r="L76" s="34"/>
      <c r="M76" s="26"/>
      <c r="N76" s="25"/>
      <c r="O76" s="28"/>
      <c r="P76" s="26"/>
      <c r="Q76" s="26"/>
      <c r="R76" s="26"/>
      <c r="S76" s="25"/>
      <c r="T76" s="25"/>
      <c r="U76" s="31"/>
      <c r="V76" s="31"/>
      <c r="W76" s="31"/>
      <c r="X76" s="31"/>
      <c r="Y76" s="40"/>
      <c r="Z76" s="32"/>
      <c r="AA76" s="33"/>
      <c r="AB76" s="531"/>
    </row>
    <row r="77" spans="1:28" s="8" customFormat="1" ht="24" customHeight="1">
      <c r="A77" s="25"/>
      <c r="B77" s="25"/>
      <c r="C77" s="26"/>
      <c r="D77" s="36"/>
      <c r="E77" s="37"/>
      <c r="F77" s="36"/>
      <c r="G77" s="40"/>
      <c r="H77" s="25"/>
      <c r="I77" s="39"/>
      <c r="J77" s="34"/>
      <c r="K77" s="34"/>
      <c r="L77" s="34"/>
      <c r="M77" s="26"/>
      <c r="N77" s="25"/>
      <c r="O77" s="28"/>
      <c r="P77" s="26"/>
      <c r="Q77" s="26"/>
      <c r="R77" s="26"/>
      <c r="S77" s="25"/>
      <c r="T77" s="25"/>
      <c r="U77" s="31"/>
      <c r="V77" s="31"/>
      <c r="W77" s="31"/>
      <c r="X77" s="31"/>
      <c r="Y77" s="40"/>
      <c r="Z77" s="32"/>
      <c r="AA77" s="33"/>
      <c r="AB77" s="531"/>
    </row>
    <row r="78" spans="1:28" s="8" customFormat="1" ht="24" customHeight="1">
      <c r="A78" s="25"/>
      <c r="B78" s="25"/>
      <c r="C78" s="26"/>
      <c r="D78" s="36"/>
      <c r="E78" s="37"/>
      <c r="F78" s="36"/>
      <c r="G78" s="40"/>
      <c r="H78" s="25"/>
      <c r="I78" s="39"/>
      <c r="J78" s="34"/>
      <c r="K78" s="34"/>
      <c r="L78" s="34"/>
      <c r="M78" s="26"/>
      <c r="N78" s="25"/>
      <c r="O78" s="28"/>
      <c r="P78" s="26"/>
      <c r="Q78" s="26"/>
      <c r="R78" s="26"/>
      <c r="S78" s="25"/>
      <c r="T78" s="25"/>
      <c r="U78" s="31"/>
      <c r="V78" s="31"/>
      <c r="W78" s="31"/>
      <c r="X78" s="31"/>
      <c r="Y78" s="40"/>
      <c r="Z78" s="32"/>
      <c r="AA78" s="33"/>
      <c r="AB78" s="531"/>
    </row>
    <row r="79" spans="1:28" s="8" customFormat="1" ht="24" customHeight="1">
      <c r="A79" s="25"/>
      <c r="B79" s="25"/>
      <c r="C79" s="26"/>
      <c r="D79" s="36"/>
      <c r="E79" s="37"/>
      <c r="F79" s="36"/>
      <c r="G79" s="40"/>
      <c r="H79" s="25"/>
      <c r="I79" s="39"/>
      <c r="J79" s="34"/>
      <c r="K79" s="34"/>
      <c r="L79" s="34"/>
      <c r="M79" s="26"/>
      <c r="N79" s="25"/>
      <c r="O79" s="28"/>
      <c r="P79" s="26"/>
      <c r="Q79" s="26"/>
      <c r="R79" s="26"/>
      <c r="S79" s="25"/>
      <c r="T79" s="25"/>
      <c r="U79" s="31"/>
      <c r="V79" s="31"/>
      <c r="W79" s="31"/>
      <c r="X79" s="31"/>
      <c r="Y79" s="40"/>
      <c r="Z79" s="32"/>
      <c r="AA79" s="33"/>
      <c r="AB79" s="531"/>
    </row>
    <row r="80" spans="1:28" s="8" customFormat="1" ht="24" customHeight="1">
      <c r="A80" s="25"/>
      <c r="B80" s="25"/>
      <c r="C80" s="26"/>
      <c r="D80" s="36"/>
      <c r="E80" s="37"/>
      <c r="F80" s="36"/>
      <c r="G80" s="40"/>
      <c r="H80" s="25"/>
      <c r="I80" s="39"/>
      <c r="J80" s="34"/>
      <c r="K80" s="34"/>
      <c r="L80" s="34"/>
      <c r="M80" s="26"/>
      <c r="N80" s="25"/>
      <c r="O80" s="28"/>
      <c r="P80" s="26"/>
      <c r="Q80" s="26"/>
      <c r="R80" s="26"/>
      <c r="S80" s="25"/>
      <c r="T80" s="25"/>
      <c r="U80" s="31"/>
      <c r="V80" s="31"/>
      <c r="W80" s="31"/>
      <c r="X80" s="31"/>
      <c r="Y80" s="40"/>
      <c r="Z80" s="32"/>
      <c r="AA80" s="33"/>
      <c r="AB80" s="531"/>
    </row>
    <row r="81" spans="1:28" s="8" customFormat="1" ht="24" customHeight="1">
      <c r="A81" s="25"/>
      <c r="B81" s="25"/>
      <c r="C81" s="26"/>
      <c r="D81" s="36"/>
      <c r="E81" s="37"/>
      <c r="F81" s="36"/>
      <c r="G81" s="40"/>
      <c r="H81" s="25"/>
      <c r="I81" s="36"/>
      <c r="J81" s="34"/>
      <c r="K81" s="34"/>
      <c r="L81" s="34"/>
      <c r="M81" s="26"/>
      <c r="N81" s="25"/>
      <c r="O81" s="28"/>
      <c r="P81" s="26"/>
      <c r="Q81" s="26"/>
      <c r="R81" s="26"/>
      <c r="S81" s="25"/>
      <c r="T81" s="25"/>
      <c r="U81" s="31"/>
      <c r="V81" s="31"/>
      <c r="W81" s="31"/>
      <c r="X81" s="31"/>
      <c r="Y81" s="40"/>
      <c r="Z81" s="32"/>
      <c r="AA81" s="33"/>
      <c r="AB81" s="531"/>
    </row>
    <row r="82" spans="1:28" s="8" customFormat="1" ht="24" customHeight="1">
      <c r="A82" s="25"/>
      <c r="B82" s="25"/>
      <c r="C82" s="26"/>
      <c r="D82" s="36"/>
      <c r="E82" s="37"/>
      <c r="F82" s="36"/>
      <c r="G82" s="40"/>
      <c r="H82" s="25"/>
      <c r="I82" s="39"/>
      <c r="J82" s="34"/>
      <c r="K82" s="34"/>
      <c r="L82" s="34"/>
      <c r="M82" s="26"/>
      <c r="N82" s="25"/>
      <c r="O82" s="28"/>
      <c r="P82" s="26"/>
      <c r="Q82" s="26"/>
      <c r="R82" s="26"/>
      <c r="S82" s="25"/>
      <c r="T82" s="25"/>
      <c r="U82" s="31"/>
      <c r="V82" s="31"/>
      <c r="W82" s="31"/>
      <c r="X82" s="31"/>
      <c r="Y82" s="40"/>
      <c r="Z82" s="32"/>
      <c r="AA82" s="33"/>
      <c r="AB82" s="531"/>
    </row>
    <row r="83" spans="1:28" s="8" customFormat="1" ht="24" customHeight="1">
      <c r="A83" s="25"/>
      <c r="B83" s="25"/>
      <c r="C83" s="26"/>
      <c r="D83" s="36"/>
      <c r="E83" s="37"/>
      <c r="F83" s="36"/>
      <c r="G83" s="40"/>
      <c r="H83" s="25"/>
      <c r="I83" s="39"/>
      <c r="J83" s="34"/>
      <c r="K83" s="34"/>
      <c r="L83" s="34"/>
      <c r="M83" s="26"/>
      <c r="N83" s="25"/>
      <c r="O83" s="28"/>
      <c r="P83" s="41"/>
      <c r="Q83" s="41"/>
      <c r="R83" s="26"/>
      <c r="S83" s="25"/>
      <c r="T83" s="25"/>
      <c r="U83" s="31"/>
      <c r="V83" s="31"/>
      <c r="W83" s="31"/>
      <c r="X83" s="31"/>
      <c r="Y83" s="40"/>
      <c r="Z83" s="32"/>
      <c r="AA83" s="33"/>
      <c r="AB83" s="531"/>
    </row>
    <row r="84" spans="1:28" s="8" customFormat="1" ht="24" customHeight="1">
      <c r="A84" s="25"/>
      <c r="B84" s="25"/>
      <c r="C84" s="26"/>
      <c r="D84" s="36"/>
      <c r="E84" s="37"/>
      <c r="F84" s="36"/>
      <c r="G84" s="40"/>
      <c r="H84" s="25"/>
      <c r="I84" s="37"/>
      <c r="J84" s="34"/>
      <c r="K84" s="34"/>
      <c r="L84" s="34"/>
      <c r="M84" s="26"/>
      <c r="N84" s="25"/>
      <c r="O84" s="28"/>
      <c r="P84" s="26"/>
      <c r="Q84" s="26"/>
      <c r="R84" s="26"/>
      <c r="S84" s="25"/>
      <c r="T84" s="25"/>
      <c r="U84" s="31"/>
      <c r="V84" s="31"/>
      <c r="W84" s="31"/>
      <c r="X84" s="31"/>
      <c r="Y84" s="40"/>
      <c r="Z84" s="32"/>
      <c r="AA84" s="33"/>
      <c r="AB84" s="531"/>
    </row>
    <row r="85" spans="1:28" s="8" customFormat="1" ht="24" customHeight="1">
      <c r="A85" s="25"/>
      <c r="B85" s="25"/>
      <c r="C85" s="26"/>
      <c r="D85" s="36"/>
      <c r="E85" s="37"/>
      <c r="F85" s="36"/>
      <c r="G85" s="40"/>
      <c r="H85" s="25"/>
      <c r="I85" s="36"/>
      <c r="J85" s="34"/>
      <c r="K85" s="34"/>
      <c r="L85" s="34"/>
      <c r="M85" s="26"/>
      <c r="N85" s="25"/>
      <c r="O85" s="28"/>
      <c r="P85" s="26"/>
      <c r="Q85" s="26"/>
      <c r="R85" s="26"/>
      <c r="S85" s="25"/>
      <c r="T85" s="25"/>
      <c r="U85" s="31"/>
      <c r="V85" s="31"/>
      <c r="W85" s="31"/>
      <c r="X85" s="31"/>
      <c r="Y85" s="40"/>
      <c r="Z85" s="32"/>
      <c r="AA85" s="33"/>
      <c r="AB85" s="531"/>
    </row>
    <row r="86" spans="1:28" s="8" customFormat="1" ht="24" customHeight="1">
      <c r="A86" s="25"/>
      <c r="B86" s="25"/>
      <c r="C86" s="26"/>
      <c r="D86" s="37"/>
      <c r="E86" s="37"/>
      <c r="F86" s="37"/>
      <c r="G86" s="42"/>
      <c r="H86" s="25"/>
      <c r="I86" s="42"/>
      <c r="J86" s="34"/>
      <c r="K86" s="34"/>
      <c r="L86" s="34"/>
      <c r="M86" s="26"/>
      <c r="N86" s="25"/>
      <c r="O86" s="28"/>
      <c r="P86" s="26"/>
      <c r="Q86" s="26"/>
      <c r="R86" s="26"/>
      <c r="S86" s="25"/>
      <c r="T86" s="25"/>
      <c r="U86" s="31"/>
      <c r="V86" s="31"/>
      <c r="W86" s="31"/>
      <c r="X86" s="31"/>
      <c r="Y86" s="40"/>
      <c r="Z86" s="32"/>
      <c r="AA86" s="33"/>
      <c r="AB86" s="531"/>
    </row>
    <row r="87" spans="1:28" s="8" customFormat="1" ht="24" customHeight="1">
      <c r="A87" s="25"/>
      <c r="B87" s="25"/>
      <c r="C87" s="26"/>
      <c r="D87" s="37"/>
      <c r="E87" s="37"/>
      <c r="F87" s="37"/>
      <c r="G87" s="42"/>
      <c r="H87" s="25"/>
      <c r="I87" s="42"/>
      <c r="J87" s="34"/>
      <c r="K87" s="34"/>
      <c r="L87" s="34"/>
      <c r="M87" s="26"/>
      <c r="N87" s="25"/>
      <c r="O87" s="28"/>
      <c r="P87" s="26"/>
      <c r="Q87" s="26"/>
      <c r="R87" s="26"/>
      <c r="S87" s="25"/>
      <c r="T87" s="25"/>
      <c r="U87" s="31"/>
      <c r="V87" s="31"/>
      <c r="W87" s="31"/>
      <c r="X87" s="31"/>
      <c r="Y87" s="40"/>
      <c r="Z87" s="32"/>
      <c r="AA87" s="33"/>
      <c r="AB87" s="531"/>
    </row>
    <row r="88" spans="1:28" s="8" customFormat="1" ht="24" customHeight="1">
      <c r="A88" s="25"/>
      <c r="B88" s="25"/>
      <c r="C88" s="26"/>
      <c r="D88" s="37"/>
      <c r="E88" s="37"/>
      <c r="F88" s="37"/>
      <c r="G88" s="42"/>
      <c r="H88" s="25"/>
      <c r="I88" s="42"/>
      <c r="J88" s="34"/>
      <c r="K88" s="34"/>
      <c r="L88" s="34"/>
      <c r="M88" s="26"/>
      <c r="N88" s="25"/>
      <c r="O88" s="28"/>
      <c r="P88" s="26"/>
      <c r="Q88" s="26"/>
      <c r="R88" s="26"/>
      <c r="S88" s="25"/>
      <c r="T88" s="25"/>
      <c r="U88" s="31"/>
      <c r="V88" s="31"/>
      <c r="W88" s="31"/>
      <c r="X88" s="31"/>
      <c r="Y88" s="40"/>
      <c r="Z88" s="32"/>
      <c r="AA88" s="33"/>
      <c r="AB88" s="531"/>
    </row>
    <row r="89" spans="1:28" ht="24" customHeight="1">
      <c r="A89" s="25"/>
      <c r="B89" s="25"/>
      <c r="C89" s="27"/>
      <c r="D89" s="28"/>
      <c r="E89" s="28"/>
      <c r="F89" s="28"/>
      <c r="G89" s="28"/>
      <c r="H89" s="25"/>
      <c r="I89" s="29"/>
      <c r="J89" s="34"/>
      <c r="K89" s="34"/>
      <c r="L89" s="34"/>
      <c r="M89" s="26"/>
      <c r="N89" s="25"/>
      <c r="O89" s="28"/>
      <c r="P89" s="25"/>
      <c r="Q89" s="25"/>
      <c r="R89" s="25"/>
      <c r="S89" s="25"/>
      <c r="T89" s="25"/>
      <c r="U89" s="31"/>
      <c r="V89" s="31"/>
      <c r="W89" s="31"/>
      <c r="X89" s="31"/>
      <c r="Y89" s="25"/>
      <c r="Z89" s="32"/>
      <c r="AA89" s="29"/>
      <c r="AB89" s="532"/>
    </row>
    <row r="90" spans="1:28" ht="24" customHeight="1">
      <c r="A90" s="25"/>
      <c r="B90" s="25"/>
      <c r="C90" s="27"/>
      <c r="D90" s="26"/>
      <c r="E90" s="28"/>
      <c r="F90" s="28"/>
      <c r="G90" s="28"/>
      <c r="H90" s="25"/>
      <c r="I90" s="29"/>
      <c r="J90" s="34"/>
      <c r="K90" s="34"/>
      <c r="L90" s="34"/>
      <c r="M90" s="26"/>
      <c r="N90" s="25"/>
      <c r="O90" s="28"/>
      <c r="P90" s="25"/>
      <c r="Q90" s="25"/>
      <c r="R90" s="25"/>
      <c r="S90" s="25"/>
      <c r="T90" s="25"/>
      <c r="U90" s="31"/>
      <c r="V90" s="31"/>
      <c r="W90" s="31"/>
      <c r="X90" s="31"/>
      <c r="Y90" s="89"/>
      <c r="Z90" s="32"/>
      <c r="AA90" s="29"/>
      <c r="AB90" s="532"/>
    </row>
    <row r="91" spans="1:28" ht="24" customHeight="1">
      <c r="A91" s="25"/>
      <c r="B91" s="25"/>
      <c r="C91" s="27"/>
      <c r="D91" s="26"/>
      <c r="E91" s="28"/>
      <c r="F91" s="28"/>
      <c r="G91" s="28"/>
      <c r="H91" s="25"/>
      <c r="I91" s="29"/>
      <c r="J91" s="34"/>
      <c r="K91" s="34"/>
      <c r="L91" s="34"/>
      <c r="M91" s="26"/>
      <c r="N91" s="25"/>
      <c r="O91" s="28"/>
      <c r="P91" s="25"/>
      <c r="Q91" s="25"/>
      <c r="R91" s="25"/>
      <c r="S91" s="25"/>
      <c r="T91" s="25"/>
      <c r="U91" s="31"/>
      <c r="V91" s="31"/>
      <c r="W91" s="31"/>
      <c r="X91" s="31"/>
      <c r="Y91" s="89"/>
      <c r="Z91" s="32"/>
      <c r="AA91" s="29"/>
      <c r="AB91" s="532"/>
    </row>
    <row r="92" spans="1:28" ht="24" customHeight="1">
      <c r="A92" s="25"/>
      <c r="B92" s="25"/>
      <c r="C92" s="27"/>
      <c r="D92" s="26"/>
      <c r="E92" s="28"/>
      <c r="F92" s="28"/>
      <c r="G92" s="28"/>
      <c r="H92" s="25"/>
      <c r="I92" s="29"/>
      <c r="J92" s="34"/>
      <c r="K92" s="34"/>
      <c r="L92" s="34"/>
      <c r="M92" s="26"/>
      <c r="N92" s="25"/>
      <c r="O92" s="28"/>
      <c r="P92" s="25"/>
      <c r="Q92" s="25"/>
      <c r="R92" s="25"/>
      <c r="S92" s="25"/>
      <c r="T92" s="25"/>
      <c r="U92" s="31"/>
      <c r="V92" s="31"/>
      <c r="W92" s="31"/>
      <c r="X92" s="31"/>
      <c r="Y92" s="89"/>
      <c r="Z92" s="32"/>
      <c r="AA92" s="29"/>
      <c r="AB92" s="532"/>
    </row>
    <row r="93" spans="1:28" ht="24" customHeight="1">
      <c r="A93" s="25"/>
      <c r="B93" s="25"/>
      <c r="C93" s="27"/>
      <c r="D93" s="26"/>
      <c r="E93" s="28"/>
      <c r="F93" s="28"/>
      <c r="G93" s="28"/>
      <c r="H93" s="25"/>
      <c r="I93" s="29"/>
      <c r="J93" s="34"/>
      <c r="K93" s="34"/>
      <c r="L93" s="34"/>
      <c r="M93" s="26"/>
      <c r="N93" s="25"/>
      <c r="O93" s="28"/>
      <c r="P93" s="25"/>
      <c r="Q93" s="25"/>
      <c r="R93" s="25"/>
      <c r="S93" s="25"/>
      <c r="T93" s="25"/>
      <c r="U93" s="31"/>
      <c r="V93" s="31"/>
      <c r="W93" s="31"/>
      <c r="X93" s="31"/>
      <c r="Y93" s="89"/>
      <c r="Z93" s="32"/>
      <c r="AA93" s="29"/>
      <c r="AB93" s="532"/>
    </row>
    <row r="94" spans="1:28" ht="24" customHeight="1">
      <c r="A94" s="25"/>
      <c r="B94" s="25"/>
      <c r="C94" s="27"/>
      <c r="D94" s="26"/>
      <c r="E94" s="28"/>
      <c r="F94" s="28"/>
      <c r="G94" s="28"/>
      <c r="H94" s="25"/>
      <c r="I94" s="29"/>
      <c r="J94" s="34"/>
      <c r="K94" s="34"/>
      <c r="L94" s="34"/>
      <c r="M94" s="26"/>
      <c r="N94" s="25"/>
      <c r="O94" s="28"/>
      <c r="P94" s="25"/>
      <c r="Q94" s="25"/>
      <c r="R94" s="25"/>
      <c r="S94" s="25"/>
      <c r="T94" s="25"/>
      <c r="U94" s="31"/>
      <c r="V94" s="31"/>
      <c r="W94" s="31"/>
      <c r="X94" s="31"/>
      <c r="Y94" s="89"/>
      <c r="Z94" s="32"/>
      <c r="AA94" s="29"/>
      <c r="AB94" s="532"/>
    </row>
    <row r="95" spans="1:28" ht="24" customHeight="1">
      <c r="A95" s="25"/>
      <c r="B95" s="25"/>
      <c r="C95" s="27"/>
      <c r="D95" s="26"/>
      <c r="E95" s="28"/>
      <c r="F95" s="28"/>
      <c r="G95" s="28"/>
      <c r="H95" s="25"/>
      <c r="I95" s="29"/>
      <c r="J95" s="34"/>
      <c r="K95" s="34"/>
      <c r="L95" s="34"/>
      <c r="M95" s="26"/>
      <c r="N95" s="25"/>
      <c r="O95" s="28"/>
      <c r="P95" s="25"/>
      <c r="Q95" s="25"/>
      <c r="R95" s="25"/>
      <c r="S95" s="25"/>
      <c r="T95" s="25"/>
      <c r="U95" s="31"/>
      <c r="V95" s="31"/>
      <c r="W95" s="31"/>
      <c r="X95" s="31"/>
      <c r="Y95" s="89"/>
      <c r="Z95" s="32"/>
      <c r="AA95" s="29"/>
      <c r="AB95" s="532"/>
    </row>
    <row r="96" spans="1:28" s="8" customFormat="1" ht="24" customHeight="1">
      <c r="A96" s="25"/>
      <c r="B96" s="25"/>
      <c r="C96" s="27"/>
      <c r="D96" s="26"/>
      <c r="E96" s="28"/>
      <c r="F96" s="28"/>
      <c r="G96" s="28"/>
      <c r="H96" s="25"/>
      <c r="I96" s="29"/>
      <c r="J96" s="34"/>
      <c r="K96" s="34"/>
      <c r="L96" s="34"/>
      <c r="M96" s="26"/>
      <c r="N96" s="26"/>
      <c r="O96" s="28"/>
      <c r="P96" s="43"/>
      <c r="Q96" s="43"/>
      <c r="R96" s="25"/>
      <c r="S96" s="26"/>
      <c r="T96" s="26"/>
      <c r="U96" s="31"/>
      <c r="V96" s="31"/>
      <c r="W96" s="31"/>
      <c r="X96" s="31"/>
      <c r="Y96" s="25"/>
      <c r="Z96" s="32"/>
      <c r="AA96" s="29"/>
      <c r="AB96" s="532"/>
    </row>
    <row r="97" spans="1:28" s="8" customFormat="1" ht="24" customHeight="1">
      <c r="A97" s="25"/>
      <c r="B97" s="25"/>
      <c r="C97" s="27"/>
      <c r="D97" s="26"/>
      <c r="E97" s="28"/>
      <c r="F97" s="28"/>
      <c r="G97" s="28"/>
      <c r="H97" s="25"/>
      <c r="I97" s="29"/>
      <c r="J97" s="34"/>
      <c r="K97" s="34"/>
      <c r="L97" s="34"/>
      <c r="M97" s="26"/>
      <c r="N97" s="26"/>
      <c r="O97" s="28"/>
      <c r="P97" s="43"/>
      <c r="Q97" s="43"/>
      <c r="R97" s="25"/>
      <c r="S97" s="26"/>
      <c r="T97" s="26"/>
      <c r="U97" s="31"/>
      <c r="V97" s="31"/>
      <c r="W97" s="31"/>
      <c r="X97" s="31"/>
      <c r="Y97" s="25"/>
      <c r="Z97" s="32"/>
      <c r="AA97" s="29"/>
      <c r="AB97" s="532"/>
    </row>
    <row r="98" spans="1:28" s="8" customFormat="1" ht="24" customHeight="1">
      <c r="A98" s="25"/>
      <c r="B98" s="25"/>
      <c r="C98" s="27"/>
      <c r="D98" s="26"/>
      <c r="E98" s="28"/>
      <c r="F98" s="28"/>
      <c r="G98" s="28"/>
      <c r="H98" s="25"/>
      <c r="I98" s="29"/>
      <c r="J98" s="34"/>
      <c r="K98" s="34"/>
      <c r="L98" s="34"/>
      <c r="M98" s="26"/>
      <c r="N98" s="26"/>
      <c r="O98" s="28"/>
      <c r="P98" s="25"/>
      <c r="Q98" s="25"/>
      <c r="R98" s="25"/>
      <c r="S98" s="26"/>
      <c r="T98" s="26"/>
      <c r="U98" s="31"/>
      <c r="V98" s="31"/>
      <c r="W98" s="31"/>
      <c r="X98" s="31"/>
      <c r="Y98" s="25"/>
      <c r="Z98" s="32"/>
      <c r="AA98" s="29"/>
      <c r="AB98" s="532"/>
    </row>
    <row r="99" spans="1:28" s="8" customFormat="1" ht="24" customHeight="1">
      <c r="A99" s="25"/>
      <c r="B99" s="25"/>
      <c r="C99" s="27"/>
      <c r="D99" s="26"/>
      <c r="E99" s="28"/>
      <c r="F99" s="28"/>
      <c r="G99" s="28"/>
      <c r="H99" s="25"/>
      <c r="I99" s="29"/>
      <c r="J99" s="34"/>
      <c r="K99" s="34"/>
      <c r="L99" s="34"/>
      <c r="M99" s="26"/>
      <c r="N99" s="26"/>
      <c r="O99" s="28"/>
      <c r="P99" s="43"/>
      <c r="Q99" s="43"/>
      <c r="R99" s="25"/>
      <c r="S99" s="26"/>
      <c r="T99" s="26"/>
      <c r="U99" s="31"/>
      <c r="V99" s="31"/>
      <c r="W99" s="31"/>
      <c r="X99" s="31"/>
      <c r="Y99" s="25"/>
      <c r="Z99" s="32"/>
      <c r="AA99" s="29"/>
      <c r="AB99" s="532"/>
    </row>
    <row r="100" spans="1:28" s="8" customFormat="1" ht="24" customHeight="1">
      <c r="A100" s="25"/>
      <c r="B100" s="25"/>
      <c r="C100" s="27"/>
      <c r="D100" s="26"/>
      <c r="E100" s="28"/>
      <c r="F100" s="28"/>
      <c r="G100" s="28"/>
      <c r="H100" s="25"/>
      <c r="I100" s="29"/>
      <c r="J100" s="34"/>
      <c r="K100" s="34"/>
      <c r="L100" s="34"/>
      <c r="M100" s="26"/>
      <c r="N100" s="26"/>
      <c r="O100" s="28"/>
      <c r="P100" s="43"/>
      <c r="Q100" s="43"/>
      <c r="R100" s="25"/>
      <c r="S100" s="26"/>
      <c r="T100" s="26"/>
      <c r="U100" s="31"/>
      <c r="V100" s="31"/>
      <c r="W100" s="31"/>
      <c r="X100" s="31"/>
      <c r="Y100" s="25"/>
      <c r="Z100" s="32"/>
      <c r="AA100" s="29"/>
      <c r="AB100" s="532"/>
    </row>
    <row r="101" spans="1:28" s="8" customFormat="1" ht="24" customHeight="1">
      <c r="A101" s="25"/>
      <c r="B101" s="25"/>
      <c r="C101" s="27"/>
      <c r="D101" s="26"/>
      <c r="E101" s="28"/>
      <c r="F101" s="28"/>
      <c r="G101" s="28"/>
      <c r="H101" s="25"/>
      <c r="I101" s="29"/>
      <c r="J101" s="34"/>
      <c r="K101" s="34"/>
      <c r="L101" s="34"/>
      <c r="M101" s="26"/>
      <c r="N101" s="26"/>
      <c r="O101" s="28"/>
      <c r="P101" s="43"/>
      <c r="Q101" s="43"/>
      <c r="R101" s="25"/>
      <c r="S101" s="26"/>
      <c r="T101" s="26"/>
      <c r="U101" s="31"/>
      <c r="V101" s="31"/>
      <c r="W101" s="31"/>
      <c r="X101" s="31"/>
      <c r="Y101" s="25"/>
      <c r="Z101" s="32"/>
      <c r="AA101" s="29"/>
      <c r="AB101" s="532"/>
    </row>
    <row r="102" spans="1:28" s="8" customFormat="1" ht="24" customHeight="1">
      <c r="A102" s="25"/>
      <c r="B102" s="28"/>
      <c r="C102" s="28"/>
      <c r="D102" s="28"/>
      <c r="E102" s="44"/>
      <c r="F102" s="27"/>
      <c r="G102" s="28"/>
      <c r="H102" s="25"/>
      <c r="I102" s="42"/>
      <c r="J102" s="34"/>
      <c r="K102" s="34"/>
      <c r="L102" s="34"/>
      <c r="M102" s="29"/>
      <c r="N102" s="29"/>
      <c r="O102" s="28"/>
      <c r="P102" s="42"/>
      <c r="Q102" s="42"/>
      <c r="R102" s="28"/>
      <c r="S102" s="28"/>
      <c r="T102" s="28"/>
      <c r="U102" s="45"/>
      <c r="V102" s="45"/>
      <c r="W102" s="45"/>
      <c r="X102" s="45"/>
      <c r="Y102" s="25"/>
      <c r="Z102" s="32"/>
      <c r="AA102" s="46"/>
      <c r="AB102" s="533"/>
    </row>
    <row r="103" spans="1:28" s="8" customFormat="1" ht="24" customHeight="1">
      <c r="A103" s="25"/>
      <c r="B103" s="28"/>
      <c r="C103" s="28"/>
      <c r="D103" s="37"/>
      <c r="E103" s="37"/>
      <c r="F103" s="27"/>
      <c r="G103" s="28"/>
      <c r="H103" s="25"/>
      <c r="I103" s="36"/>
      <c r="J103" s="34"/>
      <c r="K103" s="34"/>
      <c r="L103" s="34"/>
      <c r="M103" s="29"/>
      <c r="N103" s="29"/>
      <c r="O103" s="28"/>
      <c r="P103" s="42"/>
      <c r="Q103" s="42"/>
      <c r="R103" s="28"/>
      <c r="S103" s="28"/>
      <c r="T103" s="28"/>
      <c r="U103" s="45"/>
      <c r="V103" s="45"/>
      <c r="W103" s="45"/>
      <c r="X103" s="45"/>
      <c r="Y103" s="25"/>
      <c r="Z103" s="32"/>
      <c r="AA103" s="46"/>
      <c r="AB103" s="533"/>
    </row>
    <row r="104" spans="1:28" s="8" customFormat="1" ht="24" customHeight="1">
      <c r="A104" s="25"/>
      <c r="B104" s="28"/>
      <c r="C104" s="28"/>
      <c r="D104" s="28"/>
      <c r="E104" s="37"/>
      <c r="F104" s="27"/>
      <c r="G104" s="40"/>
      <c r="H104" s="25"/>
      <c r="I104" s="39"/>
      <c r="J104" s="34"/>
      <c r="K104" s="34"/>
      <c r="L104" s="34"/>
      <c r="M104" s="29"/>
      <c r="N104" s="29"/>
      <c r="O104" s="28"/>
      <c r="P104" s="42"/>
      <c r="Q104" s="42"/>
      <c r="R104" s="28"/>
      <c r="S104" s="28"/>
      <c r="T104" s="28"/>
      <c r="U104" s="45"/>
      <c r="V104" s="45"/>
      <c r="W104" s="45"/>
      <c r="X104" s="45"/>
      <c r="Y104" s="25"/>
      <c r="Z104" s="32"/>
      <c r="AA104" s="46"/>
      <c r="AB104" s="533"/>
    </row>
    <row r="105" spans="1:28" s="8" customFormat="1" ht="24" customHeight="1">
      <c r="A105" s="25"/>
      <c r="B105" s="28"/>
      <c r="C105" s="28"/>
      <c r="D105" s="28"/>
      <c r="E105" s="37"/>
      <c r="F105" s="28"/>
      <c r="G105" s="40"/>
      <c r="H105" s="25"/>
      <c r="I105" s="29"/>
      <c r="J105" s="34"/>
      <c r="K105" s="34"/>
      <c r="L105" s="34"/>
      <c r="M105" s="29"/>
      <c r="N105" s="29"/>
      <c r="O105" s="28"/>
      <c r="P105" s="42"/>
      <c r="Q105" s="42"/>
      <c r="R105" s="28"/>
      <c r="S105" s="28"/>
      <c r="T105" s="28"/>
      <c r="U105" s="45"/>
      <c r="V105" s="45"/>
      <c r="W105" s="45"/>
      <c r="X105" s="45"/>
      <c r="Y105" s="25"/>
      <c r="Z105" s="32"/>
      <c r="AA105" s="46"/>
      <c r="AB105" s="533"/>
    </row>
    <row r="106" spans="1:28" s="8" customFormat="1" ht="24" customHeight="1">
      <c r="A106" s="25"/>
      <c r="B106" s="28"/>
      <c r="C106" s="28"/>
      <c r="D106" s="28"/>
      <c r="E106" s="28"/>
      <c r="F106" s="28"/>
      <c r="G106" s="28"/>
      <c r="H106" s="25"/>
      <c r="I106" s="42"/>
      <c r="J106" s="34"/>
      <c r="K106" s="34"/>
      <c r="L106" s="34"/>
      <c r="M106" s="29"/>
      <c r="N106" s="29"/>
      <c r="O106" s="28"/>
      <c r="P106" s="42"/>
      <c r="Q106" s="42"/>
      <c r="R106" s="28"/>
      <c r="S106" s="28"/>
      <c r="T106" s="28"/>
      <c r="U106" s="45"/>
      <c r="V106" s="45"/>
      <c r="W106" s="45"/>
      <c r="X106" s="45"/>
      <c r="Y106" s="25"/>
      <c r="Z106" s="32"/>
      <c r="AA106" s="46"/>
      <c r="AB106" s="533"/>
    </row>
    <row r="107" spans="1:28" s="8" customFormat="1" ht="24" customHeight="1">
      <c r="A107" s="25"/>
      <c r="B107" s="28"/>
      <c r="C107" s="28"/>
      <c r="D107" s="37"/>
      <c r="E107" s="37"/>
      <c r="F107" s="26"/>
      <c r="G107" s="28"/>
      <c r="H107" s="25"/>
      <c r="I107" s="42"/>
      <c r="J107" s="34"/>
      <c r="K107" s="34"/>
      <c r="L107" s="34"/>
      <c r="M107" s="29"/>
      <c r="N107" s="29"/>
      <c r="O107" s="28"/>
      <c r="P107" s="37"/>
      <c r="Q107" s="37"/>
      <c r="R107" s="28"/>
      <c r="S107" s="28"/>
      <c r="T107" s="28"/>
      <c r="U107" s="47"/>
      <c r="V107" s="47"/>
      <c r="W107" s="47"/>
      <c r="X107" s="47"/>
      <c r="Y107" s="25"/>
      <c r="Z107" s="32"/>
      <c r="AA107" s="46"/>
      <c r="AB107" s="533"/>
    </row>
    <row r="108" spans="1:28" s="8" customFormat="1" ht="24" customHeight="1">
      <c r="A108" s="25"/>
      <c r="B108" s="28"/>
      <c r="C108" s="28"/>
      <c r="D108" s="37"/>
      <c r="E108" s="37"/>
      <c r="F108" s="26"/>
      <c r="G108" s="28"/>
      <c r="H108" s="25"/>
      <c r="I108" s="42"/>
      <c r="J108" s="34"/>
      <c r="K108" s="34"/>
      <c r="L108" s="34"/>
      <c r="M108" s="29"/>
      <c r="N108" s="29"/>
      <c r="O108" s="28"/>
      <c r="P108" s="37"/>
      <c r="Q108" s="37"/>
      <c r="R108" s="28"/>
      <c r="S108" s="28"/>
      <c r="T108" s="28"/>
      <c r="U108" s="45"/>
      <c r="V108" s="45"/>
      <c r="W108" s="45"/>
      <c r="X108" s="45"/>
      <c r="Y108" s="25"/>
      <c r="Z108" s="32"/>
      <c r="AA108" s="46"/>
      <c r="AB108" s="533"/>
    </row>
    <row r="109" spans="1:28" s="8" customFormat="1" ht="24" customHeight="1">
      <c r="A109" s="25"/>
      <c r="B109" s="28"/>
      <c r="C109" s="28"/>
      <c r="D109" s="28"/>
      <c r="E109" s="28"/>
      <c r="F109" s="28"/>
      <c r="G109" s="40"/>
      <c r="H109" s="25"/>
      <c r="I109" s="29"/>
      <c r="J109" s="34"/>
      <c r="K109" s="34"/>
      <c r="L109" s="34"/>
      <c r="M109" s="26"/>
      <c r="N109" s="25"/>
      <c r="O109" s="28"/>
      <c r="P109" s="29"/>
      <c r="Q109" s="29"/>
      <c r="R109" s="29"/>
      <c r="S109" s="29"/>
      <c r="T109" s="29"/>
      <c r="U109" s="35"/>
      <c r="V109" s="35"/>
      <c r="W109" s="35"/>
      <c r="X109" s="35"/>
      <c r="Y109" s="28"/>
      <c r="Z109" s="32"/>
      <c r="AA109" s="33"/>
      <c r="AB109" s="531"/>
    </row>
    <row r="110" spans="1:28" s="8" customFormat="1" ht="33.75" customHeight="1">
      <c r="A110" s="25"/>
      <c r="B110" s="28"/>
      <c r="C110" s="28"/>
      <c r="D110" s="28"/>
      <c r="E110" s="44"/>
      <c r="F110" s="28"/>
      <c r="G110" s="40"/>
      <c r="H110" s="25"/>
      <c r="I110" s="42"/>
      <c r="J110" s="34"/>
      <c r="K110" s="34"/>
      <c r="L110" s="34"/>
      <c r="M110" s="29"/>
      <c r="N110" s="29"/>
      <c r="O110" s="28"/>
      <c r="P110" s="42"/>
      <c r="Q110" s="42"/>
      <c r="R110" s="28"/>
      <c r="S110" s="28"/>
      <c r="T110" s="28"/>
      <c r="U110" s="45"/>
      <c r="V110" s="45"/>
      <c r="W110" s="45"/>
      <c r="X110" s="45"/>
      <c r="Y110" s="25"/>
      <c r="Z110" s="32"/>
      <c r="AA110" s="46"/>
      <c r="AB110" s="533"/>
    </row>
    <row r="111" spans="1:28" s="8" customFormat="1" ht="24" customHeight="1">
      <c r="A111" s="25"/>
      <c r="B111" s="28"/>
      <c r="C111" s="28"/>
      <c r="D111" s="27"/>
      <c r="E111" s="37"/>
      <c r="F111" s="28"/>
      <c r="G111" s="40"/>
      <c r="H111" s="25"/>
      <c r="I111" s="42"/>
      <c r="J111" s="34"/>
      <c r="K111" s="34"/>
      <c r="L111" s="34"/>
      <c r="M111" s="29"/>
      <c r="N111" s="29"/>
      <c r="O111" s="28"/>
      <c r="P111" s="37"/>
      <c r="Q111" s="37"/>
      <c r="R111" s="28"/>
      <c r="S111" s="28"/>
      <c r="T111" s="28"/>
      <c r="U111" s="47"/>
      <c r="V111" s="47"/>
      <c r="W111" s="47"/>
      <c r="X111" s="47"/>
      <c r="Y111" s="25"/>
      <c r="Z111" s="32"/>
      <c r="AA111" s="46"/>
      <c r="AB111" s="533"/>
    </row>
    <row r="112" spans="1:28" s="8" customFormat="1" ht="24" customHeight="1">
      <c r="A112" s="25"/>
      <c r="B112" s="28"/>
      <c r="C112" s="28"/>
      <c r="D112" s="27"/>
      <c r="E112" s="37"/>
      <c r="F112" s="28"/>
      <c r="G112" s="40"/>
      <c r="H112" s="25"/>
      <c r="I112" s="42"/>
      <c r="J112" s="34"/>
      <c r="K112" s="34"/>
      <c r="L112" s="34"/>
      <c r="M112" s="29"/>
      <c r="N112" s="29"/>
      <c r="O112" s="28"/>
      <c r="P112" s="37"/>
      <c r="Q112" s="37"/>
      <c r="R112" s="28"/>
      <c r="S112" s="28"/>
      <c r="T112" s="28"/>
      <c r="U112" s="47"/>
      <c r="V112" s="47"/>
      <c r="W112" s="47"/>
      <c r="X112" s="47"/>
      <c r="Y112" s="25"/>
      <c r="Z112" s="32"/>
      <c r="AA112" s="46"/>
      <c r="AB112" s="533"/>
    </row>
    <row r="113" spans="1:28" s="8" customFormat="1" ht="24" customHeight="1">
      <c r="A113" s="25"/>
      <c r="B113" s="28"/>
      <c r="C113" s="28"/>
      <c r="D113" s="27"/>
      <c r="E113" s="37"/>
      <c r="F113" s="28"/>
      <c r="G113" s="40"/>
      <c r="H113" s="25"/>
      <c r="I113" s="42"/>
      <c r="J113" s="34"/>
      <c r="K113" s="34"/>
      <c r="L113" s="34"/>
      <c r="M113" s="29"/>
      <c r="N113" s="29"/>
      <c r="O113" s="28"/>
      <c r="P113" s="37"/>
      <c r="Q113" s="37"/>
      <c r="R113" s="28"/>
      <c r="S113" s="28"/>
      <c r="T113" s="28"/>
      <c r="U113" s="47"/>
      <c r="V113" s="47"/>
      <c r="W113" s="47"/>
      <c r="X113" s="47"/>
      <c r="Y113" s="25"/>
      <c r="Z113" s="32"/>
      <c r="AA113" s="46"/>
      <c r="AB113" s="533"/>
    </row>
    <row r="114" spans="1:28" s="8" customFormat="1" ht="24" customHeight="1">
      <c r="A114" s="25"/>
      <c r="B114" s="28"/>
      <c r="C114" s="28"/>
      <c r="D114" s="46"/>
      <c r="E114" s="46"/>
      <c r="F114" s="28"/>
      <c r="G114" s="40"/>
      <c r="H114" s="25"/>
      <c r="I114" s="42"/>
      <c r="J114" s="34"/>
      <c r="K114" s="34"/>
      <c r="L114" s="34"/>
      <c r="M114" s="29"/>
      <c r="N114" s="29"/>
      <c r="O114" s="28"/>
      <c r="P114" s="42"/>
      <c r="Q114" s="42"/>
      <c r="R114" s="28"/>
      <c r="S114" s="28"/>
      <c r="T114" s="28"/>
      <c r="U114" s="45"/>
      <c r="V114" s="45"/>
      <c r="W114" s="45"/>
      <c r="X114" s="45"/>
      <c r="Y114" s="25"/>
      <c r="Z114" s="32"/>
      <c r="AA114" s="46"/>
      <c r="AB114" s="533"/>
    </row>
    <row r="115" spans="1:28" s="8" customFormat="1" ht="24" customHeight="1">
      <c r="A115" s="25"/>
      <c r="B115" s="28"/>
      <c r="C115" s="27"/>
      <c r="D115" s="27"/>
      <c r="E115" s="37"/>
      <c r="F115" s="28"/>
      <c r="G115" s="40"/>
      <c r="H115" s="25"/>
      <c r="I115" s="42"/>
      <c r="J115" s="30"/>
      <c r="K115" s="30"/>
      <c r="L115" s="30"/>
      <c r="M115" s="29"/>
      <c r="N115" s="29"/>
      <c r="O115" s="28"/>
      <c r="P115" s="37"/>
      <c r="Q115" s="37"/>
      <c r="R115" s="25"/>
      <c r="S115" s="25"/>
      <c r="T115" s="25"/>
      <c r="U115" s="31"/>
      <c r="V115" s="31"/>
      <c r="W115" s="31"/>
      <c r="X115" s="31"/>
      <c r="Y115" s="25"/>
      <c r="Z115" s="32"/>
      <c r="AA115" s="46"/>
      <c r="AB115" s="533"/>
    </row>
    <row r="116" spans="1:28" s="8" customFormat="1" ht="27.75" customHeight="1">
      <c r="A116" s="25"/>
      <c r="B116" s="28"/>
      <c r="C116" s="28"/>
      <c r="D116" s="27"/>
      <c r="E116" s="44"/>
      <c r="F116" s="28"/>
      <c r="G116" s="40"/>
      <c r="H116" s="25"/>
      <c r="I116" s="39"/>
      <c r="J116" s="30"/>
      <c r="K116" s="30"/>
      <c r="L116" s="30"/>
      <c r="M116" s="26"/>
      <c r="N116" s="29"/>
      <c r="O116" s="28"/>
      <c r="P116" s="37"/>
      <c r="Q116" s="37"/>
      <c r="R116" s="28"/>
      <c r="S116" s="25"/>
      <c r="T116" s="25"/>
      <c r="U116" s="31"/>
      <c r="V116" s="31"/>
      <c r="W116" s="31"/>
      <c r="X116" s="31"/>
      <c r="Y116" s="40"/>
      <c r="Z116" s="32"/>
      <c r="AA116" s="42"/>
      <c r="AB116" s="534"/>
    </row>
    <row r="117" spans="1:28" s="8" customFormat="1" ht="24" customHeight="1">
      <c r="A117" s="25"/>
      <c r="B117" s="28"/>
      <c r="C117" s="28"/>
      <c r="D117" s="27"/>
      <c r="E117" s="37"/>
      <c r="F117" s="28"/>
      <c r="G117" s="40"/>
      <c r="H117" s="25"/>
      <c r="I117" s="42"/>
      <c r="J117" s="30"/>
      <c r="K117" s="30"/>
      <c r="L117" s="30"/>
      <c r="M117" s="26"/>
      <c r="N117" s="29"/>
      <c r="O117" s="28"/>
      <c r="P117" s="37"/>
      <c r="Q117" s="37"/>
      <c r="R117" s="25"/>
      <c r="S117" s="25"/>
      <c r="T117" s="25"/>
      <c r="U117" s="31"/>
      <c r="V117" s="31"/>
      <c r="W117" s="31"/>
      <c r="X117" s="31"/>
      <c r="Y117" s="25"/>
      <c r="Z117" s="32"/>
      <c r="AA117" s="46"/>
      <c r="AB117" s="533"/>
    </row>
    <row r="118" spans="1:28" s="8" customFormat="1" ht="24" customHeight="1">
      <c r="A118" s="25"/>
      <c r="B118" s="28"/>
      <c r="C118" s="28"/>
      <c r="D118" s="27"/>
      <c r="E118" s="44"/>
      <c r="F118" s="28"/>
      <c r="G118" s="40"/>
      <c r="H118" s="25"/>
      <c r="I118" s="42"/>
      <c r="J118" s="30"/>
      <c r="K118" s="30"/>
      <c r="L118" s="30"/>
      <c r="M118" s="26"/>
      <c r="N118" s="29"/>
      <c r="O118" s="28"/>
      <c r="P118" s="48"/>
      <c r="Q118" s="48"/>
      <c r="R118" s="26"/>
      <c r="S118" s="25"/>
      <c r="T118" s="25"/>
      <c r="U118" s="31"/>
      <c r="V118" s="31"/>
      <c r="W118" s="31"/>
      <c r="X118" s="31"/>
      <c r="Y118" s="25"/>
      <c r="Z118" s="32"/>
      <c r="AA118" s="46"/>
      <c r="AB118" s="533"/>
    </row>
    <row r="119" spans="1:28" s="8" customFormat="1" ht="24" customHeight="1">
      <c r="A119" s="25"/>
      <c r="B119" s="28"/>
      <c r="C119" s="28"/>
      <c r="D119" s="27"/>
      <c r="E119" s="44"/>
      <c r="F119" s="28"/>
      <c r="G119" s="40"/>
      <c r="H119" s="25"/>
      <c r="I119" s="42"/>
      <c r="J119" s="30"/>
      <c r="K119" s="30"/>
      <c r="L119" s="30"/>
      <c r="M119" s="26"/>
      <c r="N119" s="29"/>
      <c r="O119" s="28"/>
      <c r="P119" s="26"/>
      <c r="Q119" s="26"/>
      <c r="R119" s="28"/>
      <c r="S119" s="25"/>
      <c r="T119" s="25"/>
      <c r="U119" s="31"/>
      <c r="V119" s="31"/>
      <c r="W119" s="31"/>
      <c r="X119" s="31"/>
      <c r="Y119" s="25"/>
      <c r="Z119" s="32"/>
      <c r="AA119" s="46"/>
      <c r="AB119" s="533"/>
    </row>
    <row r="120" spans="1:28" s="8" customFormat="1" ht="24" customHeight="1">
      <c r="A120" s="25"/>
      <c r="B120" s="28"/>
      <c r="C120" s="28"/>
      <c r="D120" s="27"/>
      <c r="E120" s="37"/>
      <c r="F120" s="28"/>
      <c r="G120" s="40"/>
      <c r="H120" s="25"/>
      <c r="I120" s="42"/>
      <c r="J120" s="30"/>
      <c r="K120" s="30"/>
      <c r="L120" s="30"/>
      <c r="M120" s="29"/>
      <c r="N120" s="29"/>
      <c r="O120" s="28"/>
      <c r="P120" s="42"/>
      <c r="Q120" s="42"/>
      <c r="R120" s="25"/>
      <c r="S120" s="25"/>
      <c r="T120" s="25"/>
      <c r="U120" s="31"/>
      <c r="V120" s="31"/>
      <c r="W120" s="31"/>
      <c r="X120" s="31"/>
      <c r="Y120" s="25"/>
      <c r="Z120" s="32"/>
      <c r="AA120" s="46"/>
      <c r="AB120" s="533"/>
    </row>
    <row r="121" spans="1:28" s="8" customFormat="1" ht="24" customHeight="1">
      <c r="A121" s="25"/>
      <c r="B121" s="28"/>
      <c r="C121" s="28"/>
      <c r="D121" s="27"/>
      <c r="E121" s="44"/>
      <c r="F121" s="28"/>
      <c r="G121" s="40"/>
      <c r="H121" s="25"/>
      <c r="I121" s="39"/>
      <c r="J121" s="30"/>
      <c r="K121" s="30"/>
      <c r="L121" s="30"/>
      <c r="M121" s="26"/>
      <c r="N121" s="29"/>
      <c r="O121" s="28"/>
      <c r="P121" s="37"/>
      <c r="Q121" s="37"/>
      <c r="R121" s="28"/>
      <c r="S121" s="25"/>
      <c r="T121" s="25"/>
      <c r="U121" s="31"/>
      <c r="V121" s="31"/>
      <c r="W121" s="31"/>
      <c r="X121" s="31"/>
      <c r="Y121" s="40"/>
      <c r="Z121" s="32"/>
      <c r="AA121" s="42"/>
      <c r="AB121" s="534"/>
    </row>
    <row r="122" spans="1:28" s="8" customFormat="1" ht="24" customHeight="1">
      <c r="A122" s="25"/>
      <c r="B122" s="28"/>
      <c r="C122" s="28"/>
      <c r="D122" s="27"/>
      <c r="E122" s="44"/>
      <c r="F122" s="28"/>
      <c r="G122" s="40"/>
      <c r="H122" s="25"/>
      <c r="I122" s="42"/>
      <c r="J122" s="30"/>
      <c r="K122" s="30"/>
      <c r="L122" s="30"/>
      <c r="M122" s="26"/>
      <c r="N122" s="29"/>
      <c r="O122" s="28"/>
      <c r="P122" s="42"/>
      <c r="Q122" s="42"/>
      <c r="R122" s="25"/>
      <c r="S122" s="25"/>
      <c r="T122" s="25"/>
      <c r="U122" s="31"/>
      <c r="V122" s="31"/>
      <c r="W122" s="31"/>
      <c r="X122" s="31"/>
      <c r="Y122" s="25"/>
      <c r="Z122" s="32"/>
      <c r="AA122" s="46"/>
      <c r="AB122" s="533"/>
    </row>
    <row r="123" spans="1:28" s="8" customFormat="1" ht="24" customHeight="1">
      <c r="A123" s="25"/>
      <c r="B123" s="28"/>
      <c r="C123" s="28"/>
      <c r="D123" s="27"/>
      <c r="E123" s="44"/>
      <c r="F123" s="28"/>
      <c r="G123" s="40"/>
      <c r="H123" s="25"/>
      <c r="I123" s="42"/>
      <c r="J123" s="30"/>
      <c r="K123" s="30"/>
      <c r="L123" s="30"/>
      <c r="M123" s="26"/>
      <c r="N123" s="29"/>
      <c r="O123" s="28"/>
      <c r="P123" s="48"/>
      <c r="Q123" s="48"/>
      <c r="R123" s="26"/>
      <c r="S123" s="25"/>
      <c r="T123" s="25"/>
      <c r="U123" s="31"/>
      <c r="V123" s="31"/>
      <c r="W123" s="31"/>
      <c r="X123" s="31"/>
      <c r="Y123" s="40"/>
      <c r="Z123" s="32"/>
      <c r="AA123" s="46"/>
      <c r="AB123" s="533"/>
    </row>
    <row r="124" spans="1:28" s="8" customFormat="1" ht="24" customHeight="1">
      <c r="A124" s="25"/>
      <c r="B124" s="28"/>
      <c r="C124" s="28"/>
      <c r="D124" s="27"/>
      <c r="E124" s="44"/>
      <c r="F124" s="28"/>
      <c r="G124" s="40"/>
      <c r="H124" s="25"/>
      <c r="I124" s="42"/>
      <c r="J124" s="30"/>
      <c r="K124" s="30"/>
      <c r="L124" s="30"/>
      <c r="M124" s="26"/>
      <c r="N124" s="29"/>
      <c r="O124" s="28"/>
      <c r="P124" s="26"/>
      <c r="Q124" s="26"/>
      <c r="R124" s="28"/>
      <c r="S124" s="25"/>
      <c r="T124" s="25"/>
      <c r="U124" s="31"/>
      <c r="V124" s="31"/>
      <c r="W124" s="31"/>
      <c r="X124" s="31"/>
      <c r="Y124" s="25"/>
      <c r="Z124" s="32"/>
      <c r="AA124" s="46"/>
      <c r="AB124" s="533"/>
    </row>
    <row r="125" spans="1:28" s="8" customFormat="1" ht="27.75" customHeight="1">
      <c r="A125" s="25"/>
      <c r="B125" s="28"/>
      <c r="C125" s="28"/>
      <c r="D125" s="28"/>
      <c r="E125" s="28"/>
      <c r="F125" s="28"/>
      <c r="G125" s="40"/>
      <c r="H125" s="25"/>
      <c r="I125" s="49"/>
      <c r="J125" s="34"/>
      <c r="K125" s="34"/>
      <c r="L125" s="34"/>
      <c r="M125" s="50"/>
      <c r="N125" s="50"/>
      <c r="O125" s="29"/>
      <c r="P125" s="29"/>
      <c r="Q125" s="29"/>
      <c r="R125" s="28"/>
      <c r="S125" s="37"/>
      <c r="T125" s="37"/>
      <c r="U125" s="47"/>
      <c r="V125" s="47"/>
      <c r="W125" s="47"/>
      <c r="X125" s="47"/>
      <c r="Y125" s="28"/>
      <c r="Z125" s="32"/>
      <c r="AA125" s="42"/>
      <c r="AB125" s="534"/>
    </row>
    <row r="126" spans="1:28" s="8" customFormat="1" ht="27.75" customHeight="1">
      <c r="A126" s="25"/>
      <c r="B126" s="28"/>
      <c r="C126" s="28"/>
      <c r="D126" s="28"/>
      <c r="E126" s="28"/>
      <c r="F126" s="28"/>
      <c r="G126" s="40"/>
      <c r="H126" s="25"/>
      <c r="I126" s="39"/>
      <c r="J126" s="34"/>
      <c r="K126" s="34"/>
      <c r="L126" s="34"/>
      <c r="M126" s="50"/>
      <c r="N126" s="50"/>
      <c r="O126" s="29"/>
      <c r="P126" s="29"/>
      <c r="Q126" s="29"/>
      <c r="R126" s="28"/>
      <c r="S126" s="37"/>
      <c r="T126" s="37"/>
      <c r="U126" s="47"/>
      <c r="V126" s="47"/>
      <c r="W126" s="47"/>
      <c r="X126" s="47"/>
      <c r="Y126" s="28"/>
      <c r="Z126" s="32"/>
      <c r="AA126" s="42"/>
      <c r="AB126" s="534"/>
    </row>
    <row r="127" spans="1:28" s="8" customFormat="1" ht="27.75" customHeight="1">
      <c r="A127" s="25"/>
      <c r="B127" s="28"/>
      <c r="C127" s="28"/>
      <c r="D127" s="36"/>
      <c r="E127" s="37"/>
      <c r="F127" s="28"/>
      <c r="G127" s="40"/>
      <c r="H127" s="25"/>
      <c r="I127" s="39"/>
      <c r="J127" s="34"/>
      <c r="K127" s="34"/>
      <c r="L127" s="34"/>
      <c r="M127" s="50"/>
      <c r="N127" s="50"/>
      <c r="O127" s="29"/>
      <c r="P127" s="29"/>
      <c r="Q127" s="29"/>
      <c r="R127" s="28"/>
      <c r="S127" s="42"/>
      <c r="T127" s="42"/>
      <c r="U127" s="35"/>
      <c r="V127" s="35"/>
      <c r="W127" s="35"/>
      <c r="X127" s="35"/>
      <c r="Y127" s="28"/>
      <c r="Z127" s="32"/>
      <c r="AA127" s="42"/>
      <c r="AB127" s="534"/>
    </row>
    <row r="128" spans="1:28" s="8" customFormat="1" ht="24" customHeight="1">
      <c r="A128" s="25"/>
      <c r="B128" s="28"/>
      <c r="C128" s="28"/>
      <c r="D128" s="27"/>
      <c r="E128" s="27"/>
      <c r="F128" s="28"/>
      <c r="G128" s="40"/>
      <c r="H128" s="25"/>
      <c r="I128" s="42"/>
      <c r="J128" s="34"/>
      <c r="K128" s="34"/>
      <c r="L128" s="34"/>
      <c r="M128" s="29"/>
      <c r="N128" s="29"/>
      <c r="O128" s="28"/>
      <c r="P128" s="42"/>
      <c r="Q128" s="42"/>
      <c r="R128" s="28"/>
      <c r="S128" s="28"/>
      <c r="T128" s="28"/>
      <c r="U128" s="45"/>
      <c r="V128" s="45"/>
      <c r="W128" s="45"/>
      <c r="X128" s="45"/>
      <c r="Y128" s="25"/>
      <c r="Z128" s="32"/>
      <c r="AA128" s="46"/>
      <c r="AB128" s="533"/>
    </row>
    <row r="129" spans="1:28" s="8" customFormat="1" ht="24" customHeight="1">
      <c r="A129" s="25"/>
      <c r="B129" s="28"/>
      <c r="C129" s="28"/>
      <c r="D129" s="27"/>
      <c r="E129" s="27"/>
      <c r="F129" s="28"/>
      <c r="G129" s="40"/>
      <c r="H129" s="25"/>
      <c r="I129" s="42"/>
      <c r="J129" s="34"/>
      <c r="K129" s="34"/>
      <c r="L129" s="34"/>
      <c r="M129" s="29"/>
      <c r="N129" s="29"/>
      <c r="O129" s="28"/>
      <c r="P129" s="42"/>
      <c r="Q129" s="42"/>
      <c r="R129" s="28"/>
      <c r="S129" s="28"/>
      <c r="T129" s="28"/>
      <c r="U129" s="45"/>
      <c r="V129" s="45"/>
      <c r="W129" s="45"/>
      <c r="X129" s="45"/>
      <c r="Y129" s="25"/>
      <c r="Z129" s="32"/>
      <c r="AA129" s="46"/>
      <c r="AB129" s="533"/>
    </row>
    <row r="130" spans="1:28" s="8" customFormat="1" ht="27.75" customHeight="1">
      <c r="A130" s="25"/>
      <c r="B130" s="28"/>
      <c r="C130" s="28"/>
      <c r="D130" s="37"/>
      <c r="E130" s="37"/>
      <c r="F130" s="28"/>
      <c r="G130" s="40"/>
      <c r="H130" s="25"/>
      <c r="I130" s="42"/>
      <c r="J130" s="34"/>
      <c r="K130" s="34"/>
      <c r="L130" s="34"/>
      <c r="M130" s="29"/>
      <c r="N130" s="29"/>
      <c r="O130" s="28"/>
      <c r="P130" s="42"/>
      <c r="Q130" s="42"/>
      <c r="R130" s="28"/>
      <c r="S130" s="28"/>
      <c r="T130" s="28"/>
      <c r="U130" s="45"/>
      <c r="V130" s="45"/>
      <c r="W130" s="45"/>
      <c r="X130" s="45"/>
      <c r="Y130" s="25"/>
      <c r="Z130" s="32"/>
      <c r="AA130" s="46"/>
      <c r="AB130" s="533"/>
    </row>
    <row r="131" spans="1:28" s="8" customFormat="1" ht="27.75" customHeight="1">
      <c r="A131" s="25"/>
      <c r="B131" s="28"/>
      <c r="C131" s="28"/>
      <c r="D131" s="37"/>
      <c r="E131" s="37"/>
      <c r="F131" s="28"/>
      <c r="G131" s="40"/>
      <c r="H131" s="25"/>
      <c r="I131" s="42"/>
      <c r="J131" s="34"/>
      <c r="K131" s="34"/>
      <c r="L131" s="34"/>
      <c r="M131" s="29"/>
      <c r="N131" s="29"/>
      <c r="O131" s="28"/>
      <c r="P131" s="37"/>
      <c r="Q131" s="37"/>
      <c r="R131" s="28"/>
      <c r="S131" s="28"/>
      <c r="T131" s="28"/>
      <c r="U131" s="47"/>
      <c r="V131" s="47"/>
      <c r="W131" s="47"/>
      <c r="X131" s="47"/>
      <c r="Y131" s="25"/>
      <c r="Z131" s="32"/>
      <c r="AA131" s="46"/>
      <c r="AB131" s="533"/>
    </row>
    <row r="132" spans="1:28" s="8" customFormat="1" ht="24" customHeight="1">
      <c r="A132" s="25"/>
      <c r="B132" s="28"/>
      <c r="C132" s="28"/>
      <c r="D132" s="37"/>
      <c r="E132" s="37"/>
      <c r="F132" s="28"/>
      <c r="G132" s="40"/>
      <c r="H132" s="25"/>
      <c r="I132" s="42"/>
      <c r="J132" s="34"/>
      <c r="K132" s="34"/>
      <c r="L132" s="34"/>
      <c r="M132" s="29"/>
      <c r="N132" s="29"/>
      <c r="O132" s="28"/>
      <c r="P132" s="37"/>
      <c r="Q132" s="37"/>
      <c r="R132" s="28"/>
      <c r="S132" s="28"/>
      <c r="T132" s="28"/>
      <c r="U132" s="47"/>
      <c r="V132" s="47"/>
      <c r="W132" s="47"/>
      <c r="X132" s="47"/>
      <c r="Y132" s="25"/>
      <c r="Z132" s="32"/>
      <c r="AA132" s="46"/>
      <c r="AB132" s="533"/>
    </row>
    <row r="133" spans="1:28" s="8" customFormat="1" ht="24" customHeight="1">
      <c r="A133" s="25"/>
      <c r="B133" s="28"/>
      <c r="C133" s="28"/>
      <c r="D133" s="37"/>
      <c r="E133" s="37"/>
      <c r="F133" s="28"/>
      <c r="G133" s="40"/>
      <c r="H133" s="25"/>
      <c r="I133" s="42"/>
      <c r="J133" s="34"/>
      <c r="K133" s="34"/>
      <c r="L133" s="34"/>
      <c r="M133" s="29"/>
      <c r="N133" s="29"/>
      <c r="O133" s="28"/>
      <c r="P133" s="37"/>
      <c r="Q133" s="37"/>
      <c r="R133" s="28"/>
      <c r="S133" s="28"/>
      <c r="T133" s="28"/>
      <c r="U133" s="47"/>
      <c r="V133" s="47"/>
      <c r="W133" s="47"/>
      <c r="X133" s="47"/>
      <c r="Y133" s="25"/>
      <c r="Z133" s="32"/>
      <c r="AA133" s="46"/>
      <c r="AB133" s="533"/>
    </row>
    <row r="134" spans="1:28" s="8" customFormat="1" ht="24" customHeight="1">
      <c r="A134" s="25"/>
      <c r="B134" s="28"/>
      <c r="C134" s="28"/>
      <c r="D134" s="37"/>
      <c r="E134" s="37"/>
      <c r="F134" s="28"/>
      <c r="G134" s="40"/>
      <c r="H134" s="25"/>
      <c r="I134" s="42"/>
      <c r="J134" s="34"/>
      <c r="K134" s="34"/>
      <c r="L134" s="34"/>
      <c r="M134" s="29"/>
      <c r="N134" s="29"/>
      <c r="O134" s="28"/>
      <c r="P134" s="37"/>
      <c r="Q134" s="37"/>
      <c r="R134" s="28"/>
      <c r="S134" s="28"/>
      <c r="T134" s="28"/>
      <c r="U134" s="47"/>
      <c r="V134" s="47"/>
      <c r="W134" s="47"/>
      <c r="X134" s="47"/>
      <c r="Y134" s="25"/>
      <c r="Z134" s="32"/>
      <c r="AA134" s="46"/>
      <c r="AB134" s="533"/>
    </row>
    <row r="135" spans="1:28" s="8" customFormat="1" ht="24" customHeight="1">
      <c r="A135" s="25"/>
      <c r="B135" s="28"/>
      <c r="C135" s="28"/>
      <c r="D135" s="37"/>
      <c r="E135" s="37"/>
      <c r="F135" s="28"/>
      <c r="G135" s="40"/>
      <c r="H135" s="25"/>
      <c r="I135" s="42"/>
      <c r="J135" s="34"/>
      <c r="K135" s="34"/>
      <c r="L135" s="34"/>
      <c r="M135" s="29"/>
      <c r="N135" s="29"/>
      <c r="O135" s="28"/>
      <c r="P135" s="37"/>
      <c r="Q135" s="37"/>
      <c r="R135" s="28"/>
      <c r="S135" s="28"/>
      <c r="T135" s="28"/>
      <c r="U135" s="45"/>
      <c r="V135" s="45"/>
      <c r="W135" s="45"/>
      <c r="X135" s="45"/>
      <c r="Y135" s="25"/>
      <c r="Z135" s="32"/>
      <c r="AA135" s="46"/>
      <c r="AB135" s="533"/>
    </row>
    <row r="136" spans="1:28" s="8" customFormat="1" ht="27.75" customHeight="1">
      <c r="A136" s="25"/>
      <c r="B136" s="28"/>
      <c r="C136" s="28"/>
      <c r="D136" s="37"/>
      <c r="E136" s="37"/>
      <c r="F136" s="28"/>
      <c r="G136" s="40"/>
      <c r="H136" s="25"/>
      <c r="I136" s="36"/>
      <c r="J136" s="34"/>
      <c r="K136" s="34"/>
      <c r="L136" s="34"/>
      <c r="M136" s="29"/>
      <c r="N136" s="29"/>
      <c r="O136" s="28"/>
      <c r="P136" s="37"/>
      <c r="Q136" s="37"/>
      <c r="R136" s="37"/>
      <c r="S136" s="28"/>
      <c r="T136" s="28"/>
      <c r="U136" s="45"/>
      <c r="V136" s="45"/>
      <c r="W136" s="45"/>
      <c r="X136" s="45"/>
      <c r="Y136" s="25"/>
      <c r="Z136" s="32"/>
      <c r="AA136" s="42"/>
      <c r="AB136" s="534"/>
    </row>
    <row r="137" spans="1:28" s="8" customFormat="1" ht="24" customHeight="1">
      <c r="A137" s="25"/>
      <c r="B137" s="28"/>
      <c r="C137" s="28"/>
      <c r="D137" s="36"/>
      <c r="E137" s="37"/>
      <c r="F137" s="28"/>
      <c r="G137" s="40"/>
      <c r="H137" s="25"/>
      <c r="I137" s="39"/>
      <c r="J137" s="34"/>
      <c r="K137" s="34"/>
      <c r="L137" s="34"/>
      <c r="M137" s="29"/>
      <c r="N137" s="29"/>
      <c r="O137" s="28"/>
      <c r="P137" s="37"/>
      <c r="Q137" s="37"/>
      <c r="R137" s="28"/>
      <c r="S137" s="28"/>
      <c r="T137" s="28"/>
      <c r="U137" s="51"/>
      <c r="V137" s="51"/>
      <c r="W137" s="51"/>
      <c r="X137" s="51"/>
      <c r="Y137" s="25"/>
      <c r="Z137" s="32"/>
      <c r="AA137" s="46"/>
      <c r="AB137" s="533"/>
    </row>
    <row r="138" spans="1:28" s="8" customFormat="1" ht="27.75" customHeight="1">
      <c r="A138" s="25"/>
      <c r="B138" s="28"/>
      <c r="C138" s="28"/>
      <c r="D138" s="36"/>
      <c r="E138" s="37"/>
      <c r="F138" s="28"/>
      <c r="G138" s="40"/>
      <c r="H138" s="25"/>
      <c r="I138" s="29"/>
      <c r="J138" s="34"/>
      <c r="K138" s="34"/>
      <c r="L138" s="34"/>
      <c r="M138" s="29"/>
      <c r="N138" s="29"/>
      <c r="O138" s="28"/>
      <c r="P138" s="37"/>
      <c r="Q138" s="37"/>
      <c r="R138" s="28"/>
      <c r="S138" s="28"/>
      <c r="T138" s="28"/>
      <c r="U138" s="51"/>
      <c r="V138" s="51"/>
      <c r="W138" s="51"/>
      <c r="X138" s="51"/>
      <c r="Y138" s="25"/>
      <c r="Z138" s="32"/>
      <c r="AA138" s="33"/>
      <c r="AB138" s="531"/>
    </row>
    <row r="139" spans="1:28" s="8" customFormat="1" ht="24" customHeight="1">
      <c r="A139" s="25"/>
      <c r="B139" s="28"/>
      <c r="C139" s="28"/>
      <c r="D139" s="28"/>
      <c r="E139" s="28"/>
      <c r="F139" s="28"/>
      <c r="G139" s="40"/>
      <c r="H139" s="25"/>
      <c r="I139" s="29"/>
      <c r="J139" s="34"/>
      <c r="K139" s="34"/>
      <c r="L139" s="34"/>
      <c r="M139" s="26"/>
      <c r="N139" s="25"/>
      <c r="O139" s="28"/>
      <c r="P139" s="29"/>
      <c r="Q139" s="29"/>
      <c r="R139" s="29"/>
      <c r="S139" s="29"/>
      <c r="T139" s="29"/>
      <c r="U139" s="35"/>
      <c r="V139" s="35"/>
      <c r="W139" s="35"/>
      <c r="X139" s="35"/>
      <c r="Y139" s="28"/>
      <c r="Z139" s="32"/>
      <c r="AA139" s="33"/>
      <c r="AB139" s="531"/>
    </row>
    <row r="140" spans="1:28" s="8" customFormat="1" ht="27.75" customHeight="1">
      <c r="A140" s="25"/>
      <c r="B140" s="28"/>
      <c r="C140" s="28"/>
      <c r="D140" s="36"/>
      <c r="E140" s="37"/>
      <c r="F140" s="28"/>
      <c r="G140" s="40"/>
      <c r="H140" s="25"/>
      <c r="I140" s="29"/>
      <c r="J140" s="34"/>
      <c r="K140" s="34"/>
      <c r="L140" s="34"/>
      <c r="M140" s="29"/>
      <c r="N140" s="29"/>
      <c r="O140" s="28"/>
      <c r="P140" s="36"/>
      <c r="Q140" s="36"/>
      <c r="R140" s="28"/>
      <c r="S140" s="28"/>
      <c r="T140" s="28"/>
      <c r="U140" s="51"/>
      <c r="V140" s="51"/>
      <c r="W140" s="51"/>
      <c r="X140" s="51"/>
      <c r="Y140" s="25"/>
      <c r="Z140" s="32"/>
      <c r="AA140" s="33"/>
      <c r="AB140" s="531"/>
    </row>
    <row r="141" spans="1:28" s="8" customFormat="1" ht="29.25" customHeight="1">
      <c r="A141" s="25"/>
      <c r="B141" s="28"/>
      <c r="C141" s="28"/>
      <c r="D141" s="28"/>
      <c r="E141" s="28"/>
      <c r="F141" s="28"/>
      <c r="G141" s="40"/>
      <c r="H141" s="25"/>
      <c r="I141" s="29"/>
      <c r="J141" s="34"/>
      <c r="K141" s="34"/>
      <c r="L141" s="34"/>
      <c r="M141" s="26"/>
      <c r="N141" s="25"/>
      <c r="O141" s="28"/>
      <c r="P141" s="37"/>
      <c r="Q141" s="37"/>
      <c r="R141" s="29"/>
      <c r="S141" s="29"/>
      <c r="T141" s="29"/>
      <c r="U141" s="47"/>
      <c r="V141" s="47"/>
      <c r="W141" s="47"/>
      <c r="X141" s="47"/>
      <c r="Y141" s="28"/>
      <c r="Z141" s="32"/>
      <c r="AA141" s="33"/>
      <c r="AB141" s="531"/>
    </row>
    <row r="142" spans="1:28" s="8" customFormat="1" ht="24" customHeight="1">
      <c r="A142" s="25"/>
      <c r="B142" s="28"/>
      <c r="C142" s="28"/>
      <c r="D142" s="28"/>
      <c r="E142" s="28"/>
      <c r="F142" s="28"/>
      <c r="G142" s="40"/>
      <c r="H142" s="25"/>
      <c r="I142" s="29"/>
      <c r="J142" s="34"/>
      <c r="K142" s="34"/>
      <c r="L142" s="34"/>
      <c r="M142" s="26"/>
      <c r="N142" s="25"/>
      <c r="O142" s="28"/>
      <c r="P142" s="37"/>
      <c r="Q142" s="37"/>
      <c r="R142" s="29"/>
      <c r="S142" s="29"/>
      <c r="T142" s="29"/>
      <c r="U142" s="35"/>
      <c r="V142" s="35"/>
      <c r="W142" s="35"/>
      <c r="X142" s="35"/>
      <c r="Y142" s="28"/>
      <c r="Z142" s="32"/>
      <c r="AA142" s="33"/>
      <c r="AB142" s="531"/>
    </row>
    <row r="143" spans="1:28" s="8" customFormat="1" ht="24" customHeight="1">
      <c r="A143" s="25"/>
      <c r="B143" s="28"/>
      <c r="C143" s="28"/>
      <c r="D143" s="28"/>
      <c r="E143" s="28"/>
      <c r="F143" s="28"/>
      <c r="G143" s="40"/>
      <c r="H143" s="25"/>
      <c r="I143" s="29"/>
      <c r="J143" s="34"/>
      <c r="K143" s="34"/>
      <c r="L143" s="34"/>
      <c r="M143" s="26"/>
      <c r="N143" s="25"/>
      <c r="O143" s="28"/>
      <c r="P143" s="37"/>
      <c r="Q143" s="37"/>
      <c r="R143" s="29"/>
      <c r="S143" s="29"/>
      <c r="T143" s="29"/>
      <c r="U143" s="47"/>
      <c r="V143" s="47"/>
      <c r="W143" s="47"/>
      <c r="X143" s="47"/>
      <c r="Y143" s="28"/>
      <c r="Z143" s="32"/>
      <c r="AA143" s="33"/>
      <c r="AB143" s="531"/>
    </row>
    <row r="144" spans="1:28" s="8" customFormat="1" ht="27.75" customHeight="1">
      <c r="A144" s="25"/>
      <c r="B144" s="28"/>
      <c r="C144" s="27"/>
      <c r="D144" s="27"/>
      <c r="E144" s="44"/>
      <c r="F144" s="28"/>
      <c r="G144" s="40"/>
      <c r="H144" s="25"/>
      <c r="I144" s="29"/>
      <c r="J144" s="34"/>
      <c r="K144" s="34"/>
      <c r="L144" s="34"/>
      <c r="M144" s="29"/>
      <c r="N144" s="29"/>
      <c r="O144" s="28"/>
      <c r="P144" s="36"/>
      <c r="Q144" s="36"/>
      <c r="R144" s="28"/>
      <c r="S144" s="28"/>
      <c r="T144" s="28"/>
      <c r="U144" s="51"/>
      <c r="V144" s="51"/>
      <c r="W144" s="51"/>
      <c r="X144" s="51"/>
      <c r="Y144" s="25"/>
      <c r="Z144" s="32"/>
      <c r="AA144" s="33"/>
      <c r="AB144" s="531"/>
    </row>
    <row r="145" spans="1:28" s="8" customFormat="1" ht="27.75" customHeight="1">
      <c r="A145" s="25"/>
      <c r="B145" s="28"/>
      <c r="C145" s="27"/>
      <c r="D145" s="27"/>
      <c r="E145" s="44"/>
      <c r="F145" s="28"/>
      <c r="G145" s="40"/>
      <c r="H145" s="25"/>
      <c r="I145" s="29"/>
      <c r="J145" s="34"/>
      <c r="K145" s="34"/>
      <c r="L145" s="34"/>
      <c r="M145" s="29"/>
      <c r="N145" s="29"/>
      <c r="O145" s="28"/>
      <c r="P145" s="36"/>
      <c r="Q145" s="36"/>
      <c r="R145" s="28"/>
      <c r="S145" s="28"/>
      <c r="T145" s="28"/>
      <c r="U145" s="51"/>
      <c r="V145" s="51"/>
      <c r="W145" s="51"/>
      <c r="X145" s="51"/>
      <c r="Y145" s="25"/>
      <c r="Z145" s="32"/>
      <c r="AA145" s="33"/>
      <c r="AB145" s="531"/>
    </row>
    <row r="146" spans="1:28" s="8" customFormat="1" ht="27.75" customHeight="1">
      <c r="A146" s="25"/>
      <c r="B146" s="28"/>
      <c r="C146" s="27"/>
      <c r="D146" s="27"/>
      <c r="E146" s="37"/>
      <c r="F146" s="28"/>
      <c r="G146" s="40"/>
      <c r="H146" s="25"/>
      <c r="I146" s="29"/>
      <c r="J146" s="34"/>
      <c r="K146" s="34"/>
      <c r="L146" s="34"/>
      <c r="M146" s="29"/>
      <c r="N146" s="29"/>
      <c r="O146" s="28"/>
      <c r="P146" s="37"/>
      <c r="Q146" s="37"/>
      <c r="R146" s="28"/>
      <c r="U146" s="47"/>
      <c r="V146" s="47"/>
      <c r="W146" s="47"/>
      <c r="X146" s="47"/>
      <c r="Y146" s="25"/>
      <c r="Z146" s="32"/>
      <c r="AA146" s="33"/>
      <c r="AB146" s="531"/>
    </row>
    <row r="147" spans="1:28" s="8" customFormat="1" ht="27.75" customHeight="1">
      <c r="A147" s="25"/>
      <c r="B147" s="28"/>
      <c r="C147" s="28"/>
      <c r="D147" s="37"/>
      <c r="E147" s="37"/>
      <c r="F147" s="28"/>
      <c r="G147" s="40"/>
      <c r="H147" s="25"/>
      <c r="I147" s="29"/>
      <c r="J147" s="34"/>
      <c r="K147" s="34"/>
      <c r="L147" s="34"/>
      <c r="M147" s="29"/>
      <c r="N147" s="29"/>
      <c r="O147" s="28"/>
      <c r="P147" s="37"/>
      <c r="Q147" s="37"/>
      <c r="R147" s="28"/>
      <c r="U147" s="47"/>
      <c r="V147" s="47"/>
      <c r="W147" s="47"/>
      <c r="X147" s="47"/>
      <c r="Y147" s="25"/>
      <c r="Z147" s="32"/>
      <c r="AA147" s="33"/>
      <c r="AB147" s="531"/>
    </row>
    <row r="148" spans="1:28" s="8" customFormat="1" ht="27.75" customHeight="1">
      <c r="A148" s="25"/>
      <c r="B148" s="28"/>
      <c r="C148" s="28"/>
      <c r="D148" s="37"/>
      <c r="E148" s="37"/>
      <c r="F148" s="28"/>
      <c r="G148" s="40"/>
      <c r="H148" s="25"/>
      <c r="I148" s="29"/>
      <c r="J148" s="34"/>
      <c r="K148" s="34"/>
      <c r="L148" s="34"/>
      <c r="M148" s="29"/>
      <c r="N148" s="29"/>
      <c r="O148" s="28"/>
      <c r="P148" s="26"/>
      <c r="Q148" s="26"/>
      <c r="R148" s="28"/>
      <c r="U148" s="47"/>
      <c r="V148" s="47"/>
      <c r="W148" s="47"/>
      <c r="X148" s="47"/>
      <c r="Y148" s="25"/>
      <c r="Z148" s="32"/>
      <c r="AA148" s="33"/>
      <c r="AB148" s="531"/>
    </row>
    <row r="149" spans="1:28" s="8" customFormat="1" ht="27.75" customHeight="1">
      <c r="A149" s="25"/>
      <c r="B149" s="28"/>
      <c r="C149" s="28"/>
      <c r="D149" s="37"/>
      <c r="E149" s="37"/>
      <c r="F149" s="28"/>
      <c r="G149" s="40"/>
      <c r="H149" s="25"/>
      <c r="I149" s="29"/>
      <c r="J149" s="34"/>
      <c r="K149" s="34"/>
      <c r="L149" s="34"/>
      <c r="M149" s="29"/>
      <c r="N149" s="29"/>
      <c r="O149" s="28"/>
      <c r="P149" s="26"/>
      <c r="Q149" s="26"/>
      <c r="R149" s="28"/>
      <c r="U149" s="47"/>
      <c r="V149" s="47"/>
      <c r="W149" s="47"/>
      <c r="X149" s="47"/>
      <c r="Y149" s="25"/>
      <c r="Z149" s="32"/>
      <c r="AA149" s="33"/>
      <c r="AB149" s="531"/>
    </row>
    <row r="150" spans="1:28" s="8" customFormat="1" ht="27.75" customHeight="1">
      <c r="A150" s="25"/>
      <c r="B150" s="28"/>
      <c r="C150" s="28"/>
      <c r="D150" s="36"/>
      <c r="E150" s="37"/>
      <c r="F150" s="28"/>
      <c r="G150" s="40"/>
      <c r="H150" s="25"/>
      <c r="I150" s="29"/>
      <c r="J150" s="34"/>
      <c r="K150" s="34"/>
      <c r="L150" s="34"/>
      <c r="M150" s="29"/>
      <c r="N150" s="29"/>
      <c r="O150" s="28"/>
      <c r="P150" s="26"/>
      <c r="Q150" s="26"/>
      <c r="R150" s="28"/>
      <c r="U150" s="47"/>
      <c r="V150" s="47"/>
      <c r="W150" s="47"/>
      <c r="X150" s="47"/>
      <c r="Y150" s="25"/>
      <c r="Z150" s="32"/>
      <c r="AA150" s="33"/>
      <c r="AB150" s="531"/>
    </row>
    <row r="151" spans="1:28" s="8" customFormat="1" ht="27.75" customHeight="1">
      <c r="A151" s="25"/>
      <c r="B151" s="28"/>
      <c r="C151" s="28"/>
      <c r="D151" s="36"/>
      <c r="E151" s="37"/>
      <c r="F151" s="28"/>
      <c r="G151" s="40"/>
      <c r="H151" s="25"/>
      <c r="I151" s="29"/>
      <c r="J151" s="34"/>
      <c r="K151" s="34"/>
      <c r="L151" s="34"/>
      <c r="M151" s="29"/>
      <c r="N151" s="29"/>
      <c r="O151" s="28"/>
      <c r="P151" s="26"/>
      <c r="Q151" s="26"/>
      <c r="R151" s="28"/>
      <c r="U151" s="47"/>
      <c r="V151" s="47"/>
      <c r="W151" s="47"/>
      <c r="X151" s="47"/>
      <c r="Y151" s="25"/>
      <c r="Z151" s="32"/>
      <c r="AA151" s="33"/>
      <c r="AB151" s="531"/>
    </row>
    <row r="152" spans="1:28" s="8" customFormat="1" ht="27.75" customHeight="1">
      <c r="A152" s="25"/>
      <c r="B152" s="28"/>
      <c r="C152" s="28"/>
      <c r="D152" s="36"/>
      <c r="E152" s="37"/>
      <c r="F152" s="25"/>
      <c r="G152" s="40"/>
      <c r="H152" s="25"/>
      <c r="I152" s="29"/>
      <c r="J152" s="34"/>
      <c r="K152" s="34"/>
      <c r="L152" s="34"/>
      <c r="M152" s="29"/>
      <c r="N152" s="29"/>
      <c r="O152" s="28"/>
      <c r="P152" s="26"/>
      <c r="Q152" s="26"/>
      <c r="R152" s="28"/>
      <c r="U152" s="47"/>
      <c r="V152" s="47"/>
      <c r="W152" s="47"/>
      <c r="X152" s="47"/>
      <c r="Y152" s="25"/>
      <c r="Z152" s="32"/>
      <c r="AA152" s="33"/>
      <c r="AB152" s="531"/>
    </row>
    <row r="153" spans="1:28" s="8" customFormat="1" ht="27.75" customHeight="1">
      <c r="A153" s="25"/>
      <c r="B153" s="28"/>
      <c r="C153" s="28"/>
      <c r="D153" s="36"/>
      <c r="E153" s="37"/>
      <c r="F153" s="28"/>
      <c r="G153" s="40"/>
      <c r="H153" s="25"/>
      <c r="I153" s="29"/>
      <c r="J153" s="34"/>
      <c r="K153" s="34"/>
      <c r="L153" s="34"/>
      <c r="M153" s="29"/>
      <c r="N153" s="29"/>
      <c r="O153" s="28"/>
      <c r="P153" s="26"/>
      <c r="Q153" s="26"/>
      <c r="R153" s="28"/>
      <c r="U153" s="47"/>
      <c r="V153" s="47"/>
      <c r="W153" s="47"/>
      <c r="X153" s="47"/>
      <c r="Y153" s="25"/>
      <c r="Z153" s="32"/>
      <c r="AA153" s="33"/>
      <c r="AB153" s="531"/>
    </row>
    <row r="154" spans="1:28" ht="24" customHeight="1">
      <c r="A154" s="25"/>
      <c r="B154" s="25"/>
      <c r="C154" s="26"/>
      <c r="D154" s="37"/>
      <c r="E154" s="37"/>
      <c r="F154" s="28"/>
      <c r="G154" s="40"/>
      <c r="H154" s="25"/>
      <c r="I154" s="52"/>
      <c r="J154" s="34"/>
      <c r="K154" s="34"/>
      <c r="L154" s="34"/>
      <c r="M154" s="26"/>
      <c r="N154" s="26"/>
      <c r="O154" s="28"/>
      <c r="P154" s="29"/>
      <c r="Q154" s="29"/>
      <c r="R154" s="25"/>
      <c r="S154" s="25"/>
      <c r="T154" s="25"/>
      <c r="U154" s="31"/>
      <c r="V154" s="31"/>
      <c r="W154" s="31"/>
      <c r="X154" s="31"/>
      <c r="Y154" s="28"/>
      <c r="Z154" s="32"/>
      <c r="AA154" s="53"/>
      <c r="AB154" s="535"/>
    </row>
    <row r="155" spans="1:28" s="8" customFormat="1" ht="24" customHeight="1">
      <c r="A155" s="25"/>
      <c r="B155" s="28"/>
      <c r="C155" s="28"/>
      <c r="D155" s="37"/>
      <c r="E155" s="37"/>
      <c r="F155" s="28"/>
      <c r="G155" s="40"/>
      <c r="H155" s="25"/>
      <c r="I155" s="28"/>
      <c r="J155" s="34"/>
      <c r="K155" s="34"/>
      <c r="L155" s="34"/>
      <c r="M155" s="26"/>
      <c r="N155" s="29"/>
      <c r="O155" s="28"/>
      <c r="P155" s="29"/>
      <c r="Q155" s="29"/>
      <c r="R155" s="54"/>
      <c r="S155" s="28"/>
      <c r="T155" s="28"/>
      <c r="U155" s="35"/>
      <c r="V155" s="35"/>
      <c r="W155" s="35"/>
      <c r="X155" s="35"/>
      <c r="Y155" s="28"/>
      <c r="Z155" s="32"/>
      <c r="AA155" s="33"/>
      <c r="AB155" s="531"/>
    </row>
    <row r="156" spans="1:28" s="8" customFormat="1" ht="24" customHeight="1">
      <c r="A156" s="25"/>
      <c r="B156" s="25"/>
      <c r="C156" s="26"/>
      <c r="D156" s="37"/>
      <c r="E156" s="55"/>
      <c r="F156" s="28"/>
      <c r="G156" s="55"/>
      <c r="H156" s="25"/>
      <c r="I156" s="52"/>
      <c r="J156" s="34"/>
      <c r="K156" s="34"/>
      <c r="L156" s="34"/>
      <c r="M156" s="26"/>
      <c r="N156" s="25"/>
      <c r="O156" s="28"/>
      <c r="P156" s="56"/>
      <c r="Q156" s="56"/>
      <c r="R156" s="25"/>
      <c r="S156" s="25"/>
      <c r="T156" s="25"/>
      <c r="U156" s="31"/>
      <c r="V156" s="31"/>
      <c r="W156" s="31"/>
      <c r="X156" s="31"/>
      <c r="Y156" s="29"/>
      <c r="Z156" s="32"/>
      <c r="AA156" s="52"/>
      <c r="AB156" s="536"/>
    </row>
    <row r="157" spans="1:28" s="8" customFormat="1" ht="24" customHeight="1">
      <c r="A157" s="25"/>
      <c r="B157" s="25"/>
      <c r="C157" s="26"/>
      <c r="D157" s="28"/>
      <c r="E157" s="55"/>
      <c r="F157" s="28"/>
      <c r="G157" s="40"/>
      <c r="H157" s="25"/>
      <c r="I157" s="26"/>
      <c r="J157" s="34"/>
      <c r="K157" s="34"/>
      <c r="L157" s="34"/>
      <c r="M157" s="26"/>
      <c r="N157" s="25"/>
      <c r="O157" s="28"/>
      <c r="P157" s="56"/>
      <c r="Q157" s="56"/>
      <c r="R157" s="26"/>
      <c r="S157" s="25"/>
      <c r="T157" s="25"/>
      <c r="U157" s="31"/>
      <c r="V157" s="31"/>
      <c r="W157" s="31"/>
      <c r="X157" s="31"/>
      <c r="Y157" s="28"/>
      <c r="Z157" s="32"/>
      <c r="AA157" s="53"/>
      <c r="AB157" s="535"/>
    </row>
    <row r="158" spans="1:28" ht="24" customHeight="1">
      <c r="A158" s="25"/>
      <c r="B158" s="25"/>
      <c r="C158" s="28"/>
      <c r="D158" s="28"/>
      <c r="E158" s="26"/>
      <c r="F158" s="28"/>
      <c r="G158" s="40"/>
      <c r="H158" s="25"/>
      <c r="I158" s="52"/>
      <c r="J158" s="34"/>
      <c r="K158" s="34"/>
      <c r="L158" s="34"/>
      <c r="M158" s="26"/>
      <c r="N158" s="25"/>
      <c r="O158" s="28"/>
      <c r="P158" s="57"/>
      <c r="Q158" s="57"/>
      <c r="R158" s="25"/>
      <c r="S158" s="25"/>
      <c r="T158" s="25"/>
      <c r="U158" s="31"/>
      <c r="V158" s="31"/>
      <c r="W158" s="31"/>
      <c r="X158" s="31"/>
      <c r="Y158" s="28"/>
      <c r="Z158" s="32"/>
      <c r="AA158" s="33"/>
      <c r="AB158" s="531"/>
    </row>
    <row r="159" spans="1:28" ht="24" customHeight="1">
      <c r="A159" s="25"/>
      <c r="B159" s="25"/>
      <c r="C159" s="26"/>
      <c r="D159" s="37"/>
      <c r="E159" s="37"/>
      <c r="F159" s="28"/>
      <c r="G159" s="40"/>
      <c r="H159" s="25"/>
      <c r="I159" s="36"/>
      <c r="J159" s="34"/>
      <c r="K159" s="34"/>
      <c r="L159" s="34"/>
      <c r="M159" s="26"/>
      <c r="N159" s="25"/>
      <c r="O159" s="28"/>
      <c r="P159" s="29"/>
      <c r="Q159" s="29"/>
      <c r="R159" s="25"/>
      <c r="S159" s="25"/>
      <c r="T159" s="25"/>
      <c r="U159" s="31"/>
      <c r="V159" s="31"/>
      <c r="W159" s="31"/>
      <c r="X159" s="31"/>
      <c r="Y159" s="28"/>
      <c r="Z159" s="32"/>
      <c r="AA159" s="33"/>
      <c r="AB159" s="531"/>
    </row>
    <row r="160" spans="1:28" ht="24" customHeight="1">
      <c r="A160" s="25"/>
      <c r="B160" s="25"/>
      <c r="C160" s="26"/>
      <c r="D160" s="37"/>
      <c r="E160" s="37"/>
      <c r="F160" s="28"/>
      <c r="G160" s="40"/>
      <c r="H160" s="25"/>
      <c r="I160" s="36"/>
      <c r="J160" s="34"/>
      <c r="K160" s="34"/>
      <c r="L160" s="34"/>
      <c r="M160" s="26"/>
      <c r="N160" s="25"/>
      <c r="O160" s="28"/>
      <c r="P160" s="57"/>
      <c r="Q160" s="57"/>
      <c r="R160" s="25"/>
      <c r="S160" s="25"/>
      <c r="T160" s="25"/>
      <c r="U160" s="31"/>
      <c r="V160" s="31"/>
      <c r="W160" s="31"/>
      <c r="X160" s="31"/>
      <c r="Y160" s="28"/>
      <c r="Z160" s="32"/>
      <c r="AA160" s="33"/>
      <c r="AB160" s="531"/>
    </row>
    <row r="161" spans="1:28" ht="24" customHeight="1">
      <c r="A161" s="25"/>
      <c r="B161" s="25"/>
      <c r="C161" s="26"/>
      <c r="D161" s="37"/>
      <c r="E161" s="37"/>
      <c r="F161" s="42"/>
      <c r="G161" s="40"/>
      <c r="H161" s="25"/>
      <c r="I161" s="42"/>
      <c r="J161" s="42"/>
      <c r="K161" s="42"/>
      <c r="L161" s="42"/>
      <c r="M161" s="42"/>
      <c r="N161" s="42"/>
      <c r="O161" s="42"/>
      <c r="P161" s="37"/>
      <c r="Q161" s="37"/>
      <c r="R161" s="25"/>
      <c r="S161" s="25"/>
      <c r="T161" s="25"/>
      <c r="U161" s="31"/>
      <c r="V161" s="31"/>
      <c r="W161" s="31"/>
      <c r="X161" s="31"/>
      <c r="Y161" s="28"/>
      <c r="Z161" s="32"/>
      <c r="AA161" s="42"/>
      <c r="AB161" s="534"/>
    </row>
    <row r="162" spans="1:28" s="8" customFormat="1" ht="24" customHeight="1">
      <c r="A162" s="25"/>
      <c r="B162" s="25"/>
      <c r="C162" s="26"/>
      <c r="D162" s="36"/>
      <c r="E162" s="37"/>
      <c r="F162" s="42"/>
      <c r="G162" s="40"/>
      <c r="H162" s="25"/>
      <c r="I162" s="42"/>
      <c r="J162" s="42"/>
      <c r="K162" s="42"/>
      <c r="L162" s="42"/>
      <c r="M162" s="42"/>
      <c r="N162" s="42"/>
      <c r="O162" s="42"/>
      <c r="P162" s="37"/>
      <c r="Q162" s="37"/>
      <c r="R162" s="25"/>
      <c r="S162" s="26"/>
      <c r="T162" s="26"/>
      <c r="U162" s="31"/>
      <c r="V162" s="31"/>
      <c r="W162" s="31"/>
      <c r="X162" s="31"/>
      <c r="Y162" s="28"/>
      <c r="Z162" s="32"/>
      <c r="AA162" s="42"/>
      <c r="AB162" s="534"/>
    </row>
    <row r="163" spans="1:28" s="8" customFormat="1" ht="24" customHeight="1">
      <c r="A163" s="25"/>
      <c r="B163" s="28"/>
      <c r="C163" s="28"/>
      <c r="D163" s="36"/>
      <c r="E163" s="37"/>
      <c r="F163" s="42"/>
      <c r="G163" s="40"/>
      <c r="H163" s="25"/>
      <c r="I163" s="42"/>
      <c r="J163" s="42"/>
      <c r="K163" s="42"/>
      <c r="L163" s="42"/>
      <c r="M163" s="42"/>
      <c r="N163" s="42"/>
      <c r="O163" s="42"/>
      <c r="P163" s="29"/>
      <c r="Q163" s="29"/>
      <c r="R163" s="29"/>
      <c r="S163" s="29"/>
      <c r="T163" s="29"/>
      <c r="U163" s="35"/>
      <c r="V163" s="35"/>
      <c r="W163" s="35"/>
      <c r="X163" s="35"/>
      <c r="Y163" s="28"/>
      <c r="Z163" s="32"/>
      <c r="AA163" s="42"/>
      <c r="AB163" s="534"/>
    </row>
    <row r="164" spans="1:28" s="8" customFormat="1" ht="24" customHeight="1">
      <c r="A164" s="25"/>
      <c r="B164" s="28"/>
      <c r="C164" s="28"/>
      <c r="D164" s="37"/>
      <c r="E164" s="37"/>
      <c r="F164" s="42"/>
      <c r="G164" s="40"/>
      <c r="H164" s="25"/>
      <c r="I164" s="42"/>
      <c r="J164" s="42"/>
      <c r="K164" s="42"/>
      <c r="L164" s="42"/>
      <c r="M164" s="42"/>
      <c r="N164" s="42"/>
      <c r="O164" s="42"/>
      <c r="P164" s="29"/>
      <c r="Q164" s="29"/>
      <c r="R164" s="29"/>
      <c r="S164" s="29"/>
      <c r="T164" s="29"/>
      <c r="U164" s="35"/>
      <c r="V164" s="35"/>
      <c r="W164" s="35"/>
      <c r="X164" s="35"/>
      <c r="Y164" s="28"/>
      <c r="Z164" s="32"/>
      <c r="AA164" s="42"/>
      <c r="AB164" s="534"/>
    </row>
    <row r="165" spans="1:28" s="8" customFormat="1" ht="24" customHeight="1">
      <c r="A165" s="25"/>
      <c r="B165" s="28"/>
      <c r="C165" s="28"/>
      <c r="D165" s="36"/>
      <c r="E165" s="37"/>
      <c r="F165" s="42"/>
      <c r="G165" s="40"/>
      <c r="H165" s="25"/>
      <c r="I165" s="42"/>
      <c r="J165" s="42"/>
      <c r="K165" s="42"/>
      <c r="L165" s="42"/>
      <c r="M165" s="42"/>
      <c r="O165" s="42"/>
      <c r="P165" s="42"/>
      <c r="Q165" s="42"/>
      <c r="R165" s="28"/>
      <c r="S165" s="28"/>
      <c r="T165" s="28"/>
      <c r="U165" s="35"/>
      <c r="V165" s="35"/>
      <c r="W165" s="35"/>
      <c r="X165" s="35"/>
      <c r="Y165" s="28"/>
      <c r="Z165" s="32"/>
      <c r="AA165" s="42"/>
      <c r="AB165" s="534"/>
    </row>
    <row r="166" spans="1:28" s="8" customFormat="1" ht="24" customHeight="1">
      <c r="A166" s="25"/>
      <c r="B166" s="28"/>
      <c r="C166" s="28"/>
      <c r="D166" s="36"/>
      <c r="E166" s="37"/>
      <c r="F166" s="42"/>
      <c r="G166" s="40"/>
      <c r="H166" s="25"/>
      <c r="I166" s="42"/>
      <c r="J166" s="42"/>
      <c r="K166" s="42"/>
      <c r="L166" s="42"/>
      <c r="M166" s="42"/>
      <c r="O166" s="42"/>
      <c r="P166" s="58"/>
      <c r="Q166" s="58"/>
      <c r="R166" s="28"/>
      <c r="S166" s="28"/>
      <c r="T166" s="28"/>
      <c r="U166" s="35"/>
      <c r="V166" s="35"/>
      <c r="W166" s="35"/>
      <c r="X166" s="35"/>
      <c r="Y166" s="28"/>
      <c r="Z166" s="32"/>
      <c r="AA166" s="42"/>
      <c r="AB166" s="534"/>
    </row>
    <row r="167" spans="1:28" s="8" customFormat="1" ht="24" customHeight="1">
      <c r="A167" s="25"/>
      <c r="B167" s="27"/>
      <c r="C167" s="27"/>
      <c r="D167" s="36"/>
      <c r="E167" s="37"/>
      <c r="F167" s="42"/>
      <c r="G167" s="40"/>
      <c r="H167" s="25"/>
      <c r="I167" s="42"/>
      <c r="J167" s="42"/>
      <c r="K167" s="42"/>
      <c r="L167" s="42"/>
      <c r="M167" s="42"/>
      <c r="O167" s="42"/>
      <c r="P167" s="37"/>
      <c r="Q167" s="37"/>
      <c r="R167" s="28"/>
      <c r="S167" s="29"/>
      <c r="T167" s="29"/>
      <c r="U167" s="35"/>
      <c r="V167" s="35"/>
      <c r="W167" s="35"/>
      <c r="X167" s="35"/>
      <c r="Y167" s="28"/>
      <c r="Z167" s="32"/>
      <c r="AA167" s="42"/>
      <c r="AB167" s="534"/>
    </row>
    <row r="168" spans="1:28" s="8" customFormat="1" ht="24" customHeight="1">
      <c r="A168" s="25"/>
      <c r="B168" s="28"/>
      <c r="C168" s="28"/>
      <c r="D168" s="36"/>
      <c r="E168" s="37"/>
      <c r="F168" s="42"/>
      <c r="G168" s="40"/>
      <c r="H168" s="25"/>
      <c r="I168" s="42"/>
      <c r="J168" s="42"/>
      <c r="K168" s="42"/>
      <c r="L168" s="42"/>
      <c r="M168" s="42"/>
      <c r="O168" s="42"/>
      <c r="P168" s="42"/>
      <c r="Q168" s="42"/>
      <c r="R168" s="29"/>
      <c r="S168" s="29"/>
      <c r="T168" s="29"/>
      <c r="U168" s="35"/>
      <c r="V168" s="35"/>
      <c r="W168" s="35"/>
      <c r="X168" s="35"/>
      <c r="Y168" s="28"/>
      <c r="Z168" s="32"/>
      <c r="AA168" s="42"/>
      <c r="AB168" s="534"/>
    </row>
    <row r="169" spans="1:28" s="8" customFormat="1" ht="24" customHeight="1">
      <c r="A169" s="25"/>
      <c r="B169" s="28"/>
      <c r="C169" s="28"/>
      <c r="D169" s="36"/>
      <c r="E169" s="37"/>
      <c r="F169" s="42"/>
      <c r="G169" s="40"/>
      <c r="H169" s="25"/>
      <c r="I169" s="42"/>
      <c r="J169" s="42"/>
      <c r="K169" s="42"/>
      <c r="L169" s="42"/>
      <c r="M169" s="42"/>
      <c r="O169" s="42"/>
      <c r="P169" s="42"/>
      <c r="Q169" s="42"/>
      <c r="R169" s="29"/>
      <c r="S169" s="29"/>
      <c r="T169" s="29"/>
      <c r="U169" s="35"/>
      <c r="V169" s="35"/>
      <c r="W169" s="35"/>
      <c r="X169" s="35"/>
      <c r="Y169" s="28"/>
      <c r="Z169" s="32"/>
      <c r="AA169" s="42"/>
      <c r="AB169" s="534"/>
    </row>
    <row r="170" spans="1:28" s="8" customFormat="1" ht="24" customHeight="1">
      <c r="A170" s="25"/>
      <c r="B170" s="28"/>
      <c r="C170" s="28"/>
      <c r="D170" s="42"/>
      <c r="E170" s="46"/>
      <c r="F170" s="25"/>
      <c r="G170" s="40"/>
      <c r="H170" s="25"/>
      <c r="I170" s="42"/>
      <c r="J170" s="42"/>
      <c r="K170" s="42"/>
      <c r="L170" s="42"/>
      <c r="M170" s="42"/>
      <c r="N170" s="42"/>
      <c r="O170" s="28"/>
      <c r="P170" s="29"/>
      <c r="Q170" s="29"/>
      <c r="R170" s="29"/>
      <c r="S170" s="29"/>
      <c r="T170" s="29"/>
      <c r="U170" s="35"/>
      <c r="V170" s="35"/>
      <c r="W170" s="35"/>
      <c r="X170" s="35"/>
      <c r="Y170" s="28"/>
      <c r="Z170" s="32"/>
      <c r="AA170" s="42"/>
      <c r="AB170" s="534"/>
    </row>
    <row r="171" spans="1:28" ht="24" customHeight="1">
      <c r="A171" s="25"/>
      <c r="B171" s="25"/>
      <c r="C171" s="59"/>
      <c r="D171" s="42"/>
      <c r="E171" s="46"/>
      <c r="F171" s="25"/>
      <c r="G171" s="40"/>
      <c r="H171" s="25"/>
      <c r="I171" s="42"/>
      <c r="J171" s="42"/>
      <c r="K171" s="42"/>
      <c r="L171" s="42"/>
      <c r="M171" s="42"/>
      <c r="N171" s="42"/>
      <c r="O171" s="28"/>
      <c r="P171" s="29"/>
      <c r="Q171" s="29"/>
      <c r="R171" s="25"/>
      <c r="S171" s="25"/>
      <c r="T171" s="25"/>
      <c r="U171" s="31"/>
      <c r="V171" s="31"/>
      <c r="W171" s="31"/>
      <c r="X171" s="31"/>
      <c r="Y171" s="28"/>
      <c r="Z171" s="32"/>
      <c r="AA171" s="42"/>
      <c r="AB171" s="534"/>
    </row>
    <row r="172" spans="1:28" ht="24" customHeight="1">
      <c r="A172" s="25"/>
      <c r="B172" s="25"/>
      <c r="C172" s="54"/>
      <c r="D172" s="42"/>
      <c r="E172" s="46"/>
      <c r="F172" s="25"/>
      <c r="G172" s="40"/>
      <c r="H172" s="25"/>
      <c r="I172" s="42"/>
      <c r="J172" s="42"/>
      <c r="K172" s="42"/>
      <c r="L172" s="42"/>
      <c r="M172" s="42"/>
      <c r="N172" s="42"/>
      <c r="O172" s="28"/>
      <c r="P172" s="29"/>
      <c r="Q172" s="29"/>
      <c r="R172" s="38"/>
      <c r="S172" s="25"/>
      <c r="T172" s="25"/>
      <c r="U172" s="31"/>
      <c r="V172" s="31"/>
      <c r="W172" s="31"/>
      <c r="X172" s="31"/>
      <c r="Y172" s="28"/>
      <c r="Z172" s="32"/>
      <c r="AA172" s="42"/>
      <c r="AB172" s="534"/>
    </row>
    <row r="173" spans="1:28" ht="24" customHeight="1">
      <c r="A173" s="25"/>
      <c r="B173" s="25"/>
      <c r="C173" s="38"/>
      <c r="D173" s="42"/>
      <c r="E173" s="46"/>
      <c r="F173" s="28"/>
      <c r="G173" s="40"/>
      <c r="H173" s="25"/>
      <c r="I173" s="42"/>
      <c r="J173" s="42"/>
      <c r="K173" s="42"/>
      <c r="L173" s="42"/>
      <c r="M173" s="42"/>
      <c r="N173" s="42"/>
      <c r="O173" s="28"/>
      <c r="P173" s="2"/>
      <c r="Q173" s="2"/>
      <c r="R173" s="2"/>
      <c r="Y173" s="28"/>
      <c r="Z173" s="32"/>
      <c r="AA173" s="42"/>
      <c r="AB173" s="534"/>
    </row>
    <row r="174" spans="1:28" s="8" customFormat="1" ht="24" customHeight="1">
      <c r="A174" s="25"/>
      <c r="B174" s="28"/>
      <c r="C174" s="38"/>
      <c r="D174" s="36"/>
      <c r="E174" s="37"/>
      <c r="F174" s="25"/>
      <c r="G174" s="40"/>
      <c r="H174" s="25"/>
      <c r="I174" s="42"/>
      <c r="J174" s="42"/>
      <c r="K174" s="42"/>
      <c r="L174" s="42"/>
      <c r="N174" s="36"/>
      <c r="O174" s="28"/>
      <c r="P174" s="42"/>
      <c r="Q174" s="42"/>
      <c r="R174" s="25"/>
      <c r="S174" s="25"/>
      <c r="T174" s="25"/>
      <c r="U174" s="31"/>
      <c r="V174" s="31"/>
      <c r="W174" s="31"/>
      <c r="X174" s="31"/>
      <c r="Y174" s="28"/>
      <c r="Z174" s="32"/>
      <c r="AA174" s="42"/>
      <c r="AB174" s="534"/>
    </row>
    <row r="175" spans="1:28" s="8" customFormat="1" ht="24" customHeight="1">
      <c r="A175" s="25"/>
      <c r="B175" s="28"/>
      <c r="C175" s="38"/>
      <c r="D175" s="42"/>
      <c r="E175" s="46"/>
      <c r="F175" s="25"/>
      <c r="G175" s="40"/>
      <c r="H175" s="25"/>
      <c r="I175" s="42"/>
      <c r="J175" s="42"/>
      <c r="K175" s="42"/>
      <c r="L175" s="42"/>
      <c r="N175" s="36"/>
      <c r="O175" s="28"/>
      <c r="U175" s="61"/>
      <c r="V175" s="61"/>
      <c r="W175" s="61"/>
      <c r="X175" s="61"/>
      <c r="Y175" s="28"/>
      <c r="Z175" s="32"/>
      <c r="AA175" s="42"/>
      <c r="AB175" s="534"/>
    </row>
    <row r="176" spans="1:28" s="8" customFormat="1" ht="24" customHeight="1">
      <c r="A176" s="25"/>
      <c r="B176" s="25"/>
      <c r="C176" s="26"/>
      <c r="D176" s="28"/>
      <c r="E176" s="55"/>
      <c r="F176" s="28"/>
      <c r="G176" s="40"/>
      <c r="H176" s="25"/>
      <c r="I176" s="26"/>
      <c r="J176" s="34"/>
      <c r="K176" s="34"/>
      <c r="L176" s="34"/>
      <c r="M176" s="26"/>
      <c r="N176" s="25"/>
      <c r="O176" s="28"/>
      <c r="P176" s="29"/>
      <c r="Q176" s="29"/>
      <c r="R176" s="26"/>
      <c r="S176" s="25"/>
      <c r="T176" s="25"/>
      <c r="U176" s="31"/>
      <c r="V176" s="31"/>
      <c r="W176" s="31"/>
      <c r="X176" s="31"/>
      <c r="Y176" s="28"/>
      <c r="Z176" s="32"/>
      <c r="AA176" s="53"/>
      <c r="AB176" s="535"/>
    </row>
    <row r="177" spans="1:28" s="8" customFormat="1" ht="24" customHeight="1">
      <c r="A177" s="25"/>
      <c r="B177" s="25"/>
      <c r="C177" s="26"/>
      <c r="D177" s="28"/>
      <c r="E177" s="55"/>
      <c r="F177" s="28"/>
      <c r="G177" s="40"/>
      <c r="H177" s="25"/>
      <c r="I177" s="26"/>
      <c r="J177" s="34"/>
      <c r="K177" s="34"/>
      <c r="L177" s="34"/>
      <c r="M177" s="26"/>
      <c r="N177" s="25"/>
      <c r="O177" s="28"/>
      <c r="P177" s="29"/>
      <c r="Q177" s="29"/>
      <c r="R177" s="26"/>
      <c r="S177" s="25"/>
      <c r="T177" s="25"/>
      <c r="U177" s="31"/>
      <c r="V177" s="31"/>
      <c r="W177" s="31"/>
      <c r="X177" s="31"/>
      <c r="Y177" s="28"/>
      <c r="Z177" s="32"/>
      <c r="AA177" s="53"/>
      <c r="AB177" s="535"/>
    </row>
    <row r="178" spans="1:28" s="8" customFormat="1" ht="24" customHeight="1">
      <c r="A178" s="25"/>
      <c r="B178" s="25"/>
      <c r="C178" s="26"/>
      <c r="D178" s="28"/>
      <c r="E178" s="55"/>
      <c r="F178" s="28"/>
      <c r="G178" s="40"/>
      <c r="H178" s="25"/>
      <c r="I178" s="26"/>
      <c r="J178" s="34"/>
      <c r="K178" s="34"/>
      <c r="L178" s="34"/>
      <c r="M178" s="26"/>
      <c r="N178" s="25"/>
      <c r="O178" s="28"/>
      <c r="P178" s="29"/>
      <c r="Q178" s="29"/>
      <c r="R178" s="26"/>
      <c r="S178" s="25"/>
      <c r="T178" s="25"/>
      <c r="U178" s="31"/>
      <c r="V178" s="31"/>
      <c r="W178" s="31"/>
      <c r="X178" s="31"/>
      <c r="Y178" s="28"/>
      <c r="Z178" s="32"/>
      <c r="AA178" s="53"/>
      <c r="AB178" s="535"/>
    </row>
    <row r="179" spans="1:28" s="8" customFormat="1" ht="24" customHeight="1">
      <c r="A179" s="25"/>
      <c r="B179" s="25"/>
      <c r="C179" s="26"/>
      <c r="D179" s="28"/>
      <c r="E179" s="55"/>
      <c r="F179" s="28"/>
      <c r="G179" s="40"/>
      <c r="H179" s="25"/>
      <c r="I179" s="26"/>
      <c r="J179" s="34"/>
      <c r="K179" s="34"/>
      <c r="L179" s="34"/>
      <c r="M179" s="26"/>
      <c r="N179" s="25"/>
      <c r="O179" s="28"/>
      <c r="P179" s="29"/>
      <c r="Q179" s="29"/>
      <c r="R179" s="26"/>
      <c r="S179" s="25"/>
      <c r="T179" s="25"/>
      <c r="U179" s="31"/>
      <c r="V179" s="31"/>
      <c r="W179" s="31"/>
      <c r="X179" s="31"/>
      <c r="Y179" s="28"/>
      <c r="Z179" s="32"/>
      <c r="AA179" s="53"/>
      <c r="AB179" s="535"/>
    </row>
    <row r="180" spans="1:28" ht="24" customHeight="1">
      <c r="A180" s="25"/>
      <c r="E180" s="26"/>
      <c r="F180" s="28"/>
      <c r="G180" s="55"/>
      <c r="H180" s="25"/>
      <c r="I180" s="52"/>
      <c r="J180" s="34"/>
      <c r="K180" s="34"/>
      <c r="L180" s="34"/>
      <c r="M180" s="26"/>
      <c r="N180" s="25"/>
      <c r="O180" s="28"/>
      <c r="P180" s="25"/>
      <c r="Q180" s="25"/>
      <c r="R180" s="25"/>
      <c r="S180" s="25"/>
      <c r="T180" s="25"/>
      <c r="U180" s="31"/>
      <c r="V180" s="31"/>
      <c r="W180" s="31"/>
      <c r="X180" s="31"/>
      <c r="Y180" s="28"/>
      <c r="Z180" s="32"/>
      <c r="AA180" s="52"/>
      <c r="AB180" s="536"/>
    </row>
    <row r="181" spans="1:28" ht="24" customHeight="1">
      <c r="A181" s="25"/>
      <c r="E181" s="26"/>
      <c r="F181" s="28"/>
      <c r="G181" s="55"/>
      <c r="H181" s="25"/>
      <c r="I181" s="52"/>
      <c r="J181" s="34"/>
      <c r="K181" s="34"/>
      <c r="L181" s="34"/>
      <c r="M181" s="26"/>
      <c r="N181" s="25"/>
      <c r="O181" s="28"/>
      <c r="P181" s="25"/>
      <c r="Q181" s="25"/>
      <c r="R181" s="25"/>
      <c r="S181" s="25"/>
      <c r="T181" s="25"/>
      <c r="U181" s="31"/>
      <c r="V181" s="31"/>
      <c r="W181" s="31"/>
      <c r="X181" s="31"/>
      <c r="Y181" s="28"/>
      <c r="Z181" s="32"/>
      <c r="AA181" s="52"/>
      <c r="AB181" s="536"/>
    </row>
    <row r="182" spans="1:28" ht="24" customHeight="1">
      <c r="A182" s="25"/>
      <c r="D182" s="28"/>
      <c r="E182" s="26"/>
      <c r="F182" s="28"/>
      <c r="G182" s="55"/>
      <c r="H182" s="25"/>
      <c r="I182" s="52"/>
      <c r="J182" s="34"/>
      <c r="K182" s="34"/>
      <c r="L182" s="34"/>
      <c r="M182" s="26"/>
      <c r="N182" s="25"/>
      <c r="O182" s="28"/>
      <c r="P182" s="25"/>
      <c r="Q182" s="25"/>
      <c r="R182" s="25"/>
      <c r="S182" s="25"/>
      <c r="T182" s="25"/>
      <c r="U182" s="31"/>
      <c r="V182" s="31"/>
      <c r="W182" s="31"/>
      <c r="X182" s="31"/>
      <c r="Y182" s="28"/>
      <c r="Z182" s="32"/>
      <c r="AA182" s="52"/>
      <c r="AB182" s="536"/>
    </row>
    <row r="183" spans="1:28" ht="24" customHeight="1">
      <c r="A183" s="25"/>
      <c r="D183" s="28"/>
      <c r="E183" s="26"/>
      <c r="F183" s="28"/>
      <c r="G183" s="55"/>
      <c r="H183" s="25"/>
      <c r="I183" s="52"/>
      <c r="J183" s="34"/>
      <c r="K183" s="34"/>
      <c r="L183" s="34"/>
      <c r="M183" s="26"/>
      <c r="N183" s="25"/>
      <c r="O183" s="28"/>
      <c r="P183" s="25"/>
      <c r="Q183" s="25"/>
      <c r="R183" s="25"/>
      <c r="S183" s="25"/>
      <c r="T183" s="25"/>
      <c r="U183" s="31"/>
      <c r="V183" s="31"/>
      <c r="W183" s="31"/>
      <c r="X183" s="31"/>
      <c r="Y183" s="28"/>
      <c r="Z183" s="32"/>
      <c r="AA183" s="52"/>
      <c r="AB183" s="536"/>
    </row>
    <row r="184" spans="1:28">
      <c r="J184" s="2"/>
      <c r="K184" s="2"/>
      <c r="L184" s="2"/>
      <c r="M184" s="2"/>
      <c r="N184" s="2"/>
      <c r="O184" s="2"/>
      <c r="P184" s="2"/>
      <c r="Q184" s="2"/>
      <c r="R184" s="2"/>
    </row>
    <row r="185" spans="1:28">
      <c r="J185" s="2"/>
      <c r="K185" s="2"/>
      <c r="L185" s="2"/>
      <c r="M185" s="2"/>
      <c r="N185" s="2"/>
      <c r="O185" s="2"/>
      <c r="P185" s="2"/>
      <c r="Q185" s="2"/>
      <c r="R185" s="2"/>
    </row>
    <row r="186" spans="1:28">
      <c r="J186" s="2"/>
      <c r="K186" s="2"/>
      <c r="L186" s="2"/>
      <c r="M186" s="2"/>
      <c r="N186" s="2"/>
      <c r="O186" s="2"/>
      <c r="P186" s="2"/>
      <c r="Q186" s="2"/>
      <c r="R186" s="2"/>
    </row>
    <row r="187" spans="1:28">
      <c r="J187" s="2"/>
      <c r="K187" s="2"/>
      <c r="L187" s="2"/>
      <c r="M187" s="2"/>
      <c r="N187" s="2"/>
      <c r="O187" s="2"/>
      <c r="P187" s="2"/>
      <c r="Q187" s="2"/>
      <c r="R187" s="2"/>
    </row>
    <row r="188" spans="1:28">
      <c r="J188" s="2"/>
      <c r="K188" s="2"/>
      <c r="L188" s="2"/>
      <c r="M188" s="2"/>
      <c r="N188" s="2"/>
      <c r="O188" s="2"/>
      <c r="P188" s="2"/>
      <c r="Q188" s="2"/>
      <c r="R188" s="2"/>
    </row>
    <row r="189" spans="1:28">
      <c r="J189" s="2"/>
      <c r="K189" s="2"/>
      <c r="L189" s="2"/>
      <c r="M189" s="2"/>
      <c r="N189" s="2"/>
      <c r="O189" s="2"/>
      <c r="P189" s="2"/>
      <c r="Q189" s="2"/>
      <c r="R189" s="2"/>
    </row>
    <row r="190" spans="1:28">
      <c r="J190" s="2"/>
      <c r="K190" s="2"/>
      <c r="L190" s="2"/>
      <c r="M190" s="2"/>
      <c r="N190" s="2"/>
      <c r="O190" s="2"/>
      <c r="P190" s="2"/>
      <c r="Q190" s="2"/>
      <c r="R190" s="2"/>
    </row>
    <row r="191" spans="1:28">
      <c r="J191" s="2"/>
      <c r="K191" s="2"/>
      <c r="L191" s="2"/>
      <c r="M191" s="2"/>
      <c r="N191" s="2"/>
      <c r="O191" s="2"/>
      <c r="P191" s="2"/>
      <c r="Q191" s="2"/>
      <c r="R191" s="2"/>
    </row>
    <row r="192" spans="1:28">
      <c r="J192" s="2"/>
      <c r="K192" s="2"/>
      <c r="L192" s="2"/>
      <c r="M192" s="2"/>
      <c r="N192" s="2"/>
      <c r="O192" s="2"/>
      <c r="P192" s="2"/>
      <c r="Q192" s="2"/>
      <c r="R192" s="2"/>
    </row>
    <row r="193" spans="10:18">
      <c r="J193" s="2"/>
      <c r="K193" s="2"/>
      <c r="L193" s="2"/>
      <c r="M193" s="2"/>
      <c r="N193" s="2"/>
      <c r="O193" s="2"/>
      <c r="P193" s="2"/>
      <c r="Q193" s="2"/>
      <c r="R193" s="2"/>
    </row>
    <row r="194" spans="10:18">
      <c r="J194" s="2"/>
      <c r="K194" s="2"/>
      <c r="L194" s="2"/>
      <c r="M194" s="2"/>
      <c r="N194" s="2"/>
      <c r="O194" s="2"/>
      <c r="P194" s="2"/>
      <c r="Q194" s="2"/>
      <c r="R194" s="2"/>
    </row>
    <row r="195" spans="10:18">
      <c r="J195" s="2"/>
      <c r="K195" s="2"/>
      <c r="L195" s="2"/>
      <c r="M195" s="2"/>
      <c r="N195" s="2"/>
      <c r="O195" s="2"/>
      <c r="P195" s="2"/>
      <c r="Q195" s="2"/>
      <c r="R195" s="2"/>
    </row>
    <row r="196" spans="10:18">
      <c r="J196" s="2"/>
      <c r="K196" s="2"/>
      <c r="L196" s="2"/>
      <c r="M196" s="2"/>
      <c r="N196" s="2"/>
      <c r="O196" s="2"/>
      <c r="P196" s="2"/>
      <c r="Q196" s="2"/>
      <c r="R196" s="2"/>
    </row>
    <row r="197" spans="10:18">
      <c r="J197" s="2"/>
      <c r="K197" s="2"/>
      <c r="L197" s="2"/>
      <c r="M197" s="2"/>
      <c r="N197" s="2"/>
      <c r="O197" s="2"/>
      <c r="P197" s="2"/>
      <c r="Q197" s="2"/>
      <c r="R197" s="2"/>
    </row>
    <row r="198" spans="10:18">
      <c r="J198" s="2"/>
      <c r="K198" s="2"/>
      <c r="L198" s="2"/>
      <c r="M198" s="2"/>
      <c r="N198" s="2"/>
      <c r="O198" s="2"/>
      <c r="P198" s="2"/>
      <c r="Q198" s="2"/>
      <c r="R198" s="2"/>
    </row>
    <row r="199" spans="10:18">
      <c r="J199" s="2"/>
      <c r="K199" s="2"/>
      <c r="L199" s="2"/>
      <c r="M199" s="2"/>
      <c r="N199" s="2"/>
      <c r="O199" s="2"/>
      <c r="P199" s="2"/>
      <c r="Q199" s="2"/>
      <c r="R199" s="2"/>
    </row>
    <row r="200" spans="10:18">
      <c r="J200" s="2"/>
      <c r="K200" s="2"/>
      <c r="L200" s="2"/>
      <c r="M200" s="2"/>
      <c r="N200" s="2"/>
      <c r="O200" s="2"/>
      <c r="P200" s="2"/>
      <c r="Q200" s="2"/>
      <c r="R200" s="2"/>
    </row>
    <row r="201" spans="10:18">
      <c r="J201" s="2"/>
      <c r="K201" s="2"/>
      <c r="L201" s="2"/>
      <c r="M201" s="2"/>
      <c r="N201" s="2"/>
      <c r="O201" s="2"/>
      <c r="P201" s="2"/>
      <c r="Q201" s="2"/>
      <c r="R201" s="2"/>
    </row>
    <row r="202" spans="10:18">
      <c r="J202" s="2"/>
      <c r="K202" s="2"/>
      <c r="L202" s="2"/>
      <c r="M202" s="2"/>
      <c r="N202" s="2"/>
      <c r="O202" s="2"/>
      <c r="P202" s="2"/>
      <c r="Q202" s="2"/>
      <c r="R202" s="2"/>
    </row>
    <row r="203" spans="10:18">
      <c r="J203" s="2"/>
      <c r="K203" s="2"/>
      <c r="L203" s="2"/>
      <c r="M203" s="2"/>
      <c r="N203" s="2"/>
      <c r="O203" s="2"/>
      <c r="P203" s="2"/>
      <c r="Q203" s="2"/>
      <c r="R203" s="2"/>
    </row>
    <row r="204" spans="10:18">
      <c r="J204" s="2"/>
      <c r="K204" s="2"/>
      <c r="L204" s="2"/>
      <c r="M204" s="2"/>
      <c r="N204" s="2"/>
      <c r="O204" s="2"/>
      <c r="P204" s="2"/>
      <c r="Q204" s="2"/>
      <c r="R204" s="2"/>
    </row>
    <row r="205" spans="10:18">
      <c r="J205" s="2"/>
      <c r="K205" s="2"/>
      <c r="L205" s="2"/>
      <c r="M205" s="2"/>
      <c r="N205" s="2"/>
      <c r="O205" s="2"/>
      <c r="P205" s="2"/>
      <c r="Q205" s="2"/>
      <c r="R205" s="2"/>
    </row>
    <row r="206" spans="10:18">
      <c r="J206" s="2"/>
      <c r="K206" s="2"/>
      <c r="L206" s="2"/>
      <c r="M206" s="2"/>
      <c r="N206" s="2"/>
      <c r="O206" s="2"/>
      <c r="P206" s="2"/>
      <c r="Q206" s="2"/>
      <c r="R206" s="2"/>
    </row>
    <row r="207" spans="10:18">
      <c r="J207" s="2"/>
      <c r="K207" s="2"/>
      <c r="L207" s="2"/>
      <c r="M207" s="2"/>
      <c r="N207" s="2"/>
      <c r="O207" s="2"/>
      <c r="P207" s="2"/>
      <c r="Q207" s="2"/>
      <c r="R207" s="2"/>
    </row>
    <row r="208" spans="10:18">
      <c r="J208" s="2"/>
      <c r="K208" s="2"/>
      <c r="L208" s="2"/>
      <c r="M208" s="2"/>
      <c r="N208" s="2"/>
      <c r="O208" s="2"/>
      <c r="P208" s="2"/>
      <c r="Q208" s="2"/>
      <c r="R208" s="2"/>
    </row>
    <row r="209" spans="10:18">
      <c r="J209" s="2"/>
      <c r="K209" s="2"/>
      <c r="L209" s="2"/>
      <c r="M209" s="2"/>
      <c r="N209" s="2"/>
      <c r="O209" s="2"/>
      <c r="P209" s="2"/>
      <c r="Q209" s="2"/>
      <c r="R209" s="2"/>
    </row>
    <row r="210" spans="10:18">
      <c r="J210" s="2"/>
      <c r="K210" s="2"/>
      <c r="L210" s="2"/>
      <c r="M210" s="2"/>
      <c r="N210" s="2"/>
      <c r="O210" s="2"/>
      <c r="P210" s="2"/>
      <c r="Q210" s="2"/>
      <c r="R210" s="2"/>
    </row>
    <row r="211" spans="10:18">
      <c r="J211" s="2"/>
      <c r="K211" s="2"/>
      <c r="L211" s="2"/>
      <c r="M211" s="2"/>
      <c r="N211" s="2"/>
      <c r="O211" s="2"/>
      <c r="P211" s="2"/>
      <c r="Q211" s="2"/>
      <c r="R211" s="2"/>
    </row>
    <row r="212" spans="10:18">
      <c r="J212" s="2"/>
      <c r="K212" s="2"/>
      <c r="L212" s="2"/>
      <c r="M212" s="2"/>
      <c r="N212" s="2"/>
      <c r="O212" s="2"/>
      <c r="P212" s="2"/>
      <c r="Q212" s="2"/>
      <c r="R212" s="2"/>
    </row>
    <row r="213" spans="10:18">
      <c r="J213" s="2"/>
      <c r="K213" s="2"/>
      <c r="L213" s="2"/>
      <c r="M213" s="2"/>
      <c r="N213" s="2"/>
      <c r="O213" s="2"/>
      <c r="P213" s="2"/>
      <c r="Q213" s="2"/>
      <c r="R213" s="2"/>
    </row>
    <row r="214" spans="10:18">
      <c r="J214" s="2"/>
      <c r="K214" s="2"/>
      <c r="L214" s="2"/>
      <c r="M214" s="2"/>
      <c r="N214" s="2"/>
      <c r="O214" s="2"/>
      <c r="P214" s="2"/>
      <c r="Q214" s="2"/>
      <c r="R214" s="2"/>
    </row>
    <row r="215" spans="10:18">
      <c r="J215" s="2"/>
      <c r="K215" s="2"/>
      <c r="L215" s="2"/>
      <c r="M215" s="2"/>
      <c r="N215" s="2"/>
      <c r="O215" s="2"/>
      <c r="P215" s="2"/>
      <c r="Q215" s="2"/>
      <c r="R215" s="2"/>
    </row>
    <row r="216" spans="10:18">
      <c r="J216" s="2"/>
      <c r="K216" s="2"/>
      <c r="L216" s="2"/>
      <c r="M216" s="2"/>
      <c r="N216" s="2"/>
      <c r="O216" s="2"/>
      <c r="P216" s="2"/>
      <c r="Q216" s="2"/>
      <c r="R216" s="2"/>
    </row>
    <row r="217" spans="10:18">
      <c r="J217" s="2"/>
      <c r="K217" s="2"/>
      <c r="L217" s="2"/>
      <c r="M217" s="2"/>
      <c r="N217" s="2"/>
      <c r="O217" s="2"/>
      <c r="P217" s="2"/>
      <c r="Q217" s="2"/>
      <c r="R217" s="2"/>
    </row>
    <row r="218" spans="10:18">
      <c r="J218" s="2"/>
      <c r="K218" s="2"/>
      <c r="L218" s="2"/>
      <c r="M218" s="2"/>
      <c r="N218" s="2"/>
      <c r="O218" s="2"/>
      <c r="P218" s="2"/>
      <c r="Q218" s="2"/>
      <c r="R218" s="2"/>
    </row>
    <row r="219" spans="10:18">
      <c r="J219" s="2"/>
      <c r="K219" s="2"/>
      <c r="L219" s="2"/>
      <c r="M219" s="2"/>
      <c r="N219" s="2"/>
      <c r="O219" s="2"/>
      <c r="P219" s="2"/>
      <c r="Q219" s="2"/>
      <c r="R219" s="2"/>
    </row>
    <row r="220" spans="10:18">
      <c r="J220" s="2"/>
      <c r="K220" s="2"/>
      <c r="L220" s="2"/>
      <c r="M220" s="2"/>
      <c r="N220" s="2"/>
      <c r="O220" s="2"/>
      <c r="P220" s="2"/>
      <c r="Q220" s="2"/>
      <c r="R220" s="2"/>
    </row>
    <row r="221" spans="10:18">
      <c r="J221" s="2"/>
      <c r="K221" s="2"/>
      <c r="L221" s="2"/>
      <c r="M221" s="2"/>
      <c r="N221" s="2"/>
      <c r="O221" s="2"/>
      <c r="P221" s="2"/>
      <c r="Q221" s="2"/>
      <c r="R221" s="2"/>
    </row>
    <row r="222" spans="10:18">
      <c r="J222" s="2"/>
      <c r="K222" s="2"/>
      <c r="L222" s="2"/>
      <c r="M222" s="2"/>
      <c r="N222" s="2"/>
      <c r="O222" s="2"/>
      <c r="P222" s="2"/>
      <c r="Q222" s="2"/>
      <c r="R222" s="2"/>
    </row>
    <row r="223" spans="10:18">
      <c r="J223" s="2"/>
      <c r="K223" s="2"/>
      <c r="L223" s="2"/>
      <c r="M223" s="2"/>
      <c r="N223" s="2"/>
      <c r="O223" s="2"/>
      <c r="P223" s="2"/>
      <c r="Q223" s="2"/>
      <c r="R223" s="2"/>
    </row>
    <row r="224" spans="10:18">
      <c r="J224" s="2"/>
      <c r="K224" s="2"/>
      <c r="L224" s="2"/>
      <c r="M224" s="2"/>
      <c r="N224" s="2"/>
      <c r="O224" s="2"/>
      <c r="P224" s="2"/>
      <c r="Q224" s="2"/>
      <c r="R224" s="2"/>
    </row>
    <row r="225" spans="10:18">
      <c r="J225" s="2"/>
      <c r="K225" s="2"/>
      <c r="L225" s="2"/>
      <c r="M225" s="2"/>
      <c r="N225" s="2"/>
      <c r="O225" s="2"/>
      <c r="P225" s="2"/>
      <c r="Q225" s="2"/>
      <c r="R225" s="2"/>
    </row>
    <row r="226" spans="10:18">
      <c r="J226" s="2"/>
      <c r="K226" s="2"/>
      <c r="L226" s="2"/>
      <c r="M226" s="2"/>
      <c r="N226" s="2"/>
      <c r="O226" s="2"/>
      <c r="P226" s="2"/>
      <c r="Q226" s="2"/>
      <c r="R226" s="2"/>
    </row>
    <row r="227" spans="10:18">
      <c r="J227" s="2"/>
      <c r="K227" s="2"/>
      <c r="L227" s="2"/>
      <c r="M227" s="2"/>
      <c r="N227" s="2"/>
      <c r="O227" s="2"/>
      <c r="P227" s="2"/>
      <c r="Q227" s="2"/>
      <c r="R227" s="2"/>
    </row>
    <row r="228" spans="10:18">
      <c r="J228" s="2"/>
      <c r="K228" s="2"/>
      <c r="L228" s="2"/>
      <c r="M228" s="2"/>
      <c r="N228" s="2"/>
      <c r="O228" s="2"/>
      <c r="P228" s="2"/>
      <c r="Q228" s="2"/>
      <c r="R228" s="2"/>
    </row>
    <row r="229" spans="10:18">
      <c r="J229" s="2"/>
      <c r="K229" s="2"/>
      <c r="L229" s="2"/>
      <c r="M229" s="2"/>
      <c r="N229" s="2"/>
      <c r="O229" s="2"/>
      <c r="P229" s="2"/>
      <c r="Q229" s="2"/>
      <c r="R229" s="2"/>
    </row>
    <row r="230" spans="10:18">
      <c r="J230" s="2"/>
      <c r="K230" s="2"/>
      <c r="L230" s="2"/>
      <c r="M230" s="2"/>
      <c r="N230" s="2"/>
      <c r="O230" s="2"/>
      <c r="P230" s="2"/>
      <c r="Q230" s="2"/>
      <c r="R230" s="2"/>
    </row>
    <row r="231" spans="10:18">
      <c r="J231" s="2"/>
      <c r="K231" s="2"/>
      <c r="L231" s="2"/>
      <c r="M231" s="2"/>
      <c r="N231" s="2"/>
      <c r="O231" s="2"/>
      <c r="P231" s="2"/>
      <c r="Q231" s="2"/>
      <c r="R231" s="2"/>
    </row>
    <row r="232" spans="10:18">
      <c r="J232" s="2"/>
      <c r="K232" s="2"/>
      <c r="L232" s="2"/>
      <c r="M232" s="2"/>
      <c r="N232" s="2"/>
      <c r="O232" s="2"/>
      <c r="P232" s="2"/>
      <c r="Q232" s="2"/>
      <c r="R232" s="2"/>
    </row>
    <row r="233" spans="10:18">
      <c r="J233" s="2"/>
      <c r="K233" s="2"/>
      <c r="L233" s="2"/>
      <c r="M233" s="2"/>
      <c r="N233" s="2"/>
      <c r="O233" s="2"/>
      <c r="P233" s="2"/>
      <c r="Q233" s="2"/>
      <c r="R233" s="2"/>
    </row>
    <row r="234" spans="10:18">
      <c r="J234" s="2"/>
      <c r="K234" s="2"/>
      <c r="L234" s="2"/>
      <c r="M234" s="2"/>
      <c r="N234" s="2"/>
      <c r="O234" s="2"/>
      <c r="P234" s="2"/>
      <c r="Q234" s="2"/>
      <c r="R234" s="2"/>
    </row>
    <row r="235" spans="10:18">
      <c r="J235" s="2"/>
      <c r="K235" s="2"/>
      <c r="L235" s="2"/>
      <c r="M235" s="2"/>
      <c r="N235" s="2"/>
      <c r="O235" s="2"/>
      <c r="P235" s="2"/>
      <c r="Q235" s="2"/>
      <c r="R235" s="2"/>
    </row>
    <row r="236" spans="10:18">
      <c r="J236" s="2"/>
      <c r="K236" s="2"/>
      <c r="L236" s="2"/>
      <c r="M236" s="2"/>
      <c r="N236" s="2"/>
      <c r="O236" s="2"/>
      <c r="P236" s="2"/>
      <c r="Q236" s="2"/>
      <c r="R236" s="2"/>
    </row>
    <row r="237" spans="10:18">
      <c r="J237" s="2"/>
      <c r="K237" s="2"/>
      <c r="L237" s="2"/>
      <c r="M237" s="2"/>
      <c r="N237" s="2"/>
      <c r="O237" s="2"/>
      <c r="P237" s="2"/>
      <c r="Q237" s="2"/>
      <c r="R237" s="2"/>
    </row>
    <row r="238" spans="10:18">
      <c r="J238" s="2"/>
      <c r="K238" s="2"/>
      <c r="L238" s="2"/>
      <c r="M238" s="2"/>
      <c r="N238" s="2"/>
      <c r="O238" s="2"/>
      <c r="P238" s="2"/>
      <c r="Q238" s="2"/>
      <c r="R238" s="2"/>
    </row>
    <row r="239" spans="10:18">
      <c r="J239" s="2"/>
      <c r="K239" s="2"/>
      <c r="L239" s="2"/>
      <c r="M239" s="2"/>
      <c r="N239" s="2"/>
      <c r="O239" s="2"/>
      <c r="P239" s="2"/>
      <c r="Q239" s="2"/>
      <c r="R239" s="2"/>
    </row>
    <row r="240" spans="10:18">
      <c r="J240" s="2"/>
      <c r="K240" s="2"/>
      <c r="L240" s="2"/>
      <c r="M240" s="2"/>
      <c r="N240" s="2"/>
      <c r="O240" s="2"/>
      <c r="P240" s="2"/>
      <c r="Q240" s="2"/>
      <c r="R240" s="2"/>
    </row>
    <row r="241" spans="10:18">
      <c r="J241" s="2"/>
      <c r="K241" s="2"/>
      <c r="L241" s="2"/>
      <c r="M241" s="2"/>
      <c r="N241" s="2"/>
      <c r="O241" s="2"/>
      <c r="P241" s="2"/>
      <c r="Q241" s="2"/>
      <c r="R241" s="2"/>
    </row>
    <row r="242" spans="10:18">
      <c r="J242" s="2"/>
      <c r="K242" s="2"/>
      <c r="L242" s="2"/>
      <c r="M242" s="2"/>
      <c r="N242" s="2"/>
      <c r="O242" s="2"/>
      <c r="P242" s="2"/>
      <c r="Q242" s="2"/>
      <c r="R242" s="2"/>
    </row>
    <row r="243" spans="10:18">
      <c r="J243" s="2"/>
      <c r="K243" s="2"/>
      <c r="L243" s="2"/>
      <c r="M243" s="2"/>
      <c r="N243" s="2"/>
      <c r="O243" s="2"/>
      <c r="P243" s="2"/>
      <c r="Q243" s="2"/>
      <c r="R243" s="2"/>
    </row>
    <row r="244" spans="10:18">
      <c r="J244" s="2"/>
      <c r="K244" s="2"/>
      <c r="L244" s="2"/>
      <c r="M244" s="2"/>
      <c r="N244" s="2"/>
      <c r="O244" s="2"/>
      <c r="P244" s="2"/>
      <c r="Q244" s="2"/>
      <c r="R244" s="2"/>
    </row>
    <row r="245" spans="10:18">
      <c r="J245" s="2"/>
      <c r="K245" s="2"/>
      <c r="L245" s="2"/>
      <c r="M245" s="2"/>
      <c r="N245" s="2"/>
      <c r="O245" s="2"/>
      <c r="P245" s="2"/>
      <c r="Q245" s="2"/>
      <c r="R245" s="2"/>
    </row>
    <row r="246" spans="10:18">
      <c r="J246" s="2"/>
      <c r="K246" s="2"/>
      <c r="L246" s="2"/>
      <c r="M246" s="2"/>
      <c r="N246" s="2"/>
      <c r="O246" s="2"/>
      <c r="P246" s="2"/>
      <c r="Q246" s="2"/>
      <c r="R246" s="2"/>
    </row>
    <row r="247" spans="10:18">
      <c r="J247" s="2"/>
      <c r="K247" s="2"/>
      <c r="L247" s="2"/>
      <c r="M247" s="2"/>
      <c r="N247" s="2"/>
      <c r="O247" s="2"/>
      <c r="P247" s="2"/>
      <c r="Q247" s="2"/>
      <c r="R247" s="2"/>
    </row>
    <row r="248" spans="10:18">
      <c r="J248" s="2"/>
      <c r="K248" s="2"/>
      <c r="L248" s="2"/>
      <c r="M248" s="2"/>
      <c r="N248" s="2"/>
      <c r="O248" s="2"/>
      <c r="P248" s="2"/>
      <c r="Q248" s="2"/>
      <c r="R248" s="2"/>
    </row>
    <row r="249" spans="10:18">
      <c r="J249" s="2"/>
      <c r="K249" s="2"/>
      <c r="L249" s="2"/>
      <c r="M249" s="2"/>
      <c r="N249" s="2"/>
      <c r="O249" s="2"/>
      <c r="P249" s="2"/>
      <c r="Q249" s="2"/>
      <c r="R249" s="2"/>
    </row>
    <row r="250" spans="10:18">
      <c r="J250" s="2"/>
      <c r="K250" s="2"/>
      <c r="L250" s="2"/>
      <c r="M250" s="2"/>
      <c r="N250" s="2"/>
      <c r="O250" s="2"/>
      <c r="P250" s="2"/>
      <c r="Q250" s="2"/>
      <c r="R250" s="2"/>
    </row>
    <row r="251" spans="10:18">
      <c r="J251" s="2"/>
      <c r="K251" s="2"/>
      <c r="L251" s="2"/>
      <c r="M251" s="2"/>
      <c r="N251" s="2"/>
      <c r="O251" s="2"/>
      <c r="P251" s="2"/>
      <c r="Q251" s="2"/>
      <c r="R251" s="2"/>
    </row>
    <row r="252" spans="10:18">
      <c r="J252" s="2"/>
      <c r="K252" s="2"/>
      <c r="L252" s="2"/>
      <c r="M252" s="2"/>
      <c r="N252" s="2"/>
      <c r="O252" s="2"/>
      <c r="P252" s="2"/>
      <c r="Q252" s="2"/>
      <c r="R252" s="2"/>
    </row>
    <row r="253" spans="10:18">
      <c r="J253" s="2"/>
      <c r="K253" s="2"/>
      <c r="L253" s="2"/>
      <c r="M253" s="2"/>
      <c r="N253" s="2"/>
      <c r="O253" s="2"/>
      <c r="P253" s="2"/>
      <c r="Q253" s="2"/>
      <c r="R253" s="2"/>
    </row>
    <row r="254" spans="10:18">
      <c r="J254" s="2"/>
      <c r="K254" s="2"/>
      <c r="L254" s="2"/>
      <c r="M254" s="2"/>
      <c r="N254" s="2"/>
      <c r="O254" s="2"/>
      <c r="P254" s="2"/>
      <c r="Q254" s="2"/>
      <c r="R254" s="2"/>
    </row>
    <row r="255" spans="10:18">
      <c r="J255" s="2"/>
      <c r="K255" s="2"/>
      <c r="L255" s="2"/>
      <c r="M255" s="2"/>
      <c r="N255" s="2"/>
      <c r="O255" s="2"/>
      <c r="P255" s="2"/>
      <c r="Q255" s="2"/>
      <c r="R255" s="2"/>
    </row>
    <row r="256" spans="10:18">
      <c r="J256" s="2"/>
      <c r="K256" s="2"/>
      <c r="L256" s="2"/>
      <c r="M256" s="2"/>
      <c r="N256" s="2"/>
      <c r="O256" s="2"/>
      <c r="P256" s="2"/>
      <c r="Q256" s="2"/>
      <c r="R256" s="2"/>
    </row>
    <row r="257" spans="10:18">
      <c r="J257" s="2"/>
      <c r="K257" s="2"/>
      <c r="L257" s="2"/>
      <c r="M257" s="2"/>
      <c r="N257" s="2"/>
      <c r="O257" s="2"/>
      <c r="P257" s="2"/>
      <c r="Q257" s="2"/>
      <c r="R257" s="2"/>
    </row>
    <row r="258" spans="10:18">
      <c r="J258" s="2"/>
      <c r="K258" s="2"/>
      <c r="L258" s="2"/>
      <c r="M258" s="2"/>
      <c r="N258" s="2"/>
      <c r="O258" s="2"/>
      <c r="P258" s="2"/>
      <c r="Q258" s="2"/>
      <c r="R258" s="2"/>
    </row>
    <row r="259" spans="10:18">
      <c r="J259" s="2"/>
      <c r="K259" s="2"/>
      <c r="L259" s="2"/>
      <c r="M259" s="2"/>
      <c r="N259" s="2"/>
      <c r="O259" s="2"/>
      <c r="P259" s="2"/>
      <c r="Q259" s="2"/>
      <c r="R259" s="2"/>
    </row>
    <row r="260" spans="10:18">
      <c r="J260" s="2"/>
      <c r="K260" s="2"/>
      <c r="L260" s="2"/>
      <c r="M260" s="2"/>
      <c r="N260" s="2"/>
      <c r="O260" s="2"/>
      <c r="P260" s="2"/>
      <c r="Q260" s="2"/>
      <c r="R260" s="2"/>
    </row>
    <row r="261" spans="10:18">
      <c r="J261" s="2"/>
      <c r="K261" s="2"/>
      <c r="L261" s="2"/>
      <c r="M261" s="2"/>
      <c r="N261" s="2"/>
      <c r="O261" s="2"/>
      <c r="P261" s="2"/>
      <c r="Q261" s="2"/>
      <c r="R261" s="2"/>
    </row>
    <row r="262" spans="10:18">
      <c r="J262" s="2"/>
      <c r="K262" s="2"/>
      <c r="L262" s="2"/>
      <c r="M262" s="2"/>
      <c r="N262" s="2"/>
      <c r="O262" s="2"/>
      <c r="P262" s="2"/>
      <c r="Q262" s="2"/>
      <c r="R262" s="2"/>
    </row>
    <row r="263" spans="10:18">
      <c r="J263" s="2"/>
      <c r="K263" s="2"/>
      <c r="L263" s="2"/>
      <c r="M263" s="2"/>
      <c r="N263" s="2"/>
      <c r="O263" s="2"/>
      <c r="P263" s="2"/>
      <c r="Q263" s="2"/>
      <c r="R263" s="2"/>
    </row>
    <row r="264" spans="10:18">
      <c r="J264" s="2"/>
      <c r="K264" s="2"/>
      <c r="L264" s="2"/>
      <c r="M264" s="2"/>
      <c r="N264" s="2"/>
      <c r="O264" s="2"/>
      <c r="P264" s="2"/>
      <c r="Q264" s="2"/>
      <c r="R264" s="2"/>
    </row>
    <row r="265" spans="10:18">
      <c r="J265" s="2"/>
      <c r="K265" s="2"/>
      <c r="L265" s="2"/>
      <c r="M265" s="2"/>
      <c r="N265" s="2"/>
      <c r="O265" s="2"/>
      <c r="P265" s="2"/>
      <c r="Q265" s="2"/>
      <c r="R265" s="2"/>
    </row>
    <row r="266" spans="10:18">
      <c r="J266" s="2"/>
      <c r="K266" s="2"/>
      <c r="L266" s="2"/>
      <c r="M266" s="2"/>
      <c r="N266" s="2"/>
      <c r="O266" s="2"/>
      <c r="P266" s="2"/>
      <c r="Q266" s="2"/>
      <c r="R266" s="2"/>
    </row>
    <row r="267" spans="10:18">
      <c r="J267" s="2"/>
      <c r="K267" s="2"/>
      <c r="L267" s="2"/>
      <c r="M267" s="2"/>
      <c r="N267" s="2"/>
      <c r="O267" s="2"/>
      <c r="P267" s="2"/>
      <c r="Q267" s="2"/>
      <c r="R267" s="2"/>
    </row>
    <row r="268" spans="10:18">
      <c r="J268" s="2"/>
      <c r="K268" s="2"/>
      <c r="L268" s="2"/>
      <c r="M268" s="2"/>
      <c r="N268" s="2"/>
      <c r="O268" s="2"/>
      <c r="P268" s="2"/>
      <c r="Q268" s="2"/>
      <c r="R268" s="2"/>
    </row>
    <row r="269" spans="10:18">
      <c r="J269" s="2"/>
      <c r="K269" s="2"/>
      <c r="L269" s="2"/>
      <c r="M269" s="2"/>
      <c r="N269" s="2"/>
      <c r="O269" s="2"/>
      <c r="P269" s="2"/>
      <c r="Q269" s="2"/>
      <c r="R269" s="2"/>
    </row>
    <row r="270" spans="10:18">
      <c r="J270" s="2"/>
      <c r="K270" s="2"/>
      <c r="L270" s="2"/>
      <c r="M270" s="2"/>
      <c r="N270" s="2"/>
      <c r="O270" s="2"/>
      <c r="P270" s="2"/>
      <c r="Q270" s="2"/>
      <c r="R270" s="2"/>
    </row>
    <row r="271" spans="10:18">
      <c r="J271" s="2"/>
      <c r="K271" s="2"/>
      <c r="L271" s="2"/>
      <c r="M271" s="2"/>
      <c r="N271" s="2"/>
      <c r="O271" s="2"/>
      <c r="P271" s="2"/>
      <c r="Q271" s="2"/>
      <c r="R271" s="2"/>
    </row>
    <row r="272" spans="10:18">
      <c r="J272" s="2"/>
      <c r="K272" s="2"/>
      <c r="L272" s="2"/>
      <c r="M272" s="2"/>
      <c r="N272" s="2"/>
      <c r="O272" s="2"/>
      <c r="P272" s="2"/>
      <c r="Q272" s="2"/>
      <c r="R272" s="2"/>
    </row>
    <row r="273" spans="10:18">
      <c r="J273" s="2"/>
      <c r="K273" s="2"/>
      <c r="L273" s="2"/>
      <c r="M273" s="2"/>
      <c r="N273" s="2"/>
      <c r="O273" s="2"/>
      <c r="P273" s="2"/>
      <c r="Q273" s="2"/>
      <c r="R273" s="2"/>
    </row>
    <row r="274" spans="10:18">
      <c r="J274" s="2"/>
      <c r="K274" s="2"/>
      <c r="L274" s="2"/>
      <c r="M274" s="2"/>
      <c r="N274" s="2"/>
      <c r="O274" s="2"/>
      <c r="P274" s="2"/>
      <c r="Q274" s="2"/>
      <c r="R274" s="2"/>
    </row>
    <row r="275" spans="10:18">
      <c r="J275" s="2"/>
      <c r="K275" s="2"/>
      <c r="L275" s="2"/>
      <c r="M275" s="2"/>
      <c r="N275" s="2"/>
      <c r="O275" s="2"/>
      <c r="P275" s="2"/>
      <c r="Q275" s="2"/>
      <c r="R275" s="2"/>
    </row>
    <row r="276" spans="10:18">
      <c r="J276" s="2"/>
      <c r="K276" s="2"/>
      <c r="L276" s="2"/>
      <c r="M276" s="2"/>
      <c r="N276" s="2"/>
      <c r="O276" s="2"/>
      <c r="P276" s="2"/>
      <c r="Q276" s="2"/>
      <c r="R276" s="2"/>
    </row>
    <row r="277" spans="10:18">
      <c r="J277" s="2"/>
      <c r="K277" s="2"/>
      <c r="L277" s="2"/>
      <c r="M277" s="2"/>
      <c r="N277" s="2"/>
      <c r="O277" s="2"/>
      <c r="P277" s="2"/>
      <c r="Q277" s="2"/>
      <c r="R277" s="2"/>
    </row>
    <row r="278" spans="10:18">
      <c r="J278" s="2"/>
      <c r="K278" s="2"/>
      <c r="L278" s="2"/>
      <c r="M278" s="2"/>
      <c r="N278" s="2"/>
      <c r="O278" s="2"/>
      <c r="P278" s="2"/>
      <c r="Q278" s="2"/>
      <c r="R278" s="2"/>
    </row>
    <row r="279" spans="10:18">
      <c r="J279" s="2"/>
      <c r="K279" s="2"/>
      <c r="L279" s="2"/>
      <c r="M279" s="2"/>
      <c r="N279" s="2"/>
      <c r="O279" s="2"/>
      <c r="P279" s="2"/>
      <c r="Q279" s="2"/>
      <c r="R279" s="2"/>
    </row>
    <row r="280" spans="10:18">
      <c r="J280" s="2"/>
      <c r="K280" s="2"/>
      <c r="L280" s="2"/>
      <c r="M280" s="2"/>
      <c r="N280" s="2"/>
      <c r="O280" s="2"/>
      <c r="P280" s="2"/>
      <c r="Q280" s="2"/>
      <c r="R280" s="2"/>
    </row>
    <row r="281" spans="10:18">
      <c r="J281" s="2"/>
      <c r="K281" s="2"/>
      <c r="L281" s="2"/>
      <c r="M281" s="2"/>
      <c r="N281" s="2"/>
      <c r="O281" s="2"/>
      <c r="P281" s="2"/>
      <c r="Q281" s="2"/>
      <c r="R281" s="2"/>
    </row>
    <row r="282" spans="10:18">
      <c r="J282" s="2"/>
      <c r="K282" s="2"/>
      <c r="L282" s="2"/>
      <c r="M282" s="2"/>
      <c r="N282" s="2"/>
      <c r="O282" s="2"/>
      <c r="P282" s="2"/>
      <c r="Q282" s="2"/>
      <c r="R282" s="2"/>
    </row>
    <row r="283" spans="10:18">
      <c r="J283" s="2"/>
      <c r="K283" s="2"/>
      <c r="L283" s="2"/>
      <c r="M283" s="2"/>
      <c r="N283" s="2"/>
      <c r="O283" s="2"/>
      <c r="P283" s="2"/>
      <c r="Q283" s="2"/>
      <c r="R283" s="2"/>
    </row>
    <row r="284" spans="10:18">
      <c r="J284" s="2"/>
      <c r="K284" s="2"/>
      <c r="L284" s="2"/>
      <c r="M284" s="2"/>
      <c r="N284" s="2"/>
      <c r="O284" s="2"/>
      <c r="P284" s="2"/>
      <c r="Q284" s="2"/>
      <c r="R284" s="2"/>
    </row>
    <row r="285" spans="10:18">
      <c r="J285" s="2"/>
      <c r="K285" s="2"/>
      <c r="L285" s="2"/>
      <c r="M285" s="2"/>
      <c r="N285" s="2"/>
      <c r="O285" s="2"/>
      <c r="P285" s="2"/>
      <c r="Q285" s="2"/>
      <c r="R285" s="2"/>
    </row>
    <row r="286" spans="10:18">
      <c r="J286" s="2"/>
      <c r="K286" s="2"/>
      <c r="L286" s="2"/>
      <c r="M286" s="2"/>
      <c r="N286" s="2"/>
      <c r="O286" s="2"/>
      <c r="P286" s="2"/>
      <c r="Q286" s="2"/>
      <c r="R286" s="2"/>
    </row>
    <row r="287" spans="10:18">
      <c r="J287" s="2"/>
      <c r="K287" s="2"/>
      <c r="L287" s="2"/>
      <c r="M287" s="2"/>
      <c r="N287" s="2"/>
      <c r="O287" s="2"/>
      <c r="P287" s="2"/>
      <c r="Q287" s="2"/>
      <c r="R287" s="2"/>
    </row>
    <row r="288" spans="10:18">
      <c r="J288" s="2"/>
      <c r="K288" s="2"/>
      <c r="L288" s="2"/>
      <c r="M288" s="2"/>
      <c r="N288" s="2"/>
      <c r="O288" s="2"/>
      <c r="P288" s="2"/>
      <c r="Q288" s="2"/>
      <c r="R288" s="2"/>
    </row>
    <row r="289" spans="10:18">
      <c r="J289" s="2"/>
      <c r="K289" s="2"/>
      <c r="L289" s="2"/>
      <c r="M289" s="2"/>
      <c r="N289" s="2"/>
      <c r="O289" s="2"/>
      <c r="P289" s="2"/>
      <c r="Q289" s="2"/>
      <c r="R289" s="2"/>
    </row>
    <row r="290" spans="10:18">
      <c r="J290" s="2"/>
      <c r="K290" s="2"/>
      <c r="L290" s="2"/>
      <c r="M290" s="2"/>
      <c r="N290" s="2"/>
      <c r="O290" s="2"/>
      <c r="P290" s="2"/>
      <c r="Q290" s="2"/>
      <c r="R290" s="2"/>
    </row>
    <row r="291" spans="10:18">
      <c r="J291" s="2"/>
      <c r="K291" s="2"/>
      <c r="L291" s="2"/>
      <c r="M291" s="2"/>
      <c r="N291" s="2"/>
      <c r="O291" s="2"/>
      <c r="P291" s="2"/>
      <c r="Q291" s="2"/>
      <c r="R291" s="2"/>
    </row>
  </sheetData>
  <autoFilter ref="A9:AB34" xr:uid="{88862CEF-263B-427E-ADBA-3E21FB35CF85}"/>
  <dataConsolidate/>
  <mergeCells count="9">
    <mergeCell ref="A1:AB1"/>
    <mergeCell ref="F2:Y8"/>
    <mergeCell ref="A4:E4"/>
    <mergeCell ref="A5:B5"/>
    <mergeCell ref="C5:E5"/>
    <mergeCell ref="A6:E6"/>
    <mergeCell ref="A7:E8"/>
    <mergeCell ref="A2:B3"/>
    <mergeCell ref="C2:E3"/>
  </mergeCells>
  <phoneticPr fontId="1" type="noConversion"/>
  <conditionalFormatting sqref="P136:Q136">
    <cfRule type="duplicateValues" dxfId="453" priority="137"/>
    <cfRule type="duplicateValues" dxfId="452" priority="138"/>
    <cfRule type="duplicateValues" dxfId="451" priority="139"/>
    <cfRule type="duplicateValues" dxfId="450" priority="140"/>
  </conditionalFormatting>
  <conditionalFormatting sqref="D35:D1048576 D1">
    <cfRule type="duplicateValues" dxfId="449" priority="824"/>
  </conditionalFormatting>
  <conditionalFormatting sqref="D35:D1048576 D1:D9 D18:D20 D23:D27 D30:D31 D14:D15">
    <cfRule type="duplicateValues" dxfId="448" priority="72"/>
  </conditionalFormatting>
  <conditionalFormatting sqref="D10:D11">
    <cfRule type="duplicateValues" dxfId="447" priority="68"/>
  </conditionalFormatting>
  <conditionalFormatting sqref="D12:D13">
    <cfRule type="duplicateValues" dxfId="446" priority="67"/>
  </conditionalFormatting>
  <conditionalFormatting sqref="D33">
    <cfRule type="duplicateValues" dxfId="445" priority="56"/>
  </conditionalFormatting>
  <conditionalFormatting sqref="D21:D22">
    <cfRule type="duplicateValues" dxfId="444" priority="54"/>
  </conditionalFormatting>
  <conditionalFormatting sqref="D33 D35:D1048576 D18:D27 D30:D31 D1:D15">
    <cfRule type="duplicateValues" dxfId="443" priority="51"/>
  </conditionalFormatting>
  <conditionalFormatting sqref="D17">
    <cfRule type="duplicateValues" dxfId="442" priority="49"/>
  </conditionalFormatting>
  <conditionalFormatting sqref="D34">
    <cfRule type="duplicateValues" dxfId="441" priority="20"/>
  </conditionalFormatting>
  <conditionalFormatting sqref="D16">
    <cfRule type="duplicateValues" dxfId="440" priority="964"/>
  </conditionalFormatting>
  <conditionalFormatting sqref="K18 K23 K20 K27:K30">
    <cfRule type="duplicateValues" dxfId="439" priority="15"/>
  </conditionalFormatting>
  <conditionalFormatting sqref="K10:K11">
    <cfRule type="duplicateValues" dxfId="438" priority="14"/>
  </conditionalFormatting>
  <conditionalFormatting sqref="K21:K22">
    <cfRule type="duplicateValues" dxfId="437" priority="11"/>
  </conditionalFormatting>
  <conditionalFormatting sqref="K18 K20:K23 K27:K30 K10:K11">
    <cfRule type="duplicateValues" dxfId="436" priority="10"/>
  </conditionalFormatting>
  <conditionalFormatting sqref="K17">
    <cfRule type="duplicateValues" dxfId="435" priority="9"/>
  </conditionalFormatting>
  <conditionalFormatting sqref="K16">
    <cfRule type="duplicateValues" dxfId="434" priority="16"/>
  </conditionalFormatting>
  <conditionalFormatting sqref="C1:C1048576">
    <cfRule type="cellIs" dxfId="433" priority="5" operator="equal">
      <formula>"价值版"</formula>
    </cfRule>
  </conditionalFormatting>
  <conditionalFormatting sqref="D32">
    <cfRule type="duplicateValues" dxfId="432" priority="1003"/>
  </conditionalFormatting>
  <conditionalFormatting sqref="M1:N1048576">
    <cfRule type="cellIs" dxfId="431" priority="4" operator="equal">
      <formula>"Y"</formula>
    </cfRule>
    <cfRule type="cellIs" dxfId="430" priority="3" operator="equal">
      <formula>"N"</formula>
    </cfRule>
  </conditionalFormatting>
  <conditionalFormatting sqref="AA10:AB34">
    <cfRule type="cellIs" dxfId="429" priority="1" operator="equal">
      <formula>1</formula>
    </cfRule>
    <cfRule type="cellIs" dxfId="428" priority="2" operator="equal">
      <formula>0</formula>
    </cfRule>
  </conditionalFormatting>
  <dataValidations disablePrompts="1" count="2">
    <dataValidation allowBlank="1" showErrorMessage="1" sqref="P144:Q145 P140:Q140 P21:P22 P14:P16" xr:uid="{00000000-0002-0000-0300-000000000000}"/>
    <dataValidation allowBlank="1" showErrorMessage="1" promptTitle="提示" prompt="该字段按需填写" sqref="F21:F22" xr:uid="{00000000-0002-0000-0300-000002000000}"/>
  </dataValidations>
  <printOptions horizontalCentered="1"/>
  <pageMargins left="0.31496062992125984" right="0.27559055118110237" top="0.39370078740157483" bottom="0.55118110236220474" header="0.31496062992125984" footer="0.31496062992125984"/>
  <pageSetup paperSize="8" scale="77" orientation="landscape" r:id="rId1"/>
  <headerFooter>
    <oddFooter>第 &amp;P 页，共 &amp;N 页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CC93D-F36F-4B1D-A50B-F1C97728A059}">
  <sheetPr>
    <tabColor rgb="FF00B050"/>
  </sheetPr>
  <dimension ref="A1:AB20"/>
  <sheetViews>
    <sheetView view="pageBreakPreview" zoomScale="85" zoomScaleSheetLayoutView="85" workbookViewId="0">
      <selection activeCell="L17" sqref="L17:N17"/>
    </sheetView>
  </sheetViews>
  <sheetFormatPr defaultColWidth="4.625" defaultRowHeight="17.25"/>
  <cols>
    <col min="1" max="1" width="3.75" style="22" customWidth="1"/>
    <col min="2" max="2" width="10.875" style="22" customWidth="1"/>
    <col min="3" max="3" width="15.5" style="22" customWidth="1"/>
    <col min="4" max="4" width="8.75" style="22" customWidth="1"/>
    <col min="5" max="5" width="8.5" style="22" customWidth="1"/>
    <col min="6" max="6" width="23.5" style="22" customWidth="1"/>
    <col min="7" max="7" width="4.875" style="22" customWidth="1"/>
    <col min="8" max="8" width="4.625" style="22" customWidth="1"/>
    <col min="9" max="9" width="10.75" style="22" customWidth="1"/>
    <col min="10" max="10" width="0.125" style="22" customWidth="1"/>
    <col min="11" max="11" width="25.625" style="22" customWidth="1"/>
    <col min="12" max="12" width="10.875" style="22" customWidth="1"/>
    <col min="13" max="13" width="3.5" style="22" customWidth="1"/>
    <col min="14" max="14" width="6.375" style="22" customWidth="1"/>
    <col min="15" max="15" width="5" style="22" customWidth="1"/>
    <col min="16" max="16" width="5.875" style="22" customWidth="1"/>
    <col min="17" max="17" width="7.875" style="22" customWidth="1"/>
    <col min="18" max="18" width="6.125" style="22" customWidth="1"/>
    <col min="19" max="19" width="13.125" style="22" customWidth="1"/>
    <col min="20" max="20" width="21" style="22" customWidth="1"/>
    <col min="21" max="21" width="4.625" style="22" customWidth="1"/>
    <col min="22" max="22" width="8" style="22" customWidth="1"/>
    <col min="23" max="23" width="11.5" style="22" customWidth="1"/>
    <col min="24" max="24" width="11.625" style="22" customWidth="1"/>
    <col min="25" max="25" width="13.125" style="22" customWidth="1"/>
    <col min="26" max="26" width="10" style="22" customWidth="1"/>
    <col min="27" max="27" width="11.25" style="22" customWidth="1"/>
    <col min="28" max="248" width="9" style="22" customWidth="1"/>
    <col min="249" max="249" width="3.125" style="22" customWidth="1"/>
    <col min="250" max="250" width="7.625" style="22" customWidth="1"/>
    <col min="251" max="251" width="4.125" style="22" customWidth="1"/>
    <col min="252" max="252" width="17" style="22" customWidth="1"/>
    <col min="253" max="253" width="3.625" style="22" customWidth="1"/>
    <col min="254" max="254" width="9.125" style="22" customWidth="1"/>
    <col min="255" max="255" width="3.625" style="22" customWidth="1"/>
    <col min="256" max="16384" width="4.625" style="22"/>
  </cols>
  <sheetData>
    <row r="1" spans="1:28" s="11" customFormat="1" ht="30.75" customHeight="1">
      <c r="A1" s="690"/>
      <c r="B1" s="690"/>
      <c r="C1" s="691"/>
      <c r="D1" s="691"/>
      <c r="E1" s="691"/>
      <c r="F1" s="691"/>
      <c r="G1" s="691"/>
      <c r="H1" s="691"/>
      <c r="I1" s="691"/>
      <c r="J1" s="691"/>
      <c r="K1" s="691"/>
      <c r="L1" s="691"/>
      <c r="M1" s="691"/>
      <c r="N1" s="691"/>
      <c r="O1" s="691"/>
      <c r="P1" s="691"/>
      <c r="Q1" s="691"/>
      <c r="R1" s="691"/>
      <c r="S1" s="185"/>
      <c r="T1" s="185"/>
      <c r="U1" s="185"/>
      <c r="V1" s="185"/>
      <c r="W1" s="692" t="s">
        <v>380</v>
      </c>
      <c r="X1" s="692"/>
      <c r="Y1" s="692"/>
      <c r="Z1" s="692"/>
      <c r="AA1" s="692"/>
      <c r="AB1" s="185"/>
    </row>
    <row r="2" spans="1:28" s="11" customFormat="1" ht="34.5" customHeight="1" thickBot="1">
      <c r="A2" s="462" t="s">
        <v>44</v>
      </c>
      <c r="B2" s="462"/>
      <c r="C2" s="186"/>
      <c r="D2" s="186"/>
      <c r="E2" s="186"/>
      <c r="F2" s="693" t="s">
        <v>45</v>
      </c>
      <c r="G2" s="693"/>
      <c r="H2" s="693"/>
      <c r="I2" s="693"/>
      <c r="J2" s="693"/>
      <c r="K2" s="693"/>
      <c r="L2" s="693"/>
      <c r="M2" s="693"/>
      <c r="N2" s="693"/>
      <c r="O2" s="693"/>
      <c r="P2" s="693"/>
      <c r="Q2" s="693"/>
      <c r="R2" s="693"/>
      <c r="W2" s="692"/>
      <c r="X2" s="692"/>
      <c r="Y2" s="692"/>
      <c r="Z2" s="692"/>
      <c r="AA2" s="692"/>
    </row>
    <row r="3" spans="1:28" s="11" customFormat="1" ht="28.5" customHeight="1">
      <c r="A3" s="579" t="s">
        <v>46</v>
      </c>
      <c r="B3" s="580"/>
      <c r="C3" s="583" t="s">
        <v>378</v>
      </c>
      <c r="D3" s="583"/>
      <c r="E3" s="187"/>
      <c r="F3" s="585" t="s">
        <v>479</v>
      </c>
      <c r="G3" s="585"/>
      <c r="H3" s="585"/>
      <c r="I3" s="585"/>
      <c r="J3" s="585"/>
      <c r="K3" s="585"/>
      <c r="L3" s="585"/>
      <c r="M3" s="585"/>
      <c r="N3" s="585"/>
      <c r="O3" s="585"/>
      <c r="P3" s="585"/>
      <c r="Q3" s="585"/>
      <c r="R3" s="585"/>
      <c r="S3" s="585"/>
      <c r="T3" s="449"/>
      <c r="U3" s="586" t="s">
        <v>47</v>
      </c>
      <c r="V3" s="586"/>
      <c r="W3" s="450" t="s">
        <v>48</v>
      </c>
      <c r="X3" s="450" t="s">
        <v>49</v>
      </c>
      <c r="Y3" s="450" t="s">
        <v>50</v>
      </c>
      <c r="Z3" s="13" t="s">
        <v>51</v>
      </c>
      <c r="AA3" s="14" t="s">
        <v>52</v>
      </c>
      <c r="AB3" s="188"/>
    </row>
    <row r="4" spans="1:28" s="11" customFormat="1" ht="36" customHeight="1">
      <c r="A4" s="581"/>
      <c r="B4" s="656"/>
      <c r="C4" s="657"/>
      <c r="D4" s="657"/>
      <c r="E4" s="463"/>
      <c r="F4" s="694" t="s">
        <v>53</v>
      </c>
      <c r="G4" s="694"/>
      <c r="H4" s="694"/>
      <c r="I4" s="694"/>
      <c r="J4" s="694"/>
      <c r="K4" s="694"/>
      <c r="L4" s="694"/>
      <c r="M4" s="694"/>
      <c r="N4" s="694"/>
      <c r="O4" s="694"/>
      <c r="P4" s="694"/>
      <c r="Q4" s="694"/>
      <c r="R4" s="694"/>
      <c r="S4" s="695"/>
      <c r="T4" s="695"/>
      <c r="U4" s="662" t="s">
        <v>54</v>
      </c>
      <c r="V4" s="662"/>
      <c r="W4" s="458"/>
      <c r="X4" s="458"/>
      <c r="Y4" s="116"/>
      <c r="Z4" s="117" t="s">
        <v>55</v>
      </c>
      <c r="AA4" s="189">
        <v>44695</v>
      </c>
      <c r="AB4" s="188"/>
    </row>
    <row r="5" spans="1:28" ht="36.75" customHeight="1">
      <c r="A5" s="594" t="s">
        <v>56</v>
      </c>
      <c r="B5" s="663"/>
      <c r="C5" s="663"/>
      <c r="D5" s="461" t="s">
        <v>57</v>
      </c>
      <c r="E5" s="664" t="s">
        <v>478</v>
      </c>
      <c r="F5" s="664"/>
      <c r="G5" s="664"/>
      <c r="H5" s="664"/>
      <c r="I5" s="664" t="s">
        <v>58</v>
      </c>
      <c r="J5" s="664"/>
      <c r="K5" s="664"/>
      <c r="L5" s="664"/>
      <c r="M5" s="664"/>
      <c r="N5" s="664" t="s">
        <v>59</v>
      </c>
      <c r="O5" s="664"/>
      <c r="P5" s="664"/>
      <c r="Q5" s="664"/>
      <c r="R5" s="664"/>
      <c r="S5" s="664"/>
      <c r="T5" s="664"/>
      <c r="U5" s="664" t="s">
        <v>60</v>
      </c>
      <c r="V5" s="664"/>
      <c r="W5" s="645" t="s">
        <v>4</v>
      </c>
      <c r="X5" s="645"/>
      <c r="Y5" s="645" t="s">
        <v>62</v>
      </c>
      <c r="Z5" s="645"/>
      <c r="AA5" s="567"/>
    </row>
    <row r="6" spans="1:28" ht="66" customHeight="1">
      <c r="A6" s="592"/>
      <c r="B6" s="664"/>
      <c r="C6" s="664"/>
      <c r="D6" s="461">
        <v>1</v>
      </c>
      <c r="E6" s="648" t="s">
        <v>1251</v>
      </c>
      <c r="F6" s="647"/>
      <c r="G6" s="647"/>
      <c r="H6" s="647"/>
      <c r="I6" s="647" t="s">
        <v>374</v>
      </c>
      <c r="J6" s="647"/>
      <c r="K6" s="647"/>
      <c r="L6" s="647"/>
      <c r="M6" s="647"/>
      <c r="N6" s="648" t="s">
        <v>480</v>
      </c>
      <c r="O6" s="648"/>
      <c r="P6" s="648"/>
      <c r="Q6" s="648"/>
      <c r="R6" s="648"/>
      <c r="S6" s="648"/>
      <c r="T6" s="648"/>
      <c r="U6" s="647">
        <v>1</v>
      </c>
      <c r="V6" s="647"/>
      <c r="W6" s="645" t="s">
        <v>362</v>
      </c>
      <c r="X6" s="645"/>
      <c r="Y6" s="683" t="s">
        <v>371</v>
      </c>
      <c r="Z6" s="684"/>
      <c r="AA6" s="685"/>
    </row>
    <row r="7" spans="1:28" ht="42" customHeight="1">
      <c r="A7" s="592"/>
      <c r="B7" s="664"/>
      <c r="C7" s="664"/>
      <c r="D7" s="470">
        <v>2</v>
      </c>
      <c r="E7" s="650" t="s">
        <v>1700</v>
      </c>
      <c r="F7" s="651"/>
      <c r="G7" s="651"/>
      <c r="H7" s="651"/>
      <c r="I7" s="651" t="s">
        <v>1612</v>
      </c>
      <c r="J7" s="651"/>
      <c r="K7" s="651"/>
      <c r="L7" s="651"/>
      <c r="M7" s="651"/>
      <c r="N7" s="650" t="s">
        <v>1613</v>
      </c>
      <c r="O7" s="650"/>
      <c r="P7" s="650"/>
      <c r="Q7" s="650"/>
      <c r="R7" s="650"/>
      <c r="S7" s="650"/>
      <c r="T7" s="650"/>
      <c r="U7" s="651">
        <v>1</v>
      </c>
      <c r="V7" s="651"/>
      <c r="W7" s="652" t="s">
        <v>1614</v>
      </c>
      <c r="X7" s="652"/>
      <c r="Y7" s="686" t="s">
        <v>1703</v>
      </c>
      <c r="Z7" s="687"/>
      <c r="AA7" s="688"/>
    </row>
    <row r="8" spans="1:28" ht="42" customHeight="1">
      <c r="A8" s="592"/>
      <c r="B8" s="664"/>
      <c r="C8" s="664"/>
      <c r="D8" s="461">
        <v>3</v>
      </c>
      <c r="E8" s="647"/>
      <c r="F8" s="647"/>
      <c r="G8" s="647"/>
      <c r="H8" s="647"/>
      <c r="I8" s="689" t="s">
        <v>1610</v>
      </c>
      <c r="J8" s="647"/>
      <c r="K8" s="647"/>
      <c r="L8" s="647"/>
      <c r="M8" s="647"/>
      <c r="N8" s="648"/>
      <c r="O8" s="648"/>
      <c r="P8" s="648"/>
      <c r="Q8" s="648"/>
      <c r="R8" s="648"/>
      <c r="S8" s="648"/>
      <c r="T8" s="648"/>
      <c r="U8" s="647"/>
      <c r="V8" s="647"/>
      <c r="W8" s="645"/>
      <c r="X8" s="645"/>
      <c r="Y8" s="683"/>
      <c r="Z8" s="684"/>
      <c r="AA8" s="685"/>
    </row>
    <row r="9" spans="1:28" ht="42" customHeight="1">
      <c r="A9" s="592"/>
      <c r="B9" s="664"/>
      <c r="C9" s="664"/>
      <c r="D9" s="461">
        <v>4</v>
      </c>
      <c r="E9" s="647"/>
      <c r="F9" s="647"/>
      <c r="G9" s="647"/>
      <c r="H9" s="647"/>
      <c r="I9" s="647"/>
      <c r="J9" s="647"/>
      <c r="K9" s="647"/>
      <c r="L9" s="647"/>
      <c r="M9" s="647"/>
      <c r="N9" s="648"/>
      <c r="O9" s="648"/>
      <c r="P9" s="648"/>
      <c r="Q9" s="648"/>
      <c r="R9" s="648"/>
      <c r="S9" s="648"/>
      <c r="T9" s="648"/>
      <c r="U9" s="647"/>
      <c r="V9" s="647"/>
      <c r="W9" s="645"/>
      <c r="X9" s="645"/>
      <c r="Y9" s="680"/>
      <c r="Z9" s="681"/>
      <c r="AA9" s="682"/>
    </row>
    <row r="10" spans="1:28" ht="42" customHeight="1">
      <c r="A10" s="592"/>
      <c r="B10" s="664"/>
      <c r="C10" s="664"/>
      <c r="D10" s="461">
        <v>5</v>
      </c>
      <c r="E10" s="647"/>
      <c r="F10" s="647"/>
      <c r="G10" s="647"/>
      <c r="H10" s="647"/>
      <c r="I10" s="647"/>
      <c r="J10" s="647"/>
      <c r="K10" s="647"/>
      <c r="L10" s="647"/>
      <c r="M10" s="647"/>
      <c r="N10" s="648"/>
      <c r="O10" s="648"/>
      <c r="P10" s="648"/>
      <c r="Q10" s="648"/>
      <c r="R10" s="648"/>
      <c r="S10" s="648"/>
      <c r="T10" s="648"/>
      <c r="U10" s="647"/>
      <c r="V10" s="647"/>
      <c r="W10" s="645"/>
      <c r="X10" s="645"/>
      <c r="Y10" s="680"/>
      <c r="Z10" s="681"/>
      <c r="AA10" s="682"/>
    </row>
    <row r="11" spans="1:28" ht="22.5" customHeight="1">
      <c r="A11" s="592"/>
      <c r="B11" s="664"/>
      <c r="C11" s="664"/>
      <c r="D11" s="461">
        <v>6</v>
      </c>
      <c r="E11" s="677"/>
      <c r="F11" s="565"/>
      <c r="G11" s="565"/>
      <c r="H11" s="678"/>
      <c r="I11" s="679"/>
      <c r="J11" s="597"/>
      <c r="K11" s="597"/>
      <c r="L11" s="597"/>
      <c r="M11" s="598"/>
      <c r="N11" s="679"/>
      <c r="O11" s="597"/>
      <c r="P11" s="597"/>
      <c r="Q11" s="597"/>
      <c r="R11" s="597"/>
      <c r="S11" s="597"/>
      <c r="T11" s="598"/>
      <c r="U11" s="647"/>
      <c r="V11" s="647"/>
      <c r="W11" s="645"/>
      <c r="X11" s="645"/>
      <c r="Y11" s="646"/>
      <c r="Z11" s="646"/>
      <c r="AA11" s="563"/>
    </row>
    <row r="12" spans="1:28" ht="29.25" customHeight="1">
      <c r="A12" s="560" t="s">
        <v>63</v>
      </c>
      <c r="B12" s="645"/>
      <c r="C12" s="645"/>
      <c r="D12" s="99"/>
      <c r="E12" s="645"/>
      <c r="F12" s="645"/>
      <c r="G12" s="645"/>
      <c r="H12" s="645"/>
      <c r="I12" s="645"/>
      <c r="J12" s="645"/>
      <c r="K12" s="645"/>
      <c r="L12" s="645"/>
      <c r="M12" s="645"/>
      <c r="N12" s="645"/>
      <c r="O12" s="645"/>
      <c r="P12" s="645"/>
      <c r="Q12" s="645"/>
      <c r="R12" s="645"/>
      <c r="S12" s="645"/>
      <c r="T12" s="645"/>
      <c r="U12" s="645"/>
      <c r="V12" s="645"/>
      <c r="W12" s="645"/>
      <c r="X12" s="645"/>
      <c r="Y12" s="645"/>
      <c r="Z12" s="645"/>
      <c r="AA12" s="567"/>
    </row>
    <row r="13" spans="1:28" ht="33.75" customHeight="1">
      <c r="A13" s="23" t="s">
        <v>64</v>
      </c>
      <c r="B13" s="645" t="s">
        <v>65</v>
      </c>
      <c r="C13" s="645"/>
      <c r="D13" s="645" t="s">
        <v>66</v>
      </c>
      <c r="E13" s="645"/>
      <c r="F13" s="460" t="s">
        <v>67</v>
      </c>
      <c r="G13" s="645" t="s">
        <v>68</v>
      </c>
      <c r="H13" s="645"/>
      <c r="I13" s="645"/>
      <c r="J13" s="645"/>
      <c r="K13" s="460" t="s">
        <v>69</v>
      </c>
      <c r="L13" s="645" t="s">
        <v>70</v>
      </c>
      <c r="M13" s="645"/>
      <c r="N13" s="645"/>
      <c r="O13" s="460" t="s">
        <v>64</v>
      </c>
      <c r="P13" s="645" t="s">
        <v>72</v>
      </c>
      <c r="Q13" s="645"/>
      <c r="R13" s="645" t="s">
        <v>2</v>
      </c>
      <c r="S13" s="645"/>
      <c r="T13" s="460" t="s">
        <v>67</v>
      </c>
      <c r="U13" s="645" t="s">
        <v>75</v>
      </c>
      <c r="V13" s="645"/>
      <c r="W13" s="645"/>
      <c r="X13" s="645" t="s">
        <v>69</v>
      </c>
      <c r="Y13" s="645"/>
      <c r="Z13" s="645" t="s">
        <v>70</v>
      </c>
      <c r="AA13" s="567"/>
    </row>
    <row r="14" spans="1:28" ht="20.100000000000001" customHeight="1">
      <c r="A14" s="453">
        <v>1</v>
      </c>
      <c r="B14" s="667" t="s">
        <v>1247</v>
      </c>
      <c r="C14" s="667"/>
      <c r="D14" s="673" t="s">
        <v>1252</v>
      </c>
      <c r="E14" s="674"/>
      <c r="F14" s="190" t="s">
        <v>1253</v>
      </c>
      <c r="G14" s="669" t="s">
        <v>1254</v>
      </c>
      <c r="H14" s="670"/>
      <c r="I14" s="670"/>
      <c r="J14" s="671"/>
      <c r="K14" s="446" t="s">
        <v>1255</v>
      </c>
      <c r="L14" s="604"/>
      <c r="M14" s="604"/>
      <c r="N14" s="604"/>
      <c r="O14" s="445"/>
      <c r="P14" s="667"/>
      <c r="Q14" s="667"/>
      <c r="R14" s="675"/>
      <c r="S14" s="676"/>
      <c r="T14" s="99"/>
      <c r="U14" s="649"/>
      <c r="V14" s="649"/>
      <c r="W14" s="649"/>
      <c r="X14" s="649"/>
      <c r="Y14" s="649"/>
      <c r="Z14" s="649"/>
      <c r="AA14" s="649"/>
    </row>
    <row r="15" spans="1:28" ht="20.100000000000001" customHeight="1">
      <c r="A15" s="453">
        <v>2</v>
      </c>
      <c r="B15" s="667" t="s">
        <v>1555</v>
      </c>
      <c r="C15" s="667"/>
      <c r="D15" s="672" t="s">
        <v>1554</v>
      </c>
      <c r="E15" s="672"/>
      <c r="F15" s="190" t="s">
        <v>1556</v>
      </c>
      <c r="G15" s="669" t="s">
        <v>1549</v>
      </c>
      <c r="H15" s="670"/>
      <c r="I15" s="670"/>
      <c r="J15" s="671"/>
      <c r="K15" s="613" t="s">
        <v>1553</v>
      </c>
      <c r="L15" s="604"/>
      <c r="M15" s="604"/>
      <c r="N15" s="604"/>
      <c r="O15" s="445"/>
      <c r="P15" s="611"/>
      <c r="Q15" s="611"/>
      <c r="R15" s="602"/>
      <c r="S15" s="602"/>
      <c r="T15" s="99"/>
      <c r="U15" s="649"/>
      <c r="V15" s="649"/>
      <c r="W15" s="649"/>
      <c r="X15" s="649"/>
      <c r="Y15" s="649"/>
      <c r="Z15" s="649"/>
      <c r="AA15" s="649"/>
    </row>
    <row r="16" spans="1:28" ht="20.100000000000001" customHeight="1">
      <c r="A16" s="453">
        <v>3</v>
      </c>
      <c r="B16" s="667" t="s">
        <v>1555</v>
      </c>
      <c r="C16" s="667"/>
      <c r="D16" s="672" t="s">
        <v>1550</v>
      </c>
      <c r="E16" s="672"/>
      <c r="F16" s="190" t="s">
        <v>1556</v>
      </c>
      <c r="G16" s="669" t="s">
        <v>1557</v>
      </c>
      <c r="H16" s="670"/>
      <c r="I16" s="670"/>
      <c r="J16" s="671"/>
      <c r="K16" s="614"/>
      <c r="L16" s="604"/>
      <c r="M16" s="604"/>
      <c r="N16" s="604"/>
      <c r="O16" s="445"/>
      <c r="P16" s="611"/>
      <c r="Q16" s="611"/>
      <c r="R16" s="602"/>
      <c r="S16" s="602"/>
      <c r="T16" s="99"/>
      <c r="U16" s="649"/>
      <c r="V16" s="649"/>
      <c r="W16" s="649"/>
      <c r="X16" s="649"/>
      <c r="Y16" s="649"/>
      <c r="Z16" s="649"/>
      <c r="AA16" s="649"/>
    </row>
    <row r="17" spans="1:27" ht="20.100000000000001" customHeight="1">
      <c r="A17" s="493">
        <v>4</v>
      </c>
      <c r="B17" s="696" t="s">
        <v>1616</v>
      </c>
      <c r="C17" s="696"/>
      <c r="D17" s="697" t="s">
        <v>1611</v>
      </c>
      <c r="E17" s="697"/>
      <c r="F17" s="413" t="s">
        <v>1612</v>
      </c>
      <c r="G17" s="698" t="s">
        <v>1617</v>
      </c>
      <c r="H17" s="699"/>
      <c r="I17" s="699"/>
      <c r="J17" s="700"/>
      <c r="K17" s="494"/>
      <c r="L17" s="604"/>
      <c r="M17" s="604"/>
      <c r="N17" s="604"/>
      <c r="O17" s="445"/>
      <c r="P17" s="611"/>
      <c r="Q17" s="611"/>
      <c r="R17" s="602"/>
      <c r="S17" s="602"/>
      <c r="T17" s="99"/>
      <c r="U17" s="649"/>
      <c r="V17" s="649"/>
      <c r="W17" s="649"/>
      <c r="X17" s="649"/>
      <c r="Y17" s="649"/>
      <c r="Z17" s="649"/>
      <c r="AA17" s="649"/>
    </row>
    <row r="18" spans="1:27" ht="20.100000000000001" customHeight="1">
      <c r="A18" s="453">
        <v>5</v>
      </c>
      <c r="B18" s="667"/>
      <c r="C18" s="667"/>
      <c r="D18" s="668"/>
      <c r="E18" s="668"/>
      <c r="F18" s="190"/>
      <c r="G18" s="669"/>
      <c r="H18" s="670"/>
      <c r="I18" s="670"/>
      <c r="J18" s="671"/>
      <c r="K18" s="446"/>
      <c r="L18" s="604"/>
      <c r="M18" s="604"/>
      <c r="N18" s="604"/>
      <c r="O18" s="445"/>
      <c r="P18" s="611"/>
      <c r="Q18" s="611"/>
      <c r="R18" s="602"/>
      <c r="S18" s="602"/>
      <c r="T18" s="99"/>
      <c r="U18" s="649"/>
      <c r="V18" s="649"/>
      <c r="W18" s="649"/>
      <c r="X18" s="649"/>
      <c r="Y18" s="649"/>
      <c r="Z18" s="649"/>
      <c r="AA18" s="649"/>
    </row>
    <row r="19" spans="1:27" ht="20.100000000000001" customHeight="1">
      <c r="A19" s="453">
        <v>6</v>
      </c>
      <c r="B19" s="667"/>
      <c r="C19" s="667"/>
      <c r="D19" s="668"/>
      <c r="E19" s="668"/>
      <c r="F19" s="190"/>
      <c r="G19" s="669"/>
      <c r="H19" s="670"/>
      <c r="I19" s="670"/>
      <c r="J19" s="671"/>
      <c r="K19" s="446"/>
      <c r="L19" s="604"/>
      <c r="M19" s="604"/>
      <c r="N19" s="604"/>
      <c r="O19" s="445"/>
      <c r="P19" s="611"/>
      <c r="Q19" s="611"/>
      <c r="R19" s="602"/>
      <c r="S19" s="602"/>
      <c r="T19" s="99"/>
      <c r="U19" s="649"/>
      <c r="V19" s="649"/>
      <c r="W19" s="649"/>
      <c r="X19" s="649"/>
      <c r="Y19" s="649"/>
      <c r="Z19" s="649"/>
      <c r="AA19" s="649"/>
    </row>
    <row r="20" spans="1:27" ht="20.100000000000001" customHeight="1">
      <c r="A20" s="453">
        <v>7</v>
      </c>
      <c r="B20" s="667"/>
      <c r="C20" s="667"/>
      <c r="D20" s="668"/>
      <c r="E20" s="668"/>
      <c r="F20" s="190"/>
      <c r="G20" s="669"/>
      <c r="H20" s="670"/>
      <c r="I20" s="670"/>
      <c r="J20" s="671"/>
      <c r="K20" s="142"/>
      <c r="L20" s="604"/>
      <c r="M20" s="604"/>
      <c r="N20" s="604"/>
      <c r="O20" s="141"/>
      <c r="P20" s="611"/>
      <c r="Q20" s="611"/>
      <c r="R20" s="602"/>
      <c r="S20" s="602"/>
      <c r="T20" s="99"/>
      <c r="U20" s="649"/>
      <c r="V20" s="649"/>
      <c r="W20" s="649"/>
      <c r="X20" s="649"/>
      <c r="Y20" s="649"/>
      <c r="Z20" s="649"/>
      <c r="AA20" s="649"/>
    </row>
  </sheetData>
  <mergeCells count="136">
    <mergeCell ref="B18:C18"/>
    <mergeCell ref="D18:E18"/>
    <mergeCell ref="G18:J18"/>
    <mergeCell ref="L18:N18"/>
    <mergeCell ref="P18:Q18"/>
    <mergeCell ref="R18:S18"/>
    <mergeCell ref="U18:W18"/>
    <mergeCell ref="X18:Y18"/>
    <mergeCell ref="Z18:AA18"/>
    <mergeCell ref="B17:C17"/>
    <mergeCell ref="D17:E17"/>
    <mergeCell ref="G17:J17"/>
    <mergeCell ref="L17:N17"/>
    <mergeCell ref="P17:Q17"/>
    <mergeCell ref="R17:S17"/>
    <mergeCell ref="U17:W17"/>
    <mergeCell ref="X17:Y17"/>
    <mergeCell ref="Z17:AA17"/>
    <mergeCell ref="B19:C19"/>
    <mergeCell ref="D19:E19"/>
    <mergeCell ref="G19:J19"/>
    <mergeCell ref="L19:N19"/>
    <mergeCell ref="P19:Q19"/>
    <mergeCell ref="R19:S19"/>
    <mergeCell ref="U19:W19"/>
    <mergeCell ref="X19:Y19"/>
    <mergeCell ref="Z19:AA19"/>
    <mergeCell ref="A5:C5"/>
    <mergeCell ref="E5:H5"/>
    <mergeCell ref="I5:M5"/>
    <mergeCell ref="N5:T5"/>
    <mergeCell ref="U5:V5"/>
    <mergeCell ref="A1:B1"/>
    <mergeCell ref="C1:F1"/>
    <mergeCell ref="G1:R1"/>
    <mergeCell ref="W5:X5"/>
    <mergeCell ref="W1:AA2"/>
    <mergeCell ref="F2:R2"/>
    <mergeCell ref="A3:B4"/>
    <mergeCell ref="C3:D4"/>
    <mergeCell ref="F3:S3"/>
    <mergeCell ref="U3:V3"/>
    <mergeCell ref="F4:R4"/>
    <mergeCell ref="S4:T4"/>
    <mergeCell ref="U4:V4"/>
    <mergeCell ref="Y5:AA5"/>
    <mergeCell ref="A6:C11"/>
    <mergeCell ref="E6:H6"/>
    <mergeCell ref="I6:M6"/>
    <mergeCell ref="N6:T6"/>
    <mergeCell ref="U6:V6"/>
    <mergeCell ref="W6:X6"/>
    <mergeCell ref="Y6:AA6"/>
    <mergeCell ref="E7:H7"/>
    <mergeCell ref="Y8:AA8"/>
    <mergeCell ref="E9:H9"/>
    <mergeCell ref="I9:M9"/>
    <mergeCell ref="N9:T9"/>
    <mergeCell ref="U9:V9"/>
    <mergeCell ref="W9:X9"/>
    <mergeCell ref="Y9:AA9"/>
    <mergeCell ref="I7:M7"/>
    <mergeCell ref="N7:T7"/>
    <mergeCell ref="U7:V7"/>
    <mergeCell ref="W7:X7"/>
    <mergeCell ref="Y7:AA7"/>
    <mergeCell ref="E8:H8"/>
    <mergeCell ref="I8:M8"/>
    <mergeCell ref="N8:T8"/>
    <mergeCell ref="U8:V8"/>
    <mergeCell ref="W8:X8"/>
    <mergeCell ref="E11:H11"/>
    <mergeCell ref="I11:M11"/>
    <mergeCell ref="N11:T11"/>
    <mergeCell ref="U11:V11"/>
    <mergeCell ref="W11:X11"/>
    <mergeCell ref="Y11:AA11"/>
    <mergeCell ref="E10:H10"/>
    <mergeCell ref="I10:M10"/>
    <mergeCell ref="N10:T10"/>
    <mergeCell ref="U10:V10"/>
    <mergeCell ref="W10:X10"/>
    <mergeCell ref="Y10:AA10"/>
    <mergeCell ref="Z12:AA12"/>
    <mergeCell ref="B13:C13"/>
    <mergeCell ref="D13:E13"/>
    <mergeCell ref="G13:J13"/>
    <mergeCell ref="L13:N13"/>
    <mergeCell ref="P13:Q13"/>
    <mergeCell ref="R13:S13"/>
    <mergeCell ref="U13:W13"/>
    <mergeCell ref="X13:Y13"/>
    <mergeCell ref="Z13:AA13"/>
    <mergeCell ref="A12:C12"/>
    <mergeCell ref="E12:H12"/>
    <mergeCell ref="I12:M12"/>
    <mergeCell ref="N12:T12"/>
    <mergeCell ref="U12:V12"/>
    <mergeCell ref="W12:Y12"/>
    <mergeCell ref="U14:W14"/>
    <mergeCell ref="X14:Y14"/>
    <mergeCell ref="Z14:AA14"/>
    <mergeCell ref="B15:C15"/>
    <mergeCell ref="D15:E15"/>
    <mergeCell ref="G15:J15"/>
    <mergeCell ref="L15:N15"/>
    <mergeCell ref="P15:Q15"/>
    <mergeCell ref="R15:S15"/>
    <mergeCell ref="U15:W15"/>
    <mergeCell ref="B14:C14"/>
    <mergeCell ref="D14:E14"/>
    <mergeCell ref="G14:J14"/>
    <mergeCell ref="L14:N14"/>
    <mergeCell ref="P14:Q14"/>
    <mergeCell ref="R14:S14"/>
    <mergeCell ref="X15:Y15"/>
    <mergeCell ref="Z15:AA15"/>
    <mergeCell ref="B16:C16"/>
    <mergeCell ref="D16:E16"/>
    <mergeCell ref="G16:J16"/>
    <mergeCell ref="L16:N16"/>
    <mergeCell ref="P16:Q16"/>
    <mergeCell ref="R16:S16"/>
    <mergeCell ref="U16:W16"/>
    <mergeCell ref="X16:Y16"/>
    <mergeCell ref="Z16:AA16"/>
    <mergeCell ref="K15:K16"/>
    <mergeCell ref="B20:C20"/>
    <mergeCell ref="D20:E20"/>
    <mergeCell ref="G20:J20"/>
    <mergeCell ref="L20:N20"/>
    <mergeCell ref="P20:Q20"/>
    <mergeCell ref="R20:S20"/>
    <mergeCell ref="U20:W20"/>
    <mergeCell ref="X20:Y20"/>
    <mergeCell ref="Z20:AA20"/>
  </mergeCells>
  <phoneticPr fontId="1" type="noConversion"/>
  <conditionalFormatting sqref="D17:D20">
    <cfRule type="duplicateValues" dxfId="427" priority="963"/>
  </conditionalFormatting>
  <conditionalFormatting sqref="D14">
    <cfRule type="duplicateValues" dxfId="426" priority="2"/>
  </conditionalFormatting>
  <pageMargins left="0.70866141732283472" right="0.70866141732283472" top="0.74803149606299213" bottom="0.74803149606299213" header="0.31496062992125984" footer="0.31496062992125984"/>
  <pageSetup paperSize="8" scale="7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D23E0B-AE88-485E-850B-193A8A318864}">
  <sheetPr>
    <tabColor rgb="FF00B050"/>
  </sheetPr>
  <dimension ref="A1:AB16"/>
  <sheetViews>
    <sheetView view="pageBreakPreview" zoomScale="70" zoomScaleSheetLayoutView="70" workbookViewId="0">
      <selection activeCell="AA15" sqref="AA15"/>
    </sheetView>
  </sheetViews>
  <sheetFormatPr defaultRowHeight="14.25"/>
  <cols>
    <col min="1" max="1" width="4.5" style="157" customWidth="1"/>
    <col min="2" max="2" width="6.25" style="157" customWidth="1"/>
    <col min="3" max="3" width="8.875" style="157" customWidth="1"/>
    <col min="4" max="4" width="18.625" style="157" customWidth="1"/>
    <col min="5" max="5" width="17.875" style="157" customWidth="1"/>
    <col min="6" max="6" width="36.125" style="182" customWidth="1"/>
    <col min="7" max="7" width="4.875" style="157" customWidth="1"/>
    <col min="8" max="8" width="5.25" style="157" customWidth="1"/>
    <col min="9" max="9" width="10.5" style="157" customWidth="1"/>
    <col min="10" max="10" width="6.125" style="157" customWidth="1"/>
    <col min="11" max="11" width="11.625" style="157" customWidth="1"/>
    <col min="12" max="12" width="8.125" style="183" customWidth="1"/>
    <col min="13" max="14" width="7.25" style="157" customWidth="1"/>
    <col min="15" max="15" width="11.25" style="157" customWidth="1"/>
    <col min="16" max="17" width="11.75" style="157" customWidth="1"/>
    <col min="18" max="18" width="9.625" style="157" customWidth="1"/>
    <col min="19" max="20" width="10.375" style="157" customWidth="1"/>
    <col min="21" max="24" width="14.625" style="184" customWidth="1"/>
    <col min="25" max="25" width="12.5" style="157" customWidth="1"/>
    <col min="26" max="26" width="11.125" style="157" customWidth="1"/>
    <col min="27" max="27" width="17.375" style="157" customWidth="1"/>
    <col min="28" max="28" width="17.375" style="437" customWidth="1"/>
    <col min="29" max="16384" width="9" style="157"/>
  </cols>
  <sheetData>
    <row r="1" spans="1:28" ht="20.25" customHeight="1">
      <c r="A1" s="701"/>
      <c r="B1" s="701"/>
      <c r="C1" s="701"/>
      <c r="D1" s="701"/>
      <c r="E1" s="701"/>
      <c r="F1" s="701"/>
      <c r="G1" s="701"/>
      <c r="H1" s="701"/>
      <c r="I1" s="701"/>
      <c r="J1" s="701"/>
      <c r="K1" s="701"/>
      <c r="L1" s="701"/>
      <c r="M1" s="701"/>
      <c r="N1" s="701"/>
      <c r="O1" s="701"/>
      <c r="P1" s="701"/>
      <c r="Q1" s="701"/>
      <c r="R1" s="701"/>
      <c r="S1" s="701"/>
      <c r="T1" s="701"/>
      <c r="U1" s="701"/>
      <c r="V1" s="701"/>
      <c r="W1" s="701"/>
      <c r="X1" s="701"/>
      <c r="Y1" s="701"/>
      <c r="Z1" s="701"/>
      <c r="AA1" s="701"/>
      <c r="AB1" s="701"/>
    </row>
    <row r="2" spans="1:28" ht="27.75" customHeight="1">
      <c r="A2" s="623" t="s">
        <v>322</v>
      </c>
      <c r="B2" s="623"/>
      <c r="C2" s="620" t="s">
        <v>285</v>
      </c>
      <c r="D2" s="620"/>
      <c r="E2" s="620"/>
      <c r="F2" s="702" t="s">
        <v>444</v>
      </c>
      <c r="G2" s="702"/>
      <c r="H2" s="702"/>
      <c r="I2" s="702"/>
      <c r="J2" s="702"/>
      <c r="K2" s="702"/>
      <c r="L2" s="702"/>
      <c r="M2" s="702"/>
      <c r="N2" s="702"/>
      <c r="O2" s="702"/>
      <c r="P2" s="702"/>
      <c r="Q2" s="702"/>
      <c r="R2" s="702"/>
      <c r="S2" s="702"/>
      <c r="T2" s="702"/>
      <c r="U2" s="702"/>
      <c r="V2" s="702"/>
      <c r="W2" s="702"/>
      <c r="X2" s="702"/>
      <c r="Y2" s="702"/>
      <c r="Z2" s="471" t="s">
        <v>2</v>
      </c>
      <c r="AA2" s="472" t="s">
        <v>1252</v>
      </c>
      <c r="AB2" s="489" t="s">
        <v>1615</v>
      </c>
    </row>
    <row r="3" spans="1:28" ht="27.75" customHeight="1">
      <c r="A3" s="623"/>
      <c r="B3" s="623"/>
      <c r="C3" s="620"/>
      <c r="D3" s="620"/>
      <c r="E3" s="620"/>
      <c r="F3" s="702"/>
      <c r="G3" s="702"/>
      <c r="H3" s="702"/>
      <c r="I3" s="702"/>
      <c r="J3" s="702"/>
      <c r="K3" s="702"/>
      <c r="L3" s="702"/>
      <c r="M3" s="702"/>
      <c r="N3" s="702"/>
      <c r="O3" s="702"/>
      <c r="P3" s="702"/>
      <c r="Q3" s="702"/>
      <c r="R3" s="702"/>
      <c r="S3" s="702"/>
      <c r="T3" s="702"/>
      <c r="U3" s="702"/>
      <c r="V3" s="702"/>
      <c r="W3" s="702"/>
      <c r="X3" s="702"/>
      <c r="Y3" s="702"/>
      <c r="Z3" s="471" t="s">
        <v>144</v>
      </c>
      <c r="AA3" s="472" t="s">
        <v>377</v>
      </c>
      <c r="AB3" s="489" t="s">
        <v>1701</v>
      </c>
    </row>
    <row r="4" spans="1:28" ht="27" customHeight="1">
      <c r="A4" s="621" t="s">
        <v>79</v>
      </c>
      <c r="B4" s="621"/>
      <c r="C4" s="621"/>
      <c r="D4" s="621"/>
      <c r="E4" s="621"/>
      <c r="F4" s="702"/>
      <c r="G4" s="702"/>
      <c r="H4" s="702"/>
      <c r="I4" s="702"/>
      <c r="J4" s="702"/>
      <c r="K4" s="702"/>
      <c r="L4" s="702"/>
      <c r="M4" s="702"/>
      <c r="N4" s="702"/>
      <c r="O4" s="702"/>
      <c r="P4" s="702"/>
      <c r="Q4" s="702"/>
      <c r="R4" s="702"/>
      <c r="S4" s="702"/>
      <c r="T4" s="702"/>
      <c r="U4" s="702"/>
      <c r="V4" s="702"/>
      <c r="W4" s="702"/>
      <c r="X4" s="702"/>
      <c r="Y4" s="702"/>
      <c r="Z4" s="471" t="s">
        <v>19</v>
      </c>
      <c r="AA4" s="473" t="s">
        <v>445</v>
      </c>
      <c r="AB4" s="490" t="s">
        <v>445</v>
      </c>
    </row>
    <row r="5" spans="1:28" ht="31.5" customHeight="1">
      <c r="A5" s="620" t="s">
        <v>31</v>
      </c>
      <c r="B5" s="620"/>
      <c r="C5" s="620"/>
      <c r="D5" s="620" t="s">
        <v>0</v>
      </c>
      <c r="E5" s="622"/>
      <c r="F5" s="702"/>
      <c r="G5" s="702"/>
      <c r="H5" s="702"/>
      <c r="I5" s="702"/>
      <c r="J5" s="702"/>
      <c r="K5" s="702"/>
      <c r="L5" s="702"/>
      <c r="M5" s="702"/>
      <c r="N5" s="702"/>
      <c r="O5" s="702"/>
      <c r="P5" s="702"/>
      <c r="Q5" s="702"/>
      <c r="R5" s="702"/>
      <c r="S5" s="702"/>
      <c r="T5" s="702"/>
      <c r="U5" s="702"/>
      <c r="V5" s="702"/>
      <c r="W5" s="702"/>
      <c r="X5" s="702"/>
      <c r="Y5" s="702"/>
      <c r="Z5" s="471" t="s">
        <v>3</v>
      </c>
      <c r="AA5" s="474" t="s">
        <v>39</v>
      </c>
      <c r="AB5" s="491" t="s">
        <v>39</v>
      </c>
    </row>
    <row r="6" spans="1:28" ht="28.5" customHeight="1">
      <c r="A6" s="620" t="s">
        <v>84</v>
      </c>
      <c r="B6" s="620"/>
      <c r="C6" s="620"/>
      <c r="D6" s="620"/>
      <c r="E6" s="620"/>
      <c r="F6" s="702"/>
      <c r="G6" s="702"/>
      <c r="H6" s="702"/>
      <c r="I6" s="702"/>
      <c r="J6" s="702"/>
      <c r="K6" s="702"/>
      <c r="L6" s="702"/>
      <c r="M6" s="702"/>
      <c r="N6" s="702"/>
      <c r="O6" s="702"/>
      <c r="P6" s="702"/>
      <c r="Q6" s="702"/>
      <c r="R6" s="702"/>
      <c r="S6" s="702"/>
      <c r="T6" s="702"/>
      <c r="U6" s="702"/>
      <c r="V6" s="702"/>
      <c r="W6" s="702"/>
      <c r="X6" s="702"/>
      <c r="Y6" s="702"/>
      <c r="Z6" s="471" t="s">
        <v>4</v>
      </c>
      <c r="AA6" s="158" t="s">
        <v>362</v>
      </c>
      <c r="AB6" s="492" t="s">
        <v>362</v>
      </c>
    </row>
    <row r="7" spans="1:28" ht="28.5" customHeight="1">
      <c r="A7" s="666" t="s">
        <v>17</v>
      </c>
      <c r="B7" s="666"/>
      <c r="C7" s="666"/>
      <c r="D7" s="666"/>
      <c r="E7" s="666"/>
      <c r="F7" s="702"/>
      <c r="G7" s="702"/>
      <c r="H7" s="702"/>
      <c r="I7" s="702"/>
      <c r="J7" s="702"/>
      <c r="K7" s="702"/>
      <c r="L7" s="702"/>
      <c r="M7" s="702"/>
      <c r="N7" s="702"/>
      <c r="O7" s="702"/>
      <c r="P7" s="702"/>
      <c r="Q7" s="702"/>
      <c r="R7" s="702"/>
      <c r="S7" s="702"/>
      <c r="T7" s="702"/>
      <c r="U7" s="702"/>
      <c r="V7" s="702"/>
      <c r="W7" s="702"/>
      <c r="X7" s="702"/>
      <c r="Y7" s="702"/>
      <c r="Z7" s="471" t="s">
        <v>5</v>
      </c>
      <c r="AA7" s="474" t="s">
        <v>39</v>
      </c>
      <c r="AB7" s="491" t="s">
        <v>39</v>
      </c>
    </row>
    <row r="8" spans="1:28" s="167" customFormat="1" ht="45" customHeight="1">
      <c r="A8" s="159" t="s">
        <v>6</v>
      </c>
      <c r="B8" s="158" t="s">
        <v>7</v>
      </c>
      <c r="C8" s="158" t="s">
        <v>30</v>
      </c>
      <c r="D8" s="160" t="s">
        <v>2</v>
      </c>
      <c r="E8" s="158" t="s">
        <v>19</v>
      </c>
      <c r="F8" s="161" t="s">
        <v>446</v>
      </c>
      <c r="G8" s="158" t="s">
        <v>8</v>
      </c>
      <c r="H8" s="158" t="s">
        <v>9</v>
      </c>
      <c r="I8" s="158" t="s">
        <v>56</v>
      </c>
      <c r="J8" s="160" t="s">
        <v>10</v>
      </c>
      <c r="K8" s="161" t="s">
        <v>447</v>
      </c>
      <c r="L8" s="162" t="s">
        <v>448</v>
      </c>
      <c r="M8" s="160" t="s">
        <v>11</v>
      </c>
      <c r="N8" s="163" t="s">
        <v>449</v>
      </c>
      <c r="O8" s="163" t="s">
        <v>450</v>
      </c>
      <c r="P8" s="164" t="s">
        <v>12</v>
      </c>
      <c r="Q8" s="164" t="s">
        <v>288</v>
      </c>
      <c r="R8" s="164" t="s">
        <v>22</v>
      </c>
      <c r="S8" s="158" t="s">
        <v>99</v>
      </c>
      <c r="T8" s="158" t="s">
        <v>289</v>
      </c>
      <c r="U8" s="165" t="s">
        <v>100</v>
      </c>
      <c r="V8" s="473" t="s">
        <v>290</v>
      </c>
      <c r="W8" s="473" t="s">
        <v>291</v>
      </c>
      <c r="X8" s="473" t="s">
        <v>292</v>
      </c>
      <c r="Y8" s="158" t="s">
        <v>13</v>
      </c>
      <c r="Z8" s="166" t="s">
        <v>451</v>
      </c>
      <c r="AA8" s="158" t="s">
        <v>14</v>
      </c>
      <c r="AB8" s="492" t="s">
        <v>14</v>
      </c>
    </row>
    <row r="9" spans="1:28" s="175" customFormat="1" ht="50.1" customHeight="1">
      <c r="A9" s="168">
        <v>1</v>
      </c>
      <c r="B9" s="63">
        <v>0</v>
      </c>
      <c r="C9" s="82" t="s">
        <v>387</v>
      </c>
      <c r="D9" s="253" t="s">
        <v>1252</v>
      </c>
      <c r="E9" s="82" t="s">
        <v>452</v>
      </c>
      <c r="F9" s="82" t="s">
        <v>453</v>
      </c>
      <c r="G9" s="82" t="s">
        <v>38</v>
      </c>
      <c r="H9" s="82" t="s">
        <v>454</v>
      </c>
      <c r="I9" s="82"/>
      <c r="J9" s="83" t="s">
        <v>38</v>
      </c>
      <c r="K9" s="253" t="s">
        <v>481</v>
      </c>
      <c r="L9" s="171" t="s">
        <v>38</v>
      </c>
      <c r="M9" s="63" t="s">
        <v>456</v>
      </c>
      <c r="N9" s="100" t="s">
        <v>455</v>
      </c>
      <c r="O9" s="82" t="s">
        <v>453</v>
      </c>
      <c r="P9" s="172" t="s">
        <v>157</v>
      </c>
      <c r="Q9" s="172" t="s">
        <v>39</v>
      </c>
      <c r="R9" s="172" t="s">
        <v>39</v>
      </c>
      <c r="S9" s="82" t="s">
        <v>457</v>
      </c>
      <c r="T9" s="172" t="s">
        <v>39</v>
      </c>
      <c r="U9" s="173"/>
      <c r="V9" s="82" t="s">
        <v>39</v>
      </c>
      <c r="W9" s="82" t="s">
        <v>39</v>
      </c>
      <c r="X9" s="82" t="s">
        <v>39</v>
      </c>
      <c r="Y9" s="82" t="s">
        <v>39</v>
      </c>
      <c r="Z9" s="174"/>
      <c r="AA9" s="82">
        <v>1</v>
      </c>
      <c r="AB9" s="415">
        <v>0</v>
      </c>
    </row>
    <row r="10" spans="1:28" s="485" customFormat="1" ht="50.1" customHeight="1">
      <c r="A10" s="414">
        <v>2</v>
      </c>
      <c r="B10" s="214">
        <v>0</v>
      </c>
      <c r="C10" s="415" t="s">
        <v>387</v>
      </c>
      <c r="D10" s="221" t="s">
        <v>1611</v>
      </c>
      <c r="E10" s="415" t="s">
        <v>452</v>
      </c>
      <c r="F10" s="415" t="s">
        <v>453</v>
      </c>
      <c r="G10" s="415" t="s">
        <v>38</v>
      </c>
      <c r="H10" s="415" t="s">
        <v>439</v>
      </c>
      <c r="I10" s="415"/>
      <c r="J10" s="417" t="s">
        <v>38</v>
      </c>
      <c r="K10" s="221" t="s">
        <v>481</v>
      </c>
      <c r="L10" s="481" t="s">
        <v>38</v>
      </c>
      <c r="M10" s="417" t="s">
        <v>455</v>
      </c>
      <c r="N10" s="482" t="s">
        <v>456</v>
      </c>
      <c r="O10" s="415" t="s">
        <v>453</v>
      </c>
      <c r="P10" s="418" t="s">
        <v>157</v>
      </c>
      <c r="Q10" s="418" t="s">
        <v>39</v>
      </c>
      <c r="R10" s="418" t="s">
        <v>39</v>
      </c>
      <c r="S10" s="415" t="s">
        <v>457</v>
      </c>
      <c r="T10" s="418" t="s">
        <v>39</v>
      </c>
      <c r="U10" s="483"/>
      <c r="V10" s="415" t="s">
        <v>39</v>
      </c>
      <c r="W10" s="415" t="s">
        <v>39</v>
      </c>
      <c r="X10" s="415" t="s">
        <v>39</v>
      </c>
      <c r="Y10" s="415" t="s">
        <v>39</v>
      </c>
      <c r="Z10" s="484"/>
      <c r="AA10" s="415">
        <v>0</v>
      </c>
      <c r="AB10" s="415">
        <v>1</v>
      </c>
    </row>
    <row r="11" spans="1:28" s="176" customFormat="1" ht="50.1" customHeight="1">
      <c r="A11" s="168">
        <v>3</v>
      </c>
      <c r="B11" s="253">
        <v>1</v>
      </c>
      <c r="C11" s="82" t="s">
        <v>387</v>
      </c>
      <c r="D11" s="253" t="s">
        <v>482</v>
      </c>
      <c r="E11" s="475" t="s">
        <v>177</v>
      </c>
      <c r="F11" s="476" t="s">
        <v>405</v>
      </c>
      <c r="G11" s="98" t="s">
        <v>152</v>
      </c>
      <c r="H11" s="82" t="s">
        <v>454</v>
      </c>
      <c r="I11" s="477"/>
      <c r="J11" s="83" t="s">
        <v>38</v>
      </c>
      <c r="K11" s="172" t="s">
        <v>39</v>
      </c>
      <c r="L11" s="253" t="s">
        <v>39</v>
      </c>
      <c r="M11" s="63" t="s">
        <v>456</v>
      </c>
      <c r="N11" s="100" t="s">
        <v>455</v>
      </c>
      <c r="O11" s="98" t="s">
        <v>458</v>
      </c>
      <c r="P11" s="98" t="s">
        <v>157</v>
      </c>
      <c r="Q11" s="172" t="s">
        <v>39</v>
      </c>
      <c r="R11" s="98" t="s">
        <v>39</v>
      </c>
      <c r="S11" s="98" t="s">
        <v>39</v>
      </c>
      <c r="T11" s="172" t="s">
        <v>39</v>
      </c>
      <c r="U11" s="98">
        <v>0.35399999999999998</v>
      </c>
      <c r="V11" s="82" t="s">
        <v>39</v>
      </c>
      <c r="W11" s="82" t="s">
        <v>39</v>
      </c>
      <c r="X11" s="82" t="s">
        <v>39</v>
      </c>
      <c r="Y11" s="82" t="s">
        <v>39</v>
      </c>
      <c r="Z11" s="63"/>
      <c r="AA11" s="82">
        <v>1</v>
      </c>
      <c r="AB11" s="415">
        <v>0</v>
      </c>
    </row>
    <row r="12" spans="1:28" s="420" customFormat="1" ht="50.1" customHeight="1">
      <c r="A12" s="414">
        <v>4</v>
      </c>
      <c r="B12" s="221">
        <v>1</v>
      </c>
      <c r="C12" s="415" t="s">
        <v>387</v>
      </c>
      <c r="D12" s="221" t="s">
        <v>1702</v>
      </c>
      <c r="E12" s="486" t="s">
        <v>177</v>
      </c>
      <c r="F12" s="487" t="s">
        <v>1622</v>
      </c>
      <c r="G12" s="419" t="s">
        <v>152</v>
      </c>
      <c r="H12" s="415" t="s">
        <v>439</v>
      </c>
      <c r="I12" s="488"/>
      <c r="J12" s="417" t="s">
        <v>38</v>
      </c>
      <c r="K12" s="418" t="s">
        <v>39</v>
      </c>
      <c r="L12" s="221" t="s">
        <v>39</v>
      </c>
      <c r="M12" s="219" t="s">
        <v>455</v>
      </c>
      <c r="N12" s="219" t="s">
        <v>456</v>
      </c>
      <c r="O12" s="419" t="s">
        <v>458</v>
      </c>
      <c r="P12" s="419" t="s">
        <v>157</v>
      </c>
      <c r="Q12" s="418" t="s">
        <v>39</v>
      </c>
      <c r="R12" s="419" t="s">
        <v>39</v>
      </c>
      <c r="S12" s="419" t="s">
        <v>39</v>
      </c>
      <c r="T12" s="418" t="s">
        <v>39</v>
      </c>
      <c r="U12" s="419">
        <v>0.35399999999999998</v>
      </c>
      <c r="V12" s="415" t="s">
        <v>39</v>
      </c>
      <c r="W12" s="415" t="s">
        <v>39</v>
      </c>
      <c r="X12" s="415" t="s">
        <v>39</v>
      </c>
      <c r="Y12" s="415" t="s">
        <v>39</v>
      </c>
      <c r="Z12" s="214"/>
      <c r="AA12" s="415">
        <v>0</v>
      </c>
      <c r="AB12" s="415">
        <v>1</v>
      </c>
    </row>
    <row r="13" spans="1:28" s="420" customFormat="1" ht="50.1" customHeight="1">
      <c r="A13" s="168">
        <v>5</v>
      </c>
      <c r="B13" s="63">
        <v>1</v>
      </c>
      <c r="C13" s="253" t="s">
        <v>459</v>
      </c>
      <c r="D13" s="82" t="s">
        <v>1558</v>
      </c>
      <c r="E13" s="82" t="s">
        <v>461</v>
      </c>
      <c r="F13" s="106" t="s">
        <v>462</v>
      </c>
      <c r="G13" s="253" t="s">
        <v>152</v>
      </c>
      <c r="H13" s="82" t="s">
        <v>454</v>
      </c>
      <c r="I13" s="478"/>
      <c r="J13" s="83" t="s">
        <v>38</v>
      </c>
      <c r="K13" s="172" t="s">
        <v>39</v>
      </c>
      <c r="L13" s="177" t="s">
        <v>38</v>
      </c>
      <c r="M13" s="63" t="s">
        <v>456</v>
      </c>
      <c r="N13" s="100" t="s">
        <v>455</v>
      </c>
      <c r="O13" s="63" t="s">
        <v>463</v>
      </c>
      <c r="P13" s="98" t="s">
        <v>157</v>
      </c>
      <c r="Q13" s="172" t="s">
        <v>39</v>
      </c>
      <c r="R13" s="98" t="s">
        <v>39</v>
      </c>
      <c r="S13" s="63" t="s">
        <v>464</v>
      </c>
      <c r="T13" s="172" t="s">
        <v>39</v>
      </c>
      <c r="U13" s="479">
        <v>1.887</v>
      </c>
      <c r="V13" s="82" t="s">
        <v>39</v>
      </c>
      <c r="W13" s="82" t="s">
        <v>465</v>
      </c>
      <c r="X13" s="82" t="s">
        <v>39</v>
      </c>
      <c r="Y13" s="82" t="s">
        <v>466</v>
      </c>
      <c r="Z13" s="63"/>
      <c r="AA13" s="253">
        <v>1</v>
      </c>
      <c r="AB13" s="221">
        <v>1</v>
      </c>
    </row>
    <row r="14" spans="1:28" s="176" customFormat="1" ht="50.1" customHeight="1">
      <c r="A14" s="168">
        <v>6</v>
      </c>
      <c r="B14" s="63">
        <v>1</v>
      </c>
      <c r="C14" s="253" t="s">
        <v>111</v>
      </c>
      <c r="D14" s="106" t="s">
        <v>467</v>
      </c>
      <c r="E14" s="106" t="s">
        <v>176</v>
      </c>
      <c r="F14" s="106" t="s">
        <v>468</v>
      </c>
      <c r="G14" s="253" t="s">
        <v>152</v>
      </c>
      <c r="H14" s="82" t="s">
        <v>454</v>
      </c>
      <c r="I14" s="478"/>
      <c r="J14" s="83" t="s">
        <v>38</v>
      </c>
      <c r="K14" s="172" t="s">
        <v>39</v>
      </c>
      <c r="L14" s="177" t="s">
        <v>38</v>
      </c>
      <c r="M14" s="63" t="s">
        <v>456</v>
      </c>
      <c r="N14" s="100" t="s">
        <v>455</v>
      </c>
      <c r="O14" s="63" t="s">
        <v>469</v>
      </c>
      <c r="P14" s="98" t="s">
        <v>157</v>
      </c>
      <c r="Q14" s="172" t="s">
        <v>39</v>
      </c>
      <c r="R14" s="98" t="s">
        <v>39</v>
      </c>
      <c r="S14" s="63" t="s">
        <v>470</v>
      </c>
      <c r="T14" s="172" t="s">
        <v>39</v>
      </c>
      <c r="U14" s="479"/>
      <c r="V14" s="82" t="s">
        <v>39</v>
      </c>
      <c r="W14" s="82" t="s">
        <v>39</v>
      </c>
      <c r="X14" s="82" t="s">
        <v>39</v>
      </c>
      <c r="Y14" s="82" t="s">
        <v>39</v>
      </c>
      <c r="Z14" s="63"/>
      <c r="AA14" s="253">
        <v>1</v>
      </c>
      <c r="AB14" s="221">
        <v>1</v>
      </c>
    </row>
    <row r="15" spans="1:28" s="180" customFormat="1" ht="50.1" customHeight="1">
      <c r="A15" s="168">
        <v>7</v>
      </c>
      <c r="B15" s="63">
        <v>1</v>
      </c>
      <c r="C15" s="253" t="s">
        <v>111</v>
      </c>
      <c r="D15" s="82" t="s">
        <v>471</v>
      </c>
      <c r="E15" s="82" t="s">
        <v>169</v>
      </c>
      <c r="F15" s="98" t="s">
        <v>472</v>
      </c>
      <c r="G15" s="178" t="s">
        <v>152</v>
      </c>
      <c r="H15" s="82" t="s">
        <v>454</v>
      </c>
      <c r="I15" s="478"/>
      <c r="J15" s="83" t="s">
        <v>38</v>
      </c>
      <c r="K15" s="172" t="s">
        <v>39</v>
      </c>
      <c r="L15" s="179" t="s">
        <v>39</v>
      </c>
      <c r="M15" s="63" t="s">
        <v>456</v>
      </c>
      <c r="N15" s="100" t="s">
        <v>455</v>
      </c>
      <c r="O15" s="480" t="s">
        <v>473</v>
      </c>
      <c r="P15" s="179" t="s">
        <v>39</v>
      </c>
      <c r="Q15" s="172" t="s">
        <v>39</v>
      </c>
      <c r="R15" s="179" t="s">
        <v>39</v>
      </c>
      <c r="S15" s="179" t="s">
        <v>39</v>
      </c>
      <c r="T15" s="172" t="s">
        <v>39</v>
      </c>
      <c r="U15" s="73">
        <v>0.1</v>
      </c>
      <c r="V15" s="82" t="s">
        <v>39</v>
      </c>
      <c r="W15" s="82" t="s">
        <v>39</v>
      </c>
      <c r="X15" s="82" t="s">
        <v>39</v>
      </c>
      <c r="Y15" s="82" t="s">
        <v>39</v>
      </c>
      <c r="Z15" s="179"/>
      <c r="AA15" s="106">
        <v>1</v>
      </c>
      <c r="AB15" s="416">
        <v>1</v>
      </c>
    </row>
    <row r="16" spans="1:28" ht="50.1" customHeight="1">
      <c r="A16" s="168">
        <v>8</v>
      </c>
      <c r="B16" s="82">
        <v>1</v>
      </c>
      <c r="C16" s="82" t="s">
        <v>474</v>
      </c>
      <c r="D16" s="181" t="s">
        <v>475</v>
      </c>
      <c r="E16" s="181" t="s">
        <v>476</v>
      </c>
      <c r="F16" s="181" t="s">
        <v>477</v>
      </c>
      <c r="G16" s="82" t="s">
        <v>152</v>
      </c>
      <c r="H16" s="82" t="s">
        <v>454</v>
      </c>
      <c r="I16" s="82" t="s">
        <v>39</v>
      </c>
      <c r="J16" s="83" t="s">
        <v>38</v>
      </c>
      <c r="K16" s="172" t="s">
        <v>39</v>
      </c>
      <c r="L16" s="82" t="s">
        <v>39</v>
      </c>
      <c r="M16" s="63" t="s">
        <v>456</v>
      </c>
      <c r="N16" s="100" t="s">
        <v>455</v>
      </c>
      <c r="O16" s="82" t="s">
        <v>39</v>
      </c>
      <c r="P16" s="82" t="s">
        <v>39</v>
      </c>
      <c r="Q16" s="172" t="s">
        <v>39</v>
      </c>
      <c r="R16" s="82" t="s">
        <v>39</v>
      </c>
      <c r="S16" s="82" t="s">
        <v>39</v>
      </c>
      <c r="T16" s="172" t="s">
        <v>39</v>
      </c>
      <c r="U16" s="82" t="s">
        <v>39</v>
      </c>
      <c r="V16" s="82" t="s">
        <v>39</v>
      </c>
      <c r="W16" s="82" t="s">
        <v>39</v>
      </c>
      <c r="X16" s="82" t="s">
        <v>39</v>
      </c>
      <c r="Y16" s="82" t="s">
        <v>39</v>
      </c>
      <c r="Z16" s="82"/>
      <c r="AA16" s="82">
        <v>1</v>
      </c>
      <c r="AB16" s="415">
        <v>1</v>
      </c>
    </row>
  </sheetData>
  <mergeCells count="9">
    <mergeCell ref="A1:AB1"/>
    <mergeCell ref="A2:B3"/>
    <mergeCell ref="C2:E3"/>
    <mergeCell ref="F2:Y7"/>
    <mergeCell ref="A4:E4"/>
    <mergeCell ref="A5:C5"/>
    <mergeCell ref="D5:E5"/>
    <mergeCell ref="A6:E6"/>
    <mergeCell ref="A7:E7"/>
  </mergeCells>
  <phoneticPr fontId="1" type="noConversion"/>
  <conditionalFormatting sqref="D17:D1048576 D1 D4:D8">
    <cfRule type="duplicateValues" dxfId="425" priority="19"/>
  </conditionalFormatting>
  <conditionalFormatting sqref="L11:L12">
    <cfRule type="duplicateValues" dxfId="424" priority="16"/>
  </conditionalFormatting>
  <conditionalFormatting sqref="D2:D3">
    <cfRule type="duplicateValues" dxfId="423" priority="12"/>
  </conditionalFormatting>
  <conditionalFormatting sqref="D14">
    <cfRule type="duplicateValues" dxfId="422" priority="23"/>
  </conditionalFormatting>
  <conditionalFormatting sqref="AA16:AB16">
    <cfRule type="containsText" dxfId="421" priority="5" operator="containsText" text="0">
      <formula>NOT(ISERROR(SEARCH("0",AA16)))</formula>
    </cfRule>
  </conditionalFormatting>
  <conditionalFormatting sqref="AB2:AB3">
    <cfRule type="duplicateValues" dxfId="420" priority="966"/>
  </conditionalFormatting>
  <conditionalFormatting sqref="D9:D10">
    <cfRule type="duplicateValues" dxfId="419" priority="970"/>
  </conditionalFormatting>
  <conditionalFormatting sqref="D11:D12">
    <cfRule type="duplicateValues" dxfId="418" priority="973"/>
  </conditionalFormatting>
  <conditionalFormatting sqref="K9:K10">
    <cfRule type="duplicateValues" dxfId="417" priority="3"/>
  </conditionalFormatting>
  <conditionalFormatting sqref="AA2:AA3">
    <cfRule type="duplicateValues" dxfId="416" priority="1"/>
  </conditionalFormatting>
  <printOptions horizontalCentered="1"/>
  <pageMargins left="0.31496062992125984" right="0.27559055118110237" top="0.39370078740157483" bottom="0.55118110236220474" header="0.31496062992125984" footer="0.31496062992125984"/>
  <pageSetup paperSize="8" scale="70" orientation="landscape" r:id="rId1"/>
  <headerFooter>
    <oddFooter>第 &amp;P 页，共 &amp;N 页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ADA049-4B51-446B-BBD2-9B0DED7942A3}">
  <dimension ref="A1:F36"/>
  <sheetViews>
    <sheetView zoomScale="85" zoomScaleNormal="85" workbookViewId="0">
      <selection activeCell="D18" sqref="D18"/>
    </sheetView>
  </sheetViews>
  <sheetFormatPr defaultRowHeight="13.5"/>
  <cols>
    <col min="3" max="3" width="22.5" customWidth="1"/>
    <col min="4" max="4" width="34" customWidth="1"/>
    <col min="5" max="5" width="8.125" customWidth="1"/>
    <col min="6" max="6" width="11.75" customWidth="1"/>
  </cols>
  <sheetData>
    <row r="1" spans="1:6">
      <c r="A1" s="468" t="s">
        <v>308</v>
      </c>
      <c r="B1" s="468" t="s">
        <v>485</v>
      </c>
      <c r="C1" s="468" t="s">
        <v>339</v>
      </c>
      <c r="D1" s="468" t="s">
        <v>483</v>
      </c>
      <c r="E1" s="468" t="s">
        <v>491</v>
      </c>
      <c r="F1" s="468" t="s">
        <v>484</v>
      </c>
    </row>
    <row r="2" spans="1:6" ht="18.75" customHeight="1">
      <c r="A2" s="290">
        <v>1</v>
      </c>
      <c r="B2" s="703" t="s">
        <v>170</v>
      </c>
      <c r="C2" s="94" t="s">
        <v>195</v>
      </c>
      <c r="D2" s="94" t="s">
        <v>125</v>
      </c>
      <c r="E2" s="192">
        <v>1</v>
      </c>
      <c r="F2" s="255" t="s">
        <v>487</v>
      </c>
    </row>
    <row r="3" spans="1:6" ht="18.75">
      <c r="A3" s="290">
        <v>2</v>
      </c>
      <c r="B3" s="704"/>
      <c r="C3" s="94" t="s">
        <v>228</v>
      </c>
      <c r="D3" s="94" t="s">
        <v>119</v>
      </c>
      <c r="E3" s="192">
        <v>1</v>
      </c>
      <c r="F3" s="255" t="s">
        <v>487</v>
      </c>
    </row>
    <row r="4" spans="1:6" ht="18.75">
      <c r="A4" s="290">
        <v>3</v>
      </c>
      <c r="B4" s="704"/>
      <c r="C4" s="94" t="s">
        <v>123</v>
      </c>
      <c r="D4" s="94" t="s">
        <v>237</v>
      </c>
      <c r="E4" s="192">
        <v>4</v>
      </c>
      <c r="F4" s="255" t="s">
        <v>487</v>
      </c>
    </row>
    <row r="5" spans="1:6" ht="18.75">
      <c r="A5" s="290">
        <v>4</v>
      </c>
      <c r="B5" s="704"/>
      <c r="C5" s="94" t="s">
        <v>1566</v>
      </c>
      <c r="D5" s="94" t="s">
        <v>1568</v>
      </c>
      <c r="E5" s="192">
        <v>1</v>
      </c>
      <c r="F5" s="255" t="s">
        <v>487</v>
      </c>
    </row>
    <row r="6" spans="1:6" ht="37.5">
      <c r="A6" s="290">
        <v>5</v>
      </c>
      <c r="B6" s="704"/>
      <c r="C6" s="94" t="s">
        <v>1566</v>
      </c>
      <c r="D6" s="94" t="s">
        <v>1567</v>
      </c>
      <c r="E6" s="192">
        <v>1</v>
      </c>
      <c r="F6" s="255" t="s">
        <v>487</v>
      </c>
    </row>
    <row r="7" spans="1:6" ht="18.75">
      <c r="A7" s="290">
        <v>6</v>
      </c>
      <c r="B7" s="704"/>
      <c r="C7" s="94" t="s">
        <v>406</v>
      </c>
      <c r="D7" s="94" t="s">
        <v>247</v>
      </c>
      <c r="E7" s="192">
        <v>1</v>
      </c>
      <c r="F7" s="255" t="s">
        <v>487</v>
      </c>
    </row>
    <row r="8" spans="1:6" ht="18.75">
      <c r="A8" s="290">
        <v>7</v>
      </c>
      <c r="B8" s="704"/>
      <c r="C8" s="78" t="s">
        <v>1570</v>
      </c>
      <c r="D8" s="78" t="s">
        <v>1571</v>
      </c>
      <c r="E8" s="192">
        <v>1</v>
      </c>
      <c r="F8" s="255" t="s">
        <v>487</v>
      </c>
    </row>
    <row r="9" spans="1:6" ht="18.75">
      <c r="A9" s="290">
        <v>8</v>
      </c>
      <c r="B9" s="704"/>
      <c r="C9" s="78" t="s">
        <v>1575</v>
      </c>
      <c r="D9" s="78" t="s">
        <v>1576</v>
      </c>
      <c r="E9" s="192">
        <v>1</v>
      </c>
      <c r="F9" s="255" t="s">
        <v>487</v>
      </c>
    </row>
    <row r="10" spans="1:6" ht="18.75">
      <c r="A10" s="290">
        <v>9</v>
      </c>
      <c r="B10" s="704"/>
      <c r="C10" s="78" t="s">
        <v>1578</v>
      </c>
      <c r="D10" s="78" t="s">
        <v>1579</v>
      </c>
      <c r="E10" s="192">
        <v>1</v>
      </c>
      <c r="F10" s="255" t="s">
        <v>487</v>
      </c>
    </row>
    <row r="11" spans="1:6" ht="18.75">
      <c r="A11" s="290">
        <v>10</v>
      </c>
      <c r="B11" s="704"/>
      <c r="C11" s="78" t="s">
        <v>1581</v>
      </c>
      <c r="D11" s="78" t="s">
        <v>1582</v>
      </c>
      <c r="E11" s="192">
        <v>1</v>
      </c>
      <c r="F11" s="255" t="s">
        <v>487</v>
      </c>
    </row>
    <row r="12" spans="1:6" ht="18.75">
      <c r="A12" s="290">
        <v>11</v>
      </c>
      <c r="B12" s="704"/>
      <c r="C12" s="78" t="s">
        <v>1586</v>
      </c>
      <c r="D12" s="78" t="s">
        <v>1587</v>
      </c>
      <c r="E12" s="192">
        <v>1</v>
      </c>
      <c r="F12" s="255" t="s">
        <v>487</v>
      </c>
    </row>
    <row r="13" spans="1:6" ht="18.75">
      <c r="A13" s="290">
        <v>12</v>
      </c>
      <c r="B13" s="704"/>
      <c r="C13" s="106" t="s">
        <v>1591</v>
      </c>
      <c r="D13" s="106" t="s">
        <v>1592</v>
      </c>
      <c r="E13" s="192">
        <v>2</v>
      </c>
      <c r="F13" s="255" t="s">
        <v>487</v>
      </c>
    </row>
    <row r="14" spans="1:6" ht="18.75">
      <c r="A14" s="290">
        <v>13</v>
      </c>
      <c r="B14" s="704"/>
      <c r="C14" s="94" t="s">
        <v>249</v>
      </c>
      <c r="D14" s="94" t="s">
        <v>250</v>
      </c>
      <c r="E14" s="192">
        <v>1</v>
      </c>
      <c r="F14" s="255" t="s">
        <v>487</v>
      </c>
    </row>
    <row r="15" spans="1:6" ht="18.75">
      <c r="A15" s="290">
        <v>14</v>
      </c>
      <c r="B15" s="704"/>
      <c r="C15" s="94" t="s">
        <v>321</v>
      </c>
      <c r="D15" s="94" t="s">
        <v>187</v>
      </c>
      <c r="E15" s="192">
        <v>1</v>
      </c>
      <c r="F15" s="255" t="s">
        <v>487</v>
      </c>
    </row>
    <row r="16" spans="1:6" ht="18.75">
      <c r="A16" s="290">
        <v>15</v>
      </c>
      <c r="B16" s="704"/>
      <c r="C16" s="94" t="s">
        <v>407</v>
      </c>
      <c r="D16" s="94" t="s">
        <v>256</v>
      </c>
      <c r="E16" s="192">
        <v>1</v>
      </c>
      <c r="F16" s="255" t="s">
        <v>487</v>
      </c>
    </row>
    <row r="17" spans="1:6" ht="18.75">
      <c r="A17" s="290">
        <v>16</v>
      </c>
      <c r="B17" s="704"/>
      <c r="C17" s="94" t="s">
        <v>333</v>
      </c>
      <c r="D17" s="94" t="s">
        <v>41</v>
      </c>
      <c r="E17" s="192">
        <v>8</v>
      </c>
      <c r="F17" s="255" t="s">
        <v>487</v>
      </c>
    </row>
    <row r="18" spans="1:6" ht="18.75">
      <c r="A18" s="290">
        <v>17</v>
      </c>
      <c r="B18" s="704"/>
      <c r="C18" s="94" t="s">
        <v>136</v>
      </c>
      <c r="D18" s="94" t="s">
        <v>137</v>
      </c>
      <c r="E18" s="192">
        <v>8</v>
      </c>
      <c r="F18" s="255" t="s">
        <v>487</v>
      </c>
    </row>
    <row r="19" spans="1:6" ht="18.75">
      <c r="A19" s="290">
        <v>18</v>
      </c>
      <c r="B19" s="704"/>
      <c r="C19" s="94" t="s">
        <v>139</v>
      </c>
      <c r="D19" s="94" t="s">
        <v>42</v>
      </c>
      <c r="E19" s="192">
        <v>8</v>
      </c>
      <c r="F19" s="255" t="s">
        <v>487</v>
      </c>
    </row>
    <row r="20" spans="1:6" ht="18.75">
      <c r="A20" s="290">
        <v>19</v>
      </c>
      <c r="B20" s="704"/>
      <c r="C20" s="94" t="s">
        <v>1566</v>
      </c>
      <c r="D20" s="94" t="s">
        <v>392</v>
      </c>
      <c r="E20" s="192">
        <v>1</v>
      </c>
      <c r="F20" s="255" t="s">
        <v>487</v>
      </c>
    </row>
    <row r="21" spans="1:6" ht="18.75">
      <c r="A21" s="290">
        <v>20</v>
      </c>
      <c r="B21" s="704"/>
      <c r="C21" s="94" t="s">
        <v>1594</v>
      </c>
      <c r="D21" s="94" t="s">
        <v>173</v>
      </c>
      <c r="E21" s="192">
        <v>1</v>
      </c>
      <c r="F21" s="255" t="s">
        <v>487</v>
      </c>
    </row>
    <row r="22" spans="1:6" ht="18.75">
      <c r="A22" s="290">
        <v>21</v>
      </c>
      <c r="B22" s="704"/>
      <c r="C22" s="94" t="s">
        <v>1607</v>
      </c>
      <c r="D22" s="94" t="s">
        <v>273</v>
      </c>
      <c r="E22" s="192">
        <v>1</v>
      </c>
      <c r="F22" s="255" t="s">
        <v>487</v>
      </c>
    </row>
    <row r="23" spans="1:6" ht="18.75">
      <c r="A23" s="290">
        <v>22</v>
      </c>
      <c r="B23" s="704"/>
      <c r="C23" s="78" t="s">
        <v>1595</v>
      </c>
      <c r="D23" s="469" t="s">
        <v>1596</v>
      </c>
      <c r="E23" s="110">
        <v>1</v>
      </c>
      <c r="F23" s="255" t="s">
        <v>487</v>
      </c>
    </row>
    <row r="24" spans="1:6" ht="18.75">
      <c r="A24" s="290">
        <v>23</v>
      </c>
      <c r="B24" s="704"/>
      <c r="C24" s="106" t="s">
        <v>1597</v>
      </c>
      <c r="D24" s="106" t="s">
        <v>1598</v>
      </c>
      <c r="E24" s="110">
        <v>1</v>
      </c>
      <c r="F24" s="255" t="s">
        <v>487</v>
      </c>
    </row>
    <row r="25" spans="1:6" ht="18.75">
      <c r="A25" s="290">
        <v>24</v>
      </c>
      <c r="B25" s="704"/>
      <c r="C25" s="106" t="s">
        <v>1591</v>
      </c>
      <c r="D25" s="106" t="s">
        <v>1592</v>
      </c>
      <c r="E25" s="192">
        <v>3</v>
      </c>
      <c r="F25" s="255" t="s">
        <v>487</v>
      </c>
    </row>
    <row r="26" spans="1:6" ht="18.75">
      <c r="A26" s="290">
        <v>25</v>
      </c>
      <c r="B26" s="704"/>
      <c r="C26" s="87" t="s">
        <v>389</v>
      </c>
      <c r="D26" s="94" t="s">
        <v>275</v>
      </c>
      <c r="E26" s="192">
        <v>1</v>
      </c>
      <c r="F26" s="255" t="s">
        <v>487</v>
      </c>
    </row>
    <row r="27" spans="1:6" ht="18.75">
      <c r="A27" s="290">
        <v>26</v>
      </c>
      <c r="B27" s="704"/>
      <c r="C27" s="106" t="s">
        <v>1600</v>
      </c>
      <c r="D27" s="106" t="s">
        <v>1601</v>
      </c>
      <c r="E27" s="192">
        <v>1</v>
      </c>
      <c r="F27" s="255" t="s">
        <v>487</v>
      </c>
    </row>
    <row r="28" spans="1:6" ht="18.75">
      <c r="A28" s="290">
        <v>27</v>
      </c>
      <c r="B28" s="704"/>
      <c r="C28" s="106" t="s">
        <v>1603</v>
      </c>
      <c r="D28" s="106" t="s">
        <v>1604</v>
      </c>
      <c r="E28" s="192">
        <v>1</v>
      </c>
      <c r="F28" s="255" t="s">
        <v>487</v>
      </c>
    </row>
    <row r="29" spans="1:6" ht="37.5">
      <c r="A29" s="290">
        <v>28</v>
      </c>
      <c r="B29" s="704"/>
      <c r="C29" s="94" t="s">
        <v>1566</v>
      </c>
      <c r="D29" s="94" t="s">
        <v>1609</v>
      </c>
      <c r="E29" s="192">
        <v>1</v>
      </c>
      <c r="F29" s="255" t="s">
        <v>487</v>
      </c>
    </row>
    <row r="30" spans="1:6" ht="18.75">
      <c r="A30" s="290">
        <v>29</v>
      </c>
      <c r="B30" s="704"/>
      <c r="C30" s="94" t="s">
        <v>415</v>
      </c>
      <c r="D30" s="94" t="s">
        <v>133</v>
      </c>
      <c r="E30" s="192">
        <v>1</v>
      </c>
      <c r="F30" s="255" t="s">
        <v>487</v>
      </c>
    </row>
    <row r="31" spans="1:6" ht="18.75">
      <c r="A31" s="290">
        <v>30</v>
      </c>
      <c r="B31" s="704"/>
      <c r="C31" s="94" t="s">
        <v>1543</v>
      </c>
      <c r="D31" s="94" t="s">
        <v>277</v>
      </c>
      <c r="E31" s="192">
        <v>1</v>
      </c>
      <c r="F31" s="255" t="s">
        <v>487</v>
      </c>
    </row>
    <row r="32" spans="1:6" ht="18.75">
      <c r="A32" s="290">
        <v>31</v>
      </c>
      <c r="B32" s="704"/>
      <c r="C32" s="94" t="s">
        <v>395</v>
      </c>
      <c r="D32" s="94" t="s">
        <v>174</v>
      </c>
      <c r="E32" s="192">
        <v>1</v>
      </c>
      <c r="F32" s="255" t="s">
        <v>487</v>
      </c>
    </row>
    <row r="33" spans="1:6" ht="18.75">
      <c r="A33" s="290">
        <v>32</v>
      </c>
      <c r="B33" s="704"/>
      <c r="C33" s="94" t="s">
        <v>396</v>
      </c>
      <c r="D33" s="94" t="s">
        <v>397</v>
      </c>
      <c r="E33" s="192">
        <v>1</v>
      </c>
      <c r="F33" s="255" t="s">
        <v>487</v>
      </c>
    </row>
    <row r="34" spans="1:6" ht="18.75">
      <c r="A34" s="290">
        <v>33</v>
      </c>
      <c r="B34" s="704"/>
      <c r="C34" s="94" t="s">
        <v>398</v>
      </c>
      <c r="D34" s="94" t="s">
        <v>399</v>
      </c>
      <c r="E34" s="192">
        <v>1</v>
      </c>
      <c r="F34" s="255" t="s">
        <v>487</v>
      </c>
    </row>
    <row r="35" spans="1:6" ht="18.75">
      <c r="A35" s="290">
        <v>34</v>
      </c>
      <c r="B35" s="704"/>
      <c r="C35" s="78" t="s">
        <v>310</v>
      </c>
      <c r="D35" s="110" t="s">
        <v>284</v>
      </c>
      <c r="E35" s="192">
        <v>1</v>
      </c>
      <c r="F35" s="255" t="s">
        <v>487</v>
      </c>
    </row>
    <row r="36" spans="1:6" ht="18.75">
      <c r="A36" s="290">
        <v>35</v>
      </c>
      <c r="B36" s="704"/>
      <c r="C36" s="78" t="s">
        <v>312</v>
      </c>
      <c r="D36" s="110" t="s">
        <v>153</v>
      </c>
      <c r="E36" s="192">
        <v>1</v>
      </c>
      <c r="F36" s="255" t="s">
        <v>487</v>
      </c>
    </row>
  </sheetData>
  <mergeCells count="1">
    <mergeCell ref="B2:B36"/>
  </mergeCells>
  <phoneticPr fontId="1" type="noConversion"/>
  <conditionalFormatting sqref="C23:C24">
    <cfRule type="duplicateValues" dxfId="415" priority="28"/>
  </conditionalFormatting>
  <conditionalFormatting sqref="C23:C24">
    <cfRule type="duplicateValues" dxfId="414" priority="29"/>
  </conditionalFormatting>
  <conditionalFormatting sqref="C16">
    <cfRule type="duplicateValues" dxfId="413" priority="30"/>
  </conditionalFormatting>
  <conditionalFormatting sqref="C2:C24">
    <cfRule type="duplicateValues" dxfId="412" priority="31"/>
  </conditionalFormatting>
  <conditionalFormatting sqref="C37:C1048576 C1:C24">
    <cfRule type="duplicateValues" dxfId="411" priority="22"/>
  </conditionalFormatting>
  <conditionalFormatting sqref="D31">
    <cfRule type="duplicateValues" dxfId="410" priority="20"/>
  </conditionalFormatting>
  <conditionalFormatting sqref="C31:C33">
    <cfRule type="duplicateValues" dxfId="409" priority="19"/>
  </conditionalFormatting>
  <conditionalFormatting sqref="C34:C35">
    <cfRule type="duplicateValues" dxfId="408" priority="18"/>
  </conditionalFormatting>
  <conditionalFormatting sqref="C1:C1048576">
    <cfRule type="duplicateValues" dxfId="407" priority="9"/>
  </conditionalFormatting>
  <conditionalFormatting sqref="D8">
    <cfRule type="duplicateValues" dxfId="406" priority="8"/>
  </conditionalFormatting>
  <conditionalFormatting sqref="C8:C10">
    <cfRule type="duplicateValues" dxfId="405" priority="7"/>
  </conditionalFormatting>
  <conditionalFormatting sqref="C11:C12">
    <cfRule type="duplicateValues" dxfId="404" priority="6"/>
  </conditionalFormatting>
  <conditionalFormatting sqref="C26">
    <cfRule type="duplicateValues" dxfId="403" priority="5"/>
  </conditionalFormatting>
  <conditionalFormatting sqref="C23">
    <cfRule type="duplicateValues" dxfId="402" priority="4"/>
  </conditionalFormatting>
  <conditionalFormatting sqref="C27:C28">
    <cfRule type="duplicateValues" dxfId="401" priority="3"/>
  </conditionalFormatting>
  <conditionalFormatting sqref="C35:C36">
    <cfRule type="duplicateValues" dxfId="400" priority="1"/>
  </conditionalFormatting>
  <conditionalFormatting sqref="C35:C36">
    <cfRule type="duplicateValues" dxfId="399" priority="2"/>
  </conditionalFormatting>
  <conditionalFormatting sqref="C25:C36 C14:C22 C2:C7">
    <cfRule type="duplicateValues" dxfId="398" priority="1066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19</vt:i4>
      </vt:variant>
      <vt:variant>
        <vt:lpstr>命名范围</vt:lpstr>
      </vt:variant>
      <vt:variant>
        <vt:i4>7</vt:i4>
      </vt:variant>
    </vt:vector>
  </HeadingPairs>
  <TitlesOfParts>
    <vt:vector size="26" baseType="lpstr">
      <vt:lpstr>座椅配置表及主机信息</vt:lpstr>
      <vt:lpstr>驾驶员座椅总成首页</vt:lpstr>
      <vt:lpstr>驾驶员座椅总成</vt:lpstr>
      <vt:lpstr>副驾驶员首页</vt:lpstr>
      <vt:lpstr>副驾驶员座椅总成</vt:lpstr>
      <vt:lpstr>副驾驶员坐垫总成首页</vt:lpstr>
      <vt:lpstr>副驾驶员坐垫总成</vt:lpstr>
      <vt:lpstr>调货清单-20221102</vt:lpstr>
      <vt:lpstr>调货清单-20220514</vt:lpstr>
      <vt:lpstr>SHT0012928驾驶员靠背焊接总成</vt:lpstr>
      <vt:lpstr>SHT0012236副驾驶员靠背骨架焊接总成</vt:lpstr>
      <vt:lpstr>SHT0014664驾驶员靠背泡沫总成</vt:lpstr>
      <vt:lpstr>SHT0012223副驾驶员靠背泡沫总成</vt:lpstr>
      <vt:lpstr>SHT00131571.0升级M4座盆总成</vt:lpstr>
      <vt:lpstr>坐垫泡沫总成-SHT0012288</vt:lpstr>
      <vt:lpstr>YJ-6805100调角器总成</vt:lpstr>
      <vt:lpstr>副驾驶调角器总成SQX3000-6905190</vt:lpstr>
      <vt:lpstr>底座模块化SHT0014650未完成</vt:lpstr>
      <vt:lpstr>SHT0014653 副司机底支架总成（电泳）</vt:lpstr>
      <vt:lpstr>副驾驶员首页!Print_Area</vt:lpstr>
      <vt:lpstr>副驾驶员坐垫总成!Print_Area</vt:lpstr>
      <vt:lpstr>副驾驶员座椅总成!Print_Area</vt:lpstr>
      <vt:lpstr>驾驶员座椅总成!Print_Area</vt:lpstr>
      <vt:lpstr>驾驶员座椅总成首页!Print_Area</vt:lpstr>
      <vt:lpstr>副驾驶员座椅总成!Print_Titles</vt:lpstr>
      <vt:lpstr>驾驶员座椅总成!Print_Titles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2022-12-19T06:46:10Z</dcterms:modified>
</cp:coreProperties>
</file>