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860"/>
  </bookViews>
  <sheets>
    <sheet name="汇总" sheetId="1" r:id="rId1"/>
    <sheet name="SHT0011353" sheetId="5" state="hidden" r:id="rId2"/>
    <sheet name="SHT0011354" sheetId="6" state="hidden" r:id="rId3"/>
  </sheets>
  <calcPr calcId="145621"/>
</workbook>
</file>

<file path=xl/calcChain.xml><?xml version="1.0" encoding="utf-8"?>
<calcChain xmlns="http://schemas.openxmlformats.org/spreadsheetml/2006/main">
  <c r="L6" i="1" l="1"/>
  <c r="M6" i="1" s="1"/>
  <c r="N6" i="1" s="1"/>
  <c r="L7" i="1"/>
  <c r="L8" i="1"/>
  <c r="L9" i="1"/>
  <c r="L5" i="1"/>
  <c r="L4" i="1"/>
  <c r="M4" i="1" s="1"/>
  <c r="N4" i="1" s="1"/>
  <c r="T24" i="6"/>
  <c r="U24" i="6" s="1"/>
  <c r="R24" i="6"/>
  <c r="P24" i="6"/>
  <c r="T23" i="6"/>
  <c r="U23" i="6" s="1"/>
  <c r="R23" i="6"/>
  <c r="P23" i="6"/>
  <c r="T22" i="6"/>
  <c r="U22" i="6" s="1"/>
  <c r="R22" i="6"/>
  <c r="P22" i="6"/>
  <c r="T21" i="6"/>
  <c r="U21" i="6" s="1"/>
  <c r="R21" i="6"/>
  <c r="P21" i="6"/>
  <c r="T20" i="6"/>
  <c r="U20" i="6" s="1"/>
  <c r="R20" i="6"/>
  <c r="P20" i="6"/>
  <c r="T19" i="6"/>
  <c r="U19" i="6" s="1"/>
  <c r="R19" i="6"/>
  <c r="P19" i="6"/>
  <c r="T18" i="6"/>
  <c r="U18" i="6" s="1"/>
  <c r="R18" i="6"/>
  <c r="P18" i="6"/>
  <c r="T17" i="6"/>
  <c r="U17" i="6" s="1"/>
  <c r="R17" i="6"/>
  <c r="P17" i="6"/>
  <c r="T16" i="6"/>
  <c r="U16" i="6" s="1"/>
  <c r="R16" i="6"/>
  <c r="P16" i="6"/>
  <c r="T15" i="6"/>
  <c r="U15" i="6" s="1"/>
  <c r="R15" i="6"/>
  <c r="P15" i="6"/>
  <c r="T14" i="6"/>
  <c r="U14" i="6" s="1"/>
  <c r="R14" i="6"/>
  <c r="P14" i="6"/>
  <c r="T13" i="6"/>
  <c r="U13" i="6" s="1"/>
  <c r="R13" i="6"/>
  <c r="P13" i="6"/>
  <c r="T12" i="6"/>
  <c r="U12" i="6" s="1"/>
  <c r="R12" i="6"/>
  <c r="P12" i="6"/>
  <c r="T11" i="6"/>
  <c r="U11" i="6" s="1"/>
  <c r="R11" i="6"/>
  <c r="P11" i="6"/>
  <c r="T10" i="6"/>
  <c r="U10" i="6" s="1"/>
  <c r="R10" i="6"/>
  <c r="P10" i="6"/>
  <c r="T9" i="6"/>
  <c r="U9" i="6" s="1"/>
  <c r="R9" i="6"/>
  <c r="P9" i="6"/>
  <c r="T8" i="6"/>
  <c r="U8" i="6" s="1"/>
  <c r="R8" i="6"/>
  <c r="P8" i="6"/>
  <c r="T7" i="6"/>
  <c r="U7" i="6" s="1"/>
  <c r="R7" i="6"/>
  <c r="P7" i="6"/>
  <c r="T6" i="6"/>
  <c r="U6" i="6" s="1"/>
  <c r="R6" i="6"/>
  <c r="P6" i="6"/>
  <c r="T5" i="6"/>
  <c r="U5" i="6" s="1"/>
  <c r="R5" i="6"/>
  <c r="P5" i="6"/>
  <c r="T4" i="6"/>
  <c r="U4" i="6" s="1"/>
  <c r="R4" i="6"/>
  <c r="R25" i="6" s="1"/>
  <c r="P4" i="6"/>
  <c r="P25" i="6" s="1"/>
  <c r="A4" i="6"/>
  <c r="T20" i="5"/>
  <c r="U20" i="5" s="1"/>
  <c r="R20" i="5"/>
  <c r="P20" i="5"/>
  <c r="U19" i="5"/>
  <c r="T19" i="5"/>
  <c r="R19" i="5"/>
  <c r="P19" i="5"/>
  <c r="U18" i="5"/>
  <c r="T18" i="5"/>
  <c r="R18" i="5"/>
  <c r="P18" i="5"/>
  <c r="U17" i="5"/>
  <c r="T17" i="5"/>
  <c r="R17" i="5"/>
  <c r="P17" i="5"/>
  <c r="U16" i="5"/>
  <c r="T16" i="5"/>
  <c r="R16" i="5"/>
  <c r="P16" i="5"/>
  <c r="U15" i="5"/>
  <c r="T15" i="5"/>
  <c r="R15" i="5"/>
  <c r="P15" i="5"/>
  <c r="U14" i="5"/>
  <c r="T14" i="5"/>
  <c r="R14" i="5"/>
  <c r="P14" i="5"/>
  <c r="U13" i="5"/>
  <c r="T13" i="5"/>
  <c r="R13" i="5"/>
  <c r="P13" i="5"/>
  <c r="U12" i="5"/>
  <c r="T12" i="5"/>
  <c r="R12" i="5"/>
  <c r="P12" i="5"/>
  <c r="U11" i="5"/>
  <c r="T11" i="5"/>
  <c r="R11" i="5"/>
  <c r="P11" i="5"/>
  <c r="U10" i="5"/>
  <c r="T10" i="5"/>
  <c r="R10" i="5"/>
  <c r="P10" i="5"/>
  <c r="U9" i="5"/>
  <c r="T9" i="5"/>
  <c r="R9" i="5"/>
  <c r="P9" i="5"/>
  <c r="U8" i="5"/>
  <c r="T8" i="5"/>
  <c r="R8" i="5"/>
  <c r="P8" i="5"/>
  <c r="U7" i="5"/>
  <c r="T7" i="5"/>
  <c r="R7" i="5"/>
  <c r="P7" i="5"/>
  <c r="U6" i="5"/>
  <c r="T6" i="5"/>
  <c r="R6" i="5"/>
  <c r="P6" i="5"/>
  <c r="U5" i="5"/>
  <c r="T5" i="5"/>
  <c r="R5" i="5"/>
  <c r="P5" i="5"/>
  <c r="U4" i="5"/>
  <c r="U21" i="5" s="1"/>
  <c r="T4" i="5"/>
  <c r="T21" i="5" s="1"/>
  <c r="R4" i="5"/>
  <c r="R21" i="5" s="1"/>
  <c r="P4" i="5"/>
  <c r="P21" i="5" s="1"/>
  <c r="A4" i="5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M9" i="1"/>
  <c r="N9" i="1" s="1"/>
  <c r="A9" i="1"/>
  <c r="M8" i="1"/>
  <c r="N8" i="1" s="1"/>
  <c r="A8" i="1"/>
  <c r="M7" i="1"/>
  <c r="N7" i="1" s="1"/>
  <c r="A7" i="1"/>
  <c r="A6" i="1"/>
  <c r="M5" i="1"/>
  <c r="N5" i="1" s="1"/>
  <c r="A5" i="1"/>
  <c r="A4" i="1"/>
  <c r="U25" i="6" l="1"/>
  <c r="T25" i="6"/>
</calcChain>
</file>

<file path=xl/sharedStrings.xml><?xml version="1.0" encoding="utf-8"?>
<sst xmlns="http://schemas.openxmlformats.org/spreadsheetml/2006/main" count="344" uniqueCount="115">
  <si>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</si>
  <si>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</si>
  <si>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</si>
  <si>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</si>
  <si>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</si>
  <si>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</si>
  <si>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微软雅黑"/>
        <family val="2"/>
        <charset val="134"/>
      </rPr>
      <t>自制</t>
    </r>
    <r>
      <rPr>
        <b/>
        <sz val="10"/>
        <rFont val="微软雅黑"/>
        <family val="2"/>
        <charset val="134"/>
      </rPr>
      <t>/</t>
    </r>
    <r>
      <rPr>
        <b/>
        <sz val="10"/>
        <rFont val="微软雅黑"/>
        <family val="2"/>
        <charset val="134"/>
      </rPr>
      <t>外购</t>
    </r>
  </si>
  <si>
    <t>产品类别</t>
  </si>
  <si>
    <r>
      <rPr>
        <b/>
        <sz val="9"/>
        <rFont val="微软雅黑"/>
        <family val="2"/>
        <charset val="134"/>
      </rPr>
      <t>QAD</t>
    </r>
    <r>
      <rPr>
        <b/>
        <sz val="9"/>
        <rFont val="微软雅黑"/>
        <family val="2"/>
        <charset val="134"/>
      </rPr>
      <t>编码</t>
    </r>
  </si>
  <si>
    <t>名称</t>
  </si>
  <si>
    <t>定价资料</t>
  </si>
  <si>
    <t>合同主要内容</t>
  </si>
  <si>
    <t>定价日期</t>
  </si>
  <si>
    <t>供应商</t>
  </si>
  <si>
    <t>备注</t>
  </si>
  <si>
    <r>
      <rPr>
        <b/>
        <sz val="10"/>
        <rFont val="微软雅黑"/>
        <family val="2"/>
        <charset val="134"/>
      </rPr>
      <t>BOM</t>
    </r>
    <r>
      <rPr>
        <b/>
        <sz val="10"/>
        <rFont val="微软雅黑"/>
        <family val="2"/>
        <charset val="134"/>
      </rPr>
      <t>材料成本</t>
    </r>
  </si>
  <si>
    <t>合同编号</t>
  </si>
  <si>
    <t>合同有效期</t>
  </si>
  <si>
    <r>
      <rPr>
        <b/>
        <sz val="10"/>
        <rFont val="微软雅黑"/>
        <family val="2"/>
        <charset val="134"/>
      </rPr>
      <t>售价</t>
    </r>
    <r>
      <rPr>
        <b/>
        <sz val="10"/>
        <rFont val="微软雅黑"/>
        <family val="2"/>
        <charset val="134"/>
      </rPr>
      <t>(</t>
    </r>
    <r>
      <rPr>
        <b/>
        <sz val="10"/>
        <rFont val="微软雅黑"/>
        <family val="2"/>
        <charset val="134"/>
      </rPr>
      <t>未税）</t>
    </r>
  </si>
  <si>
    <t>附加值</t>
  </si>
  <si>
    <t>附加值率</t>
  </si>
  <si>
    <t>自制</t>
  </si>
  <si>
    <t>2022年12月1日-2022年12月31日</t>
  </si>
  <si>
    <r>
      <rPr>
        <b/>
        <sz val="10"/>
        <rFont val="DengXian"/>
        <family val="1"/>
      </rPr>
      <t>BOM</t>
    </r>
    <r>
      <rPr>
        <b/>
        <sz val="10"/>
        <rFont val="宋体"/>
        <family val="3"/>
        <charset val="134"/>
      </rPr>
      <t>等级</t>
    </r>
  </si>
  <si>
    <r>
      <rPr>
        <b/>
        <sz val="10"/>
        <rFont val="DengXian"/>
        <family val="1"/>
      </rPr>
      <t>父级物料</t>
    </r>
  </si>
  <si>
    <t>父级描述</t>
  </si>
  <si>
    <r>
      <rPr>
        <b/>
        <sz val="10"/>
        <rFont val="DengXian"/>
        <family val="1"/>
      </rPr>
      <t>QAD</t>
    </r>
    <r>
      <rPr>
        <b/>
        <sz val="10"/>
        <rFont val="DengXian"/>
        <family val="1"/>
      </rPr>
      <t>编码</t>
    </r>
  </si>
  <si>
    <r>
      <rPr>
        <b/>
        <sz val="10"/>
        <rFont val="DengXian"/>
        <family val="1"/>
      </rPr>
      <t>描述</t>
    </r>
    <r>
      <rPr>
        <b/>
        <sz val="10"/>
        <rFont val="DengXian"/>
        <family val="1"/>
      </rPr>
      <t>1</t>
    </r>
  </si>
  <si>
    <r>
      <rPr>
        <b/>
        <sz val="10"/>
        <rFont val="DengXian"/>
        <family val="1"/>
      </rPr>
      <t>描述</t>
    </r>
    <r>
      <rPr>
        <b/>
        <sz val="10"/>
        <rFont val="DengXian"/>
        <family val="1"/>
      </rPr>
      <t>2</t>
    </r>
  </si>
  <si>
    <r>
      <rPr>
        <b/>
        <sz val="10"/>
        <rFont val="DengXian"/>
        <family val="1"/>
      </rPr>
      <t>采购</t>
    </r>
    <r>
      <rPr>
        <b/>
        <sz val="10"/>
        <rFont val="DengXian"/>
        <family val="1"/>
      </rPr>
      <t xml:space="preserve">P
</t>
    </r>
    <r>
      <rPr>
        <b/>
        <sz val="10"/>
        <rFont val="DengXian"/>
        <family val="1"/>
      </rPr>
      <t>制造</t>
    </r>
    <r>
      <rPr>
        <b/>
        <sz val="10"/>
        <rFont val="DengXian"/>
        <family val="1"/>
      </rPr>
      <t>L</t>
    </r>
  </si>
  <si>
    <r>
      <rPr>
        <b/>
        <sz val="10"/>
        <rFont val="DengXian"/>
        <family val="1"/>
      </rPr>
      <t>单位</t>
    </r>
  </si>
  <si>
    <t>每件需求量</t>
  </si>
  <si>
    <r>
      <rPr>
        <b/>
        <sz val="10"/>
        <rFont val="DengXian"/>
        <family val="1"/>
      </rPr>
      <t>2019</t>
    </r>
    <r>
      <rPr>
        <b/>
        <sz val="10"/>
        <rFont val="FangSong"/>
        <family val="3"/>
      </rPr>
      <t>年</t>
    </r>
  </si>
  <si>
    <r>
      <rPr>
        <b/>
        <sz val="10"/>
        <rFont val="DengXian"/>
        <family val="1"/>
      </rPr>
      <t>成本选取</t>
    </r>
  </si>
  <si>
    <r>
      <rPr>
        <b/>
        <sz val="10"/>
        <rFont val="DengXian"/>
        <family val="1"/>
      </rPr>
      <t>供应商名称</t>
    </r>
  </si>
  <si>
    <r>
      <rPr>
        <b/>
        <sz val="10"/>
        <rFont val="DengXian"/>
        <family val="1"/>
      </rPr>
      <t>备注</t>
    </r>
  </si>
  <si>
    <r>
      <rPr>
        <b/>
        <sz val="10"/>
        <rFont val="DengXian"/>
        <family val="1"/>
      </rPr>
      <t>A</t>
    </r>
    <r>
      <rPr>
        <b/>
        <sz val="10"/>
        <rFont val="DengXian"/>
        <family val="1"/>
      </rPr>
      <t>标准成本</t>
    </r>
  </si>
  <si>
    <r>
      <rPr>
        <b/>
        <sz val="10"/>
        <rFont val="DengXian"/>
        <family val="1"/>
      </rPr>
      <t>B</t>
    </r>
    <r>
      <rPr>
        <b/>
        <sz val="10"/>
        <rFont val="DengXian"/>
        <family val="1"/>
      </rPr>
      <t>采购合同成本</t>
    </r>
  </si>
  <si>
    <r>
      <rPr>
        <b/>
        <sz val="10"/>
        <rFont val="DengXian"/>
        <family val="1"/>
      </rPr>
      <t>C</t>
    </r>
    <r>
      <rPr>
        <b/>
        <sz val="10"/>
        <rFont val="DengXian"/>
        <family val="1"/>
      </rPr>
      <t>发票实际成本</t>
    </r>
  </si>
  <si>
    <t>返回主表</t>
  </si>
  <si>
    <r>
      <rPr>
        <b/>
        <sz val="10"/>
        <rFont val="DengXian"/>
        <family val="1"/>
      </rPr>
      <t>单价</t>
    </r>
  </si>
  <si>
    <r>
      <rPr>
        <b/>
        <sz val="10"/>
        <rFont val="DengXian"/>
        <family val="1"/>
      </rPr>
      <t>成本</t>
    </r>
  </si>
  <si>
    <r>
      <rPr>
        <b/>
        <sz val="10"/>
        <rFont val="DengXian"/>
        <family val="1"/>
      </rPr>
      <t>C</t>
    </r>
    <r>
      <rPr>
        <b/>
        <sz val="10"/>
        <rFont val="DengXian"/>
        <family val="1"/>
      </rPr>
      <t>，</t>
    </r>
    <r>
      <rPr>
        <b/>
        <sz val="10"/>
        <rFont val="DengXian"/>
        <family val="1"/>
      </rPr>
      <t>B</t>
    </r>
    <r>
      <rPr>
        <b/>
        <sz val="10"/>
        <rFont val="DengXian"/>
        <family val="1"/>
      </rPr>
      <t>，</t>
    </r>
    <r>
      <rPr>
        <b/>
        <sz val="10"/>
        <rFont val="DengXian"/>
        <family val="1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</si>
  <si>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</si>
  <si>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</si>
  <si>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</si>
  <si>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</si>
  <si>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</si>
  <si>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</si>
  <si>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</si>
  <si>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</si>
  <si>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</si>
  <si>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</si>
  <si>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</si>
  <si>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</si>
  <si>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</si>
  <si>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</si>
  <si>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</si>
  <si>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</si>
  <si>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</si>
  <si>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</si>
  <si>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</si>
  <si>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</si>
  <si>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</si>
  <si>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</si>
  <si>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</si>
  <si>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</si>
  <si>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</si>
  <si>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</si>
  <si>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</si>
  <si>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</si>
  <si>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</si>
  <si>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</si>
  <si>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</si>
  <si>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</si>
  <si>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</si>
  <si>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</si>
  <si>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</si>
  <si>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</si>
  <si>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</si>
  <si>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</si>
  <si>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</si>
  <si>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</si>
  <si>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</si>
  <si>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</si>
  <si>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</si>
  <si>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</si>
  <si>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</si>
  <si>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</si>
  <si>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</si>
  <si>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</si>
  <si>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</si>
  <si>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</si>
  <si>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</si>
  <si>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</si>
  <si>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</si>
  <si>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</si>
  <si>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</si>
  <si>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</si>
  <si>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</si>
  <si>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</si>
  <si>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成都</t>
    <phoneticPr fontId="22" type="noConversion"/>
  </si>
  <si>
    <t>西安</t>
    <phoneticPr fontId="22" type="noConversion"/>
  </si>
  <si>
    <t>发泡</t>
    <phoneticPr fontId="22" type="noConversion"/>
  </si>
  <si>
    <t>SHT0012727</t>
  </si>
  <si>
    <t>SHT0012340</t>
  </si>
  <si>
    <t>SHT0012366</t>
  </si>
  <si>
    <t>SHT0014947</t>
  </si>
  <si>
    <t>SHT0014946</t>
  </si>
  <si>
    <t>SHT0012751</t>
  </si>
  <si>
    <t>靠背泡棉总成</t>
  </si>
  <si>
    <t>主驾驶座垫泡沫总成</t>
  </si>
  <si>
    <t>主驾驶座垫泡沫总成（通风）</t>
  </si>
  <si>
    <t>副驾驶员靠背泡沫总成</t>
  </si>
  <si>
    <t>2022年西安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</si>
</sst>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8" formatCode="0_);[Red]\(0\)"/>
    <numFmt numFmtId="179" formatCode="[DBNum2][$-804]General"/>
    <numFmt numFmtId="180" formatCode="#,##0.00_ "/>
    <numFmt numFmtId="181" formatCode="yyyy&quot;年&quot;m&quot;月&quot;;@"/>
    <numFmt numFmtId="182" formatCode="0.00_ "/>
    <numFmt numFmtId="183" formatCode="_([$€-2]* #,##0.00_);_([$€-2]* \(#,##0.00\);_([$€-2]* &quot;-&quot;??_)"/>
  </numFmts>
  <fonts count="24">
    <font>
      <sz val="11"/>
      <color theme="1"/>
      <name val="宋体"/>
      <charset val="134"/>
      <scheme val="minor"/>
    </font>
    <font>
      <b/>
      <sz val="10"/>
      <name val="DengXian"/>
      <family val="1"/>
    </font>
    <font>
      <sz val="10"/>
      <name val="DengXian"/>
      <family val="1"/>
    </font>
    <font>
      <b/>
      <sz val="11"/>
      <name val="DengXian"/>
      <family val="1"/>
    </font>
    <font>
      <b/>
      <sz val="10"/>
      <name val="宋体"/>
      <family val="3"/>
      <charset val="134"/>
    </font>
    <font>
      <sz val="9"/>
      <name val="DengXian"/>
      <family val="1"/>
    </font>
    <font>
      <u/>
      <sz val="12"/>
      <color theme="10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微软雅黑"/>
      <family val="2"/>
      <charset val="134"/>
    </font>
    <font>
      <u/>
      <sz val="10"/>
      <color rgb="FF800080"/>
      <name val="微软雅黑"/>
      <family val="2"/>
      <charset val="134"/>
    </font>
    <font>
      <u/>
      <sz val="11"/>
      <color rgb="FF800080"/>
      <name val="微软雅黑"/>
      <family val="2"/>
      <charset val="134"/>
    </font>
    <font>
      <b/>
      <sz val="9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10"/>
      <name val="FangSong"/>
      <family val="3"/>
    </font>
    <font>
      <sz val="9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</borders>
  <cellStyleXfs count="7">
    <xf numFmtId="0" fontId="0" fillId="0" borderId="0"/>
    <xf numFmtId="43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/>
    <xf numFmtId="0" fontId="18" fillId="0" borderId="0">
      <alignment vertical="center"/>
    </xf>
    <xf numFmtId="183" fontId="23" fillId="0" borderId="0"/>
  </cellStyleXfs>
  <cellXfs count="153">
    <xf numFmtId="0" fontId="0" fillId="0" borderId="0" xfId="0"/>
    <xf numFmtId="179" fontId="0" fillId="0" borderId="0" xfId="0" applyNumberFormat="1" applyFont="1" applyFill="1" applyAlignment="1"/>
    <xf numFmtId="0" fontId="0" fillId="0" borderId="0" xfId="0" applyNumberFormat="1" applyFont="1" applyFill="1" applyAlignment="1"/>
    <xf numFmtId="0" fontId="2" fillId="0" borderId="12" xfId="1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>
      <alignment horizontal="center" vertical="center"/>
    </xf>
    <xf numFmtId="179" fontId="3" fillId="0" borderId="16" xfId="0" applyNumberFormat="1" applyFont="1" applyFill="1" applyBorder="1" applyAlignment="1">
      <alignment horizontal="center" vertical="center"/>
    </xf>
    <xf numFmtId="178" fontId="1" fillId="0" borderId="16" xfId="0" applyNumberFormat="1" applyFont="1" applyFill="1" applyBorder="1" applyAlignment="1">
      <alignment horizontal="center" vertical="center"/>
    </xf>
    <xf numFmtId="178" fontId="4" fillId="0" borderId="16" xfId="0" applyNumberFormat="1" applyFont="1" applyFill="1" applyBorder="1" applyAlignment="1">
      <alignment horizontal="center" vertical="center"/>
    </xf>
    <xf numFmtId="43" fontId="1" fillId="0" borderId="20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43" fontId="2" fillId="0" borderId="21" xfId="1" applyFont="1" applyFill="1" applyBorder="1" applyAlignment="1">
      <alignment horizontal="center" vertical="center"/>
    </xf>
    <xf numFmtId="43" fontId="2" fillId="0" borderId="22" xfId="1" applyFont="1" applyFill="1" applyBorder="1" applyAlignment="1">
      <alignment horizontal="center" vertical="center"/>
    </xf>
    <xf numFmtId="43" fontId="2" fillId="0" borderId="23" xfId="1" applyFont="1" applyFill="1" applyBorder="1" applyAlignment="1">
      <alignment horizontal="center" vertical="center"/>
    </xf>
    <xf numFmtId="43" fontId="2" fillId="0" borderId="24" xfId="1" applyFont="1" applyFill="1" applyBorder="1" applyAlignment="1">
      <alignment horizontal="center" vertical="center"/>
    </xf>
    <xf numFmtId="43" fontId="2" fillId="0" borderId="14" xfId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179" fontId="1" fillId="0" borderId="16" xfId="0" applyNumberFormat="1" applyFont="1" applyFill="1" applyBorder="1" applyAlignment="1">
      <alignment horizontal="center" vertical="center"/>
    </xf>
    <xf numFmtId="43" fontId="1" fillId="0" borderId="9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6" xfId="1" applyFont="1" applyFill="1" applyBorder="1" applyAlignment="1">
      <alignment horizontal="center" vertical="center"/>
    </xf>
    <xf numFmtId="179" fontId="6" fillId="0" borderId="0" xfId="2" applyNumberFormat="1" applyFont="1" applyAlignment="1"/>
    <xf numFmtId="179" fontId="1" fillId="0" borderId="1" xfId="0" applyNumberFormat="1" applyFont="1" applyFill="1" applyBorder="1" applyAlignment="1">
      <alignment horizontal="center" vertical="center" wrapText="1"/>
    </xf>
    <xf numFmtId="179" fontId="1" fillId="0" borderId="17" xfId="0" applyNumberFormat="1" applyFont="1" applyFill="1" applyBorder="1" applyAlignment="1">
      <alignment horizontal="center" vertical="center" wrapText="1"/>
    </xf>
    <xf numFmtId="179" fontId="1" fillId="0" borderId="29" xfId="0" applyNumberFormat="1" applyFont="1" applyFill="1" applyBorder="1" applyAlignment="1">
      <alignment horizontal="center" vertical="center" wrapText="1"/>
    </xf>
    <xf numFmtId="43" fontId="2" fillId="0" borderId="23" xfId="1" applyFont="1" applyFill="1" applyBorder="1" applyAlignment="1">
      <alignment horizontal="right" vertical="center"/>
    </xf>
    <xf numFmtId="43" fontId="2" fillId="0" borderId="30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2" fillId="0" borderId="5" xfId="1" applyFont="1" applyFill="1" applyBorder="1" applyAlignment="1">
      <alignment horizontal="right" vertical="center"/>
    </xf>
    <xf numFmtId="43" fontId="2" fillId="0" borderId="31" xfId="1" applyFont="1" applyFill="1" applyBorder="1" applyAlignment="1">
      <alignment horizontal="center" vertical="center"/>
    </xf>
    <xf numFmtId="43" fontId="2" fillId="0" borderId="27" xfId="1" applyFont="1" applyFill="1" applyBorder="1" applyAlignment="1">
      <alignment horizontal="center" vertical="center"/>
    </xf>
    <xf numFmtId="43" fontId="1" fillId="0" borderId="32" xfId="1" applyFont="1" applyFill="1" applyBorder="1" applyAlignment="1">
      <alignment horizontal="center" vertical="center"/>
    </xf>
    <xf numFmtId="179" fontId="1" fillId="0" borderId="11" xfId="0" applyNumberFormat="1" applyFont="1" applyFill="1" applyBorder="1" applyAlignment="1">
      <alignment horizontal="center" vertical="center"/>
    </xf>
    <xf numFmtId="179" fontId="1" fillId="0" borderId="19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33" xfId="0" applyNumberFormat="1" applyFont="1" applyFill="1" applyBorder="1" applyAlignment="1">
      <alignment horizontal="center" vertical="center"/>
    </xf>
    <xf numFmtId="0" fontId="11" fillId="0" borderId="34" xfId="0" applyNumberFormat="1" applyFont="1" applyFill="1" applyBorder="1" applyAlignment="1">
      <alignment horizontal="center" vertical="center"/>
    </xf>
    <xf numFmtId="0" fontId="11" fillId="0" borderId="35" xfId="0" applyNumberFormat="1" applyFont="1" applyFill="1" applyBorder="1" applyAlignment="1">
      <alignment horizontal="center" vertical="center"/>
    </xf>
    <xf numFmtId="0" fontId="11" fillId="0" borderId="22" xfId="0" applyNumberFormat="1" applyFont="1" applyFill="1" applyBorder="1" applyAlignment="1">
      <alignment horizontal="center" vertical="center"/>
    </xf>
    <xf numFmtId="0" fontId="12" fillId="0" borderId="5" xfId="2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3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/>
    <xf numFmtId="0" fontId="13" fillId="0" borderId="5" xfId="2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11" fillId="0" borderId="18" xfId="0" applyNumberFormat="1" applyFont="1" applyFill="1" applyBorder="1" applyAlignment="1">
      <alignment horizontal="center" vertical="center"/>
    </xf>
    <xf numFmtId="0" fontId="9" fillId="0" borderId="36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1" fillId="0" borderId="25" xfId="0" applyNumberFormat="1" applyFont="1" applyFill="1" applyBorder="1" applyAlignment="1">
      <alignment horizontal="center" vertical="center"/>
    </xf>
    <xf numFmtId="0" fontId="9" fillId="0" borderId="43" xfId="1" applyNumberFormat="1" applyFont="1" applyFill="1" applyBorder="1" applyAlignment="1">
      <alignment horizontal="center" vertical="center" wrapText="1"/>
    </xf>
    <xf numFmtId="0" fontId="9" fillId="0" borderId="44" xfId="1" applyNumberFormat="1" applyFont="1" applyFill="1" applyBorder="1" applyAlignment="1">
      <alignment horizontal="center" vertical="center" wrapText="1"/>
    </xf>
    <xf numFmtId="10" fontId="9" fillId="0" borderId="45" xfId="3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/>
    </xf>
    <xf numFmtId="180" fontId="11" fillId="0" borderId="47" xfId="0" applyNumberFormat="1" applyFont="1" applyFill="1" applyBorder="1" applyAlignment="1">
      <alignment horizontal="center" vertical="center" wrapText="1"/>
    </xf>
    <xf numFmtId="180" fontId="11" fillId="0" borderId="3" xfId="0" applyNumberFormat="1" applyFont="1" applyFill="1" applyBorder="1" applyAlignment="1">
      <alignment horizontal="center" vertical="center" wrapText="1"/>
    </xf>
    <xf numFmtId="9" fontId="11" fillId="0" borderId="3" xfId="3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/>
    </xf>
    <xf numFmtId="181" fontId="17" fillId="0" borderId="48" xfId="0" applyNumberFormat="1" applyFont="1" applyFill="1" applyBorder="1" applyAlignment="1">
      <alignment horizontal="center" vertical="center"/>
    </xf>
    <xf numFmtId="180" fontId="11" fillId="0" borderId="49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/>
    </xf>
    <xf numFmtId="0" fontId="7" fillId="0" borderId="20" xfId="0" applyNumberFormat="1" applyFont="1" applyFill="1" applyBorder="1" applyAlignment="1">
      <alignment horizontal="center"/>
    </xf>
    <xf numFmtId="0" fontId="8" fillId="0" borderId="20" xfId="0" applyNumberFormat="1" applyFont="1" applyFill="1" applyBorder="1" applyAlignment="1">
      <alignment horizontal="center"/>
    </xf>
    <xf numFmtId="43" fontId="11" fillId="0" borderId="29" xfId="1" applyFont="1" applyFill="1" applyBorder="1" applyAlignment="1">
      <alignment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10" fontId="11" fillId="0" borderId="17" xfId="3" applyNumberFormat="1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0" fontId="11" fillId="0" borderId="50" xfId="1" applyNumberFormat="1" applyFont="1" applyFill="1" applyBorder="1" applyAlignment="1">
      <alignment horizontal="center" vertical="center"/>
    </xf>
    <xf numFmtId="43" fontId="11" fillId="0" borderId="26" xfId="1" applyFont="1" applyFill="1" applyBorder="1" applyAlignment="1">
      <alignment vertical="center"/>
    </xf>
    <xf numFmtId="0" fontId="11" fillId="0" borderId="47" xfId="0" applyNumberFormat="1" applyFont="1" applyFill="1" applyBorder="1" applyAlignment="1">
      <alignment horizontal="center" vertical="center" wrapText="1"/>
    </xf>
    <xf numFmtId="43" fontId="11" fillId="0" borderId="47" xfId="1" applyFont="1" applyFill="1" applyBorder="1" applyAlignment="1">
      <alignment horizontal="center" vertical="center" wrapText="1"/>
    </xf>
    <xf numFmtId="10" fontId="11" fillId="0" borderId="25" xfId="3" applyNumberFormat="1" applyFont="1" applyFill="1" applyBorder="1" applyAlignment="1">
      <alignment horizontal="center" vertical="center"/>
    </xf>
    <xf numFmtId="182" fontId="11" fillId="0" borderId="49" xfId="0" applyNumberFormat="1" applyFont="1" applyFill="1" applyBorder="1" applyAlignment="1">
      <alignment horizontal="center" vertical="center" wrapText="1"/>
    </xf>
    <xf numFmtId="43" fontId="11" fillId="0" borderId="49" xfId="1" applyFont="1" applyFill="1" applyBorder="1" applyAlignment="1">
      <alignment horizontal="center" vertical="center" wrapText="1"/>
    </xf>
    <xf numFmtId="9" fontId="11" fillId="0" borderId="24" xfId="3" applyFont="1" applyFill="1" applyBorder="1" applyAlignment="1">
      <alignment horizontal="center" vertical="center"/>
    </xf>
    <xf numFmtId="43" fontId="11" fillId="0" borderId="3" xfId="0" applyNumberFormat="1" applyFont="1" applyFill="1" applyBorder="1" applyAlignment="1">
      <alignment horizontal="center" vertical="center" wrapText="1"/>
    </xf>
    <xf numFmtId="57" fontId="7" fillId="0" borderId="0" xfId="0" applyNumberFormat="1" applyFont="1"/>
    <xf numFmtId="0" fontId="8" fillId="0" borderId="51" xfId="0" applyNumberFormat="1" applyFont="1" applyFill="1" applyBorder="1" applyAlignment="1"/>
    <xf numFmtId="0" fontId="17" fillId="0" borderId="55" xfId="0" applyNumberFormat="1" applyFont="1" applyFill="1" applyBorder="1" applyAlignment="1"/>
    <xf numFmtId="0" fontId="8" fillId="0" borderId="52" xfId="0" applyNumberFormat="1" applyFont="1" applyFill="1" applyBorder="1" applyAlignment="1"/>
    <xf numFmtId="0" fontId="17" fillId="0" borderId="28" xfId="0" applyNumberFormat="1" applyFont="1" applyFill="1" applyBorder="1" applyAlignment="1"/>
    <xf numFmtId="0" fontId="8" fillId="0" borderId="52" xfId="4" applyNumberFormat="1" applyFont="1" applyFill="1" applyBorder="1" applyAlignment="1"/>
    <xf numFmtId="0" fontId="15" fillId="0" borderId="10" xfId="0" applyNumberFormat="1" applyFont="1" applyFill="1" applyBorder="1" applyAlignment="1">
      <alignment horizontal="center" vertical="center"/>
    </xf>
    <xf numFmtId="0" fontId="15" fillId="0" borderId="32" xfId="0" applyNumberFormat="1" applyFont="1" applyFill="1" applyBorder="1" applyAlignment="1">
      <alignment horizontal="center" vertical="center"/>
    </xf>
    <xf numFmtId="0" fontId="16" fillId="0" borderId="37" xfId="0" applyNumberFormat="1" applyFont="1" applyFill="1" applyBorder="1" applyAlignment="1">
      <alignment horizontal="center" vertical="center"/>
    </xf>
    <xf numFmtId="0" fontId="16" fillId="0" borderId="38" xfId="0" applyNumberFormat="1" applyFont="1" applyFill="1" applyBorder="1" applyAlignment="1">
      <alignment horizontal="center" vertical="center"/>
    </xf>
    <xf numFmtId="0" fontId="15" fillId="0" borderId="36" xfId="0" applyNumberFormat="1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horizontal="center" vertical="center"/>
    </xf>
    <xf numFmtId="0" fontId="15" fillId="0" borderId="25" xfId="0" applyNumberFormat="1" applyFont="1" applyFill="1" applyBorder="1" applyAlignment="1">
      <alignment horizontal="center" vertical="center"/>
    </xf>
    <xf numFmtId="0" fontId="9" fillId="0" borderId="2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10" fillId="0" borderId="23" xfId="1" applyNumberFormat="1" applyFont="1" applyFill="1" applyBorder="1" applyAlignment="1">
      <alignment horizontal="center" vertical="center" wrapText="1"/>
    </xf>
    <xf numFmtId="0" fontId="10" fillId="0" borderId="6" xfId="1" applyNumberFormat="1" applyFont="1" applyFill="1" applyBorder="1" applyAlignment="1">
      <alignment horizontal="center" vertical="center" wrapText="1"/>
    </xf>
    <xf numFmtId="0" fontId="10" fillId="0" borderId="16" xfId="1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16" xfId="0" applyNumberFormat="1" applyFont="1" applyFill="1" applyBorder="1" applyAlignment="1">
      <alignment horizontal="center" vertical="center" wrapText="1"/>
    </xf>
    <xf numFmtId="0" fontId="9" fillId="0" borderId="30" xfId="1" applyNumberFormat="1" applyFont="1" applyFill="1" applyBorder="1" applyAlignment="1">
      <alignment horizontal="center" vertical="center" wrapText="1"/>
    </xf>
    <xf numFmtId="0" fontId="9" fillId="0" borderId="18" xfId="1" applyNumberFormat="1" applyFont="1" applyFill="1" applyBorder="1" applyAlignment="1">
      <alignment horizontal="center" vertical="center" wrapText="1"/>
    </xf>
    <xf numFmtId="0" fontId="9" fillId="0" borderId="19" xfId="1" applyNumberFormat="1" applyFont="1" applyFill="1" applyBorder="1" applyAlignment="1">
      <alignment horizontal="center" vertical="center" wrapText="1"/>
    </xf>
    <xf numFmtId="43" fontId="9" fillId="0" borderId="39" xfId="1" applyFont="1" applyFill="1" applyBorder="1" applyAlignment="1">
      <alignment horizontal="center" vertical="center" wrapText="1"/>
    </xf>
    <xf numFmtId="43" fontId="9" fillId="0" borderId="42" xfId="1" applyFont="1" applyFill="1" applyBorder="1" applyAlignment="1">
      <alignment horizontal="center" vertical="center" wrapText="1"/>
    </xf>
    <xf numFmtId="0" fontId="9" fillId="0" borderId="40" xfId="1" applyNumberFormat="1" applyFont="1" applyFill="1" applyBorder="1" applyAlignment="1">
      <alignment horizontal="center" vertical="center" wrapText="1"/>
    </xf>
    <xf numFmtId="0" fontId="9" fillId="0" borderId="46" xfId="1" applyNumberFormat="1" applyFont="1" applyFill="1" applyBorder="1" applyAlignment="1">
      <alignment horizontal="center" vertical="center" wrapText="1"/>
    </xf>
    <xf numFmtId="0" fontId="9" fillId="0" borderId="41" xfId="1" applyNumberFormat="1" applyFont="1" applyFill="1" applyBorder="1" applyAlignment="1">
      <alignment horizontal="center" vertical="center" wrapText="1"/>
    </xf>
    <xf numFmtId="0" fontId="9" fillId="0" borderId="32" xfId="1" applyNumberFormat="1" applyFont="1" applyFill="1" applyBorder="1" applyAlignment="1">
      <alignment horizontal="center" vertical="center" wrapText="1"/>
    </xf>
    <xf numFmtId="181" fontId="9" fillId="0" borderId="51" xfId="1" applyNumberFormat="1" applyFont="1" applyFill="1" applyBorder="1" applyAlignment="1">
      <alignment horizontal="center" vertical="center" wrapText="1"/>
    </xf>
    <xf numFmtId="181" fontId="9" fillId="0" borderId="52" xfId="1" applyNumberFormat="1" applyFont="1" applyFill="1" applyBorder="1" applyAlignment="1">
      <alignment horizontal="center" vertical="center" wrapText="1"/>
    </xf>
    <xf numFmtId="181" fontId="9" fillId="0" borderId="53" xfId="1" applyNumberFormat="1" applyFont="1" applyFill="1" applyBorder="1" applyAlignment="1">
      <alignment horizontal="center" vertical="center" wrapText="1"/>
    </xf>
    <xf numFmtId="0" fontId="14" fillId="0" borderId="51" xfId="1" applyNumberFormat="1" applyFont="1" applyFill="1" applyBorder="1" applyAlignment="1">
      <alignment horizontal="center" vertical="center" wrapText="1"/>
    </xf>
    <xf numFmtId="0" fontId="14" fillId="0" borderId="52" xfId="1" applyNumberFormat="1" applyFont="1" applyFill="1" applyBorder="1" applyAlignment="1">
      <alignment horizontal="center" vertical="center" wrapText="1"/>
    </xf>
    <xf numFmtId="0" fontId="14" fillId="0" borderId="53" xfId="1" applyNumberFormat="1" applyFont="1" applyFill="1" applyBorder="1" applyAlignment="1">
      <alignment horizontal="center" vertical="center" wrapText="1"/>
    </xf>
    <xf numFmtId="0" fontId="9" fillId="0" borderId="26" xfId="1" applyNumberFormat="1" applyFont="1" applyFill="1" applyBorder="1" applyAlignment="1">
      <alignment horizontal="center" vertical="center" wrapText="1"/>
    </xf>
    <xf numFmtId="0" fontId="9" fillId="0" borderId="28" xfId="1" applyNumberFormat="1" applyFont="1" applyFill="1" applyBorder="1" applyAlignment="1">
      <alignment horizontal="center" vertical="center" wrapText="1"/>
    </xf>
    <xf numFmtId="0" fontId="9" fillId="0" borderId="54" xfId="1" applyNumberFormat="1" applyFont="1" applyFill="1" applyBorder="1" applyAlignment="1">
      <alignment horizontal="center" vertical="center" wrapText="1"/>
    </xf>
    <xf numFmtId="179" fontId="1" fillId="0" borderId="12" xfId="0" applyNumberFormat="1" applyFont="1" applyFill="1" applyBorder="1" applyAlignment="1">
      <alignment horizontal="center" vertical="center"/>
    </xf>
    <xf numFmtId="179" fontId="1" fillId="0" borderId="13" xfId="0" applyNumberFormat="1" applyFont="1" applyFill="1" applyBorder="1" applyAlignment="1">
      <alignment horizontal="center" vertical="center"/>
    </xf>
    <xf numFmtId="179" fontId="1" fillId="0" borderId="25" xfId="0" applyNumberFormat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179" fontId="1" fillId="0" borderId="24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3" fontId="4" fillId="0" borderId="17" xfId="1" applyFont="1" applyFill="1" applyBorder="1" applyAlignment="1">
      <alignment horizontal="center" vertical="center" wrapText="1"/>
    </xf>
    <xf numFmtId="43" fontId="1" fillId="0" borderId="18" xfId="1" applyFont="1" applyFill="1" applyBorder="1" applyAlignment="1">
      <alignment horizontal="center" vertical="center" wrapText="1"/>
    </xf>
    <xf numFmtId="43" fontId="1" fillId="0" borderId="19" xfId="1" applyFont="1" applyFill="1" applyBorder="1" applyAlignment="1">
      <alignment horizontal="center" vertical="center" wrapText="1"/>
    </xf>
    <xf numFmtId="179" fontId="1" fillId="0" borderId="26" xfId="0" applyNumberFormat="1" applyFont="1" applyFill="1" applyBorder="1" applyAlignment="1">
      <alignment horizontal="center" vertical="center"/>
    </xf>
    <xf numFmtId="179" fontId="1" fillId="0" borderId="28" xfId="0" applyNumberFormat="1" applyFont="1" applyFill="1" applyBorder="1" applyAlignment="1">
      <alignment horizontal="center" vertical="center"/>
    </xf>
    <xf numFmtId="179" fontId="1" fillId="0" borderId="27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179" fontId="1" fillId="0" borderId="7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 wrapText="1"/>
    </xf>
    <xf numFmtId="179" fontId="1" fillId="0" borderId="8" xfId="0" applyNumberFormat="1" applyFont="1" applyFill="1" applyBorder="1" applyAlignment="1">
      <alignment horizontal="center" vertical="center" wrapText="1"/>
    </xf>
    <xf numFmtId="179" fontId="1" fillId="0" borderId="9" xfId="0" applyNumberFormat="1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>
      <alignment horizontal="center" vertical="center" wrapText="1"/>
    </xf>
    <xf numFmtId="179" fontId="1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57" fontId="7" fillId="0" borderId="0" xfId="0" applyNumberFormat="1" applyFont="1" applyFill="1"/>
  </cellXfs>
  <cellStyles count="7">
    <cellStyle name="百分比" xfId="3" builtinId="5"/>
    <cellStyle name="常规" xfId="0" builtinId="0"/>
    <cellStyle name="常规 2" xfId="4"/>
    <cellStyle name="常规 3" xfId="5"/>
    <cellStyle name="超链接" xfId="2" builtinId="8"/>
    <cellStyle name="千位分隔" xfId="1" builtinId="3"/>
    <cellStyle name="样式 1" xfId="6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90" zoomScaleNormal="90" workbookViewId="0">
      <pane ySplit="3" topLeftCell="A4" activePane="bottomLeft" state="frozen"/>
      <selection pane="bottomLeft" activeCell="J31" sqref="J31"/>
    </sheetView>
  </sheetViews>
  <sheetFormatPr defaultColWidth="9" defaultRowHeight="16.5"/>
  <cols>
    <col min="1" max="1" width="5.125" style="38" customWidth="1"/>
    <col min="2" max="2" width="6.625" style="38" customWidth="1"/>
    <col min="3" max="3" width="6.25" style="38" customWidth="1"/>
    <col min="4" max="4" width="9.375" style="38" customWidth="1"/>
    <col min="5" max="5" width="8.875" style="38" customWidth="1"/>
    <col min="6" max="6" width="5.875" style="38" customWidth="1"/>
    <col min="7" max="7" width="8.125" style="38" customWidth="1"/>
    <col min="8" max="8" width="7.625" style="38" customWidth="1"/>
    <col min="9" max="9" width="13" style="38" customWidth="1"/>
    <col min="10" max="10" width="28.5" style="38" customWidth="1"/>
    <col min="11" max="11" width="9.875" style="38" customWidth="1"/>
    <col min="12" max="12" width="10" style="38" customWidth="1"/>
    <col min="13" max="13" width="6.75" style="38" customWidth="1"/>
    <col min="14" max="14" width="12.5" style="38" customWidth="1"/>
    <col min="15" max="15" width="7.625" style="38" customWidth="1"/>
    <col min="16" max="16" width="27.875" style="38" customWidth="1"/>
    <col min="17" max="17" width="14.375" style="38" customWidth="1"/>
    <col min="18" max="18" width="22.125" style="39" customWidth="1"/>
    <col min="19" max="16384" width="9" style="38"/>
  </cols>
  <sheetData>
    <row r="1" spans="1:19" ht="18">
      <c r="A1" s="96" t="s">
        <v>0</v>
      </c>
      <c r="B1" s="96" t="s">
        <v>1</v>
      </c>
      <c r="C1" s="96" t="s">
        <v>2</v>
      </c>
      <c r="D1" s="96" t="s">
        <v>3</v>
      </c>
      <c r="E1" s="99" t="s">
        <v>4</v>
      </c>
      <c r="F1" s="96" t="s">
        <v>5</v>
      </c>
      <c r="G1" s="96" t="s">
        <v>6</v>
      </c>
      <c r="H1" s="96" t="s">
        <v>7</v>
      </c>
      <c r="I1" s="102" t="s">
        <v>8</v>
      </c>
      <c r="J1" s="105" t="s">
        <v>9</v>
      </c>
      <c r="K1" s="89" t="s">
        <v>10</v>
      </c>
      <c r="L1" s="89"/>
      <c r="M1" s="89"/>
      <c r="N1" s="90"/>
      <c r="O1" s="91" t="s">
        <v>11</v>
      </c>
      <c r="P1" s="92"/>
      <c r="Q1" s="114" t="s">
        <v>12</v>
      </c>
      <c r="R1" s="117" t="s">
        <v>13</v>
      </c>
      <c r="S1" s="120" t="s">
        <v>14</v>
      </c>
    </row>
    <row r="2" spans="1:19" ht="18">
      <c r="A2" s="97"/>
      <c r="B2" s="97"/>
      <c r="C2" s="97"/>
      <c r="D2" s="97"/>
      <c r="E2" s="100"/>
      <c r="F2" s="97"/>
      <c r="G2" s="97"/>
      <c r="H2" s="97"/>
      <c r="I2" s="103"/>
      <c r="J2" s="106"/>
      <c r="K2" s="108" t="s">
        <v>15</v>
      </c>
      <c r="L2" s="93" t="s">
        <v>114</v>
      </c>
      <c r="M2" s="94"/>
      <c r="N2" s="95"/>
      <c r="O2" s="110" t="s">
        <v>16</v>
      </c>
      <c r="P2" s="112" t="s">
        <v>17</v>
      </c>
      <c r="Q2" s="115"/>
      <c r="R2" s="118"/>
      <c r="S2" s="121"/>
    </row>
    <row r="3" spans="1:19" ht="17.25" thickBot="1">
      <c r="A3" s="98"/>
      <c r="B3" s="98"/>
      <c r="C3" s="98"/>
      <c r="D3" s="98"/>
      <c r="E3" s="101"/>
      <c r="F3" s="98"/>
      <c r="G3" s="98"/>
      <c r="H3" s="98"/>
      <c r="I3" s="104"/>
      <c r="J3" s="107"/>
      <c r="K3" s="109"/>
      <c r="L3" s="57" t="s">
        <v>18</v>
      </c>
      <c r="M3" s="58" t="s">
        <v>19</v>
      </c>
      <c r="N3" s="59" t="s">
        <v>20</v>
      </c>
      <c r="O3" s="111"/>
      <c r="P3" s="113"/>
      <c r="Q3" s="116"/>
      <c r="R3" s="119"/>
      <c r="S3" s="122"/>
    </row>
    <row r="4" spans="1:19" ht="17.25">
      <c r="A4" s="40">
        <f>ROW()-3</f>
        <v>1</v>
      </c>
      <c r="B4" s="41"/>
      <c r="C4" s="42" t="s">
        <v>101</v>
      </c>
      <c r="D4" s="43"/>
      <c r="E4" s="44"/>
      <c r="F4" s="45" t="s">
        <v>102</v>
      </c>
      <c r="G4" s="46" t="s">
        <v>21</v>
      </c>
      <c r="H4" s="46" t="s">
        <v>103</v>
      </c>
      <c r="I4" s="45" t="s">
        <v>104</v>
      </c>
      <c r="J4" s="60" t="s">
        <v>110</v>
      </c>
      <c r="K4" s="70">
        <v>24.57</v>
      </c>
      <c r="L4" s="61">
        <f>K4/0.7</f>
        <v>35.1</v>
      </c>
      <c r="M4" s="62">
        <f t="shared" ref="M4:M9" si="0">L4-K4</f>
        <v>10.530000000000001</v>
      </c>
      <c r="N4" s="63">
        <f t="shared" ref="N4:N9" si="1">M4/L4</f>
        <v>0.30000000000000004</v>
      </c>
      <c r="O4" s="64"/>
      <c r="P4" s="65" t="s">
        <v>22</v>
      </c>
      <c r="Q4" s="83">
        <v>44896</v>
      </c>
      <c r="R4" s="84"/>
      <c r="S4" s="85"/>
    </row>
    <row r="5" spans="1:19" ht="17.25">
      <c r="A5" s="47">
        <f>ROW()-3</f>
        <v>2</v>
      </c>
      <c r="B5" s="48"/>
      <c r="C5" s="42" t="s">
        <v>101</v>
      </c>
      <c r="D5" s="48"/>
      <c r="E5" s="44"/>
      <c r="F5" s="45" t="s">
        <v>102</v>
      </c>
      <c r="G5" s="48" t="s">
        <v>21</v>
      </c>
      <c r="H5" s="45" t="s">
        <v>103</v>
      </c>
      <c r="I5" s="45" t="s">
        <v>105</v>
      </c>
      <c r="J5" s="60" t="s">
        <v>111</v>
      </c>
      <c r="K5" s="70">
        <v>14.75</v>
      </c>
      <c r="L5" s="66">
        <f>K5/0.7</f>
        <v>21.071428571428573</v>
      </c>
      <c r="M5" s="62">
        <f t="shared" si="0"/>
        <v>6.321428571428573</v>
      </c>
      <c r="N5" s="63">
        <f t="shared" si="1"/>
        <v>0.30000000000000004</v>
      </c>
      <c r="O5" s="67"/>
      <c r="P5" s="65" t="s">
        <v>22</v>
      </c>
      <c r="Q5" s="83">
        <v>44896</v>
      </c>
      <c r="R5" s="86"/>
      <c r="S5" s="87"/>
    </row>
    <row r="6" spans="1:19" ht="17.25">
      <c r="A6" s="49">
        <f t="shared" ref="A6:A22" si="2">ROW()-3</f>
        <v>3</v>
      </c>
      <c r="B6" s="50"/>
      <c r="C6" s="42" t="s">
        <v>101</v>
      </c>
      <c r="D6" s="50"/>
      <c r="E6" s="44"/>
      <c r="F6" s="45" t="s">
        <v>102</v>
      </c>
      <c r="G6" s="48" t="s">
        <v>21</v>
      </c>
      <c r="H6" s="45" t="s">
        <v>103</v>
      </c>
      <c r="I6" s="45" t="s">
        <v>106</v>
      </c>
      <c r="J6" s="60" t="s">
        <v>112</v>
      </c>
      <c r="K6" s="70">
        <v>14.75</v>
      </c>
      <c r="L6" s="66">
        <f t="shared" ref="L6:L9" si="3">K6/0.7</f>
        <v>21.071428571428573</v>
      </c>
      <c r="M6" s="62">
        <f t="shared" si="0"/>
        <v>6.321428571428573</v>
      </c>
      <c r="N6" s="63">
        <f t="shared" si="1"/>
        <v>0.30000000000000004</v>
      </c>
      <c r="O6" s="68"/>
      <c r="P6" s="65" t="s">
        <v>22</v>
      </c>
      <c r="Q6" s="83">
        <v>44896</v>
      </c>
      <c r="R6" s="86"/>
      <c r="S6" s="87"/>
    </row>
    <row r="7" spans="1:19" ht="17.25">
      <c r="A7" s="49">
        <f t="shared" si="2"/>
        <v>4</v>
      </c>
      <c r="B7" s="50"/>
      <c r="C7" s="42" t="s">
        <v>101</v>
      </c>
      <c r="D7" s="50"/>
      <c r="E7" s="44"/>
      <c r="F7" s="45" t="s">
        <v>102</v>
      </c>
      <c r="G7" s="48" t="s">
        <v>21</v>
      </c>
      <c r="H7" s="45" t="s">
        <v>103</v>
      </c>
      <c r="I7" s="45" t="s">
        <v>107</v>
      </c>
      <c r="J7" s="60" t="s">
        <v>110</v>
      </c>
      <c r="K7" s="70">
        <v>24.49</v>
      </c>
      <c r="L7" s="66">
        <f t="shared" si="3"/>
        <v>34.985714285714288</v>
      </c>
      <c r="M7" s="62">
        <f t="shared" si="0"/>
        <v>10.495714285714289</v>
      </c>
      <c r="N7" s="63">
        <f t="shared" si="1"/>
        <v>0.3000000000000001</v>
      </c>
      <c r="O7" s="69"/>
      <c r="P7" s="65" t="s">
        <v>22</v>
      </c>
      <c r="Q7" s="83">
        <v>44896</v>
      </c>
      <c r="R7" s="86"/>
      <c r="S7" s="87"/>
    </row>
    <row r="8" spans="1:19" ht="17.25">
      <c r="A8" s="49">
        <f t="shared" si="2"/>
        <v>5</v>
      </c>
      <c r="B8" s="50"/>
      <c r="C8" s="42" t="s">
        <v>101</v>
      </c>
      <c r="D8" s="50"/>
      <c r="E8" s="51"/>
      <c r="F8" s="45" t="s">
        <v>102</v>
      </c>
      <c r="G8" s="48" t="s">
        <v>21</v>
      </c>
      <c r="H8" s="45" t="s">
        <v>103</v>
      </c>
      <c r="I8" s="45" t="s">
        <v>108</v>
      </c>
      <c r="J8" s="60" t="s">
        <v>110</v>
      </c>
      <c r="K8" s="70">
        <v>25.42</v>
      </c>
      <c r="L8" s="66">
        <f t="shared" si="3"/>
        <v>36.314285714285717</v>
      </c>
      <c r="M8" s="62">
        <f t="shared" si="0"/>
        <v>10.894285714285715</v>
      </c>
      <c r="N8" s="63">
        <f t="shared" si="1"/>
        <v>0.3</v>
      </c>
      <c r="O8" s="69"/>
      <c r="P8" s="65" t="s">
        <v>22</v>
      </c>
      <c r="Q8" s="83">
        <v>44896</v>
      </c>
      <c r="R8" s="86"/>
      <c r="S8" s="87"/>
    </row>
    <row r="9" spans="1:19" ht="17.25">
      <c r="A9" s="49">
        <f t="shared" si="2"/>
        <v>6</v>
      </c>
      <c r="B9" s="50"/>
      <c r="C9" s="42" t="s">
        <v>101</v>
      </c>
      <c r="D9" s="50"/>
      <c r="E9" s="51"/>
      <c r="F9" s="45" t="s">
        <v>102</v>
      </c>
      <c r="G9" s="48" t="s">
        <v>21</v>
      </c>
      <c r="H9" s="45" t="s">
        <v>103</v>
      </c>
      <c r="I9" s="45" t="s">
        <v>109</v>
      </c>
      <c r="J9" s="60" t="s">
        <v>113</v>
      </c>
      <c r="K9" s="70">
        <v>26.97</v>
      </c>
      <c r="L9" s="66">
        <f t="shared" si="3"/>
        <v>38.528571428571432</v>
      </c>
      <c r="M9" s="62">
        <f t="shared" si="0"/>
        <v>11.558571428571433</v>
      </c>
      <c r="N9" s="63">
        <f t="shared" si="1"/>
        <v>0.3000000000000001</v>
      </c>
      <c r="O9" s="69"/>
      <c r="P9" s="65" t="s">
        <v>22</v>
      </c>
      <c r="Q9" s="83">
        <v>44896</v>
      </c>
      <c r="R9" s="86"/>
      <c r="S9" s="87"/>
    </row>
    <row r="10" spans="1:19" ht="17.25">
      <c r="A10" s="49">
        <f t="shared" si="2"/>
        <v>7</v>
      </c>
      <c r="B10" s="50"/>
      <c r="C10" s="42"/>
      <c r="D10" s="50"/>
      <c r="E10" s="51"/>
      <c r="F10" s="45"/>
      <c r="G10" s="48"/>
      <c r="H10" s="45"/>
      <c r="I10" s="45"/>
      <c r="J10" s="60"/>
      <c r="K10" s="70"/>
      <c r="L10" s="71"/>
      <c r="M10" s="71"/>
      <c r="N10" s="72"/>
      <c r="O10" s="69"/>
      <c r="P10" s="73"/>
      <c r="Q10" s="65"/>
      <c r="R10" s="86"/>
      <c r="S10" s="87"/>
    </row>
    <row r="11" spans="1:19" ht="17.25">
      <c r="A11" s="49">
        <f t="shared" si="2"/>
        <v>8</v>
      </c>
      <c r="B11" s="50"/>
      <c r="C11" s="42"/>
      <c r="D11" s="50"/>
      <c r="E11" s="51"/>
      <c r="F11" s="45"/>
      <c r="G11" s="45"/>
      <c r="H11" s="45"/>
      <c r="I11" s="45"/>
      <c r="J11" s="60"/>
      <c r="K11" s="70"/>
      <c r="L11" s="71"/>
      <c r="M11" s="71"/>
      <c r="N11" s="72"/>
      <c r="O11" s="69"/>
      <c r="P11" s="73"/>
      <c r="Q11" s="65"/>
      <c r="R11" s="86"/>
      <c r="S11" s="87"/>
    </row>
    <row r="12" spans="1:19" ht="17.25">
      <c r="A12" s="49">
        <f t="shared" si="2"/>
        <v>9</v>
      </c>
      <c r="B12" s="50"/>
      <c r="C12" s="42"/>
      <c r="D12" s="50"/>
      <c r="E12" s="51"/>
      <c r="F12" s="45"/>
      <c r="G12" s="45"/>
      <c r="H12" s="45"/>
      <c r="I12" s="45"/>
      <c r="J12" s="60"/>
      <c r="K12" s="70"/>
      <c r="L12" s="71"/>
      <c r="M12" s="71"/>
      <c r="N12" s="72"/>
      <c r="O12" s="69"/>
      <c r="P12" s="73"/>
      <c r="Q12" s="65"/>
      <c r="R12" s="86"/>
      <c r="S12" s="87"/>
    </row>
    <row r="13" spans="1:19" ht="17.25">
      <c r="A13" s="49">
        <f t="shared" si="2"/>
        <v>10</v>
      </c>
      <c r="B13" s="50"/>
      <c r="C13" s="42"/>
      <c r="D13" s="50"/>
      <c r="E13" s="51"/>
      <c r="F13" s="45"/>
      <c r="G13" s="45"/>
      <c r="H13" s="45"/>
      <c r="I13" s="45"/>
      <c r="J13" s="60"/>
      <c r="K13" s="70"/>
      <c r="L13" s="71"/>
      <c r="M13" s="71"/>
      <c r="N13" s="72"/>
      <c r="O13" s="69"/>
      <c r="P13" s="73"/>
      <c r="Q13" s="65"/>
      <c r="R13" s="86"/>
      <c r="S13" s="87"/>
    </row>
    <row r="14" spans="1:19" ht="17.25">
      <c r="A14" s="49">
        <f t="shared" si="2"/>
        <v>11</v>
      </c>
      <c r="B14" s="50"/>
      <c r="C14" s="42"/>
      <c r="D14" s="50"/>
      <c r="E14" s="51"/>
      <c r="F14" s="45"/>
      <c r="G14" s="45"/>
      <c r="H14" s="45"/>
      <c r="I14" s="45"/>
      <c r="J14" s="60"/>
      <c r="K14" s="70"/>
      <c r="L14" s="71"/>
      <c r="M14" s="71"/>
      <c r="N14" s="72"/>
      <c r="O14" s="69"/>
      <c r="P14" s="73"/>
      <c r="Q14" s="65"/>
      <c r="R14" s="86"/>
      <c r="S14" s="87"/>
    </row>
    <row r="15" spans="1:19" ht="17.25">
      <c r="A15" s="49">
        <f t="shared" si="2"/>
        <v>12</v>
      </c>
      <c r="B15" s="50"/>
      <c r="C15" s="42"/>
      <c r="D15" s="50"/>
      <c r="E15" s="51"/>
      <c r="F15" s="45"/>
      <c r="G15" s="45"/>
      <c r="H15" s="45"/>
      <c r="I15" s="45"/>
      <c r="J15" s="60"/>
      <c r="K15" s="70"/>
      <c r="L15" s="71"/>
      <c r="M15" s="71"/>
      <c r="N15" s="72"/>
      <c r="O15" s="69"/>
      <c r="P15" s="73"/>
      <c r="Q15" s="65"/>
      <c r="R15" s="86"/>
      <c r="S15" s="87"/>
    </row>
    <row r="16" spans="1:19" ht="17.25">
      <c r="A16" s="49">
        <f t="shared" si="2"/>
        <v>13</v>
      </c>
      <c r="B16" s="50"/>
      <c r="C16" s="42"/>
      <c r="D16" s="50"/>
      <c r="E16" s="51"/>
      <c r="F16" s="45"/>
      <c r="G16" s="45"/>
      <c r="H16" s="45"/>
      <c r="I16" s="45"/>
      <c r="J16" s="60"/>
      <c r="K16" s="70"/>
      <c r="L16" s="71"/>
      <c r="M16" s="71"/>
      <c r="N16" s="72"/>
      <c r="O16" s="69"/>
      <c r="P16" s="73"/>
      <c r="Q16" s="65"/>
      <c r="R16" s="86"/>
      <c r="S16" s="87"/>
    </row>
    <row r="17" spans="1:19" ht="17.25">
      <c r="A17" s="49">
        <f t="shared" si="2"/>
        <v>14</v>
      </c>
      <c r="B17" s="52"/>
      <c r="C17" s="53"/>
      <c r="D17" s="50"/>
      <c r="E17" s="51"/>
      <c r="F17" s="45"/>
      <c r="G17" s="45"/>
      <c r="H17" s="45"/>
      <c r="I17" s="45"/>
      <c r="J17" s="60"/>
      <c r="K17" s="70"/>
      <c r="L17" s="71"/>
      <c r="M17" s="71"/>
      <c r="N17" s="72"/>
      <c r="O17" s="69"/>
      <c r="P17" s="71"/>
      <c r="Q17" s="65"/>
      <c r="R17" s="86"/>
      <c r="S17" s="87"/>
    </row>
    <row r="18" spans="1:19" ht="17.25">
      <c r="A18" s="54">
        <f t="shared" si="2"/>
        <v>15</v>
      </c>
      <c r="B18" s="55"/>
      <c r="C18" s="56"/>
      <c r="D18" s="43"/>
      <c r="E18" s="46"/>
      <c r="F18" s="46"/>
      <c r="G18" s="46"/>
      <c r="H18" s="46"/>
      <c r="I18" s="46"/>
      <c r="J18" s="74"/>
      <c r="K18" s="75"/>
      <c r="L18" s="76"/>
      <c r="M18" s="77"/>
      <c r="N18" s="78"/>
      <c r="O18" s="64"/>
      <c r="P18" s="65"/>
      <c r="Q18" s="83"/>
      <c r="R18" s="84"/>
      <c r="S18" s="87"/>
    </row>
    <row r="19" spans="1:19" ht="17.25">
      <c r="A19" s="49">
        <f t="shared" si="2"/>
        <v>16</v>
      </c>
      <c r="B19" s="50"/>
      <c r="C19" s="42"/>
      <c r="D19" s="50"/>
      <c r="E19" s="51"/>
      <c r="F19" s="45"/>
      <c r="G19" s="45"/>
      <c r="H19" s="45"/>
      <c r="I19" s="45"/>
      <c r="J19" s="60"/>
      <c r="K19" s="70"/>
      <c r="L19" s="79"/>
      <c r="M19" s="80"/>
      <c r="N19" s="81"/>
      <c r="O19" s="69"/>
      <c r="P19" s="65"/>
      <c r="Q19" s="83"/>
      <c r="R19" s="86"/>
      <c r="S19" s="87"/>
    </row>
    <row r="20" spans="1:19" s="151" customFormat="1" ht="17.25">
      <c r="A20" s="49">
        <f t="shared" si="2"/>
        <v>17</v>
      </c>
      <c r="B20" s="50"/>
      <c r="C20" s="42"/>
      <c r="D20" s="50"/>
      <c r="E20" s="51"/>
      <c r="F20" s="45"/>
      <c r="G20" s="45"/>
      <c r="H20" s="45"/>
      <c r="I20" s="45"/>
      <c r="J20" s="60"/>
      <c r="K20" s="70"/>
      <c r="L20" s="79"/>
      <c r="M20" s="80"/>
      <c r="N20" s="81"/>
      <c r="O20" s="69"/>
      <c r="P20" s="65"/>
      <c r="Q20" s="152"/>
      <c r="R20" s="88"/>
      <c r="S20" s="87"/>
    </row>
    <row r="21" spans="1:19" ht="17.25">
      <c r="A21" s="49">
        <f t="shared" si="2"/>
        <v>18</v>
      </c>
      <c r="B21" s="50"/>
      <c r="C21" s="42"/>
      <c r="D21" s="50"/>
      <c r="E21" s="51"/>
      <c r="F21" s="45"/>
      <c r="G21" s="45"/>
      <c r="H21" s="45"/>
      <c r="I21" s="45"/>
      <c r="J21" s="60"/>
      <c r="K21" s="70"/>
      <c r="L21" s="82"/>
      <c r="M21" s="71"/>
      <c r="N21" s="72"/>
      <c r="O21" s="69"/>
      <c r="P21" s="73"/>
      <c r="Q21" s="65"/>
      <c r="R21" s="86"/>
      <c r="S21" s="87"/>
    </row>
    <row r="22" spans="1:19" ht="17.25">
      <c r="A22" s="49">
        <f t="shared" si="2"/>
        <v>19</v>
      </c>
      <c r="B22" s="50"/>
      <c r="C22" s="42"/>
      <c r="D22" s="50"/>
      <c r="E22" s="51"/>
      <c r="F22" s="45"/>
      <c r="G22" s="45"/>
      <c r="H22" s="45"/>
      <c r="I22" s="45"/>
      <c r="J22" s="60"/>
      <c r="K22" s="70"/>
      <c r="L22" s="71"/>
      <c r="M22" s="71"/>
      <c r="N22" s="72"/>
      <c r="O22" s="69"/>
      <c r="P22" s="73"/>
      <c r="Q22" s="65"/>
      <c r="R22" s="86"/>
      <c r="S22" s="87"/>
    </row>
  </sheetData>
  <mergeCells count="19">
    <mergeCell ref="Q1:Q3"/>
    <mergeCell ref="R1:R3"/>
    <mergeCell ref="S1:S3"/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</mergeCells>
  <phoneticPr fontId="22" type="noConversion"/>
  <conditionalFormatting sqref="I1">
    <cfRule type="duplicateValues" dxfId="18" priority="20"/>
  </conditionalFormatting>
  <conditionalFormatting sqref="I10">
    <cfRule type="duplicateValues" dxfId="17" priority="16"/>
  </conditionalFormatting>
  <conditionalFormatting sqref="I11">
    <cfRule type="duplicateValues" dxfId="16" priority="15"/>
  </conditionalFormatting>
  <conditionalFormatting sqref="I12">
    <cfRule type="duplicateValues" dxfId="15" priority="14"/>
  </conditionalFormatting>
  <conditionalFormatting sqref="I13">
    <cfRule type="duplicateValues" dxfId="14" priority="13"/>
  </conditionalFormatting>
  <conditionalFormatting sqref="I14">
    <cfRule type="duplicateValues" dxfId="13" priority="12"/>
  </conditionalFormatting>
  <conditionalFormatting sqref="I15">
    <cfRule type="duplicateValues" dxfId="12" priority="11"/>
  </conditionalFormatting>
  <conditionalFormatting sqref="I16">
    <cfRule type="duplicateValues" dxfId="11" priority="10"/>
  </conditionalFormatting>
  <conditionalFormatting sqref="I17">
    <cfRule type="duplicateValues" dxfId="10" priority="9"/>
  </conditionalFormatting>
  <conditionalFormatting sqref="I18">
    <cfRule type="duplicateValues" dxfId="9" priority="4"/>
  </conditionalFormatting>
  <conditionalFormatting sqref="I19">
    <cfRule type="duplicateValues" dxfId="8" priority="8"/>
  </conditionalFormatting>
  <conditionalFormatting sqref="I20">
    <cfRule type="duplicateValues" dxfId="7" priority="7"/>
  </conditionalFormatting>
  <conditionalFormatting sqref="I21">
    <cfRule type="duplicateValues" dxfId="6" priority="6"/>
  </conditionalFormatting>
  <conditionalFormatting sqref="I22">
    <cfRule type="duplicateValues" dxfId="5" priority="5"/>
  </conditionalFormatting>
  <conditionalFormatting sqref="I4:I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O31" sqref="O31"/>
    </sheetView>
  </sheetViews>
  <sheetFormatPr defaultColWidth="9" defaultRowHeight="13.5"/>
  <cols>
    <col min="1" max="1" width="5" customWidth="1"/>
    <col min="2" max="6" width="2" customWidth="1"/>
    <col min="7" max="7" width="11.625" customWidth="1"/>
    <col min="8" max="8" width="17.75" customWidth="1"/>
    <col min="9" max="9" width="11.625" customWidth="1"/>
    <col min="10" max="10" width="15.375" customWidth="1"/>
    <col min="11" max="11" width="11.75" customWidth="1"/>
    <col min="12" max="12" width="6" customWidth="1"/>
    <col min="13" max="13" width="4.75" customWidth="1"/>
    <col min="14" max="14" width="5.75" customWidth="1"/>
    <col min="15" max="15" width="7.5" customWidth="1"/>
    <col min="16" max="16" width="6.875" customWidth="1"/>
    <col min="17" max="17" width="7" customWidth="1"/>
    <col min="18" max="18" width="8" customWidth="1"/>
    <col min="19" max="20" width="7.375" customWidth="1"/>
    <col min="21" max="21" width="8.625" customWidth="1"/>
    <col min="22" max="22" width="14.625" customWidth="1"/>
  </cols>
  <sheetData>
    <row r="1" spans="1:24" s="1" customFormat="1">
      <c r="A1" s="130" t="s">
        <v>0</v>
      </c>
      <c r="B1" s="142" t="s">
        <v>23</v>
      </c>
      <c r="C1" s="143"/>
      <c r="D1" s="143"/>
      <c r="E1" s="143"/>
      <c r="F1" s="144"/>
      <c r="G1" s="132" t="s">
        <v>24</v>
      </c>
      <c r="H1" s="130" t="s">
        <v>25</v>
      </c>
      <c r="I1" s="133" t="s">
        <v>26</v>
      </c>
      <c r="J1" s="132" t="s">
        <v>27</v>
      </c>
      <c r="K1" s="133" t="s">
        <v>28</v>
      </c>
      <c r="L1" s="128" t="s">
        <v>29</v>
      </c>
      <c r="M1" s="132" t="s">
        <v>30</v>
      </c>
      <c r="N1" s="135" t="s">
        <v>31</v>
      </c>
      <c r="O1" s="123" t="s">
        <v>32</v>
      </c>
      <c r="P1" s="124"/>
      <c r="Q1" s="124"/>
      <c r="R1" s="124"/>
      <c r="S1" s="124"/>
      <c r="T1" s="125"/>
      <c r="U1" s="138" t="s">
        <v>33</v>
      </c>
      <c r="V1" s="140" t="s">
        <v>34</v>
      </c>
      <c r="W1" s="132" t="s">
        <v>35</v>
      </c>
    </row>
    <row r="2" spans="1:24" s="1" customFormat="1" ht="14.25">
      <c r="A2" s="131"/>
      <c r="B2" s="145"/>
      <c r="C2" s="146"/>
      <c r="D2" s="146"/>
      <c r="E2" s="146"/>
      <c r="F2" s="147"/>
      <c r="G2" s="132"/>
      <c r="H2" s="131"/>
      <c r="I2" s="133"/>
      <c r="J2" s="132"/>
      <c r="K2" s="133"/>
      <c r="L2" s="132"/>
      <c r="M2" s="132"/>
      <c r="N2" s="136"/>
      <c r="O2" s="126" t="s">
        <v>36</v>
      </c>
      <c r="P2" s="127"/>
      <c r="Q2" s="128" t="s">
        <v>37</v>
      </c>
      <c r="R2" s="128"/>
      <c r="S2" s="128" t="s">
        <v>38</v>
      </c>
      <c r="T2" s="129"/>
      <c r="U2" s="139"/>
      <c r="V2" s="140"/>
      <c r="W2" s="132"/>
      <c r="X2" s="25" t="s">
        <v>39</v>
      </c>
    </row>
    <row r="3" spans="1:24" s="1" customFormat="1">
      <c r="A3" s="131"/>
      <c r="B3" s="148"/>
      <c r="C3" s="149"/>
      <c r="D3" s="149"/>
      <c r="E3" s="149"/>
      <c r="F3" s="150"/>
      <c r="G3" s="130"/>
      <c r="H3" s="131"/>
      <c r="I3" s="134"/>
      <c r="J3" s="130"/>
      <c r="K3" s="134"/>
      <c r="L3" s="130"/>
      <c r="M3" s="130"/>
      <c r="N3" s="137"/>
      <c r="O3" s="11" t="s">
        <v>40</v>
      </c>
      <c r="P3" s="12" t="s">
        <v>41</v>
      </c>
      <c r="Q3" s="12" t="s">
        <v>40</v>
      </c>
      <c r="R3" s="26" t="s">
        <v>41</v>
      </c>
      <c r="S3" s="26" t="s">
        <v>40</v>
      </c>
      <c r="T3" s="27" t="s">
        <v>41</v>
      </c>
      <c r="U3" s="28" t="s">
        <v>42</v>
      </c>
      <c r="V3" s="141"/>
      <c r="W3" s="130"/>
    </row>
    <row r="4" spans="1:24" s="2" customFormat="1">
      <c r="A4" s="3">
        <f>ROW()-3</f>
        <v>1</v>
      </c>
      <c r="B4" s="4">
        <v>1</v>
      </c>
      <c r="C4" s="4"/>
      <c r="D4" s="4"/>
      <c r="E4" s="4"/>
      <c r="F4" s="4"/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/>
      <c r="N4" s="13">
        <v>3</v>
      </c>
      <c r="O4" s="14">
        <v>5.0442477876106201E-2</v>
      </c>
      <c r="P4" s="15">
        <f>O4*N4</f>
        <v>0.1513274336283186</v>
      </c>
      <c r="Q4" s="29">
        <v>5.0442477876106201E-2</v>
      </c>
      <c r="R4" s="15">
        <f>N4*Q4</f>
        <v>0.1513274336283186</v>
      </c>
      <c r="S4" s="15">
        <v>5.0442477876106201E-2</v>
      </c>
      <c r="T4" s="15">
        <f>S4*N4</f>
        <v>0.1513274336283186</v>
      </c>
      <c r="U4" s="30">
        <f>IF(T4&gt;0,T4,IF(R4&gt;0,R4,P4))</f>
        <v>0.1513274336283186</v>
      </c>
      <c r="V4" s="14"/>
      <c r="W4" s="30"/>
      <c r="X4" s="31"/>
    </row>
    <row r="5" spans="1:24" s="2" customFormat="1">
      <c r="A5" s="5">
        <v>1</v>
      </c>
      <c r="B5" s="6">
        <v>1</v>
      </c>
      <c r="C5" s="6"/>
      <c r="D5" s="6"/>
      <c r="E5" s="6"/>
      <c r="F5" s="6"/>
      <c r="G5" s="6" t="s">
        <v>43</v>
      </c>
      <c r="H5" s="6" t="s">
        <v>44</v>
      </c>
      <c r="I5" s="6" t="s">
        <v>49</v>
      </c>
      <c r="J5" s="6" t="s">
        <v>50</v>
      </c>
      <c r="K5" s="6" t="s">
        <v>51</v>
      </c>
      <c r="L5" s="6" t="s">
        <v>48</v>
      </c>
      <c r="M5" s="6"/>
      <c r="N5" s="16">
        <v>0.46</v>
      </c>
      <c r="O5" s="17">
        <v>0.910619469026549</v>
      </c>
      <c r="P5" s="18">
        <f t="shared" ref="P5:P20" si="0">O5*N5</f>
        <v>0.41888495575221257</v>
      </c>
      <c r="Q5" s="32">
        <v>0.910619469026549</v>
      </c>
      <c r="R5" s="18">
        <f t="shared" ref="R5:R20" si="1">N5*Q5</f>
        <v>0.41888495575221257</v>
      </c>
      <c r="S5" s="18">
        <v>0.910619469026549</v>
      </c>
      <c r="T5" s="18">
        <f t="shared" ref="T5:T20" si="2">S5*N5</f>
        <v>0.41888495575221257</v>
      </c>
      <c r="U5" s="33">
        <f t="shared" ref="U5:U20" si="3">IF(T5&gt;0,T5,IF(R5&gt;0,R5,P5))</f>
        <v>0.41888495575221257</v>
      </c>
      <c r="V5" s="34"/>
      <c r="W5" s="16"/>
      <c r="X5" s="31"/>
    </row>
    <row r="6" spans="1:24" s="2" customFormat="1">
      <c r="A6" s="5">
        <v>1</v>
      </c>
      <c r="B6" s="6">
        <v>1</v>
      </c>
      <c r="C6" s="6"/>
      <c r="D6" s="6"/>
      <c r="E6" s="6"/>
      <c r="F6" s="6"/>
      <c r="G6" s="6" t="s">
        <v>43</v>
      </c>
      <c r="H6" s="6" t="s">
        <v>44</v>
      </c>
      <c r="I6" s="6" t="s">
        <v>52</v>
      </c>
      <c r="J6" s="6" t="s">
        <v>53</v>
      </c>
      <c r="K6" s="6" t="s">
        <v>54</v>
      </c>
      <c r="L6" s="6" t="s">
        <v>48</v>
      </c>
      <c r="M6" s="6"/>
      <c r="N6" s="16">
        <v>1</v>
      </c>
      <c r="O6" s="17">
        <v>5.8849557522123903E-2</v>
      </c>
      <c r="P6" s="18">
        <f t="shared" si="0"/>
        <v>5.8849557522123903E-2</v>
      </c>
      <c r="Q6" s="32">
        <v>5.8849557522123903E-2</v>
      </c>
      <c r="R6" s="18">
        <f t="shared" si="1"/>
        <v>5.8849557522123903E-2</v>
      </c>
      <c r="S6" s="18">
        <v>5.8849557522123903E-2</v>
      </c>
      <c r="T6" s="18">
        <f t="shared" si="2"/>
        <v>5.8849557522123903E-2</v>
      </c>
      <c r="U6" s="33">
        <f t="shared" si="3"/>
        <v>5.8849557522123903E-2</v>
      </c>
      <c r="V6" s="34"/>
      <c r="W6" s="16"/>
      <c r="X6" s="31"/>
    </row>
    <row r="7" spans="1:24" s="2" customFormat="1">
      <c r="A7" s="5">
        <v>1</v>
      </c>
      <c r="B7" s="6">
        <v>1</v>
      </c>
      <c r="C7" s="6"/>
      <c r="D7" s="6"/>
      <c r="E7" s="6"/>
      <c r="F7" s="6"/>
      <c r="G7" s="6" t="s">
        <v>43</v>
      </c>
      <c r="H7" s="6" t="s">
        <v>44</v>
      </c>
      <c r="I7" s="6" t="s">
        <v>55</v>
      </c>
      <c r="J7" s="6" t="s">
        <v>56</v>
      </c>
      <c r="K7" s="6" t="s">
        <v>57</v>
      </c>
      <c r="L7" s="6" t="s">
        <v>48</v>
      </c>
      <c r="M7" s="6"/>
      <c r="N7" s="16">
        <v>1</v>
      </c>
      <c r="O7" s="17">
        <v>1.254</v>
      </c>
      <c r="P7" s="18">
        <f t="shared" si="0"/>
        <v>1.254</v>
      </c>
      <c r="Q7" s="32">
        <v>1.254</v>
      </c>
      <c r="R7" s="18">
        <f t="shared" si="1"/>
        <v>1.254</v>
      </c>
      <c r="S7" s="18">
        <v>1.254</v>
      </c>
      <c r="T7" s="18">
        <f t="shared" si="2"/>
        <v>1.254</v>
      </c>
      <c r="U7" s="33">
        <f t="shared" si="3"/>
        <v>1.254</v>
      </c>
      <c r="V7" s="34"/>
      <c r="W7" s="16"/>
      <c r="X7" s="31"/>
    </row>
    <row r="8" spans="1:24" s="2" customFormat="1">
      <c r="A8" s="5">
        <v>1</v>
      </c>
      <c r="B8" s="6">
        <v>1</v>
      </c>
      <c r="C8" s="6"/>
      <c r="D8" s="6"/>
      <c r="E8" s="6"/>
      <c r="F8" s="6"/>
      <c r="G8" s="6" t="s">
        <v>43</v>
      </c>
      <c r="H8" s="6" t="s">
        <v>44</v>
      </c>
      <c r="I8" s="6" t="s">
        <v>58</v>
      </c>
      <c r="J8" s="6" t="s">
        <v>59</v>
      </c>
      <c r="K8" s="6" t="s">
        <v>51</v>
      </c>
      <c r="L8" s="6" t="s">
        <v>48</v>
      </c>
      <c r="M8" s="6"/>
      <c r="N8" s="16">
        <v>2</v>
      </c>
      <c r="O8" s="17">
        <v>0.14219799999999999</v>
      </c>
      <c r="P8" s="18">
        <f t="shared" si="0"/>
        <v>0.28439599999999998</v>
      </c>
      <c r="Q8" s="32">
        <v>0.14219799999999999</v>
      </c>
      <c r="R8" s="18">
        <f t="shared" si="1"/>
        <v>0.28439599999999998</v>
      </c>
      <c r="S8" s="18">
        <v>0.14219799999999999</v>
      </c>
      <c r="T8" s="18">
        <f t="shared" si="2"/>
        <v>0.28439599999999998</v>
      </c>
      <c r="U8" s="33">
        <f t="shared" si="3"/>
        <v>0.28439599999999998</v>
      </c>
      <c r="V8" s="34"/>
      <c r="W8" s="16"/>
      <c r="X8" s="31"/>
    </row>
    <row r="9" spans="1:24" s="2" customFormat="1">
      <c r="A9" s="5">
        <v>1</v>
      </c>
      <c r="B9" s="6">
        <v>1</v>
      </c>
      <c r="C9" s="6"/>
      <c r="D9" s="6"/>
      <c r="E9" s="6"/>
      <c r="F9" s="6"/>
      <c r="G9" s="6" t="s">
        <v>43</v>
      </c>
      <c r="H9" s="6" t="s">
        <v>44</v>
      </c>
      <c r="I9" s="6" t="s">
        <v>60</v>
      </c>
      <c r="J9" s="6" t="s">
        <v>61</v>
      </c>
      <c r="K9" s="6" t="s">
        <v>62</v>
      </c>
      <c r="L9" s="6" t="s">
        <v>48</v>
      </c>
      <c r="M9" s="6"/>
      <c r="N9" s="16">
        <v>0.97</v>
      </c>
      <c r="O9" s="17">
        <v>0.77600000000000002</v>
      </c>
      <c r="P9" s="18">
        <f t="shared" si="0"/>
        <v>0.75272000000000006</v>
      </c>
      <c r="Q9" s="32">
        <v>0.77600000000000002</v>
      </c>
      <c r="R9" s="18">
        <f t="shared" si="1"/>
        <v>0.75272000000000006</v>
      </c>
      <c r="S9" s="18">
        <v>0.77600000000000002</v>
      </c>
      <c r="T9" s="18">
        <f t="shared" si="2"/>
        <v>0.75272000000000006</v>
      </c>
      <c r="U9" s="33">
        <f t="shared" si="3"/>
        <v>0.75272000000000006</v>
      </c>
      <c r="V9" s="34"/>
      <c r="W9" s="16"/>
      <c r="X9" s="31"/>
    </row>
    <row r="10" spans="1:24" s="2" customFormat="1">
      <c r="A10" s="5">
        <v>1</v>
      </c>
      <c r="B10" s="6">
        <v>1</v>
      </c>
      <c r="C10" s="6"/>
      <c r="D10" s="6"/>
      <c r="E10" s="6"/>
      <c r="F10" s="6"/>
      <c r="G10" s="6" t="s">
        <v>43</v>
      </c>
      <c r="H10" s="6" t="s">
        <v>44</v>
      </c>
      <c r="I10" s="6" t="s">
        <v>63</v>
      </c>
      <c r="J10" s="6" t="s">
        <v>64</v>
      </c>
      <c r="K10" s="6" t="s">
        <v>65</v>
      </c>
      <c r="L10" s="6" t="s">
        <v>48</v>
      </c>
      <c r="M10" s="6"/>
      <c r="N10" s="16">
        <v>1</v>
      </c>
      <c r="O10" s="17">
        <v>46.878112234398799</v>
      </c>
      <c r="P10" s="18">
        <f t="shared" si="0"/>
        <v>46.878112234398799</v>
      </c>
      <c r="Q10" s="32">
        <v>46.878112234398799</v>
      </c>
      <c r="R10" s="18">
        <f t="shared" si="1"/>
        <v>46.878112234398799</v>
      </c>
      <c r="S10" s="18">
        <v>46.878112234398799</v>
      </c>
      <c r="T10" s="18">
        <f t="shared" si="2"/>
        <v>46.878112234398799</v>
      </c>
      <c r="U10" s="33">
        <f t="shared" si="3"/>
        <v>46.878112234398799</v>
      </c>
      <c r="V10" s="34"/>
      <c r="W10" s="16"/>
      <c r="X10" s="31"/>
    </row>
    <row r="11" spans="1:24" s="2" customFormat="1">
      <c r="A11" s="5">
        <v>1</v>
      </c>
      <c r="B11" s="6">
        <v>1</v>
      </c>
      <c r="C11" s="6"/>
      <c r="D11" s="6"/>
      <c r="E11" s="6"/>
      <c r="F11" s="6"/>
      <c r="G11" s="6" t="s">
        <v>43</v>
      </c>
      <c r="H11" s="6" t="s">
        <v>44</v>
      </c>
      <c r="I11" s="6" t="s">
        <v>66</v>
      </c>
      <c r="J11" s="6" t="s">
        <v>67</v>
      </c>
      <c r="K11" s="6" t="s">
        <v>68</v>
      </c>
      <c r="L11" s="6" t="s">
        <v>48</v>
      </c>
      <c r="M11" s="6"/>
      <c r="N11" s="16">
        <v>1</v>
      </c>
      <c r="O11" s="17">
        <v>4.7544000000000004</v>
      </c>
      <c r="P11" s="18">
        <f t="shared" si="0"/>
        <v>4.7544000000000004</v>
      </c>
      <c r="Q11" s="32">
        <v>4.7544000000000004</v>
      </c>
      <c r="R11" s="18">
        <f t="shared" si="1"/>
        <v>4.7544000000000004</v>
      </c>
      <c r="S11" s="18">
        <v>4.7544000000000004</v>
      </c>
      <c r="T11" s="18">
        <f t="shared" si="2"/>
        <v>4.7544000000000004</v>
      </c>
      <c r="U11" s="33">
        <f t="shared" si="3"/>
        <v>4.7544000000000004</v>
      </c>
      <c r="V11" s="34"/>
      <c r="W11" s="16"/>
      <c r="X11" s="31"/>
    </row>
    <row r="12" spans="1:24" s="2" customFormat="1">
      <c r="A12" s="5">
        <v>1</v>
      </c>
      <c r="B12" s="6">
        <v>1</v>
      </c>
      <c r="C12" s="6"/>
      <c r="D12" s="6"/>
      <c r="E12" s="6"/>
      <c r="F12" s="6"/>
      <c r="G12" s="6" t="s">
        <v>43</v>
      </c>
      <c r="H12" s="6" t="s">
        <v>44</v>
      </c>
      <c r="I12" s="6" t="s">
        <v>69</v>
      </c>
      <c r="J12" s="6" t="s">
        <v>70</v>
      </c>
      <c r="K12" s="6" t="s">
        <v>65</v>
      </c>
      <c r="L12" s="6" t="s">
        <v>48</v>
      </c>
      <c r="M12" s="6"/>
      <c r="N12" s="16">
        <v>4</v>
      </c>
      <c r="O12" s="17">
        <v>0.87637407222222197</v>
      </c>
      <c r="P12" s="18">
        <f t="shared" si="0"/>
        <v>3.5054962888888879</v>
      </c>
      <c r="Q12" s="32">
        <v>0.87637407222222197</v>
      </c>
      <c r="R12" s="18">
        <f t="shared" si="1"/>
        <v>3.5054962888888879</v>
      </c>
      <c r="S12" s="18">
        <v>0.87637407222222197</v>
      </c>
      <c r="T12" s="18">
        <f t="shared" si="2"/>
        <v>3.5054962888888879</v>
      </c>
      <c r="U12" s="33">
        <f t="shared" si="3"/>
        <v>3.5054962888888879</v>
      </c>
      <c r="V12" s="34"/>
      <c r="W12" s="16"/>
      <c r="X12" s="31"/>
    </row>
    <row r="13" spans="1:24" s="2" customFormat="1">
      <c r="A13" s="5">
        <v>1</v>
      </c>
      <c r="B13" s="6">
        <v>1</v>
      </c>
      <c r="C13" s="6"/>
      <c r="D13" s="6"/>
      <c r="E13" s="6"/>
      <c r="F13" s="6"/>
      <c r="G13" s="6" t="s">
        <v>43</v>
      </c>
      <c r="H13" s="6" t="s">
        <v>44</v>
      </c>
      <c r="I13" s="6" t="s">
        <v>71</v>
      </c>
      <c r="J13" s="6" t="s">
        <v>72</v>
      </c>
      <c r="K13" s="6" t="s">
        <v>51</v>
      </c>
      <c r="L13" s="6" t="s">
        <v>48</v>
      </c>
      <c r="M13" s="6"/>
      <c r="N13" s="16">
        <v>1</v>
      </c>
      <c r="O13" s="17">
        <v>0.1862</v>
      </c>
      <c r="P13" s="18">
        <f t="shared" si="0"/>
        <v>0.1862</v>
      </c>
      <c r="Q13" s="32">
        <v>0.1862</v>
      </c>
      <c r="R13" s="18">
        <f t="shared" si="1"/>
        <v>0.1862</v>
      </c>
      <c r="S13" s="18">
        <v>0.1862</v>
      </c>
      <c r="T13" s="18">
        <f t="shared" si="2"/>
        <v>0.1862</v>
      </c>
      <c r="U13" s="33">
        <f t="shared" si="3"/>
        <v>0.1862</v>
      </c>
      <c r="V13" s="34"/>
      <c r="W13" s="16"/>
      <c r="X13" s="31"/>
    </row>
    <row r="14" spans="1:24" s="2" customFormat="1">
      <c r="A14" s="5">
        <v>1</v>
      </c>
      <c r="B14" s="6">
        <v>1</v>
      </c>
      <c r="C14" s="6"/>
      <c r="D14" s="6"/>
      <c r="E14" s="6"/>
      <c r="F14" s="6"/>
      <c r="G14" s="6" t="s">
        <v>43</v>
      </c>
      <c r="H14" s="6" t="s">
        <v>44</v>
      </c>
      <c r="I14" s="6" t="s">
        <v>73</v>
      </c>
      <c r="J14" s="6" t="s">
        <v>74</v>
      </c>
      <c r="K14" s="6" t="s">
        <v>65</v>
      </c>
      <c r="L14" s="6" t="s">
        <v>48</v>
      </c>
      <c r="M14" s="6"/>
      <c r="N14" s="16">
        <v>14</v>
      </c>
      <c r="O14" s="17">
        <v>0.42715489519025901</v>
      </c>
      <c r="P14" s="18">
        <f t="shared" si="0"/>
        <v>5.980168532663626</v>
      </c>
      <c r="Q14" s="32">
        <v>0.42715489519025901</v>
      </c>
      <c r="R14" s="18">
        <f t="shared" si="1"/>
        <v>5.980168532663626</v>
      </c>
      <c r="S14" s="18">
        <v>0.42715489519025901</v>
      </c>
      <c r="T14" s="18">
        <f t="shared" si="2"/>
        <v>5.980168532663626</v>
      </c>
      <c r="U14" s="33">
        <f t="shared" si="3"/>
        <v>5.980168532663626</v>
      </c>
      <c r="V14" s="34"/>
      <c r="W14" s="16"/>
      <c r="X14" s="31"/>
    </row>
    <row r="15" spans="1:24" s="2" customFormat="1">
      <c r="A15" s="5">
        <v>1</v>
      </c>
      <c r="B15" s="6">
        <v>1</v>
      </c>
      <c r="C15" s="6"/>
      <c r="D15" s="6"/>
      <c r="E15" s="6"/>
      <c r="F15" s="6"/>
      <c r="G15" s="6" t="s">
        <v>43</v>
      </c>
      <c r="H15" s="6" t="s">
        <v>44</v>
      </c>
      <c r="I15" s="6" t="s">
        <v>75</v>
      </c>
      <c r="J15" s="6" t="s">
        <v>76</v>
      </c>
      <c r="K15" s="6" t="s">
        <v>65</v>
      </c>
      <c r="L15" s="6" t="s">
        <v>48</v>
      </c>
      <c r="M15" s="6"/>
      <c r="N15" s="16">
        <v>2</v>
      </c>
      <c r="O15" s="17">
        <v>0.679491366057839</v>
      </c>
      <c r="P15" s="18">
        <f t="shared" si="0"/>
        <v>1.358982732115678</v>
      </c>
      <c r="Q15" s="32">
        <v>0.679491366057839</v>
      </c>
      <c r="R15" s="18">
        <f t="shared" si="1"/>
        <v>1.358982732115678</v>
      </c>
      <c r="S15" s="18">
        <v>0.679491366057839</v>
      </c>
      <c r="T15" s="18">
        <f t="shared" si="2"/>
        <v>1.358982732115678</v>
      </c>
      <c r="U15" s="33">
        <f t="shared" si="3"/>
        <v>1.358982732115678</v>
      </c>
      <c r="V15" s="34"/>
      <c r="W15" s="16"/>
      <c r="X15" s="31"/>
    </row>
    <row r="16" spans="1:24" s="2" customFormat="1">
      <c r="A16" s="5">
        <v>1</v>
      </c>
      <c r="B16" s="6">
        <v>1</v>
      </c>
      <c r="C16" s="6"/>
      <c r="D16" s="6"/>
      <c r="E16" s="6"/>
      <c r="F16" s="6"/>
      <c r="G16" s="6" t="s">
        <v>43</v>
      </c>
      <c r="H16" s="6" t="s">
        <v>44</v>
      </c>
      <c r="I16" s="6" t="s">
        <v>77</v>
      </c>
      <c r="J16" s="6" t="s">
        <v>78</v>
      </c>
      <c r="K16" s="6" t="s">
        <v>51</v>
      </c>
      <c r="L16" s="6" t="s">
        <v>48</v>
      </c>
      <c r="M16" s="6"/>
      <c r="N16" s="16">
        <v>0.6</v>
      </c>
      <c r="O16" s="17">
        <v>0.47522123893805301</v>
      </c>
      <c r="P16" s="18">
        <f t="shared" si="0"/>
        <v>0.28513274336283179</v>
      </c>
      <c r="Q16" s="32">
        <v>0.47522123893805301</v>
      </c>
      <c r="R16" s="18">
        <f t="shared" si="1"/>
        <v>0.28513274336283179</v>
      </c>
      <c r="S16" s="18">
        <v>0.47522123893805301</v>
      </c>
      <c r="T16" s="18">
        <f t="shared" si="2"/>
        <v>0.28513274336283179</v>
      </c>
      <c r="U16" s="33">
        <f t="shared" si="3"/>
        <v>0.28513274336283179</v>
      </c>
      <c r="V16" s="34"/>
      <c r="W16" s="16"/>
      <c r="X16" s="31"/>
    </row>
    <row r="17" spans="1:24" s="2" customFormat="1">
      <c r="A17" s="5">
        <v>1</v>
      </c>
      <c r="B17" s="6">
        <v>1</v>
      </c>
      <c r="C17" s="6"/>
      <c r="D17" s="6"/>
      <c r="E17" s="6"/>
      <c r="F17" s="6"/>
      <c r="G17" s="6" t="s">
        <v>43</v>
      </c>
      <c r="H17" s="6" t="s">
        <v>44</v>
      </c>
      <c r="I17" s="6" t="s">
        <v>79</v>
      </c>
      <c r="J17" s="6" t="s">
        <v>80</v>
      </c>
      <c r="K17" s="6" t="s">
        <v>62</v>
      </c>
      <c r="L17" s="6" t="s">
        <v>48</v>
      </c>
      <c r="M17" s="6"/>
      <c r="N17" s="16">
        <v>0.59</v>
      </c>
      <c r="O17" s="17">
        <v>0.77600000000000002</v>
      </c>
      <c r="P17" s="18">
        <f t="shared" si="0"/>
        <v>0.45783999999999997</v>
      </c>
      <c r="Q17" s="32">
        <v>0.77600000000000002</v>
      </c>
      <c r="R17" s="18">
        <f t="shared" si="1"/>
        <v>0.45783999999999997</v>
      </c>
      <c r="S17" s="18">
        <v>0.77600000000000002</v>
      </c>
      <c r="T17" s="18">
        <f t="shared" si="2"/>
        <v>0.45783999999999997</v>
      </c>
      <c r="U17" s="33">
        <f t="shared" si="3"/>
        <v>0.45783999999999997</v>
      </c>
      <c r="V17" s="34"/>
      <c r="W17" s="16"/>
      <c r="X17" s="31"/>
    </row>
    <row r="18" spans="1:24" s="2" customFormat="1">
      <c r="A18" s="5">
        <v>1</v>
      </c>
      <c r="B18" s="6">
        <v>1</v>
      </c>
      <c r="C18" s="6"/>
      <c r="D18" s="6"/>
      <c r="E18" s="6"/>
      <c r="F18" s="6"/>
      <c r="G18" s="6" t="s">
        <v>43</v>
      </c>
      <c r="H18" s="6" t="s">
        <v>44</v>
      </c>
      <c r="I18" s="6" t="s">
        <v>81</v>
      </c>
      <c r="J18" s="6" t="s">
        <v>82</v>
      </c>
      <c r="K18" s="6" t="s">
        <v>83</v>
      </c>
      <c r="L18" s="6" t="s">
        <v>48</v>
      </c>
      <c r="M18" s="6"/>
      <c r="N18" s="16">
        <v>1</v>
      </c>
      <c r="O18" s="17">
        <v>3.6583000000000001</v>
      </c>
      <c r="P18" s="18">
        <f t="shared" si="0"/>
        <v>3.6583000000000001</v>
      </c>
      <c r="Q18" s="32">
        <v>3.6583000000000001</v>
      </c>
      <c r="R18" s="18">
        <f t="shared" si="1"/>
        <v>3.6583000000000001</v>
      </c>
      <c r="S18" s="18">
        <v>3.6583000000000001</v>
      </c>
      <c r="T18" s="18">
        <f t="shared" si="2"/>
        <v>3.6583000000000001</v>
      </c>
      <c r="U18" s="33">
        <f t="shared" si="3"/>
        <v>3.6583000000000001</v>
      </c>
      <c r="V18" s="34"/>
      <c r="W18" s="16"/>
      <c r="X18" s="31"/>
    </row>
    <row r="19" spans="1:24" s="2" customFormat="1">
      <c r="A19" s="5">
        <v>1</v>
      </c>
      <c r="B19" s="6">
        <v>1</v>
      </c>
      <c r="C19" s="6"/>
      <c r="D19" s="6"/>
      <c r="E19" s="6"/>
      <c r="F19" s="6"/>
      <c r="G19" s="6" t="s">
        <v>43</v>
      </c>
      <c r="H19" s="6" t="s">
        <v>44</v>
      </c>
      <c r="I19" s="6" t="s">
        <v>84</v>
      </c>
      <c r="J19" s="6" t="s">
        <v>85</v>
      </c>
      <c r="K19" s="6" t="s">
        <v>62</v>
      </c>
      <c r="L19" s="6" t="s">
        <v>48</v>
      </c>
      <c r="M19" s="6"/>
      <c r="N19" s="16">
        <v>0.45</v>
      </c>
      <c r="O19" s="17">
        <v>0.77600000000000002</v>
      </c>
      <c r="P19" s="18">
        <f t="shared" si="0"/>
        <v>0.34920000000000001</v>
      </c>
      <c r="Q19" s="32">
        <v>0.77600000000000002</v>
      </c>
      <c r="R19" s="18">
        <f t="shared" si="1"/>
        <v>0.34920000000000001</v>
      </c>
      <c r="S19" s="18">
        <v>0.77600000000000002</v>
      </c>
      <c r="T19" s="18">
        <f t="shared" si="2"/>
        <v>0.34920000000000001</v>
      </c>
      <c r="U19" s="33">
        <f t="shared" si="3"/>
        <v>0.34920000000000001</v>
      </c>
      <c r="V19" s="34"/>
      <c r="W19" s="16"/>
      <c r="X19" s="31"/>
    </row>
    <row r="20" spans="1:24" s="2" customFormat="1">
      <c r="A20" s="5">
        <v>1</v>
      </c>
      <c r="B20" s="6">
        <v>1</v>
      </c>
      <c r="C20" s="6"/>
      <c r="D20" s="6"/>
      <c r="E20" s="6"/>
      <c r="F20" s="6"/>
      <c r="G20" s="6" t="s">
        <v>43</v>
      </c>
      <c r="H20" s="6" t="s">
        <v>44</v>
      </c>
      <c r="I20" s="6" t="s">
        <v>86</v>
      </c>
      <c r="J20" s="6" t="s">
        <v>87</v>
      </c>
      <c r="K20" s="6" t="s">
        <v>62</v>
      </c>
      <c r="L20" s="6" t="s">
        <v>48</v>
      </c>
      <c r="M20" s="6"/>
      <c r="N20" s="16">
        <v>0.28000000000000003</v>
      </c>
      <c r="O20" s="17">
        <v>0.77600000000000002</v>
      </c>
      <c r="P20" s="18">
        <f t="shared" si="0"/>
        <v>0.21728000000000003</v>
      </c>
      <c r="Q20" s="32">
        <v>0.77600000000000002</v>
      </c>
      <c r="R20" s="18">
        <f t="shared" si="1"/>
        <v>0.21728000000000003</v>
      </c>
      <c r="S20" s="18">
        <v>0.77600000000000002</v>
      </c>
      <c r="T20" s="18">
        <f t="shared" si="2"/>
        <v>0.21728000000000003</v>
      </c>
      <c r="U20" s="33">
        <f t="shared" si="3"/>
        <v>0.21728000000000003</v>
      </c>
      <c r="V20" s="34"/>
      <c r="W20" s="16"/>
      <c r="X20" s="31"/>
    </row>
    <row r="21" spans="1:24" s="1" customFormat="1" ht="14.25">
      <c r="A21" s="7"/>
      <c r="B21" s="8"/>
      <c r="C21" s="8"/>
      <c r="D21" s="8"/>
      <c r="E21" s="8"/>
      <c r="F21" s="8"/>
      <c r="G21" s="9"/>
      <c r="H21" s="10"/>
      <c r="I21" s="19"/>
      <c r="J21" s="10" t="s">
        <v>88</v>
      </c>
      <c r="K21" s="20"/>
      <c r="L21" s="21"/>
      <c r="M21" s="21"/>
      <c r="N21" s="22"/>
      <c r="O21" s="23"/>
      <c r="P21" s="24">
        <f>SUM(P4:P20)</f>
        <v>70.55129047833249</v>
      </c>
      <c r="Q21" s="24"/>
      <c r="R21" s="24">
        <f>SUM(R4:R20)</f>
        <v>70.55129047833249</v>
      </c>
      <c r="S21" s="24"/>
      <c r="T21" s="24">
        <f>SUM(T4:T20)</f>
        <v>70.55129047833249</v>
      </c>
      <c r="U21" s="35">
        <f>SUM(U4:U20)</f>
        <v>70.55129047833249</v>
      </c>
      <c r="V21" s="36"/>
      <c r="W21" s="37"/>
    </row>
  </sheetData>
  <mergeCells count="17">
    <mergeCell ref="U1:U2"/>
    <mergeCell ref="V1:V3"/>
    <mergeCell ref="W1:W3"/>
    <mergeCell ref="B1:F3"/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</mergeCells>
  <phoneticPr fontId="22" type="noConversion"/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H19" sqref="H19"/>
    </sheetView>
  </sheetViews>
  <sheetFormatPr defaultColWidth="9" defaultRowHeight="13.5"/>
  <cols>
    <col min="1" max="1" width="5" customWidth="1"/>
    <col min="2" max="6" width="2.375" customWidth="1"/>
    <col min="7" max="7" width="9.75" customWidth="1"/>
    <col min="8" max="8" width="18.625" customWidth="1"/>
    <col min="9" max="9" width="9.875" customWidth="1"/>
    <col min="10" max="10" width="16.625" customWidth="1"/>
    <col min="11" max="11" width="14.25" customWidth="1"/>
    <col min="12" max="12" width="6" customWidth="1"/>
    <col min="13" max="13" width="4.25" customWidth="1"/>
    <col min="14" max="14" width="7.125" customWidth="1"/>
  </cols>
  <sheetData>
    <row r="1" spans="1:24" s="1" customFormat="1">
      <c r="A1" s="130" t="s">
        <v>0</v>
      </c>
      <c r="B1" s="142" t="s">
        <v>23</v>
      </c>
      <c r="C1" s="143"/>
      <c r="D1" s="143"/>
      <c r="E1" s="143"/>
      <c r="F1" s="144"/>
      <c r="G1" s="132" t="s">
        <v>24</v>
      </c>
      <c r="H1" s="130" t="s">
        <v>25</v>
      </c>
      <c r="I1" s="133" t="s">
        <v>26</v>
      </c>
      <c r="J1" s="132" t="s">
        <v>27</v>
      </c>
      <c r="K1" s="133" t="s">
        <v>28</v>
      </c>
      <c r="L1" s="128" t="s">
        <v>29</v>
      </c>
      <c r="M1" s="132" t="s">
        <v>30</v>
      </c>
      <c r="N1" s="135" t="s">
        <v>31</v>
      </c>
      <c r="O1" s="123" t="s">
        <v>32</v>
      </c>
      <c r="P1" s="124"/>
      <c r="Q1" s="124"/>
      <c r="R1" s="124"/>
      <c r="S1" s="124"/>
      <c r="T1" s="125"/>
      <c r="U1" s="138" t="s">
        <v>33</v>
      </c>
      <c r="V1" s="140" t="s">
        <v>34</v>
      </c>
      <c r="W1" s="132" t="s">
        <v>35</v>
      </c>
    </row>
    <row r="2" spans="1:24" s="1" customFormat="1" ht="14.25">
      <c r="A2" s="131"/>
      <c r="B2" s="145"/>
      <c r="C2" s="146"/>
      <c r="D2" s="146"/>
      <c r="E2" s="146"/>
      <c r="F2" s="147"/>
      <c r="G2" s="132"/>
      <c r="H2" s="131"/>
      <c r="I2" s="133"/>
      <c r="J2" s="132"/>
      <c r="K2" s="133"/>
      <c r="L2" s="132"/>
      <c r="M2" s="132"/>
      <c r="N2" s="136"/>
      <c r="O2" s="126" t="s">
        <v>36</v>
      </c>
      <c r="P2" s="127"/>
      <c r="Q2" s="128" t="s">
        <v>37</v>
      </c>
      <c r="R2" s="128"/>
      <c r="S2" s="128" t="s">
        <v>38</v>
      </c>
      <c r="T2" s="129"/>
      <c r="U2" s="139"/>
      <c r="V2" s="140"/>
      <c r="W2" s="132"/>
      <c r="X2" s="25" t="s">
        <v>39</v>
      </c>
    </row>
    <row r="3" spans="1:24" s="1" customFormat="1" ht="15.75" customHeight="1">
      <c r="A3" s="131"/>
      <c r="B3" s="148"/>
      <c r="C3" s="149"/>
      <c r="D3" s="149"/>
      <c r="E3" s="149"/>
      <c r="F3" s="150"/>
      <c r="G3" s="130"/>
      <c r="H3" s="131"/>
      <c r="I3" s="134"/>
      <c r="J3" s="130"/>
      <c r="K3" s="134"/>
      <c r="L3" s="130"/>
      <c r="M3" s="130"/>
      <c r="N3" s="137"/>
      <c r="O3" s="11" t="s">
        <v>40</v>
      </c>
      <c r="P3" s="12" t="s">
        <v>41</v>
      </c>
      <c r="Q3" s="12" t="s">
        <v>40</v>
      </c>
      <c r="R3" s="26" t="s">
        <v>41</v>
      </c>
      <c r="S3" s="26" t="s">
        <v>40</v>
      </c>
      <c r="T3" s="27" t="s">
        <v>41</v>
      </c>
      <c r="U3" s="28" t="s">
        <v>42</v>
      </c>
      <c r="V3" s="141"/>
      <c r="W3" s="130"/>
    </row>
    <row r="4" spans="1:24" s="2" customFormat="1">
      <c r="A4" s="3">
        <f>ROW()-3</f>
        <v>1</v>
      </c>
      <c r="B4" s="4">
        <v>1</v>
      </c>
      <c r="C4" s="4"/>
      <c r="D4" s="4"/>
      <c r="E4" s="4"/>
      <c r="F4" s="4"/>
      <c r="G4" s="4" t="s">
        <v>89</v>
      </c>
      <c r="H4" s="4" t="s">
        <v>44</v>
      </c>
      <c r="I4" s="4" t="s">
        <v>75</v>
      </c>
      <c r="J4" s="4" t="s">
        <v>76</v>
      </c>
      <c r="K4" s="4" t="s">
        <v>65</v>
      </c>
      <c r="L4" s="4" t="s">
        <v>48</v>
      </c>
      <c r="M4" s="4"/>
      <c r="N4" s="13">
        <v>2</v>
      </c>
      <c r="O4" s="14">
        <v>0.679491366057839</v>
      </c>
      <c r="P4" s="15">
        <f>O4*N4</f>
        <v>1.358982732115678</v>
      </c>
      <c r="Q4" s="29">
        <v>0.679491366057839</v>
      </c>
      <c r="R4" s="15">
        <f>N4*Q4</f>
        <v>1.358982732115678</v>
      </c>
      <c r="S4" s="15">
        <v>0.679491366057839</v>
      </c>
      <c r="T4" s="15">
        <f>S4*N4</f>
        <v>1.358982732115678</v>
      </c>
      <c r="U4" s="30">
        <f>IF(T4&gt;0,T4,IF(R4&gt;0,R4,P4))</f>
        <v>1.358982732115678</v>
      </c>
      <c r="V4" s="14"/>
      <c r="W4" s="30"/>
      <c r="X4" s="31"/>
    </row>
    <row r="5" spans="1:24" s="2" customFormat="1">
      <c r="A5" s="5">
        <v>1</v>
      </c>
      <c r="B5" s="6">
        <v>1</v>
      </c>
      <c r="C5" s="6"/>
      <c r="D5" s="6"/>
      <c r="E5" s="6"/>
      <c r="F5" s="6"/>
      <c r="G5" s="6" t="s">
        <v>89</v>
      </c>
      <c r="H5" s="6" t="s">
        <v>44</v>
      </c>
      <c r="I5" s="6" t="s">
        <v>90</v>
      </c>
      <c r="J5" s="6" t="s">
        <v>91</v>
      </c>
      <c r="K5" s="6" t="s">
        <v>92</v>
      </c>
      <c r="L5" s="6" t="s">
        <v>48</v>
      </c>
      <c r="M5" s="6"/>
      <c r="N5" s="16">
        <v>1</v>
      </c>
      <c r="O5" s="17">
        <v>0.40355999999999997</v>
      </c>
      <c r="P5" s="18">
        <f t="shared" ref="P5:P24" si="0">O5*N5</f>
        <v>0.40355999999999997</v>
      </c>
      <c r="Q5" s="32">
        <v>0.40355999999999997</v>
      </c>
      <c r="R5" s="18">
        <f t="shared" ref="R5:R24" si="1">N5*Q5</f>
        <v>0.40355999999999997</v>
      </c>
      <c r="S5" s="18">
        <v>0.40355999999999997</v>
      </c>
      <c r="T5" s="18">
        <f t="shared" ref="T5:T24" si="2">S5*N5</f>
        <v>0.40355999999999997</v>
      </c>
      <c r="U5" s="33">
        <f t="shared" ref="U5:U24" si="3">IF(T5&gt;0,T5,IF(R5&gt;0,R5,P5))</f>
        <v>0.40355999999999997</v>
      </c>
      <c r="V5" s="34"/>
      <c r="W5" s="16"/>
      <c r="X5" s="31"/>
    </row>
    <row r="6" spans="1:24" s="2" customFormat="1">
      <c r="A6" s="5">
        <v>1</v>
      </c>
      <c r="B6" s="6">
        <v>1</v>
      </c>
      <c r="C6" s="6"/>
      <c r="D6" s="6"/>
      <c r="E6" s="6"/>
      <c r="F6" s="6"/>
      <c r="G6" s="6" t="s">
        <v>89</v>
      </c>
      <c r="H6" s="6" t="s">
        <v>44</v>
      </c>
      <c r="I6" s="6" t="s">
        <v>60</v>
      </c>
      <c r="J6" s="6" t="s">
        <v>61</v>
      </c>
      <c r="K6" s="6" t="s">
        <v>62</v>
      </c>
      <c r="L6" s="6" t="s">
        <v>48</v>
      </c>
      <c r="M6" s="6"/>
      <c r="N6" s="16">
        <v>1.92</v>
      </c>
      <c r="O6" s="17">
        <v>0.77600000000000002</v>
      </c>
      <c r="P6" s="18">
        <f t="shared" si="0"/>
        <v>1.4899199999999999</v>
      </c>
      <c r="Q6" s="32">
        <v>0.77600000000000002</v>
      </c>
      <c r="R6" s="18">
        <f t="shared" si="1"/>
        <v>1.4899199999999999</v>
      </c>
      <c r="S6" s="18">
        <v>0.77600000000000002</v>
      </c>
      <c r="T6" s="18">
        <f t="shared" si="2"/>
        <v>1.4899199999999999</v>
      </c>
      <c r="U6" s="33">
        <f t="shared" si="3"/>
        <v>1.4899199999999999</v>
      </c>
      <c r="V6" s="34"/>
      <c r="W6" s="16"/>
      <c r="X6" s="31"/>
    </row>
    <row r="7" spans="1:24" s="2" customFormat="1">
      <c r="A7" s="5">
        <v>1</v>
      </c>
      <c r="B7" s="6">
        <v>1</v>
      </c>
      <c r="C7" s="6"/>
      <c r="D7" s="6"/>
      <c r="E7" s="6"/>
      <c r="F7" s="6"/>
      <c r="G7" s="6" t="s">
        <v>89</v>
      </c>
      <c r="H7" s="6" t="s">
        <v>44</v>
      </c>
      <c r="I7" s="6" t="s">
        <v>52</v>
      </c>
      <c r="J7" s="6" t="s">
        <v>53</v>
      </c>
      <c r="K7" s="6" t="s">
        <v>54</v>
      </c>
      <c r="L7" s="6" t="s">
        <v>48</v>
      </c>
      <c r="M7" s="6"/>
      <c r="N7" s="16">
        <v>1</v>
      </c>
      <c r="O7" s="17">
        <v>5.8849557522123903E-2</v>
      </c>
      <c r="P7" s="18">
        <f t="shared" si="0"/>
        <v>5.8849557522123903E-2</v>
      </c>
      <c r="Q7" s="32">
        <v>5.8849557522123903E-2</v>
      </c>
      <c r="R7" s="18">
        <f t="shared" si="1"/>
        <v>5.8849557522123903E-2</v>
      </c>
      <c r="S7" s="18">
        <v>5.8849557522123903E-2</v>
      </c>
      <c r="T7" s="18">
        <f t="shared" si="2"/>
        <v>5.8849557522123903E-2</v>
      </c>
      <c r="U7" s="33">
        <f t="shared" si="3"/>
        <v>5.8849557522123903E-2</v>
      </c>
      <c r="V7" s="34"/>
      <c r="W7" s="16"/>
      <c r="X7" s="31"/>
    </row>
    <row r="8" spans="1:24" s="2" customFormat="1">
      <c r="A8" s="5">
        <v>1</v>
      </c>
      <c r="B8" s="6">
        <v>1</v>
      </c>
      <c r="C8" s="6"/>
      <c r="D8" s="6"/>
      <c r="E8" s="6"/>
      <c r="F8" s="6"/>
      <c r="G8" s="6" t="s">
        <v>89</v>
      </c>
      <c r="H8" s="6" t="s">
        <v>44</v>
      </c>
      <c r="I8" s="6" t="s">
        <v>93</v>
      </c>
      <c r="J8" s="6" t="s">
        <v>94</v>
      </c>
      <c r="K8" s="6" t="s">
        <v>65</v>
      </c>
      <c r="L8" s="6" t="s">
        <v>48</v>
      </c>
      <c r="M8" s="6"/>
      <c r="N8" s="16">
        <v>1</v>
      </c>
      <c r="O8" s="17">
        <v>18.739830179604301</v>
      </c>
      <c r="P8" s="18">
        <f t="shared" si="0"/>
        <v>18.739830179604301</v>
      </c>
      <c r="Q8" s="32">
        <v>18.739830179604301</v>
      </c>
      <c r="R8" s="18">
        <f t="shared" si="1"/>
        <v>18.739830179604301</v>
      </c>
      <c r="S8" s="18">
        <v>18.739830179604301</v>
      </c>
      <c r="T8" s="18">
        <f t="shared" si="2"/>
        <v>18.739830179604301</v>
      </c>
      <c r="U8" s="33">
        <f t="shared" si="3"/>
        <v>18.739830179604301</v>
      </c>
      <c r="V8" s="34"/>
      <c r="W8" s="16"/>
      <c r="X8" s="31"/>
    </row>
    <row r="9" spans="1:24" s="2" customFormat="1">
      <c r="A9" s="5">
        <v>1</v>
      </c>
      <c r="B9" s="6">
        <v>1</v>
      </c>
      <c r="C9" s="6"/>
      <c r="D9" s="6"/>
      <c r="E9" s="6"/>
      <c r="F9" s="6"/>
      <c r="G9" s="6" t="s">
        <v>89</v>
      </c>
      <c r="H9" s="6" t="s">
        <v>44</v>
      </c>
      <c r="I9" s="6" t="s">
        <v>84</v>
      </c>
      <c r="J9" s="6" t="s">
        <v>85</v>
      </c>
      <c r="K9" s="6" t="s">
        <v>62</v>
      </c>
      <c r="L9" s="6" t="s">
        <v>48</v>
      </c>
      <c r="M9" s="6"/>
      <c r="N9" s="16">
        <v>0.86</v>
      </c>
      <c r="O9" s="17">
        <v>0.77600000000000002</v>
      </c>
      <c r="P9" s="18">
        <f t="shared" si="0"/>
        <v>0.66736000000000006</v>
      </c>
      <c r="Q9" s="32">
        <v>0.77600000000000002</v>
      </c>
      <c r="R9" s="18">
        <f t="shared" si="1"/>
        <v>0.66736000000000006</v>
      </c>
      <c r="S9" s="18">
        <v>0.77600000000000002</v>
      </c>
      <c r="T9" s="18">
        <f t="shared" si="2"/>
        <v>0.66736000000000006</v>
      </c>
      <c r="U9" s="33">
        <f t="shared" si="3"/>
        <v>0.66736000000000006</v>
      </c>
      <c r="V9" s="34"/>
      <c r="W9" s="16"/>
      <c r="X9" s="31"/>
    </row>
    <row r="10" spans="1:24" s="2" customFormat="1">
      <c r="A10" s="5">
        <v>1</v>
      </c>
      <c r="B10" s="6">
        <v>1</v>
      </c>
      <c r="C10" s="6"/>
      <c r="D10" s="6"/>
      <c r="E10" s="6"/>
      <c r="F10" s="6"/>
      <c r="G10" s="6" t="s">
        <v>89</v>
      </c>
      <c r="H10" s="6" t="s">
        <v>44</v>
      </c>
      <c r="I10" s="6" t="s">
        <v>45</v>
      </c>
      <c r="J10" s="6" t="s">
        <v>46</v>
      </c>
      <c r="K10" s="6" t="s">
        <v>47</v>
      </c>
      <c r="L10" s="6" t="s">
        <v>48</v>
      </c>
      <c r="M10" s="6"/>
      <c r="N10" s="16">
        <v>5</v>
      </c>
      <c r="O10" s="17">
        <v>5.0442477876106201E-2</v>
      </c>
      <c r="P10" s="18">
        <f t="shared" si="0"/>
        <v>0.25221238938053103</v>
      </c>
      <c r="Q10" s="32">
        <v>5.0442477876106201E-2</v>
      </c>
      <c r="R10" s="18">
        <f t="shared" si="1"/>
        <v>0.25221238938053103</v>
      </c>
      <c r="S10" s="18">
        <v>5.0442477876106201E-2</v>
      </c>
      <c r="T10" s="18">
        <f t="shared" si="2"/>
        <v>0.25221238938053103</v>
      </c>
      <c r="U10" s="33">
        <f t="shared" si="3"/>
        <v>0.25221238938053103</v>
      </c>
      <c r="V10" s="34"/>
      <c r="W10" s="16"/>
      <c r="X10" s="31"/>
    </row>
    <row r="11" spans="1:24" s="2" customFormat="1">
      <c r="A11" s="5">
        <v>1</v>
      </c>
      <c r="B11" s="6">
        <v>1</v>
      </c>
      <c r="C11" s="6"/>
      <c r="D11" s="6"/>
      <c r="E11" s="6"/>
      <c r="F11" s="6"/>
      <c r="G11" s="6" t="s">
        <v>89</v>
      </c>
      <c r="H11" s="6" t="s">
        <v>44</v>
      </c>
      <c r="I11" s="6" t="s">
        <v>69</v>
      </c>
      <c r="J11" s="6" t="s">
        <v>70</v>
      </c>
      <c r="K11" s="6" t="s">
        <v>65</v>
      </c>
      <c r="L11" s="6" t="s">
        <v>48</v>
      </c>
      <c r="M11" s="6"/>
      <c r="N11" s="16">
        <v>6</v>
      </c>
      <c r="O11" s="17">
        <v>0.87637407222222197</v>
      </c>
      <c r="P11" s="18">
        <f t="shared" si="0"/>
        <v>5.2582444333333314</v>
      </c>
      <c r="Q11" s="32">
        <v>0.87637407222222197</v>
      </c>
      <c r="R11" s="18">
        <f t="shared" si="1"/>
        <v>5.2582444333333314</v>
      </c>
      <c r="S11" s="18">
        <v>0.87637407222222197</v>
      </c>
      <c r="T11" s="18">
        <f t="shared" si="2"/>
        <v>5.2582444333333314</v>
      </c>
      <c r="U11" s="33">
        <f t="shared" si="3"/>
        <v>5.2582444333333314</v>
      </c>
      <c r="V11" s="34"/>
      <c r="W11" s="16"/>
      <c r="X11" s="31"/>
    </row>
    <row r="12" spans="1:24" s="2" customFormat="1">
      <c r="A12" s="5">
        <v>1</v>
      </c>
      <c r="B12" s="6">
        <v>1</v>
      </c>
      <c r="C12" s="6"/>
      <c r="D12" s="6"/>
      <c r="E12" s="6"/>
      <c r="F12" s="6"/>
      <c r="G12" s="6" t="s">
        <v>89</v>
      </c>
      <c r="H12" s="6" t="s">
        <v>44</v>
      </c>
      <c r="I12" s="6" t="s">
        <v>49</v>
      </c>
      <c r="J12" s="6" t="s">
        <v>50</v>
      </c>
      <c r="K12" s="6" t="s">
        <v>51</v>
      </c>
      <c r="L12" s="6" t="s">
        <v>48</v>
      </c>
      <c r="M12" s="6"/>
      <c r="N12" s="16">
        <v>0.68</v>
      </c>
      <c r="O12" s="17">
        <v>0.910619469026549</v>
      </c>
      <c r="P12" s="18">
        <f t="shared" si="0"/>
        <v>0.61922123893805336</v>
      </c>
      <c r="Q12" s="32">
        <v>0.910619469026549</v>
      </c>
      <c r="R12" s="18">
        <f t="shared" si="1"/>
        <v>0.61922123893805336</v>
      </c>
      <c r="S12" s="18">
        <v>0.910619469026549</v>
      </c>
      <c r="T12" s="18">
        <f t="shared" si="2"/>
        <v>0.61922123893805336</v>
      </c>
      <c r="U12" s="33">
        <f t="shared" si="3"/>
        <v>0.61922123893805336</v>
      </c>
      <c r="V12" s="34"/>
      <c r="W12" s="16"/>
      <c r="X12" s="31"/>
    </row>
    <row r="13" spans="1:24" s="2" customFormat="1">
      <c r="A13" s="5">
        <v>1</v>
      </c>
      <c r="B13" s="6">
        <v>1</v>
      </c>
      <c r="C13" s="6"/>
      <c r="D13" s="6"/>
      <c r="E13" s="6"/>
      <c r="F13" s="6"/>
      <c r="G13" s="6" t="s">
        <v>89</v>
      </c>
      <c r="H13" s="6" t="s">
        <v>44</v>
      </c>
      <c r="I13" s="6" t="s">
        <v>77</v>
      </c>
      <c r="J13" s="6" t="s">
        <v>78</v>
      </c>
      <c r="K13" s="6" t="s">
        <v>51</v>
      </c>
      <c r="L13" s="6" t="s">
        <v>48</v>
      </c>
      <c r="M13" s="6"/>
      <c r="N13" s="16">
        <v>0.7</v>
      </c>
      <c r="O13" s="17">
        <v>0.47522123893805301</v>
      </c>
      <c r="P13" s="18">
        <f t="shared" si="0"/>
        <v>0.33265486725663707</v>
      </c>
      <c r="Q13" s="32">
        <v>0.47522123893805301</v>
      </c>
      <c r="R13" s="18">
        <f t="shared" si="1"/>
        <v>0.33265486725663707</v>
      </c>
      <c r="S13" s="18">
        <v>0.47522123893805301</v>
      </c>
      <c r="T13" s="18">
        <f t="shared" si="2"/>
        <v>0.33265486725663707</v>
      </c>
      <c r="U13" s="33">
        <f t="shared" si="3"/>
        <v>0.33265486725663707</v>
      </c>
      <c r="V13" s="34"/>
      <c r="W13" s="16"/>
      <c r="X13" s="31"/>
    </row>
    <row r="14" spans="1:24" s="2" customFormat="1">
      <c r="A14" s="5">
        <v>1</v>
      </c>
      <c r="B14" s="6">
        <v>1</v>
      </c>
      <c r="C14" s="6"/>
      <c r="D14" s="6"/>
      <c r="E14" s="6"/>
      <c r="F14" s="6"/>
      <c r="G14" s="6" t="s">
        <v>89</v>
      </c>
      <c r="H14" s="6" t="s">
        <v>44</v>
      </c>
      <c r="I14" s="6" t="s">
        <v>95</v>
      </c>
      <c r="J14" s="6" t="s">
        <v>96</v>
      </c>
      <c r="K14" s="6" t="s">
        <v>97</v>
      </c>
      <c r="L14" s="6" t="s">
        <v>48</v>
      </c>
      <c r="M14" s="6"/>
      <c r="N14" s="16">
        <v>1</v>
      </c>
      <c r="O14" s="17">
        <v>0.23769999999999999</v>
      </c>
      <c r="P14" s="18">
        <f t="shared" si="0"/>
        <v>0.23769999999999999</v>
      </c>
      <c r="Q14" s="32">
        <v>0.23769999999999999</v>
      </c>
      <c r="R14" s="18">
        <f t="shared" si="1"/>
        <v>0.23769999999999999</v>
      </c>
      <c r="S14" s="18">
        <v>0.23769999999999999</v>
      </c>
      <c r="T14" s="18">
        <f t="shared" si="2"/>
        <v>0.23769999999999999</v>
      </c>
      <c r="U14" s="33">
        <f t="shared" si="3"/>
        <v>0.23769999999999999</v>
      </c>
      <c r="V14" s="34"/>
      <c r="W14" s="16"/>
      <c r="X14" s="31"/>
    </row>
    <row r="15" spans="1:24" s="2" customFormat="1">
      <c r="A15" s="5">
        <v>1</v>
      </c>
      <c r="B15" s="6">
        <v>1</v>
      </c>
      <c r="C15" s="6"/>
      <c r="D15" s="6"/>
      <c r="E15" s="6"/>
      <c r="F15" s="6"/>
      <c r="G15" s="6" t="s">
        <v>89</v>
      </c>
      <c r="H15" s="6" t="s">
        <v>44</v>
      </c>
      <c r="I15" s="6" t="s">
        <v>86</v>
      </c>
      <c r="J15" s="6" t="s">
        <v>87</v>
      </c>
      <c r="K15" s="6" t="s">
        <v>62</v>
      </c>
      <c r="L15" s="6" t="s">
        <v>48</v>
      </c>
      <c r="M15" s="6"/>
      <c r="N15" s="16">
        <v>0.28000000000000003</v>
      </c>
      <c r="O15" s="17">
        <v>0.77600000000000002</v>
      </c>
      <c r="P15" s="18">
        <f t="shared" si="0"/>
        <v>0.21728000000000003</v>
      </c>
      <c r="Q15" s="32">
        <v>0.77600000000000002</v>
      </c>
      <c r="R15" s="18">
        <f t="shared" si="1"/>
        <v>0.21728000000000003</v>
      </c>
      <c r="S15" s="18">
        <v>0.77600000000000002</v>
      </c>
      <c r="T15" s="18">
        <f t="shared" si="2"/>
        <v>0.21728000000000003</v>
      </c>
      <c r="U15" s="33">
        <f t="shared" si="3"/>
        <v>0.21728000000000003</v>
      </c>
      <c r="V15" s="34"/>
      <c r="W15" s="16"/>
      <c r="X15" s="31"/>
    </row>
    <row r="16" spans="1:24" s="2" customFormat="1">
      <c r="A16" s="5">
        <v>1</v>
      </c>
      <c r="B16" s="6">
        <v>1</v>
      </c>
      <c r="C16" s="6"/>
      <c r="D16" s="6"/>
      <c r="E16" s="6"/>
      <c r="F16" s="6"/>
      <c r="G16" s="6" t="s">
        <v>89</v>
      </c>
      <c r="H16" s="6" t="s">
        <v>44</v>
      </c>
      <c r="I16" s="6" t="s">
        <v>55</v>
      </c>
      <c r="J16" s="6" t="s">
        <v>56</v>
      </c>
      <c r="K16" s="6" t="s">
        <v>57</v>
      </c>
      <c r="L16" s="6" t="s">
        <v>48</v>
      </c>
      <c r="M16" s="6"/>
      <c r="N16" s="16">
        <v>1</v>
      </c>
      <c r="O16" s="17">
        <v>1.254</v>
      </c>
      <c r="P16" s="18">
        <f t="shared" si="0"/>
        <v>1.254</v>
      </c>
      <c r="Q16" s="32">
        <v>1.254</v>
      </c>
      <c r="R16" s="18">
        <f t="shared" si="1"/>
        <v>1.254</v>
      </c>
      <c r="S16" s="18">
        <v>1.254</v>
      </c>
      <c r="T16" s="18">
        <f t="shared" si="2"/>
        <v>1.254</v>
      </c>
      <c r="U16" s="33">
        <f t="shared" si="3"/>
        <v>1.254</v>
      </c>
      <c r="V16" s="34"/>
      <c r="W16" s="16"/>
      <c r="X16" s="31"/>
    </row>
    <row r="17" spans="1:24" s="2" customFormat="1">
      <c r="A17" s="5">
        <v>1</v>
      </c>
      <c r="B17" s="6">
        <v>1</v>
      </c>
      <c r="C17" s="6"/>
      <c r="D17" s="6"/>
      <c r="E17" s="6"/>
      <c r="F17" s="6"/>
      <c r="G17" s="6" t="s">
        <v>89</v>
      </c>
      <c r="H17" s="6" t="s">
        <v>44</v>
      </c>
      <c r="I17" s="6" t="s">
        <v>66</v>
      </c>
      <c r="J17" s="6" t="s">
        <v>67</v>
      </c>
      <c r="K17" s="6" t="s">
        <v>68</v>
      </c>
      <c r="L17" s="6" t="s">
        <v>48</v>
      </c>
      <c r="M17" s="6"/>
      <c r="N17" s="16">
        <v>1</v>
      </c>
      <c r="O17" s="17">
        <v>4.7544000000000004</v>
      </c>
      <c r="P17" s="18">
        <f t="shared" si="0"/>
        <v>4.7544000000000004</v>
      </c>
      <c r="Q17" s="32">
        <v>4.7544000000000004</v>
      </c>
      <c r="R17" s="18">
        <f t="shared" si="1"/>
        <v>4.7544000000000004</v>
      </c>
      <c r="S17" s="18">
        <v>4.7544000000000004</v>
      </c>
      <c r="T17" s="18">
        <f t="shared" si="2"/>
        <v>4.7544000000000004</v>
      </c>
      <c r="U17" s="33">
        <f t="shared" si="3"/>
        <v>4.7544000000000004</v>
      </c>
      <c r="V17" s="34"/>
      <c r="W17" s="16"/>
      <c r="X17" s="31"/>
    </row>
    <row r="18" spans="1:24" s="2" customFormat="1">
      <c r="A18" s="5">
        <v>1</v>
      </c>
      <c r="B18" s="6">
        <v>1</v>
      </c>
      <c r="C18" s="6"/>
      <c r="D18" s="6"/>
      <c r="E18" s="6"/>
      <c r="F18" s="6"/>
      <c r="G18" s="6" t="s">
        <v>89</v>
      </c>
      <c r="H18" s="6" t="s">
        <v>44</v>
      </c>
      <c r="I18" s="6" t="s">
        <v>79</v>
      </c>
      <c r="J18" s="6" t="s">
        <v>80</v>
      </c>
      <c r="K18" s="6" t="s">
        <v>62</v>
      </c>
      <c r="L18" s="6" t="s">
        <v>48</v>
      </c>
      <c r="M18" s="6"/>
      <c r="N18" s="16">
        <v>1.01</v>
      </c>
      <c r="O18" s="17">
        <v>0.77600000000000002</v>
      </c>
      <c r="P18" s="18">
        <f t="shared" si="0"/>
        <v>0.78376000000000001</v>
      </c>
      <c r="Q18" s="32">
        <v>0.77600000000000002</v>
      </c>
      <c r="R18" s="18">
        <f t="shared" si="1"/>
        <v>0.78376000000000001</v>
      </c>
      <c r="S18" s="18">
        <v>0.77600000000000002</v>
      </c>
      <c r="T18" s="18">
        <f t="shared" si="2"/>
        <v>0.78376000000000001</v>
      </c>
      <c r="U18" s="33">
        <f t="shared" si="3"/>
        <v>0.78376000000000001</v>
      </c>
      <c r="V18" s="34"/>
      <c r="W18" s="16"/>
      <c r="X18" s="31"/>
    </row>
    <row r="19" spans="1:24" s="2" customFormat="1">
      <c r="A19" s="5">
        <v>1</v>
      </c>
      <c r="B19" s="6">
        <v>1</v>
      </c>
      <c r="C19" s="6"/>
      <c r="D19" s="6"/>
      <c r="E19" s="6"/>
      <c r="F19" s="6"/>
      <c r="G19" s="6" t="s">
        <v>89</v>
      </c>
      <c r="H19" s="6" t="s">
        <v>44</v>
      </c>
      <c r="I19" s="6" t="s">
        <v>81</v>
      </c>
      <c r="J19" s="6" t="s">
        <v>82</v>
      </c>
      <c r="K19" s="6" t="s">
        <v>83</v>
      </c>
      <c r="L19" s="6" t="s">
        <v>48</v>
      </c>
      <c r="M19" s="6"/>
      <c r="N19" s="16">
        <v>1</v>
      </c>
      <c r="O19" s="17">
        <v>3.6583000000000001</v>
      </c>
      <c r="P19" s="18">
        <f t="shared" si="0"/>
        <v>3.6583000000000001</v>
      </c>
      <c r="Q19" s="32">
        <v>3.6583000000000001</v>
      </c>
      <c r="R19" s="18">
        <f t="shared" si="1"/>
        <v>3.6583000000000001</v>
      </c>
      <c r="S19" s="18">
        <v>3.6583000000000001</v>
      </c>
      <c r="T19" s="18">
        <f t="shared" si="2"/>
        <v>3.6583000000000001</v>
      </c>
      <c r="U19" s="33">
        <f t="shared" si="3"/>
        <v>3.6583000000000001</v>
      </c>
      <c r="V19" s="34"/>
      <c r="W19" s="16"/>
      <c r="X19" s="31"/>
    </row>
    <row r="20" spans="1:24" s="2" customFormat="1">
      <c r="A20" s="5">
        <v>1</v>
      </c>
      <c r="B20" s="6">
        <v>1</v>
      </c>
      <c r="C20" s="6"/>
      <c r="D20" s="6"/>
      <c r="E20" s="6"/>
      <c r="F20" s="6"/>
      <c r="G20" s="6" t="s">
        <v>89</v>
      </c>
      <c r="H20" s="6" t="s">
        <v>44</v>
      </c>
      <c r="I20" s="6" t="s">
        <v>73</v>
      </c>
      <c r="J20" s="6" t="s">
        <v>74</v>
      </c>
      <c r="K20" s="6" t="s">
        <v>65</v>
      </c>
      <c r="L20" s="6" t="s">
        <v>48</v>
      </c>
      <c r="M20" s="6"/>
      <c r="N20" s="16">
        <v>23</v>
      </c>
      <c r="O20" s="17">
        <v>0.42715489519025901</v>
      </c>
      <c r="P20" s="18">
        <f t="shared" si="0"/>
        <v>9.8245625893759581</v>
      </c>
      <c r="Q20" s="32">
        <v>0.42715489519025901</v>
      </c>
      <c r="R20" s="18">
        <f t="shared" si="1"/>
        <v>9.8245625893759581</v>
      </c>
      <c r="S20" s="18">
        <v>0.42715489519025901</v>
      </c>
      <c r="T20" s="18">
        <f t="shared" si="2"/>
        <v>9.8245625893759581</v>
      </c>
      <c r="U20" s="33">
        <f t="shared" si="3"/>
        <v>9.8245625893759581</v>
      </c>
      <c r="V20" s="34"/>
      <c r="W20" s="16"/>
      <c r="X20" s="31"/>
    </row>
    <row r="21" spans="1:24" s="2" customFormat="1">
      <c r="A21" s="5">
        <v>1</v>
      </c>
      <c r="B21" s="6">
        <v>1</v>
      </c>
      <c r="C21" s="6"/>
      <c r="D21" s="6"/>
      <c r="E21" s="6"/>
      <c r="F21" s="6"/>
      <c r="G21" s="6" t="s">
        <v>89</v>
      </c>
      <c r="H21" s="6" t="s">
        <v>44</v>
      </c>
      <c r="I21" s="6" t="s">
        <v>71</v>
      </c>
      <c r="J21" s="6" t="s">
        <v>72</v>
      </c>
      <c r="K21" s="6" t="s">
        <v>51</v>
      </c>
      <c r="L21" s="6" t="s">
        <v>48</v>
      </c>
      <c r="M21" s="6"/>
      <c r="N21" s="16">
        <v>1</v>
      </c>
      <c r="O21" s="17">
        <v>0.1862</v>
      </c>
      <c r="P21" s="18">
        <f t="shared" si="0"/>
        <v>0.1862</v>
      </c>
      <c r="Q21" s="32">
        <v>0.1862</v>
      </c>
      <c r="R21" s="18">
        <f t="shared" si="1"/>
        <v>0.1862</v>
      </c>
      <c r="S21" s="18">
        <v>0.1862</v>
      </c>
      <c r="T21" s="18">
        <f t="shared" si="2"/>
        <v>0.1862</v>
      </c>
      <c r="U21" s="33">
        <f t="shared" si="3"/>
        <v>0.1862</v>
      </c>
      <c r="V21" s="34"/>
      <c r="W21" s="16"/>
      <c r="X21" s="31"/>
    </row>
    <row r="22" spans="1:24" s="2" customFormat="1">
      <c r="A22" s="5">
        <v>1</v>
      </c>
      <c r="B22" s="6">
        <v>1</v>
      </c>
      <c r="C22" s="6"/>
      <c r="D22" s="6"/>
      <c r="E22" s="6"/>
      <c r="F22" s="6"/>
      <c r="G22" s="6" t="s">
        <v>89</v>
      </c>
      <c r="H22" s="6" t="s">
        <v>44</v>
      </c>
      <c r="I22" s="6" t="s">
        <v>98</v>
      </c>
      <c r="J22" s="6" t="s">
        <v>99</v>
      </c>
      <c r="K22" s="6" t="s">
        <v>100</v>
      </c>
      <c r="L22" s="6" t="s">
        <v>48</v>
      </c>
      <c r="M22" s="6"/>
      <c r="N22" s="16">
        <v>1</v>
      </c>
      <c r="O22" s="17">
        <v>0.25</v>
      </c>
      <c r="P22" s="18">
        <f t="shared" si="0"/>
        <v>0.25</v>
      </c>
      <c r="Q22" s="32">
        <v>0.25</v>
      </c>
      <c r="R22" s="18">
        <f t="shared" si="1"/>
        <v>0.25</v>
      </c>
      <c r="S22" s="18">
        <v>0.25</v>
      </c>
      <c r="T22" s="18">
        <f t="shared" si="2"/>
        <v>0.25</v>
      </c>
      <c r="U22" s="33">
        <f t="shared" si="3"/>
        <v>0.25</v>
      </c>
      <c r="V22" s="34"/>
      <c r="W22" s="16"/>
      <c r="X22" s="31"/>
    </row>
    <row r="23" spans="1:24" s="2" customFormat="1">
      <c r="A23" s="5">
        <v>1</v>
      </c>
      <c r="B23" s="6">
        <v>1</v>
      </c>
      <c r="C23" s="6"/>
      <c r="D23" s="6"/>
      <c r="E23" s="6"/>
      <c r="F23" s="6"/>
      <c r="G23" s="6" t="s">
        <v>89</v>
      </c>
      <c r="H23" s="6" t="s">
        <v>44</v>
      </c>
      <c r="I23" s="6" t="s">
        <v>58</v>
      </c>
      <c r="J23" s="6" t="s">
        <v>59</v>
      </c>
      <c r="K23" s="6" t="s">
        <v>51</v>
      </c>
      <c r="L23" s="6" t="s">
        <v>48</v>
      </c>
      <c r="M23" s="6"/>
      <c r="N23" s="16">
        <v>2</v>
      </c>
      <c r="O23" s="17">
        <v>0.14219799999999999</v>
      </c>
      <c r="P23" s="18">
        <f t="shared" si="0"/>
        <v>0.28439599999999998</v>
      </c>
      <c r="Q23" s="32">
        <v>0.14219799999999999</v>
      </c>
      <c r="R23" s="18">
        <f t="shared" si="1"/>
        <v>0.28439599999999998</v>
      </c>
      <c r="S23" s="18">
        <v>0.14219799999999999</v>
      </c>
      <c r="T23" s="18">
        <f t="shared" si="2"/>
        <v>0.28439599999999998</v>
      </c>
      <c r="U23" s="33">
        <f t="shared" si="3"/>
        <v>0.28439599999999998</v>
      </c>
      <c r="V23" s="34"/>
      <c r="W23" s="16"/>
      <c r="X23" s="31"/>
    </row>
    <row r="24" spans="1:24" s="2" customFormat="1">
      <c r="A24" s="5">
        <v>1</v>
      </c>
      <c r="B24" s="6">
        <v>1</v>
      </c>
      <c r="C24" s="6"/>
      <c r="D24" s="6"/>
      <c r="E24" s="6"/>
      <c r="F24" s="6"/>
      <c r="G24" s="6" t="s">
        <v>89</v>
      </c>
      <c r="H24" s="6" t="s">
        <v>44</v>
      </c>
      <c r="I24" s="6" t="s">
        <v>63</v>
      </c>
      <c r="J24" s="6" t="s">
        <v>64</v>
      </c>
      <c r="K24" s="6" t="s">
        <v>65</v>
      </c>
      <c r="L24" s="6" t="s">
        <v>48</v>
      </c>
      <c r="M24" s="6"/>
      <c r="N24" s="16">
        <v>1</v>
      </c>
      <c r="O24" s="17">
        <v>46.878112234398799</v>
      </c>
      <c r="P24" s="18">
        <f t="shared" si="0"/>
        <v>46.878112234398799</v>
      </c>
      <c r="Q24" s="32">
        <v>46.878112234398799</v>
      </c>
      <c r="R24" s="18">
        <f t="shared" si="1"/>
        <v>46.878112234398799</v>
      </c>
      <c r="S24" s="18">
        <v>46.878112234398799</v>
      </c>
      <c r="T24" s="18">
        <f t="shared" si="2"/>
        <v>46.878112234398799</v>
      </c>
      <c r="U24" s="33">
        <f t="shared" si="3"/>
        <v>46.878112234398799</v>
      </c>
      <c r="V24" s="34"/>
      <c r="W24" s="16"/>
      <c r="X24" s="31"/>
    </row>
    <row r="25" spans="1:24" s="1" customFormat="1" ht="14.25">
      <c r="A25" s="7"/>
      <c r="B25" s="8"/>
      <c r="C25" s="8"/>
      <c r="D25" s="8"/>
      <c r="E25" s="8"/>
      <c r="F25" s="8"/>
      <c r="G25" s="9"/>
      <c r="H25" s="10"/>
      <c r="I25" s="19"/>
      <c r="J25" s="10" t="s">
        <v>88</v>
      </c>
      <c r="K25" s="20"/>
      <c r="L25" s="21"/>
      <c r="M25" s="21"/>
      <c r="N25" s="22"/>
      <c r="O25" s="23"/>
      <c r="P25" s="24">
        <f>SUM(P4:P24)</f>
        <v>97.509546221925405</v>
      </c>
      <c r="Q25" s="24"/>
      <c r="R25" s="24">
        <f>SUM(R4:R24)</f>
        <v>97.509546221925405</v>
      </c>
      <c r="S25" s="24"/>
      <c r="T25" s="24">
        <f>SUM(T4:T24)</f>
        <v>97.509546221925405</v>
      </c>
      <c r="U25" s="35">
        <f>SUM(U4:U24)</f>
        <v>97.509546221925405</v>
      </c>
      <c r="V25" s="36"/>
      <c r="W25" s="37"/>
    </row>
  </sheetData>
  <mergeCells count="17">
    <mergeCell ref="U1:U2"/>
    <mergeCell ref="V1:V3"/>
    <mergeCell ref="W1:W3"/>
    <mergeCell ref="B1:F3"/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</mergeCells>
  <phoneticPr fontId="22" type="noConversion"/>
  <conditionalFormatting sqref="O4:T24">
    <cfRule type="cellIs" dxfId="2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SHT0011353</vt:lpstr>
      <vt:lpstr>SHT0011354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2006-09-16T00:00:00Z</dcterms:created>
  <dcterms:modified xsi:type="dcterms:W3CDTF">2022-12-27T02:22:33Z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B69FE92EFDD6407CBF6BCDD12E229FA6</vt:lpwstr>
  </property>
</Properties>
</file>