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CC02227-5D02-4603-A572-7729368D439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江苏凌派欧马可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K9" i="2"/>
  <c r="E9" i="2"/>
  <c r="F9" i="2" s="1"/>
  <c r="L8" i="2"/>
  <c r="K8" i="2"/>
  <c r="E8" i="2"/>
  <c r="F8" i="2" s="1"/>
  <c r="L7" i="2"/>
  <c r="K7" i="2"/>
  <c r="E7" i="2"/>
  <c r="F7" i="2" s="1"/>
  <c r="L6" i="2"/>
  <c r="K6" i="2"/>
  <c r="E6" i="2"/>
  <c r="F6" i="2" s="1"/>
  <c r="K5" i="2"/>
  <c r="E5" i="2"/>
  <c r="F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9A1863E-3482-4209-9E4A-38D90516B8B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7B6D2D71-BA06-4F66-92C4-C281204E0C6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<sst xmlns="http://schemas.openxmlformats.org/spreadsheetml/2006/main" count="60" uniqueCount="48">
  <si>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</si>
  <si>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</si>
  <si>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</si>
  <si>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</si>
  <si>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</si>
  <si>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</si>
  <si>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</si>
  <si>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</si>
  <si>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</si>
  <si>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</si>
  <si>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</si>
  <si>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</si>
  <si>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</si>
  <si>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</si>
  <si>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</si>
  <si>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</si>
  <si>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</si>
  <si>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</si>
  <si>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</si>
  <si>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</si>
  <si>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</si>
  <si>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</si>
  <si>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SLT0010907</t>
    <phoneticPr fontId="4" type="noConversion"/>
  </si>
  <si>
    <t>座椅靠背调节限位柱B</t>
  </si>
  <si>
    <t>件</t>
    <phoneticPr fontId="4" type="noConversion"/>
  </si>
  <si>
    <t>Q235</t>
    <phoneticPr fontId="4" type="noConversion"/>
  </si>
  <si>
    <t>江苏凌派通信科技有限公司</t>
    <phoneticPr fontId="4" type="noConversion"/>
  </si>
  <si>
    <t>模具与SLT0010893共用</t>
    <phoneticPr fontId="4" type="noConversion"/>
  </si>
  <si>
    <t>后期量产后，此件和钣金件，由外协厂供总成</t>
    <phoneticPr fontId="4" type="noConversion"/>
  </si>
  <si>
    <t>SLT0010889</t>
  </si>
  <si>
    <t>靠背锁付阶梯螺栓</t>
  </si>
  <si>
    <t>45#</t>
    <phoneticPr fontId="4" type="noConversion"/>
  </si>
  <si>
    <t>模具费9000</t>
    <phoneticPr fontId="4" type="noConversion"/>
  </si>
  <si>
    <t>SLT0010910</t>
  </si>
  <si>
    <t>扶手旋转轴</t>
  </si>
  <si>
    <t>模具费13000</t>
    <phoneticPr fontId="4" type="noConversion"/>
  </si>
  <si>
    <t>SLT0010893</t>
    <phoneticPr fontId="4" type="noConversion"/>
  </si>
  <si>
    <t>座椅靠背调节限位柱A</t>
  </si>
  <si>
    <t>模具费4500</t>
    <phoneticPr fontId="4" type="noConversion"/>
  </si>
  <si>
    <t>SLT0011113</t>
  </si>
  <si>
    <t>解锁旋转轴</t>
  </si>
  <si>
    <t>模具费7500</t>
    <phoneticPr fontId="4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</si>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</sst>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1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7" fontId="8" fillId="3" borderId="6" xfId="4" applyNumberFormat="1" applyFont="1" applyFill="1" applyBorder="1" applyAlignment="1">
      <alignment horizontal="center" vertical="center" wrapText="1"/>
    </xf>
    <xf numFmtId="43" fontId="0" fillId="2" borderId="6" xfId="5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43" fontId="0" fillId="2" borderId="6" xfId="5" applyFont="1" applyFill="1" applyBorder="1" applyAlignment="1">
      <alignment horizontal="right" vertical="center"/>
    </xf>
    <xf numFmtId="43" fontId="0" fillId="2" borderId="6" xfId="5" applyFont="1" applyFill="1" applyBorder="1" applyAlignment="1">
      <alignment horizontal="center" vertical="center"/>
    </xf>
    <xf numFmtId="176" fontId="8" fillId="3" borderId="6" xfId="4" applyNumberFormat="1" applyFont="1" applyFill="1" applyBorder="1" applyAlignment="1">
      <alignment horizontal="right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0" fontId="9" fillId="3" borderId="6" xfId="3" applyFont="1" applyFill="1" applyBorder="1" applyAlignment="1">
      <alignment horizontal="center" vertical="center"/>
    </xf>
    <xf numFmtId="176" fontId="10" fillId="3" borderId="6" xfId="3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BCFD9528-A403-42A0-A3CE-805666A2BD56}"/>
    <cellStyle name="常规 2 2" xfId="3" xr:uid="{95C01110-B640-4956-BE47-4A04CDB5AE90}"/>
    <cellStyle name="常规 2 2 6" xfId="4" xr:uid="{F6EC0044-8E52-483B-9F87-F9630D477690}"/>
    <cellStyle name="千位分隔 2" xfId="5" xr:uid="{C25310CF-3455-4096-9DC5-68D7CA3BC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3959-7EFF-41DE-BE5F-DC165845C57C}">
  <sheetPr>
    <pageSetUpPr fitToPage="1"/>
  </sheetPr>
  <dimension ref="A1:Q15"/>
  <sheetViews>
    <sheetView tabSelected="1" workbookViewId="0">
      <selection activeCell="I8" sqref="I8"/>
    </sheetView>
  </sheetViews>
  <sheetFormatPr defaultColWidth="10" defaultRowHeight="27.75" customHeight="1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8" width="7.33203125" style="2" customWidth="1"/>
    <col min="9" max="9" width="8.88671875" style="2" customWidth="1"/>
    <col min="10" max="11" width="10.44140625" style="2" customWidth="1"/>
    <col min="12" max="12" width="7.109375" style="2" customWidth="1"/>
    <col min="13" max="13" width="10.44140625" style="2" customWidth="1"/>
    <col min="14" max="14" width="9.33203125" style="2" customWidth="1"/>
    <col min="15" max="15" width="25.3320312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7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7.75" customHeight="1">
      <c r="A2" s="2" t="s">
        <v>1</v>
      </c>
      <c r="M2" s="4" t="s">
        <v>2</v>
      </c>
      <c r="N2" s="4"/>
      <c r="O2" s="4"/>
      <c r="P2" s="4"/>
    </row>
    <row r="3" spans="1:17" s="11" customFormat="1" ht="19.5" customHeight="1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7" s="11" customFormat="1" ht="48.6" customHeight="1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7" ht="27.75" customHeight="1">
      <c r="A5" s="15">
        <v>1</v>
      </c>
      <c r="B5" s="16" t="s">
        <v>22</v>
      </c>
      <c r="C5" s="17" t="s">
        <v>23</v>
      </c>
      <c r="D5" s="18" t="s">
        <v>24</v>
      </c>
      <c r="E5" s="19">
        <f>0.25/1.13</f>
        <v>0.22123893805309736</v>
      </c>
      <c r="F5" s="19">
        <f>E5</f>
        <v>0.22123893805309736</v>
      </c>
      <c r="G5" s="20">
        <v>0.13</v>
      </c>
      <c r="H5" s="21"/>
      <c r="I5" s="22"/>
      <c r="J5" s="15" t="s">
        <v>25</v>
      </c>
      <c r="K5" s="23">
        <f>5.3/1.13</f>
        <v>4.6902654867256643</v>
      </c>
      <c r="L5" s="19">
        <v>0</v>
      </c>
      <c r="M5" s="19">
        <v>0.22123893805309736</v>
      </c>
      <c r="N5" s="19">
        <v>0.22123893805309736</v>
      </c>
      <c r="O5" s="24" t="s">
        <v>26</v>
      </c>
      <c r="P5" s="25" t="s">
        <v>27</v>
      </c>
      <c r="Q5" s="2" t="s">
        <v>28</v>
      </c>
    </row>
    <row r="6" spans="1:17" ht="27.75" customHeight="1">
      <c r="A6" s="15">
        <v>2</v>
      </c>
      <c r="B6" s="16" t="s">
        <v>29</v>
      </c>
      <c r="C6" s="17" t="s">
        <v>30</v>
      </c>
      <c r="D6" s="18" t="s">
        <v>24</v>
      </c>
      <c r="E6" s="19">
        <f>0.78/1.13</f>
        <v>0.69026548672566379</v>
      </c>
      <c r="F6" s="26">
        <f>E6+9000/100000</f>
        <v>0.78026548672566376</v>
      </c>
      <c r="G6" s="20">
        <v>0.13</v>
      </c>
      <c r="H6" s="21"/>
      <c r="I6" s="22"/>
      <c r="J6" s="15" t="s">
        <v>31</v>
      </c>
      <c r="K6" s="23">
        <f>6/1.13</f>
        <v>5.3097345132743365</v>
      </c>
      <c r="L6" s="27">
        <f>9000/100000</f>
        <v>0.09</v>
      </c>
      <c r="M6" s="28">
        <v>0.69026548672566379</v>
      </c>
      <c r="N6" s="29">
        <v>0.78026548672566376</v>
      </c>
      <c r="O6" s="24" t="s">
        <v>26</v>
      </c>
      <c r="P6" s="25" t="s">
        <v>32</v>
      </c>
    </row>
    <row r="7" spans="1:17" ht="27.75" customHeight="1">
      <c r="A7" s="15">
        <v>3</v>
      </c>
      <c r="B7" s="16" t="s">
        <v>33</v>
      </c>
      <c r="C7" s="17" t="s">
        <v>34</v>
      </c>
      <c r="D7" s="18" t="s">
        <v>24</v>
      </c>
      <c r="E7" s="19">
        <f>1.9/1.13</f>
        <v>1.68141592920354</v>
      </c>
      <c r="F7" s="26">
        <f>E7+13000/100000</f>
        <v>1.8114159292035401</v>
      </c>
      <c r="G7" s="20">
        <v>0.13</v>
      </c>
      <c r="H7" s="21"/>
      <c r="I7" s="22"/>
      <c r="J7" s="15" t="s">
        <v>31</v>
      </c>
      <c r="K7" s="23">
        <f>6/1.13</f>
        <v>5.3097345132743365</v>
      </c>
      <c r="L7" s="27">
        <f>13000/100000</f>
        <v>0.13</v>
      </c>
      <c r="M7" s="28">
        <v>1.68141592920354</v>
      </c>
      <c r="N7" s="29">
        <v>1.8114159292035401</v>
      </c>
      <c r="O7" s="24" t="s">
        <v>26</v>
      </c>
      <c r="P7" s="25" t="s">
        <v>35</v>
      </c>
    </row>
    <row r="8" spans="1:17" ht="27.75" customHeight="1">
      <c r="A8" s="15">
        <v>4</v>
      </c>
      <c r="B8" s="16" t="s">
        <v>36</v>
      </c>
      <c r="C8" s="17" t="s">
        <v>37</v>
      </c>
      <c r="D8" s="18" t="s">
        <v>24</v>
      </c>
      <c r="E8" s="19">
        <f>0.29/1.13</f>
        <v>0.25663716814159293</v>
      </c>
      <c r="F8" s="26">
        <f>E8+4500/100000</f>
        <v>0.30163716814159292</v>
      </c>
      <c r="G8" s="20">
        <v>0.13</v>
      </c>
      <c r="H8" s="21"/>
      <c r="I8" s="22"/>
      <c r="J8" s="15" t="s">
        <v>25</v>
      </c>
      <c r="K8" s="23">
        <f>5.3/1.13</f>
        <v>4.6902654867256643</v>
      </c>
      <c r="L8" s="27">
        <f>4500/100000</f>
        <v>4.4999999999999998E-2</v>
      </c>
      <c r="M8" s="28">
        <v>0.25663716814159293</v>
      </c>
      <c r="N8" s="29">
        <v>0.30163716814159292</v>
      </c>
      <c r="O8" s="24" t="s">
        <v>26</v>
      </c>
      <c r="P8" s="25" t="s">
        <v>38</v>
      </c>
      <c r="Q8" s="2" t="s">
        <v>28</v>
      </c>
    </row>
    <row r="9" spans="1:17" ht="27.75" customHeight="1">
      <c r="A9" s="15">
        <v>5</v>
      </c>
      <c r="B9" s="16" t="s">
        <v>39</v>
      </c>
      <c r="C9" s="17" t="s">
        <v>40</v>
      </c>
      <c r="D9" s="18" t="s">
        <v>24</v>
      </c>
      <c r="E9" s="19">
        <f>0.58/1.13</f>
        <v>0.51327433628318586</v>
      </c>
      <c r="F9" s="26">
        <f>E9+7500/100000</f>
        <v>0.58827433628318582</v>
      </c>
      <c r="G9" s="20">
        <v>0.13</v>
      </c>
      <c r="H9" s="21"/>
      <c r="I9" s="22"/>
      <c r="J9" s="15" t="s">
        <v>25</v>
      </c>
      <c r="K9" s="23">
        <f>5.3/1.13</f>
        <v>4.6902654867256643</v>
      </c>
      <c r="L9" s="27">
        <f>7500/100000</f>
        <v>7.4999999999999997E-2</v>
      </c>
      <c r="M9" s="28">
        <v>0.51327433628318586</v>
      </c>
      <c r="N9" s="29">
        <v>0.58827433628318582</v>
      </c>
      <c r="O9" s="24" t="s">
        <v>26</v>
      </c>
      <c r="P9" s="25" t="s">
        <v>41</v>
      </c>
    </row>
    <row r="10" spans="1:17" ht="27.75" customHeight="1">
      <c r="A10" s="15">
        <v>6</v>
      </c>
      <c r="B10" s="16"/>
      <c r="C10" s="30"/>
      <c r="D10" s="18"/>
      <c r="E10" s="31"/>
      <c r="F10" s="27"/>
      <c r="G10" s="32"/>
      <c r="H10" s="21"/>
      <c r="I10" s="22"/>
      <c r="J10" s="32"/>
      <c r="K10" s="23"/>
      <c r="L10" s="22"/>
      <c r="M10" s="23"/>
      <c r="N10" s="22"/>
      <c r="O10" s="24"/>
      <c r="P10" s="32"/>
    </row>
    <row r="11" spans="1:17" ht="27.75" customHeight="1">
      <c r="A11" s="15">
        <v>7</v>
      </c>
      <c r="B11" s="16"/>
      <c r="C11" s="30"/>
      <c r="D11" s="18"/>
      <c r="E11" s="31"/>
      <c r="F11" s="27"/>
      <c r="G11" s="32"/>
      <c r="H11" s="21"/>
      <c r="I11" s="22"/>
      <c r="J11" s="32"/>
      <c r="K11" s="23"/>
      <c r="L11" s="22"/>
      <c r="M11" s="23"/>
      <c r="N11" s="22"/>
      <c r="O11" s="24"/>
      <c r="P11" s="32"/>
    </row>
    <row r="12" spans="1:17" ht="27.75" customHeight="1">
      <c r="A12" s="15">
        <v>8</v>
      </c>
      <c r="B12" s="16"/>
      <c r="C12" s="30"/>
      <c r="D12" s="18"/>
      <c r="E12" s="31"/>
      <c r="F12" s="27"/>
      <c r="G12" s="32"/>
      <c r="H12" s="21"/>
      <c r="I12" s="22"/>
      <c r="J12" s="32"/>
      <c r="K12" s="23"/>
      <c r="L12" s="22"/>
      <c r="M12" s="23"/>
      <c r="N12" s="22"/>
      <c r="O12" s="24"/>
      <c r="P12" s="32"/>
    </row>
    <row r="13" spans="1:17" ht="53.4" customHeight="1">
      <c r="A13" s="33" t="s">
        <v>42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7" ht="53.4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7" ht="93" customHeight="1">
      <c r="A15" s="33" t="s">
        <v>43</v>
      </c>
      <c r="B15" s="33"/>
      <c r="C15" s="33"/>
      <c r="D15" s="33" t="s">
        <v>44</v>
      </c>
      <c r="E15" s="33"/>
      <c r="F15" s="33"/>
      <c r="G15" s="33"/>
      <c r="H15" s="33"/>
      <c r="I15" s="33" t="s">
        <v>45</v>
      </c>
      <c r="J15" s="33"/>
      <c r="K15" s="33"/>
      <c r="L15" s="33" t="s">
        <v>46</v>
      </c>
      <c r="M15" s="33"/>
      <c r="N15" s="33"/>
      <c r="O15" s="33" t="s">
        <v>47</v>
      </c>
      <c r="P15" s="33"/>
    </row>
  </sheetData>
  <mergeCells count="21">
    <mergeCell ref="A15:C15"/>
    <mergeCell ref="D15:H15"/>
    <mergeCell ref="I15:K15"/>
    <mergeCell ref="L15:N15"/>
    <mergeCell ref="O15:P15"/>
    <mergeCell ref="J3:K3"/>
    <mergeCell ref="L3:L4"/>
    <mergeCell ref="M3:N3"/>
    <mergeCell ref="O3:O4"/>
    <mergeCell ref="P3:P4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55CBEE92-A314-4FB6-A7AB-FA6738B9B6BC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物料采购价格审批表-江苏凌派欧马可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2022-12-28T08:27:16Z</dcterms:modified>
</cp:coreProperties>
</file>