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模板-零部件\16 协议、合同\B60VS\光华荣昌\06 合同会签单及合同\"/>
    </mc:Choice>
  </mc:AlternateContent>
  <bookViews>
    <workbookView xWindow="0" yWindow="0" windowWidth="20500" windowHeight="84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Sheet1!$A$1:$M$36</definedName>
    <definedName name="_xlnm.Print_Titles" localSheetId="0">Sheet1!$1:$2</definedName>
    <definedName name="Z_321F97FC_427B_497A_AF67_93ECE0115451_.wvu.PrintTitles" localSheetId="0" hidden="1">Sheet1!$1:$2</definedName>
    <definedName name="Z_321F97FC_427B_497A_AF67_93ECE0115451_.wvu.Rows" localSheetId="0" hidden="1">Sheet1!#REF!,Sheet1!#REF!,Sheet1!#REF!</definedName>
    <definedName name="Z_4310D7B0_BD0A_4CE3_AAFA_56A2E7A386D3_.wvu.PrintTitles" localSheetId="0" hidden="1">Sheet1!$1:$2</definedName>
    <definedName name="Z_4310D7B0_BD0A_4CE3_AAFA_56A2E7A386D3_.wvu.Rows" localSheetId="0" hidden="1">Sheet1!#REF!,Sheet1!#REF!,Sheet1!#REF!</definedName>
  </definedNames>
  <calcPr calcId="162913"/>
</workbook>
</file>

<file path=xl/calcChain.xml><?xml version="1.0" encoding="utf-8"?>
<calcChain xmlns="http://schemas.openxmlformats.org/spreadsheetml/2006/main">
  <c r="M11" i="1" l="1"/>
  <c r="M10" i="1"/>
  <c r="M9" i="1"/>
  <c r="D9" i="2" l="1"/>
  <c r="C9" i="2"/>
  <c r="D8" i="2"/>
  <c r="C8" i="2"/>
  <c r="G8" i="2" s="1"/>
  <c r="D7" i="2"/>
  <c r="C7" i="2"/>
  <c r="G7" i="2" s="1"/>
  <c r="D6" i="2"/>
  <c r="C6" i="2"/>
  <c r="G6" i="2" s="1"/>
  <c r="D5" i="2"/>
  <c r="C5" i="2"/>
  <c r="D4" i="2"/>
  <c r="C4" i="2"/>
  <c r="D3" i="2"/>
  <c r="C3" i="2"/>
  <c r="G3" i="2" s="1"/>
  <c r="D2" i="2"/>
  <c r="C2" i="2"/>
  <c r="G2" i="2" s="1"/>
  <c r="M8" i="1"/>
  <c r="G5" i="2" l="1"/>
  <c r="G9" i="2"/>
  <c r="G4" i="2"/>
  <c r="M12" i="1" l="1"/>
  <c r="L12" i="1"/>
</calcChain>
</file>

<file path=xl/sharedStrings.xml><?xml version="1.0" encoding="utf-8"?>
<sst xmlns="http://schemas.openxmlformats.org/spreadsheetml/2006/main" count="58" uniqueCount="52">
  <si>
    <t>零部件采购价格协议</t>
  </si>
  <si>
    <t>甲方：北京汽车集团越野车有限公司</t>
  </si>
  <si>
    <t>一、双方确定的零部件采购价格                                                                                                                                                 单位 元：（RMB）</t>
  </si>
  <si>
    <t>零件编号</t>
  </si>
  <si>
    <t>零件名称</t>
  </si>
  <si>
    <t>适用车型</t>
  </si>
  <si>
    <t>单车用量</t>
  </si>
  <si>
    <t>材料费</t>
  </si>
  <si>
    <t>制造费用</t>
  </si>
  <si>
    <t>管理费用</t>
  </si>
  <si>
    <t>利润</t>
  </si>
  <si>
    <t>包装费</t>
  </si>
  <si>
    <t>运费</t>
  </si>
  <si>
    <t>工装模具&amp;
研发摊销费</t>
  </si>
  <si>
    <t>不含税单价</t>
  </si>
  <si>
    <t>含税单价</t>
  </si>
  <si>
    <t>合计</t>
  </si>
  <si>
    <t xml:space="preserve">二、特别说明的项目 :    </t>
  </si>
  <si>
    <r>
      <rPr>
        <sz val="14"/>
        <rFont val="微软雅黑"/>
        <family val="2"/>
        <charset val="134"/>
      </rPr>
      <t>2.汇率：货款以人民币支付, 按1美元=</t>
    </r>
    <r>
      <rPr>
        <u/>
        <sz val="14"/>
        <rFont val="微软雅黑"/>
        <family val="2"/>
        <charset val="134"/>
      </rPr>
      <t>NA</t>
    </r>
    <r>
      <rPr>
        <sz val="14"/>
        <rFont val="微软雅黑"/>
        <family val="2"/>
        <charset val="134"/>
      </rPr>
      <t>元人民币的汇率计算。 自SOP开始，每三个月对汇率进行一次核实，若平均汇率波动超过+/-5%时，双方有权调整本价格协议。</t>
    </r>
  </si>
  <si>
    <t>3.关税：关税执行现行有效的中华人民共和国海关进出口税则的相关规定。若关税发生变化，需重新签署价格协议。</t>
  </si>
  <si>
    <r>
      <rPr>
        <sz val="14"/>
        <rFont val="微软雅黑"/>
        <family val="2"/>
        <charset val="134"/>
      </rPr>
      <t>4.双方协商，每年度降价含税单价的</t>
    </r>
    <r>
      <rPr>
        <u/>
        <sz val="14"/>
        <rFont val="微软雅黑"/>
        <family val="2"/>
        <charset val="134"/>
      </rPr>
      <t>待定</t>
    </r>
    <r>
      <rPr>
        <sz val="14"/>
        <rFont val="微软雅黑"/>
        <family val="2"/>
        <charset val="134"/>
      </rPr>
      <t>%。</t>
    </r>
  </si>
  <si>
    <t>三、付款周期：</t>
  </si>
  <si>
    <t>货物送到甲方指定收货地址且经过甲方验收合格后，由甲方通知乙方开具发票，甲方收到符合要求的发票后的下一个月的第一日起 60 日内，甲方以银行转账等方式向乙方支付相应货款。</t>
  </si>
  <si>
    <t>四、价格有效期 ：</t>
  </si>
  <si>
    <t>2.任一方对本协议如有任何异议，应在有效期到期日前30日以内书面提出；双方如无任何异议，本协议有效期自动延长至下一个日历年。</t>
  </si>
  <si>
    <t>3.在有效期内，如出现《采购通则》约定情形，甲方有权根据市场变化情况对本协议约定价格进行调整，届时双方需另行签订零部件采购价格调整协议。</t>
  </si>
  <si>
    <t>五、其他约定</t>
  </si>
  <si>
    <t>1.本协议未尽事宜，按照双方签署的《采购通则》执行或另行签署书面补充协议。因履行本协议双方产生争议的，任何一方均有权将争议提交（ 1 ）。
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</si>
  <si>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2.本协议经双方法定代表人/负责人或授权代表签字并加盖公司公章或合同专用章后生效。本协议一式四份，甲方执三份，乙方持一份，具有同等法律效力。</t>
  </si>
  <si>
    <t>六、备注</t>
  </si>
  <si>
    <t>以上条款中不涉及项填写“NA”。</t>
  </si>
  <si>
    <t>甲方（盖章）：北京汽车集团越野车有限公司</t>
  </si>
  <si>
    <t>法定代表人</t>
  </si>
  <si>
    <t>或授权代表 （签字）：</t>
  </si>
  <si>
    <t>日    期</t>
  </si>
  <si>
    <t>5.甲方若发现乙方的工艺、材料、消耗定额等与甲乙双方协商确定的订单要求不符时，乙方应与甲方重新签署价格协议。由此给甲方造成损失的，甲方保留向乙方追责的权利。</t>
    <phoneticPr fontId="15" type="noConversion"/>
  </si>
  <si>
    <t>B60VS</t>
    <phoneticPr fontId="15" type="noConversion"/>
  </si>
  <si>
    <r>
      <t>1.本价格有效期为自</t>
    </r>
    <r>
      <rPr>
        <u/>
        <sz val="14"/>
        <rFont val="微软雅黑"/>
        <family val="2"/>
        <charset val="134"/>
      </rPr>
      <t>2023</t>
    </r>
    <r>
      <rPr>
        <sz val="14"/>
        <rFont val="微软雅黑"/>
        <family val="2"/>
        <charset val="134"/>
      </rPr>
      <t>年3月</t>
    </r>
    <r>
      <rPr>
        <u/>
        <sz val="14"/>
        <rFont val="微软雅黑"/>
        <family val="2"/>
        <charset val="134"/>
      </rPr>
      <t>1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5" type="noConversion"/>
  </si>
  <si>
    <t>乙方：北京光华荣昌汽车部件有限公司</t>
    <phoneticPr fontId="15" type="noConversion"/>
  </si>
  <si>
    <t>乙方（盖章）：北京光华荣昌汽车部件有限公司</t>
    <phoneticPr fontId="15" type="noConversion"/>
  </si>
  <si>
    <t>供应商代码：A010X00277</t>
    <phoneticPr fontId="15" type="noConversion"/>
  </si>
  <si>
    <t xml:space="preserve"> 协议编号:PA23B60VS00277I031</t>
    <phoneticPr fontId="15" type="noConversion"/>
  </si>
  <si>
    <r>
      <t>根据甲乙双方签署的编号为SL</t>
    </r>
    <r>
      <rPr>
        <u/>
        <sz val="14"/>
        <rFont val="微软雅黑"/>
        <family val="2"/>
        <charset val="134"/>
      </rPr>
      <t>23B60VS00277I031</t>
    </r>
    <r>
      <rPr>
        <sz val="14"/>
        <rFont val="微软雅黑"/>
        <family val="2"/>
        <charset val="134"/>
      </rPr>
      <t>的《货源确认书》、</t>
    </r>
    <r>
      <rPr>
        <u/>
        <sz val="14"/>
        <rFont val="微软雅黑"/>
        <family val="2"/>
        <charset val="134"/>
      </rPr>
      <t>GR1500277</t>
    </r>
    <r>
      <rPr>
        <sz val="14"/>
        <rFont val="微软雅黑"/>
        <family val="2"/>
        <charset val="134"/>
      </rPr>
      <t>《汽车零部件和原材料采购通则》（以下简称《采购通则》），就《货源确认书》项下的下列零部件采购价格事宜，双方经协商一致，特签署本协议。</t>
    </r>
    <phoneticPr fontId="15" type="noConversion"/>
  </si>
  <si>
    <t>B00041331</t>
  </si>
  <si>
    <t>左前门上饰条总成</t>
  </si>
  <si>
    <t>B00041332</t>
  </si>
  <si>
    <t>右前门上饰条总成</t>
  </si>
  <si>
    <t>B00041333</t>
  </si>
  <si>
    <t>左后门上饰条总成</t>
  </si>
  <si>
    <t>B00041343</t>
  </si>
  <si>
    <t>右后门上饰条总成</t>
  </si>
  <si>
    <r>
      <t>1.</t>
    </r>
    <r>
      <rPr>
        <b/>
        <sz val="14"/>
        <rFont val="微软雅黑"/>
        <family val="2"/>
        <charset val="134"/>
      </rPr>
      <t>模具摊销费</t>
    </r>
    <r>
      <rPr>
        <sz val="14"/>
        <rFont val="微软雅黑"/>
        <family val="2"/>
        <charset val="134"/>
      </rPr>
      <t>包括工装模具费和研发费，其中工装模具费为</t>
    </r>
    <r>
      <rPr>
        <u/>
        <sz val="14"/>
        <rFont val="微软雅黑"/>
        <family val="2"/>
        <charset val="134"/>
      </rPr>
      <t>44.2万</t>
    </r>
    <r>
      <rPr>
        <sz val="14"/>
        <rFont val="微软雅黑"/>
        <family val="2"/>
        <charset val="134"/>
      </rPr>
      <t>元（不含税） ，研发费为</t>
    </r>
    <r>
      <rPr>
        <u/>
        <sz val="14"/>
        <rFont val="微软雅黑"/>
        <family val="2"/>
        <charset val="134"/>
      </rPr>
      <t xml:space="preserve">  NA </t>
    </r>
    <r>
      <rPr>
        <sz val="14"/>
        <rFont val="微软雅黑"/>
        <family val="2"/>
        <charset val="134"/>
      </rPr>
      <t>元（不含税）。技术开发费摊销费按</t>
    </r>
    <r>
      <rPr>
        <u/>
        <sz val="14"/>
        <rFont val="微软雅黑"/>
        <family val="2"/>
        <charset val="134"/>
      </rPr>
      <t>NA</t>
    </r>
    <r>
      <rPr>
        <sz val="14"/>
        <rFont val="微软雅黑"/>
        <family val="2"/>
        <charset val="134"/>
      </rPr>
      <t>万件摊销。甲方累计采购量一经达到</t>
    </r>
    <r>
      <rPr>
        <u/>
        <sz val="14"/>
        <rFont val="微软雅黑"/>
        <family val="2"/>
        <charset val="134"/>
      </rPr>
      <t xml:space="preserve"> 5</t>
    </r>
    <r>
      <rPr>
        <sz val="14"/>
        <rFont val="微软雅黑"/>
        <family val="2"/>
        <charset val="134"/>
      </rPr>
      <t xml:space="preserve">万辆，将自动从单价中减去此费用，届时需重新签署价格协议。 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</si>
</sst>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16" x14ac:knownFonts="1">
    <font>
      <sz val="12"/>
      <name val="宋体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b/>
      <sz val="14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24"/>
      <name val="微软雅黑"/>
      <family val="2"/>
      <charset val="134"/>
    </font>
    <font>
      <b/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6"/>
      <color indexed="8"/>
      <name val="微软雅黑"/>
      <family val="2"/>
      <charset val="134"/>
    </font>
    <font>
      <sz val="16"/>
      <name val="微软雅黑"/>
      <family val="2"/>
      <charset val="134"/>
    </font>
    <font>
      <u/>
      <sz val="14"/>
      <name val="微软雅黑"/>
      <family val="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77" fontId="11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B43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showGridLines="0" tabSelected="1" view="pageBreakPreview" zoomScale="55" zoomScaleNormal="80" workbookViewId="0">
      <selection activeCell="K1" sqref="K1:M2"/>
    </sheetView>
  </sheetViews>
  <sheetFormatPr defaultColWidth="9" defaultRowHeight="16.5" x14ac:dyDescent="0.25"/>
  <cols>
    <col min="1" max="1" width="27.1640625" style="9" bestFit="1" customWidth="1"/>
    <col min="2" max="2" width="29.58203125" style="9" customWidth="1"/>
    <col min="3" max="13" width="15.08203125" style="9" customWidth="1"/>
    <col min="14" max="16384" width="9" style="9"/>
  </cols>
  <sheetData>
    <row r="1" spans="1:13" s="3" customFormat="1" ht="26" customHeight="1" x14ac:dyDescent="0.25">
      <c r="A1" s="39" t="s">
        <v>41</v>
      </c>
      <c r="B1" s="39"/>
      <c r="C1" s="10"/>
      <c r="D1" s="11"/>
      <c r="E1" s="11"/>
      <c r="F1" s="11"/>
      <c r="G1" s="12"/>
      <c r="H1" s="13"/>
      <c r="I1" s="26"/>
      <c r="J1" s="27"/>
      <c r="K1" s="38" t="s">
        <v>40</v>
      </c>
      <c r="L1" s="38"/>
      <c r="M1" s="38"/>
    </row>
    <row r="2" spans="1:13" s="3" customFormat="1" ht="26" customHeight="1" x14ac:dyDescent="0.25">
      <c r="A2" s="39"/>
      <c r="B2" s="39"/>
      <c r="C2" s="10"/>
      <c r="D2" s="11"/>
      <c r="E2" s="11"/>
      <c r="F2" s="11"/>
      <c r="G2" s="11"/>
      <c r="H2" s="14"/>
      <c r="I2" s="28"/>
      <c r="J2" s="28"/>
      <c r="K2" s="38"/>
      <c r="L2" s="38"/>
      <c r="M2" s="38"/>
    </row>
    <row r="3" spans="1:13" s="3" customFormat="1" ht="38.25" customHeight="1" x14ac:dyDescent="0.2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3" customFormat="1" ht="38.25" customHeight="1" x14ac:dyDescent="0.25">
      <c r="A4" s="31" t="s">
        <v>1</v>
      </c>
      <c r="B4" s="31"/>
      <c r="C4" s="32"/>
      <c r="D4" s="32"/>
      <c r="E4" s="32"/>
      <c r="F4" s="32"/>
      <c r="G4" s="32"/>
      <c r="H4" s="15"/>
      <c r="I4" s="15"/>
      <c r="J4" s="33" t="s">
        <v>38</v>
      </c>
      <c r="K4" s="33"/>
      <c r="L4" s="33"/>
      <c r="M4" s="33"/>
    </row>
    <row r="5" spans="1:13" s="3" customFormat="1" ht="44.25" customHeight="1" x14ac:dyDescent="0.25">
      <c r="A5" s="34" t="s">
        <v>42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s="3" customFormat="1" ht="25.5" customHeight="1" x14ac:dyDescent="0.25">
      <c r="A6" s="35" t="s">
        <v>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4" customFormat="1" ht="33" x14ac:dyDescent="0.25">
      <c r="A7" s="17" t="s">
        <v>3</v>
      </c>
      <c r="B7" s="17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18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</row>
    <row r="8" spans="1:13" s="4" customFormat="1" ht="24.5" customHeight="1" x14ac:dyDescent="0.25">
      <c r="A8" s="19" t="s">
        <v>43</v>
      </c>
      <c r="B8" s="20" t="s">
        <v>44</v>
      </c>
      <c r="C8" s="18" t="s">
        <v>36</v>
      </c>
      <c r="D8" s="18">
        <v>1</v>
      </c>
      <c r="E8" s="1">
        <v>20.8</v>
      </c>
      <c r="F8" s="1">
        <v>13.1</v>
      </c>
      <c r="G8" s="1">
        <v>2.0499999999999998</v>
      </c>
      <c r="H8" s="1">
        <v>3.421064489662248</v>
      </c>
      <c r="I8" s="1">
        <v>2.2000000000000002</v>
      </c>
      <c r="J8" s="1">
        <v>1.5</v>
      </c>
      <c r="K8" s="1">
        <v>4.42</v>
      </c>
      <c r="L8" s="1">
        <v>47.49</v>
      </c>
      <c r="M8" s="1">
        <f t="shared" ref="M8" si="0">L8*1.13</f>
        <v>53.663699999999999</v>
      </c>
    </row>
    <row r="9" spans="1:13" s="4" customFormat="1" ht="24.5" customHeight="1" x14ac:dyDescent="0.25">
      <c r="A9" s="19" t="s">
        <v>45</v>
      </c>
      <c r="B9" s="20" t="s">
        <v>46</v>
      </c>
      <c r="C9" s="18" t="s">
        <v>36</v>
      </c>
      <c r="D9" s="18">
        <v>1</v>
      </c>
      <c r="E9" s="1">
        <v>20.8</v>
      </c>
      <c r="F9" s="1">
        <v>13.1</v>
      </c>
      <c r="G9" s="1">
        <v>2.0499999999999998</v>
      </c>
      <c r="H9" s="1">
        <v>3.421064489662248</v>
      </c>
      <c r="I9" s="1">
        <v>2.2000000000000002</v>
      </c>
      <c r="J9" s="1">
        <v>1.5</v>
      </c>
      <c r="K9" s="1">
        <v>4.42</v>
      </c>
      <c r="L9" s="1">
        <v>47.49</v>
      </c>
      <c r="M9" s="1">
        <f>L9*1.13</f>
        <v>53.663699999999999</v>
      </c>
    </row>
    <row r="10" spans="1:13" s="4" customFormat="1" ht="24.5" customHeight="1" x14ac:dyDescent="0.25">
      <c r="A10" s="19" t="s">
        <v>47</v>
      </c>
      <c r="B10" s="20" t="s">
        <v>48</v>
      </c>
      <c r="C10" s="18" t="s">
        <v>36</v>
      </c>
      <c r="D10" s="18">
        <v>1</v>
      </c>
      <c r="E10" s="1">
        <v>17.579999999999998</v>
      </c>
      <c r="F10" s="1">
        <v>12.2</v>
      </c>
      <c r="G10" s="1">
        <v>1.81</v>
      </c>
      <c r="H10" s="1">
        <v>3.0179932583964653</v>
      </c>
      <c r="I10" s="1">
        <v>2.2000000000000002</v>
      </c>
      <c r="J10" s="1">
        <v>1.5</v>
      </c>
      <c r="K10" s="1">
        <v>0</v>
      </c>
      <c r="L10" s="1">
        <v>38.307993258396465</v>
      </c>
      <c r="M10" s="1">
        <f>L10*1.13</f>
        <v>43.288032381988003</v>
      </c>
    </row>
    <row r="11" spans="1:13" s="4" customFormat="1" ht="24.5" customHeight="1" x14ac:dyDescent="0.25">
      <c r="A11" s="19" t="s">
        <v>49</v>
      </c>
      <c r="B11" s="20" t="s">
        <v>50</v>
      </c>
      <c r="C11" s="18" t="s">
        <v>36</v>
      </c>
      <c r="D11" s="18">
        <v>1</v>
      </c>
      <c r="E11" s="1">
        <v>17.579999999999998</v>
      </c>
      <c r="F11" s="1">
        <v>12.2</v>
      </c>
      <c r="G11" s="1">
        <v>1.81</v>
      </c>
      <c r="H11" s="1">
        <v>3.0179932583964653</v>
      </c>
      <c r="I11" s="1">
        <v>2.2000000000000002</v>
      </c>
      <c r="J11" s="1">
        <v>1.5</v>
      </c>
      <c r="K11" s="1">
        <v>0</v>
      </c>
      <c r="L11" s="1">
        <v>38.307993258396465</v>
      </c>
      <c r="M11" s="1">
        <f>L11*1.13</f>
        <v>43.288032381988003</v>
      </c>
    </row>
    <row r="12" spans="1:13" s="4" customFormat="1" ht="22.5" x14ac:dyDescent="0.25">
      <c r="A12" s="36" t="s">
        <v>16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29">
        <f>SUM(L8:L11)</f>
        <v>171.59598651679292</v>
      </c>
      <c r="M12" s="29">
        <f>SUM(M8:M11)</f>
        <v>193.90346476397599</v>
      </c>
    </row>
    <row r="13" spans="1:13" s="3" customFormat="1" ht="25.5" customHeight="1" x14ac:dyDescent="0.25">
      <c r="A13" s="35" t="s">
        <v>17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7"/>
      <c r="M13" s="37"/>
    </row>
    <row r="14" spans="1:13" s="3" customFormat="1" ht="42" customHeight="1" x14ac:dyDescent="0.25">
      <c r="A14" s="34" t="s">
        <v>51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 s="3" customFormat="1" ht="24.75" customHeight="1" x14ac:dyDescent="0.25">
      <c r="A15" s="34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s="3" customFormat="1" ht="24.75" customHeight="1" x14ac:dyDescent="0.25">
      <c r="A16" s="34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 s="3" customFormat="1" ht="24.75" customHeight="1" x14ac:dyDescent="0.25">
      <c r="A17" s="34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s="3" customFormat="1" ht="28" customHeight="1" x14ac:dyDescent="0.25">
      <c r="A18" s="34" t="s">
        <v>35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13" s="3" customFormat="1" ht="25.5" customHeight="1" x14ac:dyDescent="0.25">
      <c r="A19" s="35" t="s">
        <v>21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s="5" customFormat="1" ht="24.75" customHeight="1" x14ac:dyDescent="0.25">
      <c r="A20" s="40" t="s">
        <v>22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13" s="3" customFormat="1" ht="25.5" customHeight="1" x14ac:dyDescent="0.25">
      <c r="A21" s="35" t="s">
        <v>23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s="3" customFormat="1" ht="22.5" customHeight="1" x14ac:dyDescent="0.25">
      <c r="A22" s="34" t="s">
        <v>37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13" s="6" customFormat="1" ht="23" customHeight="1" x14ac:dyDescent="0.25">
      <c r="A23" s="34" t="s">
        <v>24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 s="6" customFormat="1" ht="23.25" customHeight="1" x14ac:dyDescent="0.25">
      <c r="A24" s="34" t="s">
        <v>25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13" s="7" customFormat="1" ht="25.5" customHeight="1" x14ac:dyDescent="0.25">
      <c r="A25" s="8" t="s">
        <v>26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s="3" customFormat="1" ht="64" customHeight="1" x14ac:dyDescent="0.25">
      <c r="A26" s="40" t="s">
        <v>27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3" s="3" customFormat="1" ht="22.5" customHeight="1" x14ac:dyDescent="0.25">
      <c r="A27" s="34" t="s">
        <v>28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3" s="3" customFormat="1" ht="25.5" customHeight="1" x14ac:dyDescent="0.25">
      <c r="A28" s="8" t="s">
        <v>29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3" s="8" customFormat="1" ht="22.5" customHeight="1" x14ac:dyDescent="0.25">
      <c r="A29" s="34" t="s">
        <v>30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16"/>
    </row>
    <row r="30" spans="1:13" s="3" customFormat="1" ht="26.25" customHeight="1" x14ac:dyDescent="0.25">
      <c r="A30" s="33" t="s">
        <v>31</v>
      </c>
      <c r="B30" s="33"/>
      <c r="C30" s="33"/>
      <c r="D30" s="21"/>
      <c r="I30" s="8"/>
      <c r="J30" s="8" t="s">
        <v>39</v>
      </c>
      <c r="L30" s="8"/>
    </row>
    <row r="31" spans="1:13" s="3" customFormat="1" ht="27" customHeight="1" x14ac:dyDescent="0.25">
      <c r="A31" s="8" t="s">
        <v>32</v>
      </c>
      <c r="B31" s="22"/>
      <c r="C31" s="23"/>
      <c r="D31" s="24"/>
      <c r="J31" s="8" t="s">
        <v>32</v>
      </c>
      <c r="K31" s="23"/>
      <c r="L31" s="23"/>
    </row>
    <row r="32" spans="1:13" s="3" customFormat="1" ht="24" customHeight="1" x14ac:dyDescent="0.25">
      <c r="A32" s="8" t="s">
        <v>33</v>
      </c>
      <c r="B32" s="22"/>
      <c r="C32" s="8"/>
      <c r="D32" s="22"/>
      <c r="J32" s="31" t="s">
        <v>33</v>
      </c>
      <c r="K32" s="31"/>
    </row>
    <row r="33" spans="1:12" s="3" customFormat="1" ht="11" customHeight="1" x14ac:dyDescent="0.25">
      <c r="A33" s="8"/>
      <c r="B33" s="25"/>
      <c r="C33" s="8"/>
      <c r="D33" s="8"/>
      <c r="E33" s="8"/>
      <c r="J33" s="8"/>
      <c r="K33" s="25"/>
      <c r="L33" s="25"/>
    </row>
    <row r="34" spans="1:12" s="3" customFormat="1" ht="25" customHeight="1" x14ac:dyDescent="0.25">
      <c r="A34" s="8" t="s">
        <v>34</v>
      </c>
      <c r="B34" s="22"/>
      <c r="C34" s="24"/>
      <c r="J34" s="8" t="s">
        <v>34</v>
      </c>
      <c r="K34" s="22"/>
      <c r="L34" s="22"/>
    </row>
    <row r="35" spans="1:12" s="3" customFormat="1" ht="8" customHeight="1" x14ac:dyDescent="0.25">
      <c r="A35" s="8"/>
      <c r="B35" s="25"/>
      <c r="C35" s="22"/>
      <c r="D35" s="22"/>
      <c r="E35" s="22"/>
      <c r="J35" s="8"/>
      <c r="K35" s="25"/>
      <c r="L35" s="25"/>
    </row>
    <row r="36" spans="1:12" s="3" customFormat="1" x14ac:dyDescent="0.25"/>
    <row r="37" spans="1:12" s="3" customFormat="1" x14ac:dyDescent="0.25"/>
    <row r="38" spans="1:12" s="3" customFormat="1" x14ac:dyDescent="0.25"/>
    <row r="39" spans="1:12" s="3" customFormat="1" x14ac:dyDescent="0.25"/>
    <row r="40" spans="1:12" s="3" customFormat="1" x14ac:dyDescent="0.25"/>
    <row r="41" spans="1:12" s="3" customFormat="1" x14ac:dyDescent="0.25"/>
    <row r="42" spans="1:12" s="3" customFormat="1" x14ac:dyDescent="0.25"/>
  </sheetData>
  <mergeCells count="26">
    <mergeCell ref="A27:L27"/>
    <mergeCell ref="A29:L29"/>
    <mergeCell ref="A30:C30"/>
    <mergeCell ref="J32:K32"/>
    <mergeCell ref="K1:M2"/>
    <mergeCell ref="A1:B2"/>
    <mergeCell ref="A21:M21"/>
    <mergeCell ref="A22:M22"/>
    <mergeCell ref="A23:M23"/>
    <mergeCell ref="A24:M24"/>
    <mergeCell ref="A26:M26"/>
    <mergeCell ref="A16:M16"/>
    <mergeCell ref="A17:M17"/>
    <mergeCell ref="A18:M18"/>
    <mergeCell ref="A19:M19"/>
    <mergeCell ref="A20:M20"/>
    <mergeCell ref="A6:M6"/>
    <mergeCell ref="A12:K12"/>
    <mergeCell ref="A13:M13"/>
    <mergeCell ref="A14:M14"/>
    <mergeCell ref="A15:M15"/>
    <mergeCell ref="A3:M3"/>
    <mergeCell ref="A4:B4"/>
    <mergeCell ref="C4:G4"/>
    <mergeCell ref="J4:M4"/>
    <mergeCell ref="A5:M5"/>
  </mergeCells>
  <phoneticPr fontId="15" type="noConversion"/>
  <pageMargins left="0.61875000000000002" right="0.46875" top="0.52916666666666701" bottom="0.76875000000000004" header="0.5" footer="0.50902777777777797"/>
  <pageSetup paperSize="9" scale="50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G9"/>
  <sheetViews>
    <sheetView workbookViewId="0">
      <selection activeCell="G2" sqref="G2:G9"/>
    </sheetView>
  </sheetViews>
  <sheetFormatPr defaultColWidth="9" defaultRowHeight="15" x14ac:dyDescent="0.25"/>
  <cols>
    <col min="7" max="7" width="10.33203125"/>
  </cols>
  <sheetData>
    <row r="2" spans="1:7" ht="16.5" x14ac:dyDescent="0.25">
      <c r="A2" s="1">
        <v>200.62</v>
      </c>
      <c r="B2" s="1">
        <v>96.55</v>
      </c>
      <c r="C2" s="1">
        <f t="shared" ref="C2:C9" si="0">(A2+B2)*0.05</f>
        <v>14.858500000000001</v>
      </c>
      <c r="D2" s="1">
        <f t="shared" ref="D2:D9" si="1">(A2+B2)*0.035</f>
        <v>10.400950000000002</v>
      </c>
      <c r="E2" s="1">
        <v>9</v>
      </c>
      <c r="F2" s="1">
        <v>15</v>
      </c>
      <c r="G2" s="2">
        <f>SUM(A2:D2)</f>
        <v>322.42945000000003</v>
      </c>
    </row>
    <row r="3" spans="1:7" ht="16.5" x14ac:dyDescent="0.25">
      <c r="A3" s="1">
        <v>9.5250000000000004</v>
      </c>
      <c r="B3" s="1">
        <v>1.645</v>
      </c>
      <c r="C3" s="1">
        <f t="shared" si="0"/>
        <v>0.5585</v>
      </c>
      <c r="D3" s="1">
        <f t="shared" si="1"/>
        <v>0.39095000000000002</v>
      </c>
      <c r="E3" s="1">
        <v>1</v>
      </c>
      <c r="F3" s="1">
        <v>1</v>
      </c>
      <c r="G3" s="2">
        <f t="shared" ref="G3:G9" si="2">SUM(A3:D3)</f>
        <v>12.119450000000001</v>
      </c>
    </row>
    <row r="4" spans="1:7" ht="16.5" x14ac:dyDescent="0.25">
      <c r="A4" s="1">
        <v>9.5250000000000004</v>
      </c>
      <c r="B4" s="1">
        <v>1.645</v>
      </c>
      <c r="C4" s="1">
        <f t="shared" si="0"/>
        <v>0.5585</v>
      </c>
      <c r="D4" s="1">
        <f t="shared" si="1"/>
        <v>0.39095000000000002</v>
      </c>
      <c r="E4" s="1">
        <v>1</v>
      </c>
      <c r="F4" s="1">
        <v>1</v>
      </c>
      <c r="G4" s="2">
        <f t="shared" si="2"/>
        <v>12.119450000000001</v>
      </c>
    </row>
    <row r="5" spans="1:7" ht="16.5" x14ac:dyDescent="0.25">
      <c r="A5" s="1">
        <v>6.09</v>
      </c>
      <c r="B5" s="1">
        <v>1.645</v>
      </c>
      <c r="C5" s="1">
        <f t="shared" si="0"/>
        <v>0.38674999999999998</v>
      </c>
      <c r="D5" s="1">
        <f t="shared" si="1"/>
        <v>0.27072499999999999</v>
      </c>
      <c r="E5" s="1">
        <v>0.8</v>
      </c>
      <c r="F5" s="1">
        <v>1.2</v>
      </c>
      <c r="G5" s="2">
        <f t="shared" si="2"/>
        <v>8.3924749999999992</v>
      </c>
    </row>
    <row r="6" spans="1:7" ht="16.5" x14ac:dyDescent="0.25">
      <c r="A6" s="1">
        <v>6.09</v>
      </c>
      <c r="B6" s="1">
        <v>1.645</v>
      </c>
      <c r="C6" s="1">
        <f t="shared" si="0"/>
        <v>0.38674999999999998</v>
      </c>
      <c r="D6" s="1">
        <f t="shared" si="1"/>
        <v>0.27072499999999999</v>
      </c>
      <c r="E6" s="1">
        <v>0.8</v>
      </c>
      <c r="F6" s="1">
        <v>1.2</v>
      </c>
      <c r="G6" s="2">
        <f t="shared" si="2"/>
        <v>8.3924749999999992</v>
      </c>
    </row>
    <row r="7" spans="1:7" ht="16.5" x14ac:dyDescent="0.25">
      <c r="A7" s="1">
        <v>20.93</v>
      </c>
      <c r="B7" s="1">
        <v>16.79</v>
      </c>
      <c r="C7" s="1">
        <f t="shared" si="0"/>
        <v>1.8860000000000001</v>
      </c>
      <c r="D7" s="1">
        <f t="shared" si="1"/>
        <v>1.3202</v>
      </c>
      <c r="E7" s="1">
        <v>2.2000000000000002</v>
      </c>
      <c r="F7" s="1">
        <v>3.8</v>
      </c>
      <c r="G7" s="2">
        <f t="shared" si="2"/>
        <v>40.926200000000001</v>
      </c>
    </row>
    <row r="8" spans="1:7" ht="16.5" x14ac:dyDescent="0.25">
      <c r="A8" s="1">
        <v>20.93</v>
      </c>
      <c r="B8" s="1">
        <v>16.79</v>
      </c>
      <c r="C8" s="1">
        <f t="shared" si="0"/>
        <v>1.8860000000000001</v>
      </c>
      <c r="D8" s="1">
        <f t="shared" si="1"/>
        <v>1.3202</v>
      </c>
      <c r="E8" s="1">
        <v>2.2000000000000002</v>
      </c>
      <c r="F8" s="1">
        <v>3.8</v>
      </c>
      <c r="G8" s="2">
        <f t="shared" si="2"/>
        <v>40.926200000000001</v>
      </c>
    </row>
    <row r="9" spans="1:7" ht="16.5" x14ac:dyDescent="0.25">
      <c r="A9" s="1">
        <v>26.43</v>
      </c>
      <c r="B9" s="1">
        <v>16.61</v>
      </c>
      <c r="C9" s="1">
        <f t="shared" si="0"/>
        <v>2.1520000000000001</v>
      </c>
      <c r="D9" s="1">
        <f t="shared" si="1"/>
        <v>1.5064000000000002</v>
      </c>
      <c r="E9" s="1">
        <v>2</v>
      </c>
      <c r="F9" s="1">
        <v>4</v>
      </c>
      <c r="G9" s="2">
        <f t="shared" si="2"/>
        <v>46.698399999999999</v>
      </c>
    </row>
  </sheetData>
  <phoneticPr fontId="15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5" x14ac:dyDescent="0.25"/>
  <sheetData/>
  <phoneticPr fontId="1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马强</cp:lastModifiedBy>
  <cp:lastPrinted>2022-11-22T02:16:13Z</cp:lastPrinted>
  <dcterms:created xsi:type="dcterms:W3CDTF">2007-09-13T06:57:00Z</dcterms:created>
  <dcterms:modified xsi:type="dcterms:W3CDTF">2022-12-27T05:19:06Z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EB32D548154148008F2B46A7F0153058</vt:lpwstr>
  </property>
</Properties>
</file>