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90" firstSheet="3" activeTab="3"/>
  </bookViews>
  <sheets>
    <sheet name="2022年01月份费用结算表" sheetId="12" state="hidden" r:id="rId1"/>
    <sheet name="02月" sheetId="9" state="hidden" r:id="rId2"/>
    <sheet name="03月" sheetId="14" state="hidden" r:id="rId3"/>
    <sheet name="04月" sheetId="15" r:id="rId4"/>
    <sheet name="Sheet1" sheetId="13" r:id="rId5"/>
  </sheets>
  <calcPr calcId="144525"/>
</workbook>
</file>

<file path=xl/sharedStrings.xml><?xml version="1.0" encoding="utf-8"?>
<sst xmlns="http://schemas.openxmlformats.org/spreadsheetml/2006/main" count="106" uniqueCount="32">
  <si>
    <t>宸屹2022年01月份费用结算表</t>
  </si>
  <si>
    <t>序号</t>
  </si>
  <si>
    <t>姓名</t>
  </si>
  <si>
    <t>性别</t>
  </si>
  <si>
    <t>身份证号</t>
  </si>
  <si>
    <t>开户行</t>
  </si>
  <si>
    <t>银行卡号</t>
  </si>
  <si>
    <t>岗位</t>
  </si>
  <si>
    <t>12月份应发工资（元）</t>
  </si>
  <si>
    <t>个税</t>
  </si>
  <si>
    <t>实发工资</t>
  </si>
  <si>
    <t>3月份服务费（元）</t>
  </si>
  <si>
    <t>保险</t>
  </si>
  <si>
    <t>备注</t>
  </si>
  <si>
    <t>孔杰</t>
  </si>
  <si>
    <t>男</t>
  </si>
  <si>
    <t>210621197511266114</t>
  </si>
  <si>
    <t>中国邮政银行即墨支行</t>
  </si>
  <si>
    <t>6215824520001624039</t>
  </si>
  <si>
    <t>工人</t>
  </si>
  <si>
    <t>李新江</t>
  </si>
  <si>
    <t>代发工资总额=应发工资总额</t>
  </si>
  <si>
    <t>商业保险费=50元*人数</t>
  </si>
  <si>
    <t>服务费=50元*人数</t>
  </si>
  <si>
    <t>附加税=（代发工资总额+服务费）*0.78%</t>
  </si>
  <si>
    <t>进项=（代发工资总额+服务费）*6%</t>
  </si>
  <si>
    <t>发票金额=代发工资总额+服务费+附加税+进项</t>
  </si>
  <si>
    <t>宸屹2022年02月份费用结算表</t>
  </si>
  <si>
    <t>宸屹2022年03月份费用结算表</t>
  </si>
  <si>
    <t>3月份应发工资（元）</t>
  </si>
  <si>
    <t>宸屹2022年11月份费用结算表</t>
  </si>
  <si>
    <t>11月份应发工资（元）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</si>
</sst>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name val="Tahoma"/>
      <charset val="134"/>
    </font>
    <font>
      <sz val="11"/>
      <color rgb="FF000000"/>
      <name val="仿宋"/>
      <charset val="134"/>
    </font>
    <font>
      <b/>
      <sz val="18"/>
      <color rgb="FF000000"/>
      <name val="仿宋"/>
      <charset val="134"/>
    </font>
    <font>
      <b/>
      <sz val="11"/>
      <color rgb="FF000000"/>
      <name val="仿宋"/>
      <charset val="134"/>
    </font>
    <font>
      <sz val="11"/>
      <color theme="1"/>
      <name val="宋体"/>
      <charset val="134"/>
      <scheme val="minor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/>
    <xf numFmtId="49" fontId="1" fillId="0" borderId="0" xfId="0" applyNumberFormat="1" applyFont="1" applyAlignment="1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176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workbookViewId="0">
      <selection activeCell="A1" sqref="$A1:$XFD1048576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29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9" t="s">
        <v>14</v>
      </c>
      <c r="C3" s="7" t="s">
        <v>15</v>
      </c>
      <c r="D3" s="22" t="s">
        <v>16</v>
      </c>
      <c r="E3" s="9" t="s">
        <v>17</v>
      </c>
      <c r="F3" s="22" t="s">
        <v>18</v>
      </c>
      <c r="G3" s="10" t="s">
        <v>19</v>
      </c>
      <c r="H3" s="21">
        <v>5000</v>
      </c>
      <c r="I3" s="11"/>
      <c r="J3" s="11"/>
      <c r="K3" s="11">
        <v>50</v>
      </c>
      <c r="L3" s="15"/>
      <c r="M3" s="7"/>
    </row>
    <row r="4" s="1" customFormat="1" ht="15" customHeight="1" spans="1:13">
      <c r="A4" s="7">
        <v>2</v>
      </c>
      <c r="B4" s="8" t="s">
        <v>20</v>
      </c>
      <c r="C4" s="7"/>
      <c r="D4" s="9"/>
      <c r="E4" s="9"/>
      <c r="F4" s="9"/>
      <c r="G4" s="10" t="s">
        <v>19</v>
      </c>
      <c r="H4" s="11">
        <v>500</v>
      </c>
      <c r="I4" s="11"/>
      <c r="J4" s="11"/>
      <c r="K4" s="11"/>
      <c r="L4" s="15"/>
      <c r="M4" s="7"/>
    </row>
    <row r="5" s="1" customFormat="1" ht="15" customHeight="1" spans="1:13">
      <c r="A5" s="12"/>
      <c r="B5" s="13"/>
      <c r="C5" s="7"/>
      <c r="D5" s="7"/>
      <c r="E5" s="7"/>
      <c r="F5" s="7"/>
      <c r="G5" s="14" t="s">
        <v>21</v>
      </c>
      <c r="H5" s="15">
        <f>SUM(H3:H4)</f>
        <v>5500</v>
      </c>
      <c r="I5" s="15"/>
      <c r="J5" s="15"/>
      <c r="K5" s="11">
        <f>SUM(K3:K3)</f>
        <v>50</v>
      </c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22</v>
      </c>
      <c r="H6" s="11">
        <f>50*2</f>
        <v>100</v>
      </c>
      <c r="I6" s="15"/>
      <c r="J6" s="15"/>
      <c r="K6" s="11"/>
      <c r="L6" s="15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23</v>
      </c>
      <c r="H7" s="11">
        <f>50*2</f>
        <v>100</v>
      </c>
      <c r="I7" s="11"/>
      <c r="J7" s="11"/>
      <c r="K7" s="11"/>
      <c r="L7" s="11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24</v>
      </c>
      <c r="H8" s="18">
        <f>ROUND((H5+H6+H7)*0.78%,2)</f>
        <v>44.46</v>
      </c>
      <c r="I8" s="18"/>
      <c r="J8" s="18"/>
      <c r="K8" s="18"/>
      <c r="L8" s="18"/>
      <c r="M8" s="7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25</v>
      </c>
      <c r="H9" s="7">
        <f>ROUND((H5+H6+H7)*6%,2)</f>
        <v>342</v>
      </c>
      <c r="I9" s="19"/>
      <c r="J9" s="19"/>
      <c r="K9" s="19"/>
      <c r="L9" s="19"/>
      <c r="M9" s="19"/>
    </row>
    <row r="10" s="1" customFormat="1" ht="15" customHeight="1" spans="1:13">
      <c r="A10" s="16"/>
      <c r="B10" s="17"/>
      <c r="C10" s="7"/>
      <c r="D10" s="7"/>
      <c r="E10" s="7"/>
      <c r="F10" s="7"/>
      <c r="G10" s="14" t="s">
        <v>26</v>
      </c>
      <c r="H10" s="19">
        <f>H5+H7+H6+H8+H9</f>
        <v>6086.46</v>
      </c>
      <c r="I10" s="19"/>
      <c r="J10" s="19"/>
      <c r="K10" s="19"/>
      <c r="L10" s="19"/>
      <c r="M10" s="19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  <row r="13" s="1" customFormat="1" ht="30" customHeight="1" spans="1:7">
      <c r="A13" s="20"/>
      <c r="B13" s="20"/>
      <c r="C13" s="20"/>
      <c r="D13" s="20"/>
      <c r="E13" s="20"/>
      <c r="F13" s="20"/>
      <c r="G13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R12" sqref="R12"/>
    </sheetView>
  </sheetViews>
  <sheetFormatPr defaultColWidth="9" defaultRowHeight="13.5"/>
  <cols>
    <col min="1" max="1" width="4.125" style="1" customWidth="1"/>
    <col min="2" max="2" width="9.46666666666667" style="1" customWidth="1"/>
    <col min="3" max="3" width="5.75" style="1" hidden="1" customWidth="1"/>
    <col min="4" max="4" width="19.5" style="2" hidden="1" customWidth="1"/>
    <col min="5" max="5" width="25.875" style="1" hidden="1" customWidth="1"/>
    <col min="6" max="6" width="18.75" style="2" hidden="1" customWidth="1"/>
    <col min="7" max="7" width="41.375" style="2" customWidth="1"/>
    <col min="8" max="8" width="21.25" style="1" customWidth="1"/>
    <col min="9" max="9" width="12.5" style="1" hidden="1" customWidth="1"/>
    <col min="10" max="10" width="14.5" style="1" hidden="1" customWidth="1"/>
    <col min="11" max="11" width="18.625" style="1" hidden="1" customWidth="1"/>
    <col min="12" max="12" width="11.625" style="1" hidden="1" customWidth="1"/>
    <col min="13" max="13" width="5.875" style="1" customWidth="1"/>
    <col min="14" max="14" width="9" style="1"/>
    <col min="15" max="15" width="9.375" style="1"/>
    <col min="16" max="16384" width="9" style="1"/>
  </cols>
  <sheetData>
    <row r="1" s="1" customFormat="1" ht="36" customHeight="1" spans="1:13">
      <c r="A1" s="3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4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  <c r="H2" s="6" t="s">
        <v>31</v>
      </c>
      <c r="I2" s="6" t="s">
        <v>9</v>
      </c>
      <c r="J2" s="6" t="s">
        <v>10</v>
      </c>
      <c r="K2" s="6" t="s">
        <v>11</v>
      </c>
      <c r="L2" s="6" t="s">
        <v>12</v>
      </c>
      <c r="M2" s="4" t="s">
        <v>13</v>
      </c>
    </row>
    <row r="3" s="1" customFormat="1" ht="15" customHeight="1" spans="1:13">
      <c r="A3" s="7">
        <v>1</v>
      </c>
      <c r="B3" s="8" t="s">
        <v>20</v>
      </c>
      <c r="C3" s="7"/>
      <c r="D3" s="9"/>
      <c r="E3" s="9"/>
      <c r="F3" s="9"/>
      <c r="G3" s="10" t="s">
        <v>19</v>
      </c>
      <c r="H3" s="11">
        <v>500</v>
      </c>
      <c r="I3" s="11"/>
      <c r="J3" s="11"/>
      <c r="K3" s="11"/>
      <c r="L3" s="15"/>
      <c r="M3" s="7"/>
    </row>
    <row r="4" s="1" customFormat="1" ht="15" customHeight="1" spans="1:13">
      <c r="A4" s="12"/>
      <c r="B4" s="13"/>
      <c r="C4" s="7"/>
      <c r="D4" s="7"/>
      <c r="E4" s="7"/>
      <c r="F4" s="7"/>
      <c r="G4" s="14" t="s">
        <v>21</v>
      </c>
      <c r="H4" s="15">
        <f>SUM(H3:H3)</f>
        <v>500</v>
      </c>
      <c r="I4" s="15"/>
      <c r="J4" s="15"/>
      <c r="K4" s="11" t="e">
        <f>SUM(#REF!)</f>
        <v>#REF!</v>
      </c>
      <c r="L4" s="15"/>
      <c r="M4" s="7"/>
    </row>
    <row r="5" s="1" customFormat="1" ht="15" customHeight="1" spans="1:13">
      <c r="A5" s="16"/>
      <c r="B5" s="17"/>
      <c r="C5" s="7"/>
      <c r="D5" s="7"/>
      <c r="E5" s="7"/>
      <c r="F5" s="7"/>
      <c r="G5" s="14" t="s">
        <v>22</v>
      </c>
      <c r="H5" s="11">
        <f>50*1</f>
        <v>50</v>
      </c>
      <c r="I5" s="15"/>
      <c r="J5" s="15"/>
      <c r="K5" s="11"/>
      <c r="L5" s="15"/>
      <c r="M5" s="7"/>
    </row>
    <row r="6" s="1" customFormat="1" ht="15" customHeight="1" spans="1:13">
      <c r="A6" s="16"/>
      <c r="B6" s="17"/>
      <c r="C6" s="7"/>
      <c r="D6" s="7"/>
      <c r="E6" s="7"/>
      <c r="F6" s="7"/>
      <c r="G6" s="14" t="s">
        <v>23</v>
      </c>
      <c r="H6" s="11">
        <f>50*1</f>
        <v>50</v>
      </c>
      <c r="I6" s="11"/>
      <c r="J6" s="11"/>
      <c r="K6" s="11"/>
      <c r="L6" s="11"/>
      <c r="M6" s="7"/>
    </row>
    <row r="7" s="1" customFormat="1" ht="15" customHeight="1" spans="1:13">
      <c r="A7" s="16"/>
      <c r="B7" s="17"/>
      <c r="C7" s="7"/>
      <c r="D7" s="7"/>
      <c r="E7" s="7"/>
      <c r="F7" s="7"/>
      <c r="G7" s="14" t="s">
        <v>24</v>
      </c>
      <c r="H7" s="18">
        <f>ROUND((H4+H5+H6)*0.78%,2)</f>
        <v>4.68</v>
      </c>
      <c r="I7" s="18"/>
      <c r="J7" s="18"/>
      <c r="K7" s="18"/>
      <c r="L7" s="18"/>
      <c r="M7" s="7"/>
    </row>
    <row r="8" s="1" customFormat="1" ht="15" customHeight="1" spans="1:13">
      <c r="A8" s="16"/>
      <c r="B8" s="17"/>
      <c r="C8" s="7"/>
      <c r="D8" s="7"/>
      <c r="E8" s="7"/>
      <c r="F8" s="7"/>
      <c r="G8" s="14" t="s">
        <v>25</v>
      </c>
      <c r="H8" s="7">
        <f>ROUND((H4+H5+H6)*6%,2)</f>
        <v>36</v>
      </c>
      <c r="I8" s="19"/>
      <c r="J8" s="19"/>
      <c r="K8" s="19"/>
      <c r="L8" s="19"/>
      <c r="M8" s="19"/>
    </row>
    <row r="9" s="1" customFormat="1" ht="15" customHeight="1" spans="1:13">
      <c r="A9" s="16"/>
      <c r="B9" s="17"/>
      <c r="C9" s="7"/>
      <c r="D9" s="7"/>
      <c r="E9" s="7"/>
      <c r="F9" s="7"/>
      <c r="G9" s="14" t="s">
        <v>26</v>
      </c>
      <c r="H9" s="19">
        <f>H4+H6+H5+H7+H8</f>
        <v>640.68</v>
      </c>
      <c r="I9" s="19"/>
      <c r="J9" s="19"/>
      <c r="K9" s="19"/>
      <c r="L9" s="19"/>
      <c r="M9" s="19"/>
    </row>
    <row r="10" s="1" customFormat="1" ht="30" customHeight="1" spans="1:7">
      <c r="A10" s="20"/>
      <c r="B10" s="20"/>
      <c r="C10" s="20"/>
      <c r="D10" s="20"/>
      <c r="E10" s="20"/>
      <c r="F10" s="20"/>
      <c r="G10" s="20"/>
    </row>
    <row r="11" s="1" customFormat="1" ht="30" customHeight="1" spans="1:7">
      <c r="A11" s="20"/>
      <c r="B11" s="20"/>
      <c r="C11" s="20"/>
      <c r="D11" s="20"/>
      <c r="E11" s="20"/>
      <c r="F11" s="20"/>
      <c r="G11" s="20"/>
    </row>
    <row r="12" s="1" customFormat="1" ht="30" customHeight="1" spans="1:7">
      <c r="A12" s="20"/>
      <c r="B12" s="20"/>
      <c r="C12" s="20"/>
      <c r="D12" s="20"/>
      <c r="E12" s="20"/>
      <c r="F12" s="20"/>
      <c r="G12" s="20"/>
    </row>
  </sheetData>
  <mergeCells count="1">
    <mergeCell ref="A1:M1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2022年01月份费用结算表</vt:lpstr>
      <vt:lpstr>02月</vt:lpstr>
      <vt:lpstr>03月</vt:lpstr>
      <vt:lpstr>04月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WuYanxia</cp:lastModifiedBy>
  <dcterms:created xsi:type="dcterms:W3CDTF">2008-09-11T09:22:00Z</dcterms:created>
  <dcterms:modified xsi:type="dcterms:W3CDTF">2022-12-28T07:46:07Z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DC4AC720DF754AF28286CCB4DEF79C60</vt:lpwstr>
  </property>
  <property fmtid="{D5CDD505-2E9C-101B-9397-08002B2CF9AE}" pid="3" name="KSOProductBuildVer">
    <vt:lpwstr>2052-11.1.0.12980</vt:lpwstr>
  </property>
</Properties>
</file>